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6440" windowHeight="16440"/>
  </bookViews>
  <sheets>
    <sheet name="SO 300.4 - Kanalizační př..." sheetId="3" r:id="rId1"/>
    <sheet name="Seznam figur" sheetId="4" r:id="rId2"/>
  </sheets>
  <definedNames>
    <definedName name="_xlnm._FilterDatabase" localSheetId="0" hidden="1">'SO 300.4 - Kanalizační př...'!$C$123:$K$380</definedName>
    <definedName name="_xlnm.Print_Titles" localSheetId="1">'Seznam figur'!$9:$9</definedName>
    <definedName name="_xlnm.Print_Titles" localSheetId="0">'SO 300.4 - Kanalizační př...'!$123:$123</definedName>
    <definedName name="_xlnm.Print_Area" localSheetId="1">'Seznam figur'!$C$4:$G$54</definedName>
    <definedName name="_xlnm.Print_Area" localSheetId="0">'SO 300.4 - Kanalizační př...'!$C$4:$J$76,'SO 300.4 - Kanalizační př...'!$C$82:$J$105,'SO 300.4 - Kanalizační př...'!$C$111:$K$380</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7" i="4" l="1"/>
  <c r="J37" i="3"/>
  <c r="J36" i="3"/>
  <c r="J35" i="3"/>
  <c r="BI378" i="3"/>
  <c r="BH378" i="3"/>
  <c r="BG378" i="3"/>
  <c r="BF378" i="3"/>
  <c r="T378" i="3"/>
  <c r="T377" i="3" s="1"/>
  <c r="R378" i="3"/>
  <c r="R377" i="3" s="1"/>
  <c r="P378" i="3"/>
  <c r="P377" i="3"/>
  <c r="BI374" i="3"/>
  <c r="BH374" i="3"/>
  <c r="BG374" i="3"/>
  <c r="BF374" i="3"/>
  <c r="T374" i="3"/>
  <c r="T373" i="3"/>
  <c r="R374" i="3"/>
  <c r="R373" i="3" s="1"/>
  <c r="P374" i="3"/>
  <c r="P373" i="3"/>
  <c r="BI371" i="3"/>
  <c r="BH371" i="3"/>
  <c r="BG371" i="3"/>
  <c r="BF371" i="3"/>
  <c r="T371" i="3"/>
  <c r="R371" i="3"/>
  <c r="P371" i="3"/>
  <c r="BI369" i="3"/>
  <c r="BH369" i="3"/>
  <c r="BG369" i="3"/>
  <c r="BF369" i="3"/>
  <c r="T369" i="3"/>
  <c r="R369" i="3"/>
  <c r="P369" i="3"/>
  <c r="BI365" i="3"/>
  <c r="BH365" i="3"/>
  <c r="BG365" i="3"/>
  <c r="BF365" i="3"/>
  <c r="T365" i="3"/>
  <c r="R365" i="3"/>
  <c r="P365" i="3"/>
  <c r="BI363" i="3"/>
  <c r="BH363" i="3"/>
  <c r="BG363" i="3"/>
  <c r="BF363" i="3"/>
  <c r="T363" i="3"/>
  <c r="R363" i="3"/>
  <c r="P363" i="3"/>
  <c r="BI361" i="3"/>
  <c r="BH361" i="3"/>
  <c r="BG361" i="3"/>
  <c r="BF361" i="3"/>
  <c r="T361" i="3"/>
  <c r="R361" i="3"/>
  <c r="P361" i="3"/>
  <c r="BI357" i="3"/>
  <c r="BH357" i="3"/>
  <c r="BG357" i="3"/>
  <c r="BF357" i="3"/>
  <c r="T357" i="3"/>
  <c r="R357" i="3"/>
  <c r="P357" i="3"/>
  <c r="BI354" i="3"/>
  <c r="BH354" i="3"/>
  <c r="BG354" i="3"/>
  <c r="BF354" i="3"/>
  <c r="T354" i="3"/>
  <c r="R354" i="3"/>
  <c r="P354" i="3"/>
  <c r="BI351" i="3"/>
  <c r="BH351" i="3"/>
  <c r="BG351" i="3"/>
  <c r="BF351" i="3"/>
  <c r="T351" i="3"/>
  <c r="R351" i="3"/>
  <c r="P351" i="3"/>
  <c r="BI347" i="3"/>
  <c r="BH347" i="3"/>
  <c r="BG347" i="3"/>
  <c r="BF347" i="3"/>
  <c r="T347" i="3"/>
  <c r="R347" i="3"/>
  <c r="P347" i="3"/>
  <c r="BI343" i="3"/>
  <c r="BH343" i="3"/>
  <c r="BG343" i="3"/>
  <c r="BF343" i="3"/>
  <c r="T343" i="3"/>
  <c r="R343" i="3"/>
  <c r="P343" i="3"/>
  <c r="BI336" i="3"/>
  <c r="BH336" i="3"/>
  <c r="BG336" i="3"/>
  <c r="BF336" i="3"/>
  <c r="T336" i="3"/>
  <c r="R336" i="3"/>
  <c r="P336" i="3"/>
  <c r="BI330" i="3"/>
  <c r="BH330" i="3"/>
  <c r="BG330" i="3"/>
  <c r="BF330" i="3"/>
  <c r="T330" i="3"/>
  <c r="R330" i="3"/>
  <c r="P330" i="3"/>
  <c r="BI326" i="3"/>
  <c r="BH326" i="3"/>
  <c r="BG326" i="3"/>
  <c r="BF326" i="3"/>
  <c r="T326" i="3"/>
  <c r="R326" i="3"/>
  <c r="P326" i="3"/>
  <c r="BI320" i="3"/>
  <c r="BH320" i="3"/>
  <c r="BG320" i="3"/>
  <c r="BF320" i="3"/>
  <c r="T320" i="3"/>
  <c r="R320" i="3"/>
  <c r="P320" i="3"/>
  <c r="BI313" i="3"/>
  <c r="BH313" i="3"/>
  <c r="BG313" i="3"/>
  <c r="BF313" i="3"/>
  <c r="T313" i="3"/>
  <c r="T312" i="3"/>
  <c r="R313" i="3"/>
  <c r="R312" i="3" s="1"/>
  <c r="P313" i="3"/>
  <c r="P312" i="3"/>
  <c r="BI310" i="3"/>
  <c r="BH310" i="3"/>
  <c r="BG310" i="3"/>
  <c r="BF310" i="3"/>
  <c r="T310" i="3"/>
  <c r="R310" i="3"/>
  <c r="P310" i="3"/>
  <c r="BI304" i="3"/>
  <c r="BH304" i="3"/>
  <c r="BG304" i="3"/>
  <c r="BF304" i="3"/>
  <c r="T304" i="3"/>
  <c r="R304" i="3"/>
  <c r="P304" i="3"/>
  <c r="BI302" i="3"/>
  <c r="BH302" i="3"/>
  <c r="BG302" i="3"/>
  <c r="BF302" i="3"/>
  <c r="T302" i="3"/>
  <c r="R302" i="3"/>
  <c r="P302" i="3"/>
  <c r="BI297" i="3"/>
  <c r="BH297" i="3"/>
  <c r="BG297" i="3"/>
  <c r="BF297" i="3"/>
  <c r="T297" i="3"/>
  <c r="R297" i="3"/>
  <c r="P297" i="3"/>
  <c r="BI293" i="3"/>
  <c r="BH293" i="3"/>
  <c r="BG293" i="3"/>
  <c r="BF293" i="3"/>
  <c r="T293" i="3"/>
  <c r="R293" i="3"/>
  <c r="P293" i="3"/>
  <c r="BI287" i="3"/>
  <c r="BH287" i="3"/>
  <c r="BG287" i="3"/>
  <c r="BF287" i="3"/>
  <c r="T287" i="3"/>
  <c r="R287" i="3"/>
  <c r="P287" i="3"/>
  <c r="BI281" i="3"/>
  <c r="BH281" i="3"/>
  <c r="BG281" i="3"/>
  <c r="BF281" i="3"/>
  <c r="T281" i="3"/>
  <c r="R281" i="3"/>
  <c r="P281" i="3"/>
  <c r="BI275" i="3"/>
  <c r="BH275" i="3"/>
  <c r="BG275" i="3"/>
  <c r="BF275" i="3"/>
  <c r="T275" i="3"/>
  <c r="R275" i="3"/>
  <c r="P275" i="3"/>
  <c r="BI269" i="3"/>
  <c r="BH269" i="3"/>
  <c r="BG269" i="3"/>
  <c r="BF269" i="3"/>
  <c r="T269" i="3"/>
  <c r="R269" i="3"/>
  <c r="P269" i="3"/>
  <c r="BI263" i="3"/>
  <c r="BH263" i="3"/>
  <c r="BG263" i="3"/>
  <c r="BF263" i="3"/>
  <c r="T263" i="3"/>
  <c r="R263" i="3"/>
  <c r="P263" i="3"/>
  <c r="BI256" i="3"/>
  <c r="BH256" i="3"/>
  <c r="BG256" i="3"/>
  <c r="BF256" i="3"/>
  <c r="T256" i="3"/>
  <c r="R256" i="3"/>
  <c r="P256" i="3"/>
  <c r="BI248" i="3"/>
  <c r="BH248" i="3"/>
  <c r="BG248" i="3"/>
  <c r="BF248" i="3"/>
  <c r="T248" i="3"/>
  <c r="R248" i="3"/>
  <c r="P248" i="3"/>
  <c r="BI241" i="3"/>
  <c r="BH241" i="3"/>
  <c r="BG241" i="3"/>
  <c r="BF241" i="3"/>
  <c r="T241" i="3"/>
  <c r="R241" i="3"/>
  <c r="P241" i="3"/>
  <c r="BI235" i="3"/>
  <c r="BH235" i="3"/>
  <c r="BG235" i="3"/>
  <c r="BF235" i="3"/>
  <c r="T235" i="3"/>
  <c r="R235" i="3"/>
  <c r="P235" i="3"/>
  <c r="BI229" i="3"/>
  <c r="BH229" i="3"/>
  <c r="BG229" i="3"/>
  <c r="BF229" i="3"/>
  <c r="T229" i="3"/>
  <c r="R229" i="3"/>
  <c r="P229" i="3"/>
  <c r="BI223" i="3"/>
  <c r="BH223" i="3"/>
  <c r="BG223" i="3"/>
  <c r="BF223" i="3"/>
  <c r="T223" i="3"/>
  <c r="R223" i="3"/>
  <c r="P223" i="3"/>
  <c r="BI216" i="3"/>
  <c r="BH216" i="3"/>
  <c r="BG216" i="3"/>
  <c r="BF216" i="3"/>
  <c r="T216" i="3"/>
  <c r="R216" i="3"/>
  <c r="P216" i="3"/>
  <c r="BI209" i="3"/>
  <c r="BH209" i="3"/>
  <c r="BG209" i="3"/>
  <c r="BF209" i="3"/>
  <c r="T209" i="3"/>
  <c r="R209" i="3"/>
  <c r="P209" i="3"/>
  <c r="BI202" i="3"/>
  <c r="BH202" i="3"/>
  <c r="BG202" i="3"/>
  <c r="BF202" i="3"/>
  <c r="T202" i="3"/>
  <c r="R202" i="3"/>
  <c r="P202" i="3"/>
  <c r="BI195" i="3"/>
  <c r="BH195" i="3"/>
  <c r="BG195" i="3"/>
  <c r="BF195" i="3"/>
  <c r="T195" i="3"/>
  <c r="R195" i="3"/>
  <c r="P195" i="3"/>
  <c r="BI190" i="3"/>
  <c r="BH190" i="3"/>
  <c r="BG190" i="3"/>
  <c r="BF190" i="3"/>
  <c r="T190" i="3"/>
  <c r="R190" i="3"/>
  <c r="P190" i="3"/>
  <c r="BI183" i="3"/>
  <c r="BH183" i="3"/>
  <c r="BG183" i="3"/>
  <c r="BF183" i="3"/>
  <c r="T183" i="3"/>
  <c r="R183" i="3"/>
  <c r="P183" i="3"/>
  <c r="BI178" i="3"/>
  <c r="BH178" i="3"/>
  <c r="BG178" i="3"/>
  <c r="BF178" i="3"/>
  <c r="T178" i="3"/>
  <c r="R178" i="3"/>
  <c r="P178" i="3"/>
  <c r="BI171" i="3"/>
  <c r="BH171" i="3"/>
  <c r="BG171" i="3"/>
  <c r="BF171" i="3"/>
  <c r="T171" i="3"/>
  <c r="R171" i="3"/>
  <c r="P171" i="3"/>
  <c r="BI166" i="3"/>
  <c r="BH166" i="3"/>
  <c r="BG166" i="3"/>
  <c r="BF166" i="3"/>
  <c r="T166" i="3"/>
  <c r="R166" i="3"/>
  <c r="P166" i="3"/>
  <c r="BI161" i="3"/>
  <c r="BH161" i="3"/>
  <c r="BG161" i="3"/>
  <c r="BF161" i="3"/>
  <c r="T161" i="3"/>
  <c r="R161" i="3"/>
  <c r="P161" i="3"/>
  <c r="BI156" i="3"/>
  <c r="BH156" i="3"/>
  <c r="BG156" i="3"/>
  <c r="BF156" i="3"/>
  <c r="T156" i="3"/>
  <c r="R156" i="3"/>
  <c r="P156" i="3"/>
  <c r="BI143" i="3"/>
  <c r="BH143" i="3"/>
  <c r="BG143" i="3"/>
  <c r="BF143" i="3"/>
  <c r="T143" i="3"/>
  <c r="R143" i="3"/>
  <c r="P143" i="3"/>
  <c r="BI139" i="3"/>
  <c r="BH139" i="3"/>
  <c r="BG139" i="3"/>
  <c r="BF139" i="3"/>
  <c r="T139" i="3"/>
  <c r="R139" i="3"/>
  <c r="P139" i="3"/>
  <c r="BI133" i="3"/>
  <c r="BH133" i="3"/>
  <c r="BG133" i="3"/>
  <c r="BF133" i="3"/>
  <c r="T133" i="3"/>
  <c r="R133" i="3"/>
  <c r="P133" i="3"/>
  <c r="BI127" i="3"/>
  <c r="BH127" i="3"/>
  <c r="BG127" i="3"/>
  <c r="BF127" i="3"/>
  <c r="T127" i="3"/>
  <c r="R127" i="3"/>
  <c r="P127" i="3"/>
  <c r="F118" i="3"/>
  <c r="E116" i="3"/>
  <c r="F89" i="3"/>
  <c r="E87" i="3"/>
  <c r="J118" i="3"/>
  <c r="E7" i="3"/>
  <c r="E85" i="3"/>
  <c r="BK326" i="3"/>
  <c r="BK354" i="3"/>
  <c r="BK195" i="3"/>
  <c r="BK304" i="3"/>
  <c r="BK209" i="3"/>
  <c r="BK357" i="3"/>
  <c r="BK127" i="3"/>
  <c r="BK330" i="3"/>
  <c r="BK161" i="3"/>
  <c r="BK229" i="3"/>
  <c r="BK343" i="3"/>
  <c r="BK263" i="3"/>
  <c r="BK241" i="3"/>
  <c r="BK178" i="3"/>
  <c r="BK363" i="3"/>
  <c r="BK281" i="3"/>
  <c r="BK365" i="3"/>
  <c r="BK190" i="3"/>
  <c r="BK223" i="3"/>
  <c r="BK302" i="3"/>
  <c r="BK371" i="3"/>
  <c r="BK269" i="3"/>
  <c r="BK248" i="3"/>
  <c r="BK347" i="3"/>
  <c r="BK183" i="3"/>
  <c r="BK156" i="3"/>
  <c r="BK320" i="3"/>
  <c r="BK361" i="3"/>
  <c r="BK202" i="3"/>
  <c r="BK235" i="3"/>
  <c r="BK369" i="3"/>
  <c r="BK256" i="3"/>
  <c r="BK374" i="3"/>
  <c r="BK310" i="3"/>
  <c r="BK139" i="3"/>
  <c r="BK313" i="3"/>
  <c r="BK166" i="3"/>
  <c r="BK293" i="3"/>
  <c r="BK143" i="3"/>
  <c r="BK297" i="3"/>
  <c r="BK171" i="3"/>
  <c r="BK287" i="3"/>
  <c r="BK216" i="3"/>
  <c r="BK133" i="3"/>
  <c r="BK275" i="3"/>
  <c r="BK336" i="3"/>
  <c r="BK351" i="3"/>
  <c r="BK378" i="3"/>
  <c r="P126" i="3" l="1"/>
  <c r="R319" i="3"/>
  <c r="R262" i="3"/>
  <c r="R126" i="3"/>
  <c r="BK319" i="3"/>
  <c r="P342" i="3"/>
  <c r="BK262" i="3"/>
  <c r="BK342" i="3"/>
  <c r="BK126" i="3"/>
  <c r="P262" i="3"/>
  <c r="T342" i="3"/>
  <c r="T262" i="3"/>
  <c r="R342" i="3"/>
  <c r="T126" i="3"/>
  <c r="P319" i="3"/>
  <c r="T319" i="3"/>
  <c r="BK312" i="3"/>
  <c r="BK377" i="3"/>
  <c r="BK373" i="3"/>
  <c r="BE166" i="3"/>
  <c r="BE209" i="3"/>
  <c r="BE216" i="3"/>
  <c r="BE347" i="3"/>
  <c r="BE363" i="3"/>
  <c r="BE371" i="3"/>
  <c r="BE378" i="3"/>
  <c r="BE235" i="3"/>
  <c r="BE357" i="3"/>
  <c r="BE369" i="3"/>
  <c r="E114" i="3"/>
  <c r="F121" i="3"/>
  <c r="BE133" i="3"/>
  <c r="BE139" i="3"/>
  <c r="BE263" i="3"/>
  <c r="BE269" i="3"/>
  <c r="BE275" i="3"/>
  <c r="BE351" i="3"/>
  <c r="BE127" i="3"/>
  <c r="BE156" i="3"/>
  <c r="BE190" i="3"/>
  <c r="BE223" i="3"/>
  <c r="BE229" i="3"/>
  <c r="BE310" i="3"/>
  <c r="BE313" i="3"/>
  <c r="BE320" i="3"/>
  <c r="BE361" i="3"/>
  <c r="BE374" i="3"/>
  <c r="BE143" i="3"/>
  <c r="BE171" i="3"/>
  <c r="BE281" i="3"/>
  <c r="BE336" i="3"/>
  <c r="BE287" i="3"/>
  <c r="BE293" i="3"/>
  <c r="BE302" i="3"/>
  <c r="BE304" i="3"/>
  <c r="BE326" i="3"/>
  <c r="BE330" i="3"/>
  <c r="BE343" i="3"/>
  <c r="BE178" i="3"/>
  <c r="BE183" i="3"/>
  <c r="BE195" i="3"/>
  <c r="BE202" i="3"/>
  <c r="BE241" i="3"/>
  <c r="BE248" i="3"/>
  <c r="BE256" i="3"/>
  <c r="BE297" i="3"/>
  <c r="BE365" i="3"/>
  <c r="BE161" i="3"/>
  <c r="BE354" i="3"/>
  <c r="F36" i="3"/>
  <c r="J34" i="3"/>
  <c r="F34" i="3"/>
  <c r="F37" i="3"/>
  <c r="F35" i="3"/>
  <c r="T125" i="3" l="1"/>
  <c r="T124" i="3" s="1"/>
  <c r="P125" i="3"/>
  <c r="P124" i="3" s="1"/>
  <c r="R125" i="3"/>
  <c r="R124" i="3" s="1"/>
  <c r="BK125" i="3"/>
  <c r="BK124" i="3" s="1"/>
  <c r="J30" i="3" s="1"/>
  <c r="F33" i="3"/>
  <c r="J33" i="3"/>
  <c r="J39" i="3" l="1"/>
</calcChain>
</file>

<file path=xl/sharedStrings.xml><?xml version="1.0" encoding="utf-8"?>
<sst xmlns="http://schemas.openxmlformats.org/spreadsheetml/2006/main" count="2262" uniqueCount="455">
  <si>
    <t/>
  </si>
  <si>
    <t>False</t>
  </si>
  <si>
    <t>&gt;&gt;  skryté sloupce  &lt;&lt;</t>
  </si>
  <si>
    <t>21</t>
  </si>
  <si>
    <t>15</t>
  </si>
  <si>
    <t>v ---  níže se nacházejí doplnkové a pomocné údaje k sestavám  --- v</t>
  </si>
  <si>
    <t>Kód:</t>
  </si>
  <si>
    <t>1</t>
  </si>
  <si>
    <t>Stavba:</t>
  </si>
  <si>
    <t>KSO:</t>
  </si>
  <si>
    <t>CC-CZ:</t>
  </si>
  <si>
    <t>Místo:</t>
  </si>
  <si>
    <t>Datum:</t>
  </si>
  <si>
    <t>Zadavatel:</t>
  </si>
  <si>
    <t>IČ:</t>
  </si>
  <si>
    <t>DIČ:</t>
  </si>
  <si>
    <t>Uchazeč:</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</si>
  <si>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</si>
  <si>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</si>
  <si>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</si>
  <si>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</si>
  <si>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</si>
  <si>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</si>
  <si>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</si>
  <si>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</si>
  <si>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</si>
  <si>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</si>
  <si>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</si>
  <si>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</si>
  <si>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</si>
  <si>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</si>
  <si>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</si>
  <si>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</si>
  <si>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</si>
  <si>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</si>
  <si>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</si>
  <si>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</si>
  <si>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</si>
  <si>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</si>
  <si>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</si>
  <si>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Kód</t>
  </si>
  <si>
    <t>Popis</t>
  </si>
  <si>
    <t>Typ</t>
  </si>
  <si>
    <t>D</t>
  </si>
  <si>
    <t>0</t>
  </si>
  <si>
    <t>2</t>
  </si>
  <si>
    <t>Kanalizační přípojka č. 34 - hornická činnost</t>
  </si>
  <si>
    <t>{42a4cf1f-f325-4013-a53b-9beb9fb6f30d}</t>
  </si>
  <si>
    <t>m3</t>
  </si>
  <si>
    <t>KRYCÍ LIST SOUPISU PRACÍ</t>
  </si>
  <si>
    <t>Objekt:</t>
  </si>
  <si>
    <t>m2</t>
  </si>
  <si>
    <t>ulice Besední</t>
  </si>
  <si>
    <t>m</t>
  </si>
  <si>
    <t>Skládka_1_3</t>
  </si>
  <si>
    <t>Výkopek na skládku třída těžitelnosti 1-3</t>
  </si>
  <si>
    <t>Skládka_4_5</t>
  </si>
  <si>
    <t>Výkopek na skládku třída těžitelnosti 4-5</t>
  </si>
  <si>
    <t>t</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</si>
  <si>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</si>
  <si>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</si>
  <si>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</si>
  <si>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</si>
  <si>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</si>
  <si>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</si>
  <si>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</si>
  <si>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</si>
  <si>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</si>
  <si>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</si>
  <si>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8 - Trubní vedení</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</si>
  <si>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</si>
  <si>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</si>
  <si>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</si>
  <si>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</si>
  <si>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</si>
  <si>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</si>
  <si>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</si>
  <si>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</si>
  <si>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</si>
  <si>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</si>
  <si>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</si>
  <si>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</si>
  <si>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</si>
  <si>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</si>
  <si>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</si>
  <si>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</si>
  <si>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</si>
  <si>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</si>
  <si>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</si>
  <si>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CS ÚRS 2021 01</t>
  </si>
  <si>
    <t>4</t>
  </si>
  <si>
    <t>PP</t>
  </si>
  <si>
    <t>Online PSC</t>
  </si>
  <si>
    <t>PSC</t>
  </si>
  <si>
    <t>VV</t>
  </si>
  <si>
    <t>Součet</t>
  </si>
  <si>
    <t>3</t>
  </si>
  <si>
    <t>5</t>
  </si>
  <si>
    <t>6</t>
  </si>
  <si>
    <t>7</t>
  </si>
  <si>
    <t>8</t>
  </si>
  <si>
    <t>9</t>
  </si>
  <si>
    <t>10</t>
  </si>
  <si>
    <t>11</t>
  </si>
  <si>
    <t>12</t>
  </si>
  <si>
    <t>13</t>
  </si>
  <si>
    <t>14</t>
  </si>
  <si>
    <t>16</t>
  </si>
  <si>
    <t>17</t>
  </si>
  <si>
    <t xml:space="preserve">Poznámka k souboru cen:_x000D_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</si>
  <si>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18</t>
  </si>
  <si>
    <t>162751117</t>
  </si>
  <si>
    <t>Vodorovné přemístění do 10000 m výkopku/sypaniny z horniny třídy těžitelnosti I, skupiny 1 až 3</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</si>
  <si>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</si>
  <si>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https://podminky.urs.cz/item/CS_URS_2021_01/162751117</t>
  </si>
  <si>
    <t>19</t>
  </si>
  <si>
    <t>162751137</t>
  </si>
  <si>
    <t>Vodorovné přemístění do 10000 m výkopku/sypaniny z horniny třídy těžitelnosti II, skupiny 4 a 5</t>
  </si>
  <si>
    <t>Vodorovné přemístění výkopku nebo sypaniny po suchu na obvyklém dopravním prostředku, bez naložení výkopku, avšak se složením bez rozhrnutí z horniny třídy těžitelnosti II skupiny 4 a 5 na vzdálenost přes 9 000 do 10 000 m</t>
  </si>
  <si>
    <t>https://podminky.urs.cz/item/CS_URS_2021_01/162751137</t>
  </si>
  <si>
    <t>20</t>
  </si>
  <si>
    <t>171201201</t>
  </si>
  <si>
    <t>Uložení sypaniny na skládky</t>
  </si>
  <si>
    <t>Uložení sypaniny  na skládky</t>
  </si>
  <si>
    <t>https://podminky.urs.cz/item/CS_URS_2021_01/171201201</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</si>
  <si>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t>
  </si>
  <si>
    <t>22</t>
  </si>
  <si>
    <t>171201231</t>
  </si>
  <si>
    <t>Poplatek za uložení zeminy a kamení na recyklační skládce (skládkovné) kód odpadu 17 05 04</t>
  </si>
  <si>
    <t>Poplatek za uložení stavebního odpadu na recyklační skládce (skládkovné) zeminy a kamení zatříděného do Katalogu odpadů pod kódem 17 05 04</t>
  </si>
  <si>
    <t>https://podminky.urs.cz/item/CS_URS_2021_01/171201231</t>
  </si>
  <si>
    <t xml:space="preserve">Poznámka k souboru cen:_x000D_
1. Ceny uvedené v souboru cen je doporučeno upravit podle aktuálních cen místně příslušné skládky odpadů. 2. Uložení odpadů neuvedených v souboru cen se oceňuje individuálně. </t>
  </si>
  <si>
    <t>P</t>
  </si>
  <si>
    <t>Poznámka k položce:_x000D_
Cena v místě obvyklá.</t>
  </si>
  <si>
    <t>23</t>
  </si>
  <si>
    <t>24</t>
  </si>
  <si>
    <t>M</t>
  </si>
  <si>
    <t>25</t>
  </si>
  <si>
    <t>26</t>
  </si>
  <si>
    <t>Zakládání</t>
  </si>
  <si>
    <t>27</t>
  </si>
  <si>
    <t>Svislé a kompletní konstrukce</t>
  </si>
  <si>
    <t>28</t>
  </si>
  <si>
    <t>359901211</t>
  </si>
  <si>
    <t>Monitoring stoky jakékoli výšky na nové kanalizaci</t>
  </si>
  <si>
    <t>Monitoring stok (kamerový systém) jakékoli výšky nová kanalizace</t>
  </si>
  <si>
    <t>https://podminky.urs.cz/item/CS_URS_2021_01/359901211</t>
  </si>
  <si>
    <t xml:space="preserve">Poznámka k souboru cen:_x000D_
1. V ceně jsou započteny náklady na zhotovení záznamu o prohlídce a protokolu prohlídky. </t>
  </si>
  <si>
    <t>Vodorovné konstrukce</t>
  </si>
  <si>
    <t>29</t>
  </si>
  <si>
    <t>30</t>
  </si>
  <si>
    <t>kus</t>
  </si>
  <si>
    <t>31</t>
  </si>
  <si>
    <t>32</t>
  </si>
  <si>
    <t>452311131</t>
  </si>
  <si>
    <t>Podkladní desky z betonu prostého tř. C 12/15 otevřený výkop</t>
  </si>
  <si>
    <t>Podkladní a zajišťovací konstrukce z betonu prostého v otevřeném výkopu desky pod potrubí, stoky a drobné objekty z betonu tř. C 12/15</t>
  </si>
  <si>
    <t>https://podminky.urs.cz/item/CS_URS_2021_01/452311131</t>
  </si>
  <si>
    <t>33</t>
  </si>
  <si>
    <t>34</t>
  </si>
  <si>
    <t>35</t>
  </si>
  <si>
    <t>36</t>
  </si>
  <si>
    <t>37</t>
  </si>
  <si>
    <t>38</t>
  </si>
  <si>
    <t>Trubní vedení</t>
  </si>
  <si>
    <t>39</t>
  </si>
  <si>
    <t>831352121</t>
  </si>
  <si>
    <t>Montáž potrubí z trub kameninových hrdlových s integrovaným těsněním výkop sklon do 20 % DN 200</t>
  </si>
  <si>
    <t>Montáž potrubí z trub kameninových  hrdlových s integrovaným těsněním v otevřeném výkopu ve sklonu do 20 % DN 200</t>
  </si>
  <si>
    <t>https://podminky.urs.cz/item/CS_URS_2021_01/831352121</t>
  </si>
  <si>
    <t xml:space="preserve">Poznámka k souboru cen:_x000D_
1. V cenách montáže potrubí z trub kameninových hrdlových s integrovaným těsněním 831 . . -2121 jsou těsnící kroužky součástí dodávky kameninových trub. Tyto trouby se oceňují ve specifikaci, ztratné lze dohodnout ve výši 1,5 %. 2. Ceny 831 . . -2193 jsou určeny pro každé jednotlivé napojení dvou dříků trub o zhruba stejném průměru, kdy maximální rozdíl průměrů je 12 mm. Platí také pro spoj dvou různých materiálů 3. Ceny 26-3195 a 38-3195 jsou určeny pro každé jednotlivé připojení vnitřní kanalizace na kanalizační přípojku. </t>
  </si>
  <si>
    <t>40</t>
  </si>
  <si>
    <t>59710704</t>
  </si>
  <si>
    <t>trouba kameninová glazovaná pouze uvnitř DN 200 dl 2,50m spojovací systém C Třída 240</t>
  </si>
  <si>
    <t>41</t>
  </si>
  <si>
    <t>42</t>
  </si>
  <si>
    <t>837352221</t>
  </si>
  <si>
    <t>Montáž kameninových tvarovek jednoosých s integrovaným těsněním otevřený výkop DN 200</t>
  </si>
  <si>
    <t>Montáž kameninových tvarovek na potrubí z trub kameninových  v otevřeném výkopu s integrovaným těsněním jednoosých DN 200</t>
  </si>
  <si>
    <t>https://podminky.urs.cz/item/CS_URS_2021_01/837352221</t>
  </si>
  <si>
    <t xml:space="preserve">Poznámka k souboru cen:_x000D_
1. Ceny jsou určeny pro montáž tvarovek v otevřeném výkopu jakéhokoliv sklonu. 2. Pro volbu ceny u odbočných tvarovek je rozhodující DN hlavního řadu; u jednoosých větší DN. 3. V cenách nejsou započteny náklady na dodání tvarovek a těsnícího materiálu, který je součástí tvarovek. Tyto náklady se oceňují ve specifikaci. </t>
  </si>
  <si>
    <t>43</t>
  </si>
  <si>
    <t>44</t>
  </si>
  <si>
    <t>1,97044334975369*1,015 'Přepočtené koeficientem množství</t>
  </si>
  <si>
    <t>45</t>
  </si>
  <si>
    <t>úsek</t>
  </si>
  <si>
    <t xml:space="preserve">Poznámka k souboru cen:_x000D_
1. Ceny zkoušek jsou vztaženy na úsek stoky mezi dvěma šachtami bez ohledu na druh potrubí. 2. V cenách jsou započteny i náklady na: a) montáž a demontáž těsnících vaků pro zabezpečení konců zkoušeného úseku potrubí, naplnění a vypuštění vzduchu zkoušeného úseku stoky, b) vystavení zkušebního protokolu. 3. V cenách nejsou započteny náklady na: a) utěsnění kanalizačních přípojek. b) zkoušky vstupních a revizních šachet. </t>
  </si>
  <si>
    <t>46</t>
  </si>
  <si>
    <t>47</t>
  </si>
  <si>
    <t>48</t>
  </si>
  <si>
    <t>998</t>
  </si>
  <si>
    <t>Přesun hmot</t>
  </si>
  <si>
    <t>Ražení_štol</t>
  </si>
  <si>
    <t>Ražení štol</t>
  </si>
  <si>
    <t>23,9</t>
  </si>
  <si>
    <t>Ražení_štol_such</t>
  </si>
  <si>
    <t>Ražení štol suchá</t>
  </si>
  <si>
    <t>11,95</t>
  </si>
  <si>
    <t>Ražení_štol_mok</t>
  </si>
  <si>
    <t>Ražení štol mokrá</t>
  </si>
  <si>
    <t>7,17</t>
  </si>
  <si>
    <t>Ražení_štol_zvod</t>
  </si>
  <si>
    <t>Ražení štol - zvodnělá</t>
  </si>
  <si>
    <t>4,78</t>
  </si>
  <si>
    <t>24,987</t>
  </si>
  <si>
    <t>4,41</t>
  </si>
  <si>
    <t>SO 300.4 - Kanalizační přípojka č. 34 - hornická činnost</t>
  </si>
  <si>
    <t>HZS - Hodinové zúčtovací sazby</t>
  </si>
  <si>
    <t>115001102</t>
  </si>
  <si>
    <t>Převedení vody potrubím DN do 150</t>
  </si>
  <si>
    <t>1279003591</t>
  </si>
  <si>
    <t>Převedení vody potrubím průměru DN přes 100 do 150</t>
  </si>
  <si>
    <t>https://podminky.urs.cz/item/CS_URS_2021_01/115001102</t>
  </si>
  <si>
    <t xml:space="preserve">Poznámka k souboru cen:_x000D_
1. Ceny lze použít na převedení vody na vzdálenost větší než 20 m, tedy za každý další metr přes 20 m. 2. Ceny lze použít i pro převedení vody žlaby; přitom lze použít ceny : a) 1101 pro žlaby rozvinutého obvodu do 0,30 m, b) 1102 pro žlaby rozvinutého obvodu do 0,50 m, c) 1103 pro žlaby rozvinutého obvodu do 0,80 m, d) 1104 pro žlaby rozvinutého obvodu do 1,00 m, e) 1105 pro žlaby rozvinutého obvodu do 2,00 m, f) 1106 pro žlaby rozvinutého obvodu do 3,00 m. 3. Ceny lze použít i pro ocenění výtlačného potrubí. 4. Ceny lze použít jen pro převedení vody, získané čerpáním při provádění stavebních prací. 5. V ceně jsou započteny i náklady na: a) montáž a demontáž potrubí nebo hadice, těsnění po dobu provozu a opotřebení hmot, b) podpěrné konstrukce dřevěné. 6. V ceně nejsou započteny náklady na nutné zemní práce; tyto se oceňují příslušnými cenami souborů cen této části. </t>
  </si>
  <si>
    <t>8,50+10,000*1</t>
  </si>
  <si>
    <t>115101201</t>
  </si>
  <si>
    <t>Čerpání vody na dopravní výšku do 10 m průměrný přítok do 500 l/min</t>
  </si>
  <si>
    <t>hod</t>
  </si>
  <si>
    <t>-576854552</t>
  </si>
  <si>
    <t>Čerpání vody na dopravní výšku do 10 m s uvažovaným průměrným přítokem do 500 l/min</t>
  </si>
  <si>
    <t>https://podminky.urs.cz/item/CS_URS_2021_01/115101201</t>
  </si>
  <si>
    <t xml:space="preserve">Poznámka k souboru cen:_x000D_
1. Ceny nelze použít pro čerpání vody při snižování hladiny podzemní vody soustavou čerpacích jehel; toto snižování hladiny vody se oceňuje cenami souborů cen: a) 115 20-12 Čerpací jehla, b) 115 20-13 Montáž a demontáž zařízení čerpací a odsávací stanice, c) 115 20-14 Montáž, opotřebení a demontáž sběrného potrubí, d) 115 20-15 Montáž a demontáž odpadního potrubí, e) 115 20-16 Odsávání a čerpání vody sběrným potrubím. 2. V cenách jsou započteny i náklady montáž a demontáž potrubí nebo hadice v délce do 20 m. Pro převedení vody na vzdálenost větší než 20 m se použijí položky souboru cen 115 00-11 Převedení vody potrubím tohoto katalogu. 3. V cenách nejsou započteny náklady na zřízení čerpacích jímek nebo projektovaných studní: a) kopaných; tyto se oceňují příslušnými cenami části A03 Hloubené vykopávky. b) vrtaných; tyto se oceňují příslušnými cenami katalogu 800-2 Zvláštní zakládání objektů. 4. Doba, po kterou nejsou čerpadla v činnosti, se neoceňuje. Výjimkou je přerušení čerpání vody na dobu do 15 minut jednotlivě; toto přerušení se od doby čerpání neodečítá. 5. Dopravní výškou vody se rozumí svislá vzdálenost mezi hladinou vody v jímce sníženou čerpáním a vodorovnou rovinou proloženou osou nejvyššího bodu výtlačného potrubí. 6. Množství jednotek se určuje v hodinách doby, po kterou je jednotlivé čerpadlo, popř. celý soubor čerpadel v činnosti. 7. Počet měrných jednotek se určí samostatně za každé čerpací místo (jámu, studnu, šachtu). </t>
  </si>
  <si>
    <t>5*24</t>
  </si>
  <si>
    <t>115101301</t>
  </si>
  <si>
    <t>Pohotovost čerpací soupravy pro dopravní výšku do 10 m přítok do 500 l/min</t>
  </si>
  <si>
    <t>den</t>
  </si>
  <si>
    <t>-632837653</t>
  </si>
  <si>
    <t>Pohotovost záložní čerpací soupravy pro dopravní výšku do 10 m s uvažovaným průměrným přítokem do 500 l/min</t>
  </si>
  <si>
    <t>https://podminky.urs.cz/item/CS_URS_2021_01/115101301</t>
  </si>
  <si>
    <t xml:space="preserve">Poznámka k souboru cen:_x000D_
1. V ceně nejsou započteny náklady na sací a výtlačné potrubí, příp. na odpadní žlaby a náklady na lešení pod čerpadlo a pod potrubí nebo pod odpadní žlaby, na energii a na záložní zdroje energie. 2. Oceňují se všechny kalendářní dny od skončení montáže do započetí demontáže čerpací soupravy s odečtením kalendářních dnů, ve kterých je tato souprava v činnosti. 3. Pohotovost záložní čerpací soupravy se oceňuje jen se souhlasem investora a to tehdy, mohla-li by porucha v čerpání ohrozit bezpečnost pracujících nebo budované dílo, příp. termín výstavby. 4. Dopravní výškou vody se rozumí svislá vzdálenost mezi hladinou vody v jímce sníženou čerpáním a vodorovnou rovinou, proloženou osou nejvyššího bodu výtlačného potrubí. 5. Počet měrných jednotek se určí samostatně za každé čerpací místo (jámu, studnu, šachtu) 6. Pokud projekt předepíše zřízení samostatného sacího nebo výtlačného potrubí, oceňují se tyto náklady cenami souboru cen 115 00-11 Převedení vody potrubím. </t>
  </si>
  <si>
    <t>142164111</t>
  </si>
  <si>
    <t>Ražení štol bez trhaviny l do 200 m průřez nad 1,5 do 4 m2 I stupeň ražnosti suchá</t>
  </si>
  <si>
    <t>1596384591</t>
  </si>
  <si>
    <t>Ražení štol ruční, v hornině I. stupně ražnosti suché, bez použití trhavin  délky štoly do 200 m, o průřezu TV přes 1,5 do 4 m2</t>
  </si>
  <si>
    <t>https://podminky.urs.cz/item/CS_URS_2021_01/142164111</t>
  </si>
  <si>
    <t>"Přípojka č. 34" 2,600*7,800</t>
  </si>
  <si>
    <t>Mezisoučet</t>
  </si>
  <si>
    <t>"Předpokládaný nadvýrub - 10%" 20,280*0,10</t>
  </si>
  <si>
    <t>"Drenáž" 0,500*0,300*7,80</t>
  </si>
  <si>
    <t>"Čerpací šachta - 9x" 0,75*0,75*0,75</t>
  </si>
  <si>
    <t>"Ražení štol - suchá 50%" Ražení_štol*0,50</t>
  </si>
  <si>
    <t>"Ražení štol - mokrá 30%" Ražení_štol*0,30</t>
  </si>
  <si>
    <t>"Ražení štol - zvodnělá 20%" Ražení_štol*0,20</t>
  </si>
  <si>
    <t>142174111</t>
  </si>
  <si>
    <t>Ražení štol bez trhaviny l do 200 m průřez nad 1,5 do 4 m2 I stupeň ražnosti mokrá</t>
  </si>
  <si>
    <t>2043257083</t>
  </si>
  <si>
    <t>Ražení štol ruční, v hornině I. stupně ražnosti mokré, bez použití trhavin  délky štoly do 200 m, o průřezu TV přes 1,5 do 4 m2</t>
  </si>
  <si>
    <t>https://podminky.urs.cz/item/CS_URS_2021_01/142174111</t>
  </si>
  <si>
    <t>142184111</t>
  </si>
  <si>
    <t>Ražení štol bez trhaviny l do 200 m průřez nad 1,5 do 4 m2 I stupeň ražnosti vodnatá</t>
  </si>
  <si>
    <t>-1278282320</t>
  </si>
  <si>
    <t>Ražení štol ruční, v hornině I. stupně ražnosti, silně zavodněné, bez použití trhavin  délky štoly do 200 m, o průřezu TV přes 1,5 do 4 m2</t>
  </si>
  <si>
    <t>https://podminky.urs.cz/item/CS_URS_2021_01/142184111</t>
  </si>
  <si>
    <t>154063111</t>
  </si>
  <si>
    <t>Pažení výrubu štol trvale ocelové suchá l do 200 m</t>
  </si>
  <si>
    <t>1516342000</t>
  </si>
  <si>
    <t>Pažení výrubu štol pažnicemi, ražených v hornině suché, trvale zabudované  ocelovými pažnicemi hmotnosti přes 35 do 55 kg/m2, délky štoly do 200 m</t>
  </si>
  <si>
    <t>https://podminky.urs.cz/item/CS_URS_2021_01/154063111</t>
  </si>
  <si>
    <t>(1,800+1,200+1,800)*(7,80)*0,500</t>
  </si>
  <si>
    <t>154066111</t>
  </si>
  <si>
    <t>Nosná konstrukce výstroje štol typová K l do 200 m trvale suchá</t>
  </si>
  <si>
    <t>kg</t>
  </si>
  <si>
    <t>533177309</t>
  </si>
  <si>
    <t>Nosná typová konstrukce výstroje štol trvale zabudovaných  z úplných ocelových rámů, z typových oblouků z profilové oceli "K" délky štoly, do 200 m, v hornině suché</t>
  </si>
  <si>
    <t>https://podminky.urs.cz/item/CS_URS_2021_01/154066111</t>
  </si>
  <si>
    <t>"Dle příčného řezu" 118,000*11,000*0,500</t>
  </si>
  <si>
    <t>"Podélná výztuž 5x, předpoklad 6kg/m" 5*7,80*6*0,500</t>
  </si>
  <si>
    <t>"L50/50/4 délky 1,10m, hmotnost 6kg/m" 2*1,1*6,00*11,000*0,500</t>
  </si>
  <si>
    <t>154073111</t>
  </si>
  <si>
    <t>Pažení výrubu štol trvale ocelové mokrá l do 200 m</t>
  </si>
  <si>
    <t>-681267557</t>
  </si>
  <si>
    <t>Pažení výrubu štol, ražených v hornině mokré, trvale zabudované  ocelovými pažnicemi hmotnosti přes 35 do 55 kg/m2, délky štoly do 200 m</t>
  </si>
  <si>
    <t>https://podminky.urs.cz/item/CS_URS_2021_01/154073111</t>
  </si>
  <si>
    <t>(1,800+1,200+1,800)*7,800*0,300</t>
  </si>
  <si>
    <t>154076111</t>
  </si>
  <si>
    <t>Nosná konstrukce výstroje štol typová K l do 200 m trvale mokrá</t>
  </si>
  <si>
    <t>1106353889</t>
  </si>
  <si>
    <t>Nosná typová konstrukce výstroje štol trvale zabudovaných  z úplných ocelových rámů, z typových oblouků z profilové oceli "K" délky štoly, do 200 m, v hornině mokré</t>
  </si>
  <si>
    <t>https://podminky.urs.cz/item/CS_URS_2021_01/154076111</t>
  </si>
  <si>
    <t>"Dle příčného řezu" 118,000*11,000*0,300</t>
  </si>
  <si>
    <t>"Podélná výztuž 5x, předpoklad 6kg/m" 5*7,800*6*0,300</t>
  </si>
  <si>
    <t>"L50/50/4 délky 1,10m, hmotnost 6kg/m" 2*1,1*6,00*11,000*0,300</t>
  </si>
  <si>
    <t>154083111</t>
  </si>
  <si>
    <t>Pažení výrubu štol trvale ocelové vodnatá l do 200 m</t>
  </si>
  <si>
    <t>487363936</t>
  </si>
  <si>
    <t>Pažení výrubu štol, ražených v hornině silně zavodněné trvale zabudované  ocelovými pažnicemi hmotnosti přes 35 do 55 kg/m2, délky štoly do 200 m</t>
  </si>
  <si>
    <t>https://podminky.urs.cz/item/CS_URS_2021_01/154083111</t>
  </si>
  <si>
    <t>(1,800+1,200+1,800)*7,800*0,200</t>
  </si>
  <si>
    <t>154086111</t>
  </si>
  <si>
    <t>Nosná konstrukce výstroje štol typová K l do 200 m trvale vodnatá</t>
  </si>
  <si>
    <t>715284021</t>
  </si>
  <si>
    <t>Nosná typová konstrukce výstroje štol trvale zabudovaných  z úplných ocelových rámů, z typových oblouků z profilové oceli "K" délky štoly, do 200 m, v hornině silně zavodněné</t>
  </si>
  <si>
    <t>https://podminky.urs.cz/item/CS_URS_2021_01/154086111</t>
  </si>
  <si>
    <t>"Dle příčného řezu" 118,000*11,000*0,200</t>
  </si>
  <si>
    <t>"Podélná výztuž 5x, předpoklad 6kg/m" 5*7,800*6*0,200</t>
  </si>
  <si>
    <t>"L50/50/4 délky 1,10m, hmotnost 6kg/m" 2*1,1*6,00*11,000*0,200</t>
  </si>
  <si>
    <t>161152111</t>
  </si>
  <si>
    <t>Svislé přemístění rubaniny v hoře z hloubky do 15 m</t>
  </si>
  <si>
    <t>1776959020</t>
  </si>
  <si>
    <t>Svislé přemístění rubaniny v hoře  z hloubky do 15 m</t>
  </si>
  <si>
    <t>https://podminky.urs.cz/item/CS_URS_2021_01/161152111</t>
  </si>
  <si>
    <t xml:space="preserve">Poznámka k souboru cen:_x000D_
1. Ceny jsou určeny pro všechny stupně ražnosti a míry zavodnění. 2. V cenách jsou započteny i náklady na vyklopení rubaniny na dopravní prostředek, do zásobníku nebo na terén popř. na vypuštění ze zásobníku na dopravní prostředek. 3. Pro volbu ceny je rozhodující hloubka, která je určena vzdáleností dna šachty od vodorovné roviny, proložené středním bodem ústí šachty ve srovnaném terénu. 4. Objem rubaniny se stanoví v m3 rostlého stavu jako součin plochy teoretického výrubního průřezu, příslušného součinitele z přílohy č. 7 a délky štoly. 5. Jestliže trvalý nadměrný výrub je vyplňován zakládkou z rubaniny za pažení, pro určení zbylého množství rubaniny z ražby pro svislé přemístění rubaniny v hoře se od objemu rubaniny z ražby (v rostlém stavu) odečte objem zakládky redukovaný (z nakypřeného stavu na rostlý stav) příslušným součinitelem z přílohy č. 6. </t>
  </si>
  <si>
    <t>Koeficient nakypření 1,23</t>
  </si>
  <si>
    <t>Ražení_štol*1,23</t>
  </si>
  <si>
    <t>357352985</t>
  </si>
  <si>
    <t>Ražení_štol*0,85*1,23</t>
  </si>
  <si>
    <t>1602508752</t>
  </si>
  <si>
    <t>Ražení_štol*0,15*1,23</t>
  </si>
  <si>
    <t>163333511</t>
  </si>
  <si>
    <t>Vodorovné přemístění rubaniny v hoře do 200 m suchá</t>
  </si>
  <si>
    <t>-182667968</t>
  </si>
  <si>
    <t>Vodorovné přemístění rubaniny ze štol v hoře bez naložení  délky dopravní trasy, do 200 m, horniny suché</t>
  </si>
  <si>
    <t>https://podminky.urs.cz/item/CS_URS_2021_01/163333511</t>
  </si>
  <si>
    <t xml:space="preserve">Poznámka k souboru cen:_x000D_
1. Ceny jsou určeny pro všechny stupně ražnosti a výrubní průřezy. 2. V cenách jsou započteny i náklady na: a) manipulaci s rubaninou k zařízení pro svislé přemístění rubaniny v hoře, b) vyklopení rubaniny na dopravní prostředek, do zásobníku nebo na terén, jestliže není prováděno svislé přemístění rubaniny v hoře. 3. Do délky dopravní trasy v hoře se započítává i délka vodorovného přemístění navazující štolou nebo tunelem popř. i nádvoří mimo horu, pokud tato doprava přímo navazuje stejným dopravním prostředkem, bez překládání, na přemístění z hory. 4. Objem rubaniny se stanoví v m3 rostlého stavu součinem teoretického výrubního průřezu, příslušného součinitele z přílohy č. 7 a délky štoly. 5. Jestliže trvalý nadměrný výrub je vyplňován zakládkou z rubaniny za pažení, pro určení zbylého množství rubaniny z ražby pro vodorovné přemístění rubaniny v hoře se od objemu rubaniny z ražby (v rostlém stavu) odečte objem zakládky redukovaný (z nakypřeného stavu na rostlý stav) příslušným součinitelem z přílohy č. 6. </t>
  </si>
  <si>
    <t>163333521</t>
  </si>
  <si>
    <t>Vodorovné přemístění rubaniny v hoře do 200 m mokrá</t>
  </si>
  <si>
    <t>395275451</t>
  </si>
  <si>
    <t>Vodorovné přemístění rubaniny ze štol v hoře bez naložení  délky dopravní trasy, do 200 m, horniny mokré</t>
  </si>
  <si>
    <t>https://podminky.urs.cz/item/CS_URS_2021_01/163333521</t>
  </si>
  <si>
    <t>163333531</t>
  </si>
  <si>
    <t>Vodorovné přemístění rubaniny v hoře do 200 m vodnatá</t>
  </si>
  <si>
    <t>-1282925904</t>
  </si>
  <si>
    <t>Vodorovné přemístění rubaniny ze štol v hoře bez naložení  délky dopravní trasy, do 200 m, horniny silně zavodněné</t>
  </si>
  <si>
    <t>https://podminky.urs.cz/item/CS_URS_2021_01/163333531</t>
  </si>
  <si>
    <t>-739981677</t>
  </si>
  <si>
    <t>-398811319</t>
  </si>
  <si>
    <t>Skládka_1_3*1,80</t>
  </si>
  <si>
    <t>Skládka_4_5*1,80</t>
  </si>
  <si>
    <t>176101112</t>
  </si>
  <si>
    <t>Výplň štoly l do 200 m betonem tř. C12/15</t>
  </si>
  <si>
    <t>1386503904</t>
  </si>
  <si>
    <t>Výplň štoly délky do 200 m  betonem tř. 12/15</t>
  </si>
  <si>
    <t>https://podminky.urs.cz/item/CS_URS_2021_01/176101112</t>
  </si>
  <si>
    <t xml:space="preserve">Poznámka k souboru cen:_x000D_
1. V ceně -1111 Výplň štoly rubaninou jsou započteny náklady na: a) vybrání vhodné horniny, její přehození do 3 m nebo naložení na dopravní prostředek a uložení do štoly, b) vyzdění čílek. 2. V ceně -1111 Výplň štoly rubaninou nejsou započteny náklady na: a) vodorovné přemístění rubaniny v hoře; toto přemístění se oceňuje cenami souboru cen 163 33-3 Vodorovné přemístění rubaniny v hoře této části katalogu, b) svislé přemístění v šachtě; tyto práce se oceňují cenami souboru cen 161 15-2 Svislé přemístění rubaniny v hoře, této části katalogu, c) výplň štoly jiným materiálem mimo rubaninu; tato výplň se oceňuje cenou -1111, přičemž dodání materiálu se oceňuje ve specifikaci. 3. Objem výplně štoly je určen objemem vyplňovaného prostoru štoly. Od objemu vyplňovaného prostoru se odečítá objem potrubí a jiných vedení o průřezu přes 0,03 m2. </t>
  </si>
  <si>
    <t>2,200*(1,90+1,80+2,30+2,20+1,65+2,25+1,45+2,45+6,10+1,80+6,05+6,55)</t>
  </si>
  <si>
    <t>212752101</t>
  </si>
  <si>
    <t>Trativod z drenážních trubek korugovaných PE-HD SN 4 perforace 360° včetně lože otevřený výkop DN 100 pro liniové stavby</t>
  </si>
  <si>
    <t>-317227508</t>
  </si>
  <si>
    <t>Trativody z drenážních trubek pro liniové stavby a komunikace se zřízením štěrkového lože pod trubky a s jejich obsypem v otevřeném výkopu trubka korugovaná sendvičová PE-HD SN 4 celoperforovaná 360° DN 100</t>
  </si>
  <si>
    <t>https://podminky.urs.cz/item/CS_URS_2021_01/212752101</t>
  </si>
  <si>
    <t xml:space="preserve">Poznámka k souboru cen:_x000D_
1. V cenách souboru cen jsou započteny náklady na: a) podsyp ze štěrkopísku tl. 100 mm, b) obsyp DN +150 mm nad potrubí a do stran. 2. V cenách souboru cen nejsou započteny náklady na: a) montáž a dodávku tvarovek, které se oceňují cenami souboru 877 ..-52.1 Montáž tvarovek na kanalizačním potrubí z trub z plastu, části A03, b) opláštění potrubí geotextílií, které se oceňuje cenami souboru 211 97-11.. Zřízení opláštění výplně z geotextilie odvodňovacích žeber nebo trativodů v rýze nebo zářezu se stěnami katalogu 800-2 Zvláštní zakládání objektů, části A 01. </t>
  </si>
  <si>
    <t>7,800</t>
  </si>
  <si>
    <t>212752192</t>
  </si>
  <si>
    <t>Příplatek za práce ve štole při zřizování trativodu z drenážních trubek</t>
  </si>
  <si>
    <t>2102943503</t>
  </si>
  <si>
    <t>Trativody z drenážních trubek pro liniové stavby a komunikace Příplatek k ceně za práce ve štole</t>
  </si>
  <si>
    <t>https://podminky.urs.cz/item/CS_URS_2021_01/212752192</t>
  </si>
  <si>
    <t>216901111</t>
  </si>
  <si>
    <t>Očištění líce ploch výrubu, pažení nebo obezdívky l do 200 m litá skála</t>
  </si>
  <si>
    <t>-1393036249</t>
  </si>
  <si>
    <t>Očištění štol tlakovou vodou příp. jiným vhodným způsobem  lícních ploch výrubu, pažení nebo obezdívky štol s naložením uvolněného materiálu, délky štoly do 200 m v lité skále</t>
  </si>
  <si>
    <t>https://podminky.urs.cz/item/CS_URS_2021_01/216901111</t>
  </si>
  <si>
    <t xml:space="preserve">Poznámka k souboru cen:_x000D_
1. Ceny jsou určeny: a) pro všechny míry zavodnění horniny, b) pro očištění opěr a klenby (zapažené i nezapažené - příloha č. 8). 2. Ceny nelze použít pro očištění lícních ploch prováděné bezprostředně před betonáží nosné obezdívky štol nebo bezprostředně před zajištěním výrubu štol stříkaným betonem; toto očištění lícních ploch výrubu je započteno v cenách těchto konstrukcí. </t>
  </si>
  <si>
    <t>(1,800+1,200+1,800)*7,800</t>
  </si>
  <si>
    <t>216902111</t>
  </si>
  <si>
    <t>Očištění nezapaženého dna štol</t>
  </si>
  <si>
    <t>-1850890537</t>
  </si>
  <si>
    <t>Očištění nezapaženého dna štol  jakékoliv délky</t>
  </si>
  <si>
    <t>https://podminky.urs.cz/item/CS_URS_2021_01/216902111</t>
  </si>
  <si>
    <t xml:space="preserve">Poznámka k souboru cen:_x000D_
1. Cena je určena pro všechny stupně ražnosti a míry zavodnění. 2. V ceně jsou započteny i náklady na naložení uvolněného materiálu a naplavenin do tl. 100 mm na dopravní prostředek. </t>
  </si>
  <si>
    <t>(0,200+1,200+0,200)*7,800</t>
  </si>
  <si>
    <t>222113121</t>
  </si>
  <si>
    <t>Vrty pro injektování za rubem obezdívky z betonu</t>
  </si>
  <si>
    <t>-860899774</t>
  </si>
  <si>
    <t>Vrty pro injektování dutin za rubem obezdívky ve štolách  světlosti do 44 mm v obezdívce z betonu nebo betonových tvárnic a kamene</t>
  </si>
  <si>
    <t>https://podminky.urs.cz/item/CS_URS_2021_01/222113121</t>
  </si>
  <si>
    <t xml:space="preserve">Poznámka k souboru cen:_x000D_
1. Ceny jsou určeny: a) pro všechny výrubní průřezy, délky štoly a tloušťky obezdívky, b) pro těsnicí injektáž a pro vyplnění dutin za rubem obezdívky; pro vrty pro injektování hornin jsou určeny příslušné ceny souborů cen 22..-Vrty části A 01 katalogu 800-2 Zvláštní zakládání objektů. 2. V ceně jsou započteny i náklady na: a) nasazení a opotřebení injekčních trubek, b) vyjmutí těchto trubek po zainjektování, c) úpravu líce obezdívky v místech vrtů. 3. Příplatek k ceně lze použít i za provrtání ocelových rámů (oblouků). Při současném provrtání 1 ks rámu a 2 ks pažnic jedním vrtem se množství měrných jednotek násobí třemi. Množství vrtů, ve kterých se současně provrtává 1 rám a 2 pažnice, se stanoví v % celkového počtu vrtů takto: při vzdálenosti mezi okraji rámů přes 500 mm a více 5 %, přes 300 do 500 mm 15 %, do 300 mm 30 %, na sraz 100 %. </t>
  </si>
  <si>
    <t>"Předpoklad 2 vrty/m, kolem štoly předpoklad 4 vrty celkem tedy 7,800*2*4" 7,800*2*4</t>
  </si>
  <si>
    <t>222113149</t>
  </si>
  <si>
    <t>Příplatek za provrtání ocelové pažnice</t>
  </si>
  <si>
    <t>-1546721109</t>
  </si>
  <si>
    <t>Vrty pro injektování dutin za rubem obezdívky ve štolách  Příplatek k ceně za provrtání ocelové pažnice</t>
  </si>
  <si>
    <t>https://podminky.urs.cz/item/CS_URS_2021_01/222113149</t>
  </si>
  <si>
    <t>281901112</t>
  </si>
  <si>
    <t>Injektování do 0,6 MPa horniny nebo dutin za rubem obezdívky štol jeden vrt</t>
  </si>
  <si>
    <t>1308272513</t>
  </si>
  <si>
    <t>Injektování pro zpevnění horniny nebo vyplnění dutin za rubem nosné obezdívky štol  do 0,6 MPa, do svislých a šikmých vrtů, pro všechny druhy obezdívek při injektáži 1 vrtu</t>
  </si>
  <si>
    <t>https://podminky.urs.cz/item/CS_URS_2021_01/281901112</t>
  </si>
  <si>
    <t>58521113</t>
  </si>
  <si>
    <t>cement portlandský CEM I 52,5MPa</t>
  </si>
  <si>
    <t>260349193</t>
  </si>
  <si>
    <t>282901112</t>
  </si>
  <si>
    <t>Injektování sestupně nad 0,6 do 2,0 MPa pro zpevnění hornin jeden vrt</t>
  </si>
  <si>
    <t>229911126</t>
  </si>
  <si>
    <t>Injektování pro zpevnění hornin při pracích ve štolách  přes 0,6 do 2,0 MPa, do šikmých a svislých vrtů sestupně při injektáži 1 vrtu</t>
  </si>
  <si>
    <t>https://podminky.urs.cz/item/CS_URS_2021_01/282901112</t>
  </si>
  <si>
    <t xml:space="preserve">Poznámka k souboru cen:_x000D_
1. Ceny nelze použít pro injektování umělými pryskyřicemi; tato práce se ocení cenou 282-90 2112 Injektování umělými pryskyřicemi této části katalogu. </t>
  </si>
  <si>
    <t>"Čelba - předpoklad" 10</t>
  </si>
  <si>
    <t>-1694852700</t>
  </si>
  <si>
    <t>-182905872</t>
  </si>
  <si>
    <t>"Potrubí DN 200" 8,50</t>
  </si>
  <si>
    <t>452181110</t>
  </si>
  <si>
    <t>Montáž dřevěného prahu ocelové výstroje</t>
  </si>
  <si>
    <t>-1515443437</t>
  </si>
  <si>
    <t>Montáž dřevěného prahu ocelové výstroje štol  při průřezu TV do 4 m2 délky do 200 m</t>
  </si>
  <si>
    <t>https://podminky.urs.cz/item/CS_URS_2021_01/452181110</t>
  </si>
  <si>
    <t xml:space="preserve">Poznámka k souboru cen:_x000D_
1. Cena je určena pro všechny stupně ražnosti a míry zavodnění. 2. V ceně jsou započteny i náklady na opracování, vyklínování a spojení dílů prahu skobami. 3. V ceně nejsou započteny náklady na dodání dřevěných prahů; jejich dodání se oceňuje ve specifikaci; ztratné lze dohodnout ve výši 3 %. </t>
  </si>
  <si>
    <t>11,000</t>
  </si>
  <si>
    <t>60715257R</t>
  </si>
  <si>
    <t>dřevěný prah 120/250-1600ze dřeva D40</t>
  </si>
  <si>
    <t>670187003</t>
  </si>
  <si>
    <t>920883913</t>
  </si>
  <si>
    <t xml:space="preserve">Poznámka k souboru cen:_x000D_
1. Ceny -1131 až -1181 a -1192 lze použít i pro ochrannou vrstvu pod železobetonové konstrukce. 2. Ceny -2131 až -2181 a -2192 jsou určeny pro jakékoliv úkosy sedel. </t>
  </si>
  <si>
    <t>0,155*7,800</t>
  </si>
  <si>
    <t>452311192</t>
  </si>
  <si>
    <t>Příplatek ke zřizování podkladních desek z betonu prostého za práce ve štole</t>
  </si>
  <si>
    <t>258481309</t>
  </si>
  <si>
    <t>Podkladní a zajišťovací konstrukce z betonu prostého v otevřeném výkopu Příplatek k cenám za práce ve štole pro desky</t>
  </si>
  <si>
    <t>https://podminky.urs.cz/item/CS_URS_2021_01/452311192</t>
  </si>
  <si>
    <t>831263195</t>
  </si>
  <si>
    <t>Příplatek za zřízení kanalizační přípojky DN 100 až 300</t>
  </si>
  <si>
    <t>2038974582</t>
  </si>
  <si>
    <t>Montáž potrubí z trub kameninových  hrdlových s integrovaným těsněním Příplatek k cenám za zřízení kanalizační přípojky DN od 100 do 300</t>
  </si>
  <si>
    <t>https://podminky.urs.cz/item/CS_URS_2021_01/831263195</t>
  </si>
  <si>
    <t>246707602</t>
  </si>
  <si>
    <t>412766745</t>
  </si>
  <si>
    <t>8,5*1,015 'Přepočtené koeficientem množství</t>
  </si>
  <si>
    <t>STZ.PRING0200H</t>
  </si>
  <si>
    <t>P kroužek DN 200 C TR240</t>
  </si>
  <si>
    <t>805549502</t>
  </si>
  <si>
    <t>-1391172323</t>
  </si>
  <si>
    <t>59710967</t>
  </si>
  <si>
    <t>koleno kameninové glazované DN 200 30° spojovací systém F tř. 240</t>
  </si>
  <si>
    <t>-1359768777</t>
  </si>
  <si>
    <t>59711046R</t>
  </si>
  <si>
    <t>pružná spojka Flex-Seal DN 200</t>
  </si>
  <si>
    <t>-1305497256</t>
  </si>
  <si>
    <t>pružná spojka Flex-Seal DN 150</t>
  </si>
  <si>
    <t>892392121</t>
  </si>
  <si>
    <t>Tlaková zkouška vzduchem potrubí DN 400 těsnícím vakem ucpávkovým</t>
  </si>
  <si>
    <t>822946296</t>
  </si>
  <si>
    <t>Tlakové zkoušky vzduchem těsnícími vaky ucpávkovými DN 400</t>
  </si>
  <si>
    <t>https://podminky.urs.cz/item/CS_URS_2021_01/892392121</t>
  </si>
  <si>
    <t>899336205R</t>
  </si>
  <si>
    <t>Řez kameninovým potrubím DN 200</t>
  </si>
  <si>
    <t>343935999</t>
  </si>
  <si>
    <t>1787875277</t>
  </si>
  <si>
    <t>998252111</t>
  </si>
  <si>
    <t>Přesun hmot pro štoly ražené při délce svislého přesunu do 25 m</t>
  </si>
  <si>
    <t>-1749298336</t>
  </si>
  <si>
    <t>Přesun hmot pro štoly ražené s výjimkou metra vodorovná dopravní vzdálenost do 100 m na povrchu a do 200 m v podzemí délka svislého přesunu do 25 m</t>
  </si>
  <si>
    <t>https://podminky.urs.cz/item/CS_URS_2021_01/998252111</t>
  </si>
  <si>
    <t>HZS</t>
  </si>
  <si>
    <t>Hodinové zúčtovací sazby</t>
  </si>
  <si>
    <t>HZS2232</t>
  </si>
  <si>
    <t>Hodinová zúčtovací sazba elektrikář odborný</t>
  </si>
  <si>
    <t>512</t>
  </si>
  <si>
    <t>-187251361</t>
  </si>
  <si>
    <t>Hodinové zúčtovací sazby profesí PSV  provádění stavebních instalací elektrikář odborný</t>
  </si>
  <si>
    <t>https://podminky.urs.cz/item/CS_URS_2021_01/HZS2232</t>
  </si>
  <si>
    <t>SEZNAM FIGUR</t>
  </si>
  <si>
    <t>Výměra</t>
  </si>
  <si>
    <t>Použití figury:</t>
  </si>
  <si>
    <t xml:space="preserve"> SO 300.4</t>
  </si>
  <si>
    <t xml:space="preserve">Janáčkovo kulturní centrum - přípojka č. 34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</si>
</sst>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34" x14ac:knownFonts="1">
    <font>
      <sz val="8"/>
      <name val="Arial CE"/>
      <family val="2"/>
    </font>
    <font>
      <sz val="10"/>
      <color rgb="FF969696"/>
      <name val="Arial CE"/>
    </font>
    <font>
      <sz val="10"/>
      <name val="Arial CE"/>
    </font>
    <font>
      <b/>
      <sz val="11"/>
      <name val="Arial CE"/>
    </font>
    <font>
      <b/>
      <sz val="12"/>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3366FF"/>
      <name val="Arial CE"/>
    </font>
    <font>
      <b/>
      <sz val="14"/>
      <name val="Arial CE"/>
    </font>
    <font>
      <b/>
      <sz val="10"/>
      <name val="Arial CE"/>
    </font>
    <font>
      <b/>
      <sz val="10"/>
      <color rgb="FF464646"/>
      <name val="Arial CE"/>
    </font>
    <font>
      <sz val="8"/>
      <color rgb="FF969696"/>
      <name val="Arial CE"/>
    </font>
    <font>
      <sz val="9"/>
      <name val="Arial CE"/>
    </font>
    <font>
      <sz val="9"/>
      <color rgb="FF969696"/>
      <name val="Arial CE"/>
    </font>
    <font>
      <b/>
      <sz val="12"/>
      <color rgb="FF960000"/>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family val="2"/>
      <charset val="238"/>
      <scheme val="minor"/>
    </font>
    <font>
      <i/>
      <sz val="7"/>
      <color rgb="FF969696"/>
      <name val="Arial CE"/>
    </font>
    <font>
      <i/>
      <sz val="9"/>
      <color rgb="FF0000FF"/>
      <name val="Arial CE"/>
    </font>
    <font>
      <i/>
      <sz val="8"/>
      <color rgb="FF0000FF"/>
      <name val="Arial CE"/>
    </font>
    <font>
      <b/>
      <sz val="9"/>
      <name val="Arial CE"/>
    </font>
    <font>
      <u/>
      <sz val="11"/>
      <color theme="10"/>
      <name val="Calibri"/>
      <family val="2"/>
      <charset val="238"/>
      <scheme val="minor"/>
    </font>
  </fonts>
  <fills count="5">
    <fill>
      <patternFill patternType="none"/>
    </fill>
    <fill>
      <patternFill patternType="gray125"/>
    </fill>
    <fill>
      <patternFill patternType="solid">
        <fgColor rgb="FFC0C0C0"/>
      </patternFill>
    </fill>
    <fill>
      <patternFill patternType="solid">
        <fgColor rgb="FFFFFFCC"/>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3" fillId="0" borderId="0" applyNumberFormat="0" applyFill="0" applyBorder="0" applyAlignment="0" applyProtection="0"/>
  </cellStyleXfs>
  <cellXfs count="181">
    <xf numFmtId="0" fontId="0" fillId="0" borderId="0" xfId="0"/>
    <xf numFmtId="0" fontId="0" fillId="0" borderId="0" xfId="0"/>
    <xf numFmtId="0" fontId="0" fillId="0" borderId="0" xfId="0" applyAlignment="1">
      <alignment vertical="center"/>
    </xf>
    <xf numFmtId="0" fontId="0" fillId="0" borderId="0" xfId="0"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3"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0" xfId="0" applyFont="1" applyAlignment="1">
      <alignment vertical="center"/>
    </xf>
    <xf numFmtId="0" fontId="0" fillId="0" borderId="3" xfId="0" applyFont="1" applyBorder="1" applyAlignment="1">
      <alignment vertical="center"/>
    </xf>
    <xf numFmtId="0" fontId="0" fillId="0" borderId="5" xfId="0" applyFont="1" applyBorder="1" applyAlignment="1">
      <alignment vertical="center"/>
    </xf>
    <xf numFmtId="0" fontId="1" fillId="0" borderId="0" xfId="0" applyFont="1" applyAlignment="1">
      <alignment horizontal="right" vertical="center"/>
    </xf>
    <xf numFmtId="0" fontId="0" fillId="0" borderId="3" xfId="0" applyBorder="1" applyAlignment="1">
      <alignment vertical="center"/>
    </xf>
    <xf numFmtId="0" fontId="15"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4" borderId="7" xfId="0" applyFont="1" applyFill="1" applyBorder="1" applyAlignment="1">
      <alignment vertical="center"/>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19" fillId="0" borderId="0" xfId="0" applyFont="1" applyAlignment="1">
      <alignment horizontal="left" vertical="center"/>
    </xf>
    <xf numFmtId="4" fontId="19" fillId="0" borderId="0" xfId="0" applyNumberFormat="1" applyFont="1" applyAlignment="1">
      <alignment vertical="center"/>
    </xf>
    <xf numFmtId="0" fontId="20" fillId="0" borderId="0" xfId="0" applyFont="1" applyAlignment="1">
      <alignment horizontal="left" vertical="center"/>
    </xf>
    <xf numFmtId="0" fontId="21" fillId="0" borderId="0" xfId="0"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14" fillId="0" borderId="0" xfId="0" applyFont="1" applyAlignment="1">
      <alignment horizontal="left" vertical="center"/>
    </xf>
    <xf numFmtId="0" fontId="16"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17" fillId="4" borderId="0" xfId="0" applyFont="1" applyFill="1" applyAlignment="1">
      <alignment horizontal="left" vertical="center"/>
    </xf>
    <xf numFmtId="0" fontId="17" fillId="4" borderId="0" xfId="0" applyFont="1" applyFill="1" applyAlignment="1">
      <alignment horizontal="right" vertical="center"/>
    </xf>
    <xf numFmtId="0" fontId="22" fillId="0" borderId="0" xfId="0" applyFont="1" applyAlignment="1">
      <alignment horizontal="left" vertical="center"/>
    </xf>
    <xf numFmtId="0" fontId="5" fillId="0" borderId="3" xfId="0" applyFont="1" applyBorder="1" applyAlignment="1">
      <alignment vertical="center"/>
    </xf>
    <xf numFmtId="0" fontId="5" fillId="0" borderId="20" xfId="0" applyFont="1" applyBorder="1" applyAlignment="1">
      <alignment horizontal="left" vertical="center"/>
    </xf>
    <xf numFmtId="0" fontId="5" fillId="0" borderId="20" xfId="0" applyFont="1" applyBorder="1" applyAlignment="1">
      <alignment vertical="center"/>
    </xf>
    <xf numFmtId="4" fontId="5" fillId="0" borderId="20" xfId="0" applyNumberFormat="1" applyFont="1" applyBorder="1" applyAlignment="1">
      <alignmen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17" fillId="4" borderId="16"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0" fillId="0" borderId="3" xfId="0" applyBorder="1" applyAlignment="1">
      <alignment horizontal="center" vertical="center" wrapText="1"/>
    </xf>
    <xf numFmtId="4" fontId="19" fillId="0" borderId="0" xfId="0" applyNumberFormat="1" applyFont="1" applyAlignment="1"/>
    <xf numFmtId="166" fontId="23" fillId="0" borderId="12" xfId="0" applyNumberFormat="1" applyFont="1" applyBorder="1" applyAlignment="1"/>
    <xf numFmtId="166" fontId="23" fillId="0" borderId="13" xfId="0" applyNumberFormat="1" applyFont="1" applyBorder="1" applyAlignment="1"/>
    <xf numFmtId="4" fontId="24" fillId="0" borderId="0" xfId="0" applyNumberFormat="1" applyFont="1" applyAlignment="1">
      <alignment vertical="center"/>
    </xf>
    <xf numFmtId="0" fontId="7" fillId="0" borderId="3" xfId="0" applyFont="1" applyBorder="1" applyAlignment="1"/>
    <xf numFmtId="0" fontId="7" fillId="0" borderId="0" xfId="0" applyFont="1" applyAlignment="1">
      <alignment horizontal="left"/>
    </xf>
    <xf numFmtId="0" fontId="5" fillId="0" borderId="0" xfId="0" applyFont="1" applyAlignment="1">
      <alignment horizontal="left"/>
    </xf>
    <xf numFmtId="0" fontId="7" fillId="0" borderId="0" xfId="0" applyFont="1" applyAlignment="1" applyProtection="1">
      <protection locked="0"/>
    </xf>
    <xf numFmtId="4" fontId="5" fillId="0" borderId="0" xfId="0" applyNumberFormat="1" applyFont="1" applyAlignment="1"/>
    <xf numFmtId="0" fontId="7" fillId="0" borderId="14" xfId="0" applyFont="1" applyBorder="1" applyAlignment="1"/>
    <xf numFmtId="0" fontId="7" fillId="0" borderId="0" xfId="0" applyFont="1" applyBorder="1" applyAlignment="1"/>
    <xf numFmtId="166" fontId="7" fillId="0" borderId="0" xfId="0" applyNumberFormat="1" applyFont="1" applyBorder="1" applyAlignment="1"/>
    <xf numFmtId="166" fontId="7" fillId="0" borderId="15" xfId="0" applyNumberFormat="1" applyFont="1" applyBorder="1" applyAlignment="1"/>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lignment horizontal="left"/>
    </xf>
    <xf numFmtId="4" fontId="6" fillId="0" borderId="0" xfId="0" applyNumberFormat="1" applyFont="1" applyAlignment="1"/>
    <xf numFmtId="0" fontId="0" fillId="0" borderId="3" xfId="0" applyFont="1" applyBorder="1" applyAlignment="1" applyProtection="1">
      <alignment vertical="center"/>
      <protection locked="0"/>
    </xf>
    <xf numFmtId="0" fontId="17" fillId="0" borderId="22" xfId="0" applyFont="1" applyBorder="1" applyAlignment="1" applyProtection="1">
      <alignment horizontal="center" vertical="center"/>
      <protection locked="0"/>
    </xf>
    <xf numFmtId="49" fontId="17" fillId="0" borderId="22" xfId="0" applyNumberFormat="1" applyFont="1" applyBorder="1" applyAlignment="1" applyProtection="1">
      <alignment horizontal="left" vertical="center" wrapText="1"/>
      <protection locked="0"/>
    </xf>
    <xf numFmtId="0" fontId="17" fillId="0" borderId="22" xfId="0" applyFont="1" applyBorder="1" applyAlignment="1" applyProtection="1">
      <alignment horizontal="left" vertical="center" wrapText="1"/>
      <protection locked="0"/>
    </xf>
    <xf numFmtId="0" fontId="17" fillId="0" borderId="22" xfId="0" applyFont="1" applyBorder="1" applyAlignment="1" applyProtection="1">
      <alignment horizontal="center" vertical="center" wrapText="1"/>
      <protection locked="0"/>
    </xf>
    <xf numFmtId="167" fontId="17" fillId="0" borderId="22" xfId="0" applyNumberFormat="1" applyFont="1" applyBorder="1" applyAlignment="1" applyProtection="1">
      <alignment vertical="center"/>
      <protection locked="0"/>
    </xf>
    <xf numFmtId="4" fontId="17" fillId="0" borderId="22" xfId="0" applyNumberFormat="1" applyFont="1" applyBorder="1" applyAlignment="1" applyProtection="1">
      <alignment vertical="center"/>
      <protection locked="0"/>
    </xf>
    <xf numFmtId="0" fontId="18" fillId="3" borderId="14" xfId="0" applyFont="1" applyFill="1" applyBorder="1" applyAlignment="1" applyProtection="1">
      <alignment horizontal="left" vertical="center"/>
      <protection locked="0"/>
    </xf>
    <xf numFmtId="0" fontId="18" fillId="0" borderId="0" xfId="0" applyFont="1" applyBorder="1" applyAlignment="1">
      <alignment horizontal="center" vertical="center"/>
    </xf>
    <xf numFmtId="166" fontId="18" fillId="0" borderId="0" xfId="0" applyNumberFormat="1" applyFont="1" applyBorder="1" applyAlignment="1">
      <alignment vertical="center"/>
    </xf>
    <xf numFmtId="166" fontId="18" fillId="0" borderId="15" xfId="0" applyNumberFormat="1" applyFont="1" applyBorder="1" applyAlignment="1">
      <alignment vertical="center"/>
    </xf>
    <xf numFmtId="0" fontId="17" fillId="0" borderId="0" xfId="0" applyFont="1" applyAlignment="1">
      <alignment horizontal="left" vertical="center"/>
    </xf>
    <xf numFmtId="4" fontId="0" fillId="0" borderId="0" xfId="0" applyNumberFormat="1" applyFont="1" applyAlignment="1">
      <alignment vertical="center"/>
    </xf>
    <xf numFmtId="0" fontId="25" fillId="0" borderId="0" xfId="0" applyFont="1" applyAlignment="1">
      <alignment horizontal="left" vertical="center"/>
    </xf>
    <xf numFmtId="0" fontId="26" fillId="0" borderId="0" xfId="0" applyFont="1" applyAlignment="1">
      <alignment horizontal="left" vertical="center" wrapText="1"/>
    </xf>
    <xf numFmtId="0" fontId="0" fillId="0" borderId="0" xfId="0" applyFont="1" applyAlignment="1" applyProtection="1">
      <alignment vertical="center"/>
      <protection locked="0"/>
    </xf>
    <xf numFmtId="0" fontId="0" fillId="0" borderId="14" xfId="0" applyFont="1" applyBorder="1" applyAlignment="1">
      <alignment vertical="center"/>
    </xf>
    <xf numFmtId="0" fontId="0" fillId="0" borderId="0" xfId="0" applyBorder="1" applyAlignment="1">
      <alignment vertical="center"/>
    </xf>
    <xf numFmtId="0" fontId="27" fillId="0" borderId="0" xfId="0" applyFont="1" applyAlignment="1">
      <alignment horizontal="left" vertical="center"/>
    </xf>
    <xf numFmtId="0" fontId="28" fillId="0" borderId="0" xfId="1" applyFont="1" applyAlignment="1">
      <alignment vertical="center" wrapText="1"/>
    </xf>
    <xf numFmtId="0" fontId="29" fillId="0" borderId="0" xfId="0" applyFont="1" applyAlignment="1">
      <alignment vertical="center" wrapText="1"/>
    </xf>
    <xf numFmtId="0" fontId="8" fillId="0" borderId="3" xfId="0" applyFont="1" applyBorder="1" applyAlignment="1">
      <alignment vertical="center"/>
    </xf>
    <xf numFmtId="0" fontId="8" fillId="0" borderId="0" xfId="0" applyFont="1" applyAlignment="1">
      <alignment horizontal="left" vertical="center"/>
    </xf>
    <xf numFmtId="0" fontId="8" fillId="0" borderId="0" xfId="0" applyFont="1" applyAlignment="1">
      <alignment horizontal="left" vertical="center" wrapText="1"/>
    </xf>
    <xf numFmtId="0" fontId="8" fillId="0" borderId="14" xfId="0" applyFont="1" applyBorder="1" applyAlignment="1">
      <alignment vertical="center"/>
    </xf>
    <xf numFmtId="0" fontId="8" fillId="0" borderId="0" xfId="0" applyFont="1" applyBorder="1" applyAlignment="1">
      <alignment vertical="center"/>
    </xf>
    <xf numFmtId="0" fontId="8" fillId="0" borderId="15" xfId="0" applyFont="1" applyBorder="1" applyAlignment="1">
      <alignment vertical="center"/>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30" fillId="0" borderId="22" xfId="0" applyFont="1" applyBorder="1" applyAlignment="1" applyProtection="1">
      <alignment horizontal="center" vertical="center"/>
      <protection locked="0"/>
    </xf>
    <xf numFmtId="49" fontId="30" fillId="0" borderId="22" xfId="0" applyNumberFormat="1" applyFont="1" applyBorder="1" applyAlignment="1" applyProtection="1">
      <alignment horizontal="left" vertical="center" wrapText="1"/>
      <protection locked="0"/>
    </xf>
    <xf numFmtId="0" fontId="30" fillId="0" borderId="22" xfId="0" applyFont="1" applyBorder="1" applyAlignment="1" applyProtection="1">
      <alignment horizontal="left" vertical="center" wrapText="1"/>
      <protection locked="0"/>
    </xf>
    <xf numFmtId="0" fontId="30" fillId="0" borderId="22" xfId="0" applyFont="1" applyBorder="1" applyAlignment="1" applyProtection="1">
      <alignment horizontal="center" vertical="center" wrapText="1"/>
      <protection locked="0"/>
    </xf>
    <xf numFmtId="167" fontId="30" fillId="0" borderId="22" xfId="0" applyNumberFormat="1" applyFont="1" applyBorder="1" applyAlignment="1" applyProtection="1">
      <alignment vertical="center"/>
      <protection locked="0"/>
    </xf>
    <xf numFmtId="4" fontId="30" fillId="0" borderId="22" xfId="0" applyNumberFormat="1" applyFont="1" applyBorder="1" applyAlignment="1" applyProtection="1">
      <alignment vertical="center"/>
      <protection locked="0"/>
    </xf>
    <xf numFmtId="0" fontId="31" fillId="0" borderId="3" xfId="0" applyFont="1" applyBorder="1" applyAlignment="1">
      <alignment vertical="center"/>
    </xf>
    <xf numFmtId="0" fontId="30" fillId="3" borderId="14" xfId="0" applyFont="1" applyFill="1" applyBorder="1" applyAlignment="1" applyProtection="1">
      <alignment horizontal="left" vertical="center"/>
      <protection locked="0"/>
    </xf>
    <xf numFmtId="0" fontId="30" fillId="0" borderId="0" xfId="0" applyFont="1" applyBorder="1" applyAlignment="1">
      <alignment horizontal="center" vertical="center"/>
    </xf>
    <xf numFmtId="0" fontId="0" fillId="0" borderId="19" xfId="0" applyFont="1" applyBorder="1" applyAlignment="1">
      <alignment vertical="center"/>
    </xf>
    <xf numFmtId="0" fontId="0" fillId="0" borderId="20" xfId="0"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4" fillId="0" borderId="0" xfId="0" applyFont="1" applyAlignment="1">
      <alignment horizontal="left" vertical="center" wrapText="1"/>
    </xf>
    <xf numFmtId="0" fontId="32" fillId="0" borderId="16" xfId="0" applyFont="1" applyBorder="1" applyAlignment="1">
      <alignment horizontal="left" vertical="center" wrapText="1"/>
    </xf>
    <xf numFmtId="0" fontId="32" fillId="0" borderId="22" xfId="0" applyFont="1" applyBorder="1" applyAlignment="1">
      <alignment horizontal="left" vertical="center" wrapText="1"/>
    </xf>
    <xf numFmtId="0" fontId="32" fillId="0" borderId="22" xfId="0" applyFont="1" applyBorder="1" applyAlignment="1">
      <alignment horizontal="left" vertical="center"/>
    </xf>
    <xf numFmtId="167" fontId="32"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24" fillId="0" borderId="0" xfId="0" applyFont="1" applyAlignment="1">
      <alignment horizontal="left" vertical="center"/>
    </xf>
    <xf numFmtId="4" fontId="17" fillId="0" borderId="22" xfId="0" applyNumberFormat="1" applyFont="1" applyBorder="1" applyAlignment="1">
      <alignment vertical="center"/>
    </xf>
    <xf numFmtId="0" fontId="7" fillId="0" borderId="0" xfId="0" applyFont="1"/>
    <xf numFmtId="4" fontId="30" fillId="0" borderId="22" xfId="0" applyNumberFormat="1" applyFont="1" applyBorder="1" applyAlignment="1">
      <alignment vertical="center"/>
    </xf>
    <xf numFmtId="0" fontId="3" fillId="0" borderId="0" xfId="0" applyFont="1" applyAlignment="1">
      <alignment horizontal="left" vertical="center" wrapText="1"/>
    </xf>
    <xf numFmtId="0" fontId="0"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12" fillId="2" borderId="0" xfId="0" applyFont="1" applyFill="1" applyAlignment="1">
      <alignment horizontal="center" vertical="center"/>
    </xf>
    <xf numFmtId="0" fontId="0" fillId="0" borderId="0" xfId="0"/>
    <xf numFmtId="0" fontId="2" fillId="3"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3" fillId="0" borderId="0" xfId="0" applyFont="1" applyAlignment="1">
      <alignment horizontal="left" vertical="top"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podminky.urs.cz/item/CS_URS_2021_01/154066111" TargetMode="External"/><Relationship Id="rId13" Type="http://schemas.openxmlformats.org/officeDocument/2006/relationships/hyperlink" Target="https://podminky.urs.cz/item/CS_URS_2021_01/161152111" TargetMode="External"/><Relationship Id="rId18" Type="http://schemas.openxmlformats.org/officeDocument/2006/relationships/hyperlink" Target="https://podminky.urs.cz/item/CS_URS_2021_01/163333531" TargetMode="External"/><Relationship Id="rId26" Type="http://schemas.openxmlformats.org/officeDocument/2006/relationships/hyperlink" Target="https://podminky.urs.cz/item/CS_URS_2021_01/222113121" TargetMode="External"/><Relationship Id="rId39" Type="http://schemas.openxmlformats.org/officeDocument/2006/relationships/hyperlink" Target="https://podminky.urs.cz/item/CS_URS_2021_01/HZS2232" TargetMode="External"/><Relationship Id="rId3" Type="http://schemas.openxmlformats.org/officeDocument/2006/relationships/hyperlink" Target="https://podminky.urs.cz/item/CS_URS_2021_01/115101301" TargetMode="External"/><Relationship Id="rId21" Type="http://schemas.openxmlformats.org/officeDocument/2006/relationships/hyperlink" Target="https://podminky.urs.cz/item/CS_URS_2021_01/176101112" TargetMode="External"/><Relationship Id="rId34" Type="http://schemas.openxmlformats.org/officeDocument/2006/relationships/hyperlink" Target="https://podminky.urs.cz/item/CS_URS_2021_01/831263195" TargetMode="External"/><Relationship Id="rId7" Type="http://schemas.openxmlformats.org/officeDocument/2006/relationships/hyperlink" Target="https://podminky.urs.cz/item/CS_URS_2021_01/154063111" TargetMode="External"/><Relationship Id="rId12" Type="http://schemas.openxmlformats.org/officeDocument/2006/relationships/hyperlink" Target="https://podminky.urs.cz/item/CS_URS_2021_01/154086111" TargetMode="External"/><Relationship Id="rId17" Type="http://schemas.openxmlformats.org/officeDocument/2006/relationships/hyperlink" Target="https://podminky.urs.cz/item/CS_URS_2021_01/163333521" TargetMode="External"/><Relationship Id="rId25" Type="http://schemas.openxmlformats.org/officeDocument/2006/relationships/hyperlink" Target="https://podminky.urs.cz/item/CS_URS_2021_01/216902111" TargetMode="External"/><Relationship Id="rId33" Type="http://schemas.openxmlformats.org/officeDocument/2006/relationships/hyperlink" Target="https://podminky.urs.cz/item/CS_URS_2021_01/452311192" TargetMode="External"/><Relationship Id="rId38" Type="http://schemas.openxmlformats.org/officeDocument/2006/relationships/hyperlink" Target="https://podminky.urs.cz/item/CS_URS_2021_01/998252111" TargetMode="External"/><Relationship Id="rId2" Type="http://schemas.openxmlformats.org/officeDocument/2006/relationships/hyperlink" Target="https://podminky.urs.cz/item/CS_URS_2021_01/115101201" TargetMode="External"/><Relationship Id="rId16" Type="http://schemas.openxmlformats.org/officeDocument/2006/relationships/hyperlink" Target="https://podminky.urs.cz/item/CS_URS_2021_01/163333511" TargetMode="External"/><Relationship Id="rId20" Type="http://schemas.openxmlformats.org/officeDocument/2006/relationships/hyperlink" Target="https://podminky.urs.cz/item/CS_URS_2021_01/171201231" TargetMode="External"/><Relationship Id="rId29" Type="http://schemas.openxmlformats.org/officeDocument/2006/relationships/hyperlink" Target="https://podminky.urs.cz/item/CS_URS_2021_01/282901112" TargetMode="External"/><Relationship Id="rId41" Type="http://schemas.openxmlformats.org/officeDocument/2006/relationships/drawing" Target="../drawings/drawing1.xml"/><Relationship Id="rId1" Type="http://schemas.openxmlformats.org/officeDocument/2006/relationships/hyperlink" Target="https://podminky.urs.cz/item/CS_URS_2021_01/115001102" TargetMode="External"/><Relationship Id="rId6" Type="http://schemas.openxmlformats.org/officeDocument/2006/relationships/hyperlink" Target="https://podminky.urs.cz/item/CS_URS_2021_01/142184111" TargetMode="External"/><Relationship Id="rId11" Type="http://schemas.openxmlformats.org/officeDocument/2006/relationships/hyperlink" Target="https://podminky.urs.cz/item/CS_URS_2021_01/154083111" TargetMode="External"/><Relationship Id="rId24" Type="http://schemas.openxmlformats.org/officeDocument/2006/relationships/hyperlink" Target="https://podminky.urs.cz/item/CS_URS_2021_01/216901111" TargetMode="External"/><Relationship Id="rId32" Type="http://schemas.openxmlformats.org/officeDocument/2006/relationships/hyperlink" Target="https://podminky.urs.cz/item/CS_URS_2021_01/452311131" TargetMode="External"/><Relationship Id="rId37" Type="http://schemas.openxmlformats.org/officeDocument/2006/relationships/hyperlink" Target="https://podminky.urs.cz/item/CS_URS_2021_01/892392121" TargetMode="External"/><Relationship Id="rId40" Type="http://schemas.openxmlformats.org/officeDocument/2006/relationships/printerSettings" Target="../printerSettings/printerSettings1.bin"/><Relationship Id="rId5" Type="http://schemas.openxmlformats.org/officeDocument/2006/relationships/hyperlink" Target="https://podminky.urs.cz/item/CS_URS_2021_01/142174111" TargetMode="External"/><Relationship Id="rId15" Type="http://schemas.openxmlformats.org/officeDocument/2006/relationships/hyperlink" Target="https://podminky.urs.cz/item/CS_URS_2021_01/162751137" TargetMode="External"/><Relationship Id="rId23" Type="http://schemas.openxmlformats.org/officeDocument/2006/relationships/hyperlink" Target="https://podminky.urs.cz/item/CS_URS_2021_01/212752192" TargetMode="External"/><Relationship Id="rId28" Type="http://schemas.openxmlformats.org/officeDocument/2006/relationships/hyperlink" Target="https://podminky.urs.cz/item/CS_URS_2021_01/281901112" TargetMode="External"/><Relationship Id="rId36" Type="http://schemas.openxmlformats.org/officeDocument/2006/relationships/hyperlink" Target="https://podminky.urs.cz/item/CS_URS_2021_01/837352221" TargetMode="External"/><Relationship Id="rId10" Type="http://schemas.openxmlformats.org/officeDocument/2006/relationships/hyperlink" Target="https://podminky.urs.cz/item/CS_URS_2021_01/154076111" TargetMode="External"/><Relationship Id="rId19" Type="http://schemas.openxmlformats.org/officeDocument/2006/relationships/hyperlink" Target="https://podminky.urs.cz/item/CS_URS_2021_01/171201201" TargetMode="External"/><Relationship Id="rId31" Type="http://schemas.openxmlformats.org/officeDocument/2006/relationships/hyperlink" Target="https://podminky.urs.cz/item/CS_URS_2021_01/452181110" TargetMode="External"/><Relationship Id="rId4" Type="http://schemas.openxmlformats.org/officeDocument/2006/relationships/hyperlink" Target="https://podminky.urs.cz/item/CS_URS_2021_01/142164111" TargetMode="External"/><Relationship Id="rId9" Type="http://schemas.openxmlformats.org/officeDocument/2006/relationships/hyperlink" Target="https://podminky.urs.cz/item/CS_URS_2021_01/154073111" TargetMode="External"/><Relationship Id="rId14" Type="http://schemas.openxmlformats.org/officeDocument/2006/relationships/hyperlink" Target="https://podminky.urs.cz/item/CS_URS_2021_01/162751117" TargetMode="External"/><Relationship Id="rId22" Type="http://schemas.openxmlformats.org/officeDocument/2006/relationships/hyperlink" Target="https://podminky.urs.cz/item/CS_URS_2021_01/212752101" TargetMode="External"/><Relationship Id="rId27" Type="http://schemas.openxmlformats.org/officeDocument/2006/relationships/hyperlink" Target="https://podminky.urs.cz/item/CS_URS_2021_01/222113149" TargetMode="External"/><Relationship Id="rId30" Type="http://schemas.openxmlformats.org/officeDocument/2006/relationships/hyperlink" Target="https://podminky.urs.cz/item/CS_URS_2021_01/359901211" TargetMode="External"/><Relationship Id="rId35" Type="http://schemas.openxmlformats.org/officeDocument/2006/relationships/hyperlink" Target="https://podminky.urs.cz/item/CS_URS_2021_01/83135212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81"/>
  <sheetViews>
    <sheetView showGridLines="0" tabSelected="1" topLeftCell="A356" workbookViewId="0">
      <selection activeCell="X367" sqref="X367"/>
    </sheetView>
  </sheetViews>
  <sheetFormatPr defaultRowHeight="11.2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x14ac:dyDescent="0.2">
      <c r="L2" s="175" t="s">
        <v>2</v>
      </c>
      <c r="M2" s="176"/>
      <c r="N2" s="176"/>
      <c r="O2" s="176"/>
      <c r="P2" s="176"/>
      <c r="Q2" s="176"/>
      <c r="R2" s="176"/>
      <c r="S2" s="176"/>
      <c r="T2" s="176"/>
      <c r="U2" s="176"/>
      <c r="V2" s="176"/>
      <c r="AT2" s="12" t="s">
        <v>47</v>
      </c>
      <c r="AZ2" s="48" t="s">
        <v>192</v>
      </c>
      <c r="BA2" s="48" t="s">
        <v>193</v>
      </c>
      <c r="BB2" s="48" t="s">
        <v>48</v>
      </c>
      <c r="BC2" s="48" t="s">
        <v>194</v>
      </c>
      <c r="BD2" s="48" t="s">
        <v>45</v>
      </c>
    </row>
    <row r="3" spans="1:56" s="1" customFormat="1" ht="6.95" customHeight="1" x14ac:dyDescent="0.2">
      <c r="B3" s="13"/>
      <c r="C3" s="14"/>
      <c r="D3" s="14"/>
      <c r="E3" s="14"/>
      <c r="F3" s="14"/>
      <c r="G3" s="14"/>
      <c r="H3" s="14"/>
      <c r="I3" s="14"/>
      <c r="J3" s="14"/>
      <c r="K3" s="14"/>
      <c r="L3" s="15"/>
      <c r="AT3" s="12" t="s">
        <v>45</v>
      </c>
      <c r="AZ3" s="48" t="s">
        <v>195</v>
      </c>
      <c r="BA3" s="48" t="s">
        <v>196</v>
      </c>
      <c r="BB3" s="48" t="s">
        <v>48</v>
      </c>
      <c r="BC3" s="48" t="s">
        <v>197</v>
      </c>
      <c r="BD3" s="48" t="s">
        <v>45</v>
      </c>
    </row>
    <row r="4" spans="1:56" s="1" customFormat="1" ht="24.95" customHeight="1" x14ac:dyDescent="0.2">
      <c r="B4" s="15"/>
      <c r="D4" s="16" t="s">
        <v>49</v>
      </c>
      <c r="L4" s="15"/>
      <c r="M4" s="49" t="s">
        <v>5</v>
      </c>
      <c r="AT4" s="12" t="s">
        <v>1</v>
      </c>
      <c r="AZ4" s="48" t="s">
        <v>198</v>
      </c>
      <c r="BA4" s="48" t="s">
        <v>199</v>
      </c>
      <c r="BB4" s="48" t="s">
        <v>48</v>
      </c>
      <c r="BC4" s="48" t="s">
        <v>200</v>
      </c>
      <c r="BD4" s="48" t="s">
        <v>45</v>
      </c>
    </row>
    <row r="5" spans="1:56" s="1" customFormat="1" ht="6.95" customHeight="1" x14ac:dyDescent="0.2">
      <c r="B5" s="15"/>
      <c r="L5" s="15"/>
      <c r="AZ5" s="48" t="s">
        <v>201</v>
      </c>
      <c r="BA5" s="48" t="s">
        <v>202</v>
      </c>
      <c r="BB5" s="48" t="s">
        <v>48</v>
      </c>
      <c r="BC5" s="48" t="s">
        <v>203</v>
      </c>
      <c r="BD5" s="48" t="s">
        <v>45</v>
      </c>
    </row>
    <row r="6" spans="1:56" s="1" customFormat="1" ht="12" customHeight="1" x14ac:dyDescent="0.2">
      <c r="B6" s="15"/>
      <c r="D6" s="20" t="s">
        <v>8</v>
      </c>
      <c r="L6" s="15"/>
      <c r="AZ6" s="48" t="s">
        <v>54</v>
      </c>
      <c r="BA6" s="48" t="s">
        <v>55</v>
      </c>
      <c r="BB6" s="48" t="s">
        <v>48</v>
      </c>
      <c r="BC6" s="48" t="s">
        <v>204</v>
      </c>
      <c r="BD6" s="48" t="s">
        <v>45</v>
      </c>
    </row>
    <row r="7" spans="1:56" s="1" customFormat="1" ht="16.5" customHeight="1" x14ac:dyDescent="0.2">
      <c r="B7" s="15"/>
      <c r="E7" s="173" t="e">
        <f>#REF!</f>
        <v>#REF!</v>
      </c>
      <c r="F7" s="174"/>
      <c r="G7" s="174"/>
      <c r="H7" s="174"/>
      <c r="L7" s="15"/>
      <c r="AZ7" s="48" t="s">
        <v>56</v>
      </c>
      <c r="BA7" s="48" t="s">
        <v>57</v>
      </c>
      <c r="BB7" s="48" t="s">
        <v>48</v>
      </c>
      <c r="BC7" s="48" t="s">
        <v>205</v>
      </c>
      <c r="BD7" s="48" t="s">
        <v>45</v>
      </c>
    </row>
    <row r="8" spans="1:56" s="2" customFormat="1" ht="12" customHeight="1" x14ac:dyDescent="0.2">
      <c r="A8" s="23"/>
      <c r="B8" s="24"/>
      <c r="C8" s="23"/>
      <c r="D8" s="20" t="s">
        <v>50</v>
      </c>
      <c r="E8" s="23"/>
      <c r="F8" s="23"/>
      <c r="G8" s="23"/>
      <c r="H8" s="23"/>
      <c r="I8" s="23"/>
      <c r="J8" s="23"/>
      <c r="K8" s="23"/>
      <c r="L8" s="27"/>
      <c r="S8" s="23"/>
      <c r="T8" s="23"/>
      <c r="U8" s="23"/>
      <c r="V8" s="23"/>
      <c r="W8" s="23"/>
      <c r="X8" s="23"/>
      <c r="Y8" s="23"/>
      <c r="Z8" s="23"/>
      <c r="AA8" s="23"/>
      <c r="AB8" s="23"/>
      <c r="AC8" s="23"/>
      <c r="AD8" s="23"/>
      <c r="AE8" s="23"/>
    </row>
    <row r="9" spans="1:56" s="2" customFormat="1" ht="16.5" customHeight="1" x14ac:dyDescent="0.2">
      <c r="A9" s="23"/>
      <c r="B9" s="24"/>
      <c r="C9" s="23"/>
      <c r="D9" s="23"/>
      <c r="E9" s="171" t="s">
        <v>206</v>
      </c>
      <c r="F9" s="172"/>
      <c r="G9" s="172"/>
      <c r="H9" s="172"/>
      <c r="I9" s="23"/>
      <c r="J9" s="23"/>
      <c r="K9" s="23"/>
      <c r="L9" s="27"/>
      <c r="S9" s="23"/>
      <c r="T9" s="23"/>
      <c r="U9" s="23"/>
      <c r="V9" s="23"/>
      <c r="W9" s="23"/>
      <c r="X9" s="23"/>
      <c r="Y9" s="23"/>
      <c r="Z9" s="23"/>
      <c r="AA9" s="23"/>
      <c r="AB9" s="23"/>
      <c r="AC9" s="23"/>
      <c r="AD9" s="23"/>
      <c r="AE9" s="23"/>
    </row>
    <row r="10" spans="1:56" s="2" customFormat="1" x14ac:dyDescent="0.2">
      <c r="A10" s="23"/>
      <c r="B10" s="24"/>
      <c r="C10" s="23"/>
      <c r="D10" s="23"/>
      <c r="E10" s="23"/>
      <c r="F10" s="23"/>
      <c r="G10" s="23"/>
      <c r="H10" s="23"/>
      <c r="I10" s="23"/>
      <c r="J10" s="23"/>
      <c r="K10" s="23"/>
      <c r="L10" s="27"/>
      <c r="S10" s="23"/>
      <c r="T10" s="23"/>
      <c r="U10" s="23"/>
      <c r="V10" s="23"/>
      <c r="W10" s="23"/>
      <c r="X10" s="23"/>
      <c r="Y10" s="23"/>
      <c r="Z10" s="23"/>
      <c r="AA10" s="23"/>
      <c r="AB10" s="23"/>
      <c r="AC10" s="23"/>
      <c r="AD10" s="23"/>
      <c r="AE10" s="23"/>
    </row>
    <row r="11" spans="1:56" s="2" customFormat="1" ht="12" customHeight="1" x14ac:dyDescent="0.2">
      <c r="A11" s="23"/>
      <c r="B11" s="24"/>
      <c r="C11" s="23"/>
      <c r="D11" s="20" t="s">
        <v>9</v>
      </c>
      <c r="E11" s="23"/>
      <c r="F11" s="18" t="s">
        <v>0</v>
      </c>
      <c r="G11" s="23"/>
      <c r="H11" s="23"/>
      <c r="I11" s="20" t="s">
        <v>10</v>
      </c>
      <c r="J11" s="18"/>
      <c r="K11" s="23"/>
      <c r="L11" s="27"/>
      <c r="S11" s="23"/>
      <c r="T11" s="23"/>
      <c r="U11" s="23"/>
      <c r="V11" s="23"/>
      <c r="W11" s="23"/>
      <c r="X11" s="23"/>
      <c r="Y11" s="23"/>
      <c r="Z11" s="23"/>
      <c r="AA11" s="23"/>
      <c r="AB11" s="23"/>
      <c r="AC11" s="23"/>
      <c r="AD11" s="23"/>
      <c r="AE11" s="23"/>
    </row>
    <row r="12" spans="1:56" s="2" customFormat="1" ht="12" customHeight="1" x14ac:dyDescent="0.2">
      <c r="A12" s="23"/>
      <c r="B12" s="24"/>
      <c r="C12" s="23"/>
      <c r="D12" s="20" t="s">
        <v>11</v>
      </c>
      <c r="E12" s="23"/>
      <c r="F12" s="18" t="s">
        <v>52</v>
      </c>
      <c r="G12" s="23"/>
      <c r="H12" s="23"/>
      <c r="I12" s="20" t="s">
        <v>12</v>
      </c>
      <c r="J12" s="36"/>
      <c r="K12" s="23"/>
      <c r="L12" s="27"/>
      <c r="S12" s="23"/>
      <c r="T12" s="23"/>
      <c r="U12" s="23"/>
      <c r="V12" s="23"/>
      <c r="W12" s="23"/>
      <c r="X12" s="23"/>
      <c r="Y12" s="23"/>
      <c r="Z12" s="23"/>
      <c r="AA12" s="23"/>
      <c r="AB12" s="23"/>
      <c r="AC12" s="23"/>
      <c r="AD12" s="23"/>
      <c r="AE12" s="23"/>
    </row>
    <row r="13" spans="1:56" s="2" customFormat="1" ht="10.9" customHeight="1" x14ac:dyDescent="0.2">
      <c r="A13" s="23"/>
      <c r="B13" s="24"/>
      <c r="C13" s="23"/>
      <c r="D13" s="23"/>
      <c r="E13" s="23"/>
      <c r="F13" s="23"/>
      <c r="G13" s="23"/>
      <c r="H13" s="23"/>
      <c r="I13" s="23"/>
      <c r="J13" s="23"/>
      <c r="K13" s="23"/>
      <c r="L13" s="27"/>
      <c r="S13" s="23"/>
      <c r="T13" s="23"/>
      <c r="U13" s="23"/>
      <c r="V13" s="23"/>
      <c r="W13" s="23"/>
      <c r="X13" s="23"/>
      <c r="Y13" s="23"/>
      <c r="Z13" s="23"/>
      <c r="AA13" s="23"/>
      <c r="AB13" s="23"/>
      <c r="AC13" s="23"/>
      <c r="AD13" s="23"/>
      <c r="AE13" s="23"/>
    </row>
    <row r="14" spans="1:56" s="2" customFormat="1" ht="12" customHeight="1" x14ac:dyDescent="0.2">
      <c r="A14" s="23"/>
      <c r="B14" s="24"/>
      <c r="C14" s="23"/>
      <c r="D14" s="20" t="s">
        <v>13</v>
      </c>
      <c r="E14" s="23"/>
      <c r="F14" s="23"/>
      <c r="G14" s="23"/>
      <c r="H14" s="23"/>
      <c r="I14" s="20" t="s">
        <v>14</v>
      </c>
      <c r="J14" s="18"/>
      <c r="K14" s="23"/>
      <c r="L14" s="27"/>
      <c r="S14" s="23"/>
      <c r="T14" s="23"/>
      <c r="U14" s="23"/>
      <c r="V14" s="23"/>
      <c r="W14" s="23"/>
      <c r="X14" s="23"/>
      <c r="Y14" s="23"/>
      <c r="Z14" s="23"/>
      <c r="AA14" s="23"/>
      <c r="AB14" s="23"/>
      <c r="AC14" s="23"/>
      <c r="AD14" s="23"/>
      <c r="AE14" s="23"/>
    </row>
    <row r="15" spans="1:56" s="2" customFormat="1" ht="18" customHeight="1" x14ac:dyDescent="0.2">
      <c r="A15" s="23"/>
      <c r="B15" s="24"/>
      <c r="C15" s="23"/>
      <c r="D15" s="23"/>
      <c r="E15" s="18"/>
      <c r="F15" s="23"/>
      <c r="G15" s="23"/>
      <c r="H15" s="23"/>
      <c r="I15" s="20" t="s">
        <v>15</v>
      </c>
      <c r="J15" s="18"/>
      <c r="K15" s="23"/>
      <c r="L15" s="27"/>
      <c r="S15" s="23"/>
      <c r="T15" s="23"/>
      <c r="U15" s="23"/>
      <c r="V15" s="23"/>
      <c r="W15" s="23"/>
      <c r="X15" s="23"/>
      <c r="Y15" s="23"/>
      <c r="Z15" s="23"/>
      <c r="AA15" s="23"/>
      <c r="AB15" s="23"/>
      <c r="AC15" s="23"/>
      <c r="AD15" s="23"/>
      <c r="AE15" s="23"/>
    </row>
    <row r="16" spans="1:56" s="2" customFormat="1" ht="6.95" customHeight="1" x14ac:dyDescent="0.2">
      <c r="A16" s="23"/>
      <c r="B16" s="24"/>
      <c r="C16" s="23"/>
      <c r="D16" s="23"/>
      <c r="E16" s="23"/>
      <c r="F16" s="23"/>
      <c r="G16" s="23"/>
      <c r="H16" s="23"/>
      <c r="I16" s="23"/>
      <c r="J16" s="23"/>
      <c r="K16" s="23"/>
      <c r="L16" s="27"/>
      <c r="S16" s="23"/>
      <c r="T16" s="23"/>
      <c r="U16" s="23"/>
      <c r="V16" s="23"/>
      <c r="W16" s="23"/>
      <c r="X16" s="23"/>
      <c r="Y16" s="23"/>
      <c r="Z16" s="23"/>
      <c r="AA16" s="23"/>
      <c r="AB16" s="23"/>
      <c r="AC16" s="23"/>
      <c r="AD16" s="23"/>
      <c r="AE16" s="23"/>
    </row>
    <row r="17" spans="1:31" s="2" customFormat="1" ht="12" customHeight="1" x14ac:dyDescent="0.2">
      <c r="A17" s="23"/>
      <c r="B17" s="24"/>
      <c r="C17" s="23"/>
      <c r="D17" s="20" t="s">
        <v>16</v>
      </c>
      <c r="E17" s="23"/>
      <c r="F17" s="23"/>
      <c r="G17" s="23"/>
      <c r="H17" s="23"/>
      <c r="I17" s="20" t="s">
        <v>14</v>
      </c>
      <c r="J17" s="21"/>
      <c r="K17" s="23"/>
      <c r="L17" s="27"/>
      <c r="S17" s="23"/>
      <c r="T17" s="23"/>
      <c r="U17" s="23"/>
      <c r="V17" s="23"/>
      <c r="W17" s="23"/>
      <c r="X17" s="23"/>
      <c r="Y17" s="23"/>
      <c r="Z17" s="23"/>
      <c r="AA17" s="23"/>
      <c r="AB17" s="23"/>
      <c r="AC17" s="23"/>
      <c r="AD17" s="23"/>
      <c r="AE17" s="23"/>
    </row>
    <row r="18" spans="1:31" s="2" customFormat="1" ht="18" customHeight="1" x14ac:dyDescent="0.2">
      <c r="A18" s="23"/>
      <c r="B18" s="24"/>
      <c r="C18" s="23"/>
      <c r="D18" s="23"/>
      <c r="E18" s="177"/>
      <c r="F18" s="178"/>
      <c r="G18" s="178"/>
      <c r="H18" s="178"/>
      <c r="I18" s="20" t="s">
        <v>15</v>
      </c>
      <c r="J18" s="21"/>
      <c r="K18" s="23"/>
      <c r="L18" s="27"/>
      <c r="S18" s="23"/>
      <c r="T18" s="23"/>
      <c r="U18" s="23"/>
      <c r="V18" s="23"/>
      <c r="W18" s="23"/>
      <c r="X18" s="23"/>
      <c r="Y18" s="23"/>
      <c r="Z18" s="23"/>
      <c r="AA18" s="23"/>
      <c r="AB18" s="23"/>
      <c r="AC18" s="23"/>
      <c r="AD18" s="23"/>
      <c r="AE18" s="23"/>
    </row>
    <row r="19" spans="1:31" s="2" customFormat="1" ht="6.95" customHeight="1" x14ac:dyDescent="0.2">
      <c r="A19" s="23"/>
      <c r="B19" s="24"/>
      <c r="C19" s="23"/>
      <c r="D19" s="23"/>
      <c r="E19" s="23"/>
      <c r="F19" s="23"/>
      <c r="G19" s="23"/>
      <c r="H19" s="23"/>
      <c r="I19" s="23"/>
      <c r="J19" s="23"/>
      <c r="K19" s="23"/>
      <c r="L19" s="27"/>
      <c r="S19" s="23"/>
      <c r="T19" s="23"/>
      <c r="U19" s="23"/>
      <c r="V19" s="23"/>
      <c r="W19" s="23"/>
      <c r="X19" s="23"/>
      <c r="Y19" s="23"/>
      <c r="Z19" s="23"/>
      <c r="AA19" s="23"/>
      <c r="AB19" s="23"/>
      <c r="AC19" s="23"/>
      <c r="AD19" s="23"/>
      <c r="AE19" s="23"/>
    </row>
    <row r="20" spans="1:31" s="2" customFormat="1" ht="12" customHeight="1" x14ac:dyDescent="0.2">
      <c r="A20" s="23"/>
      <c r="B20" s="24"/>
      <c r="C20" s="23"/>
      <c r="D20" s="20" t="s">
        <v>17</v>
      </c>
      <c r="E20" s="23"/>
      <c r="F20" s="23"/>
      <c r="G20" s="23"/>
      <c r="H20" s="23"/>
      <c r="I20" s="20" t="s">
        <v>14</v>
      </c>
      <c r="J20" s="18"/>
      <c r="K20" s="23"/>
      <c r="L20" s="27"/>
      <c r="S20" s="23"/>
      <c r="T20" s="23"/>
      <c r="U20" s="23"/>
      <c r="V20" s="23"/>
      <c r="W20" s="23"/>
      <c r="X20" s="23"/>
      <c r="Y20" s="23"/>
      <c r="Z20" s="23"/>
      <c r="AA20" s="23"/>
      <c r="AB20" s="23"/>
      <c r="AC20" s="23"/>
      <c r="AD20" s="23"/>
      <c r="AE20" s="23"/>
    </row>
    <row r="21" spans="1:31" s="2" customFormat="1" ht="18" customHeight="1" x14ac:dyDescent="0.2">
      <c r="A21" s="23"/>
      <c r="B21" s="24"/>
      <c r="C21" s="23"/>
      <c r="D21" s="23"/>
      <c r="E21" s="18"/>
      <c r="F21" s="23"/>
      <c r="G21" s="23"/>
      <c r="H21" s="23"/>
      <c r="I21" s="20" t="s">
        <v>15</v>
      </c>
      <c r="J21" s="18"/>
      <c r="K21" s="23"/>
      <c r="L21" s="27"/>
      <c r="S21" s="23"/>
      <c r="T21" s="23"/>
      <c r="U21" s="23"/>
      <c r="V21" s="23"/>
      <c r="W21" s="23"/>
      <c r="X21" s="23"/>
      <c r="Y21" s="23"/>
      <c r="Z21" s="23"/>
      <c r="AA21" s="23"/>
      <c r="AB21" s="23"/>
      <c r="AC21" s="23"/>
      <c r="AD21" s="23"/>
      <c r="AE21" s="23"/>
    </row>
    <row r="22" spans="1:31" s="2" customFormat="1" ht="6.95" customHeight="1" x14ac:dyDescent="0.2">
      <c r="A22" s="23"/>
      <c r="B22" s="24"/>
      <c r="C22" s="23"/>
      <c r="D22" s="23"/>
      <c r="E22" s="23"/>
      <c r="F22" s="23"/>
      <c r="G22" s="23"/>
      <c r="H22" s="23"/>
      <c r="I22" s="23"/>
      <c r="J22" s="23"/>
      <c r="K22" s="23"/>
      <c r="L22" s="27"/>
      <c r="S22" s="23"/>
      <c r="T22" s="23"/>
      <c r="U22" s="23"/>
      <c r="V22" s="23"/>
      <c r="W22" s="23"/>
      <c r="X22" s="23"/>
      <c r="Y22" s="23"/>
      <c r="Z22" s="23"/>
      <c r="AA22" s="23"/>
      <c r="AB22" s="23"/>
      <c r="AC22" s="23"/>
      <c r="AD22" s="23"/>
      <c r="AE22" s="23"/>
    </row>
    <row r="23" spans="1:31" s="2" customFormat="1" ht="12" customHeight="1" x14ac:dyDescent="0.2">
      <c r="A23" s="23"/>
      <c r="B23" s="24"/>
      <c r="C23" s="23"/>
      <c r="D23" s="20" t="s">
        <v>19</v>
      </c>
      <c r="E23" s="23"/>
      <c r="F23" s="23"/>
      <c r="G23" s="23"/>
      <c r="H23" s="23"/>
      <c r="I23" s="20" t="s">
        <v>14</v>
      </c>
      <c r="J23" s="18"/>
      <c r="K23" s="23"/>
      <c r="L23" s="27"/>
      <c r="S23" s="23"/>
      <c r="T23" s="23"/>
      <c r="U23" s="23"/>
      <c r="V23" s="23"/>
      <c r="W23" s="23"/>
      <c r="X23" s="23"/>
      <c r="Y23" s="23"/>
      <c r="Z23" s="23"/>
      <c r="AA23" s="23"/>
      <c r="AB23" s="23"/>
      <c r="AC23" s="23"/>
      <c r="AD23" s="23"/>
      <c r="AE23" s="23"/>
    </row>
    <row r="24" spans="1:31" s="2" customFormat="1" ht="18" customHeight="1" x14ac:dyDescent="0.2">
      <c r="A24" s="23"/>
      <c r="B24" s="24"/>
      <c r="C24" s="23"/>
      <c r="D24" s="23"/>
      <c r="E24" s="18"/>
      <c r="F24" s="23"/>
      <c r="G24" s="23"/>
      <c r="H24" s="23"/>
      <c r="I24" s="20" t="s">
        <v>15</v>
      </c>
      <c r="J24" s="18"/>
      <c r="K24" s="23"/>
      <c r="L24" s="27"/>
      <c r="S24" s="23"/>
      <c r="T24" s="23"/>
      <c r="U24" s="23"/>
      <c r="V24" s="23"/>
      <c r="W24" s="23"/>
      <c r="X24" s="23"/>
      <c r="Y24" s="23"/>
      <c r="Z24" s="23"/>
      <c r="AA24" s="23"/>
      <c r="AB24" s="23"/>
      <c r="AC24" s="23"/>
      <c r="AD24" s="23"/>
      <c r="AE24" s="23"/>
    </row>
    <row r="25" spans="1:31" s="2" customFormat="1" ht="6.95" customHeight="1" x14ac:dyDescent="0.2">
      <c r="A25" s="23"/>
      <c r="B25" s="24"/>
      <c r="C25" s="23"/>
      <c r="D25" s="23"/>
      <c r="E25" s="23"/>
      <c r="F25" s="23"/>
      <c r="G25" s="23"/>
      <c r="H25" s="23"/>
      <c r="I25" s="23"/>
      <c r="J25" s="23"/>
      <c r="K25" s="23"/>
      <c r="L25" s="27"/>
      <c r="S25" s="23"/>
      <c r="T25" s="23"/>
      <c r="U25" s="23"/>
      <c r="V25" s="23"/>
      <c r="W25" s="23"/>
      <c r="X25" s="23"/>
      <c r="Y25" s="23"/>
      <c r="Z25" s="23"/>
      <c r="AA25" s="23"/>
      <c r="AB25" s="23"/>
      <c r="AC25" s="23"/>
      <c r="AD25" s="23"/>
      <c r="AE25" s="23"/>
    </row>
    <row r="26" spans="1:31" s="2" customFormat="1" ht="12" customHeight="1" x14ac:dyDescent="0.2">
      <c r="A26" s="23"/>
      <c r="B26" s="24"/>
      <c r="C26" s="23"/>
      <c r="D26" s="20" t="s">
        <v>20</v>
      </c>
      <c r="E26" s="23"/>
      <c r="F26" s="23"/>
      <c r="G26" s="23"/>
      <c r="H26" s="23"/>
      <c r="I26" s="23"/>
      <c r="J26" s="23"/>
      <c r="K26" s="23"/>
      <c r="L26" s="27"/>
      <c r="S26" s="23"/>
      <c r="T26" s="23"/>
      <c r="U26" s="23"/>
      <c r="V26" s="23"/>
      <c r="W26" s="23"/>
      <c r="X26" s="23"/>
      <c r="Y26" s="23"/>
      <c r="Z26" s="23"/>
      <c r="AA26" s="23"/>
      <c r="AB26" s="23"/>
      <c r="AC26" s="23"/>
      <c r="AD26" s="23"/>
      <c r="AE26" s="23"/>
    </row>
    <row r="27" spans="1:31" s="3" customFormat="1" ht="16.5" customHeight="1" x14ac:dyDescent="0.2">
      <c r="A27" s="50"/>
      <c r="B27" s="51"/>
      <c r="C27" s="50"/>
      <c r="D27" s="50"/>
      <c r="E27" s="179" t="s">
        <v>0</v>
      </c>
      <c r="F27" s="179"/>
      <c r="G27" s="179"/>
      <c r="H27" s="179"/>
      <c r="I27" s="50"/>
      <c r="J27" s="50"/>
      <c r="K27" s="50"/>
      <c r="L27" s="52"/>
      <c r="S27" s="50"/>
      <c r="T27" s="50"/>
      <c r="U27" s="50"/>
      <c r="V27" s="50"/>
      <c r="W27" s="50"/>
      <c r="X27" s="50"/>
      <c r="Y27" s="50"/>
      <c r="Z27" s="50"/>
      <c r="AA27" s="50"/>
      <c r="AB27" s="50"/>
      <c r="AC27" s="50"/>
      <c r="AD27" s="50"/>
      <c r="AE27" s="50"/>
    </row>
    <row r="28" spans="1:31" s="2" customFormat="1" ht="6.95" customHeight="1" x14ac:dyDescent="0.2">
      <c r="A28" s="23"/>
      <c r="B28" s="24"/>
      <c r="C28" s="23"/>
      <c r="D28" s="23"/>
      <c r="E28" s="23"/>
      <c r="F28" s="23"/>
      <c r="G28" s="23"/>
      <c r="H28" s="23"/>
      <c r="I28" s="23"/>
      <c r="J28" s="23"/>
      <c r="K28" s="23"/>
      <c r="L28" s="27"/>
      <c r="S28" s="23"/>
      <c r="T28" s="23"/>
      <c r="U28" s="23"/>
      <c r="V28" s="23"/>
      <c r="W28" s="23"/>
      <c r="X28" s="23"/>
      <c r="Y28" s="23"/>
      <c r="Z28" s="23"/>
      <c r="AA28" s="23"/>
      <c r="AB28" s="23"/>
      <c r="AC28" s="23"/>
      <c r="AD28" s="23"/>
      <c r="AE28" s="23"/>
    </row>
    <row r="29" spans="1:31" s="2" customFormat="1" ht="6.95" customHeight="1" x14ac:dyDescent="0.2">
      <c r="A29" s="23"/>
      <c r="B29" s="24"/>
      <c r="C29" s="23"/>
      <c r="D29" s="45"/>
      <c r="E29" s="45"/>
      <c r="F29" s="45"/>
      <c r="G29" s="45"/>
      <c r="H29" s="45"/>
      <c r="I29" s="45"/>
      <c r="J29" s="45"/>
      <c r="K29" s="45"/>
      <c r="L29" s="27"/>
      <c r="S29" s="23"/>
      <c r="T29" s="23"/>
      <c r="U29" s="23"/>
      <c r="V29" s="23"/>
      <c r="W29" s="23"/>
      <c r="X29" s="23"/>
      <c r="Y29" s="23"/>
      <c r="Z29" s="23"/>
      <c r="AA29" s="23"/>
      <c r="AB29" s="23"/>
      <c r="AC29" s="23"/>
      <c r="AD29" s="23"/>
      <c r="AE29" s="23"/>
    </row>
    <row r="30" spans="1:31" s="2" customFormat="1" ht="25.35" customHeight="1" x14ac:dyDescent="0.2">
      <c r="A30" s="23"/>
      <c r="B30" s="24"/>
      <c r="C30" s="23"/>
      <c r="D30" s="53" t="s">
        <v>21</v>
      </c>
      <c r="E30" s="23"/>
      <c r="F30" s="23"/>
      <c r="G30" s="23"/>
      <c r="H30" s="23"/>
      <c r="I30" s="23"/>
      <c r="J30" s="47">
        <f>ROUND(J124, 2)</f>
        <v>0</v>
      </c>
      <c r="K30" s="23"/>
      <c r="L30" s="27"/>
      <c r="S30" s="23"/>
      <c r="T30" s="23"/>
      <c r="U30" s="23"/>
      <c r="V30" s="23"/>
      <c r="W30" s="23"/>
      <c r="X30" s="23"/>
      <c r="Y30" s="23"/>
      <c r="Z30" s="23"/>
      <c r="AA30" s="23"/>
      <c r="AB30" s="23"/>
      <c r="AC30" s="23"/>
      <c r="AD30" s="23"/>
      <c r="AE30" s="23"/>
    </row>
    <row r="31" spans="1:31" s="2" customFormat="1" ht="6.95" customHeight="1" x14ac:dyDescent="0.2">
      <c r="A31" s="23"/>
      <c r="B31" s="24"/>
      <c r="C31" s="23"/>
      <c r="D31" s="45"/>
      <c r="E31" s="45"/>
      <c r="F31" s="45"/>
      <c r="G31" s="45"/>
      <c r="H31" s="45"/>
      <c r="I31" s="45"/>
      <c r="J31" s="45"/>
      <c r="K31" s="45"/>
      <c r="L31" s="27"/>
      <c r="S31" s="23"/>
      <c r="T31" s="23"/>
      <c r="U31" s="23"/>
      <c r="V31" s="23"/>
      <c r="W31" s="23"/>
      <c r="X31" s="23"/>
      <c r="Y31" s="23"/>
      <c r="Z31" s="23"/>
      <c r="AA31" s="23"/>
      <c r="AB31" s="23"/>
      <c r="AC31" s="23"/>
      <c r="AD31" s="23"/>
      <c r="AE31" s="23"/>
    </row>
    <row r="32" spans="1:31" s="2" customFormat="1" ht="14.45" customHeight="1" x14ac:dyDescent="0.2">
      <c r="A32" s="23"/>
      <c r="B32" s="24"/>
      <c r="C32" s="23"/>
      <c r="D32" s="23"/>
      <c r="E32" s="23"/>
      <c r="F32" s="26" t="s">
        <v>23</v>
      </c>
      <c r="G32" s="23"/>
      <c r="H32" s="23"/>
      <c r="I32" s="26" t="s">
        <v>22</v>
      </c>
      <c r="J32" s="26" t="s">
        <v>24</v>
      </c>
      <c r="K32" s="23"/>
      <c r="L32" s="27"/>
      <c r="S32" s="23"/>
      <c r="T32" s="23"/>
      <c r="U32" s="23"/>
      <c r="V32" s="23"/>
      <c r="W32" s="23"/>
      <c r="X32" s="23"/>
      <c r="Y32" s="23"/>
      <c r="Z32" s="23"/>
      <c r="AA32" s="23"/>
      <c r="AB32" s="23"/>
      <c r="AC32" s="23"/>
      <c r="AD32" s="23"/>
      <c r="AE32" s="23"/>
    </row>
    <row r="33" spans="1:31" s="2" customFormat="1" ht="14.45" customHeight="1" x14ac:dyDescent="0.2">
      <c r="A33" s="23"/>
      <c r="B33" s="24"/>
      <c r="C33" s="23"/>
      <c r="D33" s="54" t="s">
        <v>25</v>
      </c>
      <c r="E33" s="20" t="s">
        <v>26</v>
      </c>
      <c r="F33" s="55">
        <f>ROUND((SUM(BE124:BE380)),  2)</f>
        <v>0</v>
      </c>
      <c r="G33" s="23"/>
      <c r="H33" s="23"/>
      <c r="I33" s="56">
        <v>0.21</v>
      </c>
      <c r="J33" s="55">
        <f>ROUND(((SUM(BE124:BE380))*I33),  2)</f>
        <v>0</v>
      </c>
      <c r="K33" s="23"/>
      <c r="L33" s="27"/>
      <c r="S33" s="23"/>
      <c r="T33" s="23"/>
      <c r="U33" s="23"/>
      <c r="V33" s="23"/>
      <c r="W33" s="23"/>
      <c r="X33" s="23"/>
      <c r="Y33" s="23"/>
      <c r="Z33" s="23"/>
      <c r="AA33" s="23"/>
      <c r="AB33" s="23"/>
      <c r="AC33" s="23"/>
      <c r="AD33" s="23"/>
      <c r="AE33" s="23"/>
    </row>
    <row r="34" spans="1:31" s="2" customFormat="1" ht="14.45" customHeight="1" x14ac:dyDescent="0.2">
      <c r="A34" s="23"/>
      <c r="B34" s="24"/>
      <c r="C34" s="23"/>
      <c r="D34" s="23"/>
      <c r="E34" s="20" t="s">
        <v>27</v>
      </c>
      <c r="F34" s="55">
        <f>ROUND((SUM(BF124:BF380)),  2)</f>
        <v>0</v>
      </c>
      <c r="G34" s="23"/>
      <c r="H34" s="23"/>
      <c r="I34" s="56">
        <v>0.15</v>
      </c>
      <c r="J34" s="55">
        <f>ROUND(((SUM(BF124:BF380))*I34),  2)</f>
        <v>0</v>
      </c>
      <c r="K34" s="23"/>
      <c r="L34" s="27"/>
      <c r="S34" s="23"/>
      <c r="T34" s="23"/>
      <c r="U34" s="23"/>
      <c r="V34" s="23"/>
      <c r="W34" s="23"/>
      <c r="X34" s="23"/>
      <c r="Y34" s="23"/>
      <c r="Z34" s="23"/>
      <c r="AA34" s="23"/>
      <c r="AB34" s="23"/>
      <c r="AC34" s="23"/>
      <c r="AD34" s="23"/>
      <c r="AE34" s="23"/>
    </row>
    <row r="35" spans="1:31" s="2" customFormat="1" ht="14.45" hidden="1" customHeight="1" x14ac:dyDescent="0.2">
      <c r="A35" s="23"/>
      <c r="B35" s="24"/>
      <c r="C35" s="23"/>
      <c r="D35" s="23"/>
      <c r="E35" s="20" t="s">
        <v>28</v>
      </c>
      <c r="F35" s="55">
        <f>ROUND((SUM(BG124:BG380)),  2)</f>
        <v>0</v>
      </c>
      <c r="G35" s="23"/>
      <c r="H35" s="23"/>
      <c r="I35" s="56">
        <v>0.21</v>
      </c>
      <c r="J35" s="55">
        <f>0</f>
        <v>0</v>
      </c>
      <c r="K35" s="23"/>
      <c r="L35" s="27"/>
      <c r="S35" s="23"/>
      <c r="T35" s="23"/>
      <c r="U35" s="23"/>
      <c r="V35" s="23"/>
      <c r="W35" s="23"/>
      <c r="X35" s="23"/>
      <c r="Y35" s="23"/>
      <c r="Z35" s="23"/>
      <c r="AA35" s="23"/>
      <c r="AB35" s="23"/>
      <c r="AC35" s="23"/>
      <c r="AD35" s="23"/>
      <c r="AE35" s="23"/>
    </row>
    <row r="36" spans="1:31" s="2" customFormat="1" ht="14.45" hidden="1" customHeight="1" x14ac:dyDescent="0.2">
      <c r="A36" s="23"/>
      <c r="B36" s="24"/>
      <c r="C36" s="23"/>
      <c r="D36" s="23"/>
      <c r="E36" s="20" t="s">
        <v>29</v>
      </c>
      <c r="F36" s="55">
        <f>ROUND((SUM(BH124:BH380)),  2)</f>
        <v>0</v>
      </c>
      <c r="G36" s="23"/>
      <c r="H36" s="23"/>
      <c r="I36" s="56">
        <v>0.15</v>
      </c>
      <c r="J36" s="55">
        <f>0</f>
        <v>0</v>
      </c>
      <c r="K36" s="23"/>
      <c r="L36" s="27"/>
      <c r="S36" s="23"/>
      <c r="T36" s="23"/>
      <c r="U36" s="23"/>
      <c r="V36" s="23"/>
      <c r="W36" s="23"/>
      <c r="X36" s="23"/>
      <c r="Y36" s="23"/>
      <c r="Z36" s="23"/>
      <c r="AA36" s="23"/>
      <c r="AB36" s="23"/>
      <c r="AC36" s="23"/>
      <c r="AD36" s="23"/>
      <c r="AE36" s="23"/>
    </row>
    <row r="37" spans="1:31" s="2" customFormat="1" ht="14.45" hidden="1" customHeight="1" x14ac:dyDescent="0.2">
      <c r="A37" s="23"/>
      <c r="B37" s="24"/>
      <c r="C37" s="23"/>
      <c r="D37" s="23"/>
      <c r="E37" s="20" t="s">
        <v>30</v>
      </c>
      <c r="F37" s="55">
        <f>ROUND((SUM(BI124:BI380)),  2)</f>
        <v>0</v>
      </c>
      <c r="G37" s="23"/>
      <c r="H37" s="23"/>
      <c r="I37" s="56">
        <v>0</v>
      </c>
      <c r="J37" s="55">
        <f>0</f>
        <v>0</v>
      </c>
      <c r="K37" s="23"/>
      <c r="L37" s="27"/>
      <c r="S37" s="23"/>
      <c r="T37" s="23"/>
      <c r="U37" s="23"/>
      <c r="V37" s="23"/>
      <c r="W37" s="23"/>
      <c r="X37" s="23"/>
      <c r="Y37" s="23"/>
      <c r="Z37" s="23"/>
      <c r="AA37" s="23"/>
      <c r="AB37" s="23"/>
      <c r="AC37" s="23"/>
      <c r="AD37" s="23"/>
      <c r="AE37" s="23"/>
    </row>
    <row r="38" spans="1:31" s="2" customFormat="1" ht="6.95" customHeight="1" x14ac:dyDescent="0.2">
      <c r="A38" s="23"/>
      <c r="B38" s="24"/>
      <c r="C38" s="23"/>
      <c r="D38" s="23"/>
      <c r="E38" s="23"/>
      <c r="F38" s="23"/>
      <c r="G38" s="23"/>
      <c r="H38" s="23"/>
      <c r="I38" s="23"/>
      <c r="J38" s="23"/>
      <c r="K38" s="23"/>
      <c r="L38" s="27"/>
      <c r="S38" s="23"/>
      <c r="T38" s="23"/>
      <c r="U38" s="23"/>
      <c r="V38" s="23"/>
      <c r="W38" s="23"/>
      <c r="X38" s="23"/>
      <c r="Y38" s="23"/>
      <c r="Z38" s="23"/>
      <c r="AA38" s="23"/>
      <c r="AB38" s="23"/>
      <c r="AC38" s="23"/>
      <c r="AD38" s="23"/>
      <c r="AE38" s="23"/>
    </row>
    <row r="39" spans="1:31" s="2" customFormat="1" ht="25.35" customHeight="1" x14ac:dyDescent="0.2">
      <c r="A39" s="23"/>
      <c r="B39" s="24"/>
      <c r="C39" s="57"/>
      <c r="D39" s="58" t="s">
        <v>31</v>
      </c>
      <c r="E39" s="40"/>
      <c r="F39" s="40"/>
      <c r="G39" s="59" t="s">
        <v>32</v>
      </c>
      <c r="H39" s="60" t="s">
        <v>33</v>
      </c>
      <c r="I39" s="40"/>
      <c r="J39" s="61">
        <f>SUM(J30:J37)</f>
        <v>0</v>
      </c>
      <c r="K39" s="62"/>
      <c r="L39" s="27"/>
      <c r="S39" s="23"/>
      <c r="T39" s="23"/>
      <c r="U39" s="23"/>
      <c r="V39" s="23"/>
      <c r="W39" s="23"/>
      <c r="X39" s="23"/>
      <c r="Y39" s="23"/>
      <c r="Z39" s="23"/>
      <c r="AA39" s="23"/>
      <c r="AB39" s="23"/>
      <c r="AC39" s="23"/>
      <c r="AD39" s="23"/>
      <c r="AE39" s="23"/>
    </row>
    <row r="40" spans="1:31" s="2" customFormat="1" ht="14.45" customHeight="1" x14ac:dyDescent="0.2">
      <c r="A40" s="23"/>
      <c r="B40" s="24"/>
      <c r="C40" s="23"/>
      <c r="D40" s="23"/>
      <c r="E40" s="23"/>
      <c r="F40" s="23"/>
      <c r="G40" s="23"/>
      <c r="H40" s="23"/>
      <c r="I40" s="23"/>
      <c r="J40" s="23"/>
      <c r="K40" s="23"/>
      <c r="L40" s="27"/>
      <c r="S40" s="23"/>
      <c r="T40" s="23"/>
      <c r="U40" s="23"/>
      <c r="V40" s="23"/>
      <c r="W40" s="23"/>
      <c r="X40" s="23"/>
      <c r="Y40" s="23"/>
      <c r="Z40" s="23"/>
      <c r="AA40" s="23"/>
      <c r="AB40" s="23"/>
      <c r="AC40" s="23"/>
      <c r="AD40" s="23"/>
      <c r="AE40" s="23"/>
    </row>
    <row r="41" spans="1:31" s="1" customFormat="1" ht="14.45" customHeight="1" x14ac:dyDescent="0.2">
      <c r="B41" s="15"/>
      <c r="L41" s="15"/>
    </row>
    <row r="42" spans="1:31" s="1" customFormat="1" ht="14.45" customHeight="1" x14ac:dyDescent="0.2">
      <c r="B42" s="15"/>
      <c r="L42" s="15"/>
    </row>
    <row r="43" spans="1:31" s="1" customFormat="1" ht="14.45" customHeight="1" x14ac:dyDescent="0.2">
      <c r="B43" s="15"/>
      <c r="L43" s="15"/>
    </row>
    <row r="44" spans="1:31" s="1" customFormat="1" ht="14.45" customHeight="1" x14ac:dyDescent="0.2">
      <c r="B44" s="15"/>
      <c r="L44" s="15"/>
    </row>
    <row r="45" spans="1:31" s="1" customFormat="1" ht="14.45" customHeight="1" x14ac:dyDescent="0.2">
      <c r="B45" s="15"/>
      <c r="L45" s="15"/>
    </row>
    <row r="46" spans="1:31" s="1" customFormat="1" ht="14.45" customHeight="1" x14ac:dyDescent="0.2">
      <c r="B46" s="15"/>
      <c r="L46" s="15"/>
    </row>
    <row r="47" spans="1:31" s="1" customFormat="1" ht="14.45" customHeight="1" x14ac:dyDescent="0.2">
      <c r="B47" s="15"/>
      <c r="L47" s="15"/>
    </row>
    <row r="48" spans="1:31" s="1" customFormat="1" ht="14.45" customHeight="1" x14ac:dyDescent="0.2">
      <c r="B48" s="15"/>
      <c r="L48" s="15"/>
    </row>
    <row r="49" spans="1:31" s="1" customFormat="1" ht="14.45" customHeight="1" x14ac:dyDescent="0.2">
      <c r="B49" s="15"/>
      <c r="L49" s="15"/>
    </row>
    <row r="50" spans="1:31" s="2" customFormat="1" ht="14.45" customHeight="1" x14ac:dyDescent="0.2">
      <c r="B50" s="27"/>
      <c r="D50" s="28" t="s">
        <v>34</v>
      </c>
      <c r="E50" s="29"/>
      <c r="F50" s="29"/>
      <c r="G50" s="28" t="s">
        <v>35</v>
      </c>
      <c r="H50" s="29"/>
      <c r="I50" s="29"/>
      <c r="J50" s="29"/>
      <c r="K50" s="29"/>
      <c r="L50" s="27"/>
    </row>
    <row r="51" spans="1:31" x14ac:dyDescent="0.2">
      <c r="B51" s="15"/>
      <c r="L51" s="15"/>
    </row>
    <row r="52" spans="1:31" x14ac:dyDescent="0.2">
      <c r="B52" s="15"/>
      <c r="L52" s="15"/>
    </row>
    <row r="53" spans="1:31" x14ac:dyDescent="0.2">
      <c r="B53" s="15"/>
      <c r="L53" s="15"/>
    </row>
    <row r="54" spans="1:31" x14ac:dyDescent="0.2">
      <c r="B54" s="15"/>
      <c r="L54" s="15"/>
    </row>
    <row r="55" spans="1:31" x14ac:dyDescent="0.2">
      <c r="B55" s="15"/>
      <c r="L55" s="15"/>
    </row>
    <row r="56" spans="1:31" x14ac:dyDescent="0.2">
      <c r="B56" s="15"/>
      <c r="L56" s="15"/>
    </row>
    <row r="57" spans="1:31" x14ac:dyDescent="0.2">
      <c r="B57" s="15"/>
      <c r="L57" s="15"/>
    </row>
    <row r="58" spans="1:31" x14ac:dyDescent="0.2">
      <c r="B58" s="15"/>
      <c r="L58" s="15"/>
    </row>
    <row r="59" spans="1:31" x14ac:dyDescent="0.2">
      <c r="B59" s="15"/>
      <c r="L59" s="15"/>
    </row>
    <row r="60" spans="1:31" x14ac:dyDescent="0.2">
      <c r="B60" s="15"/>
      <c r="L60" s="15"/>
    </row>
    <row r="61" spans="1:31" s="2" customFormat="1" ht="12.75" x14ac:dyDescent="0.2">
      <c r="A61" s="23"/>
      <c r="B61" s="24"/>
      <c r="C61" s="23"/>
      <c r="D61" s="30" t="s">
        <v>36</v>
      </c>
      <c r="E61" s="25"/>
      <c r="F61" s="63" t="s">
        <v>37</v>
      </c>
      <c r="G61" s="30" t="s">
        <v>36</v>
      </c>
      <c r="H61" s="25"/>
      <c r="I61" s="25"/>
      <c r="J61" s="64" t="s">
        <v>37</v>
      </c>
      <c r="K61" s="25"/>
      <c r="L61" s="27"/>
      <c r="S61" s="23"/>
      <c r="T61" s="23"/>
      <c r="U61" s="23"/>
      <c r="V61" s="23"/>
      <c r="W61" s="23"/>
      <c r="X61" s="23"/>
      <c r="Y61" s="23"/>
      <c r="Z61" s="23"/>
      <c r="AA61" s="23"/>
      <c r="AB61" s="23"/>
      <c r="AC61" s="23"/>
      <c r="AD61" s="23"/>
      <c r="AE61" s="23"/>
    </row>
    <row r="62" spans="1:31" x14ac:dyDescent="0.2">
      <c r="B62" s="15"/>
      <c r="L62" s="15"/>
    </row>
    <row r="63" spans="1:31" x14ac:dyDescent="0.2">
      <c r="B63" s="15"/>
      <c r="L63" s="15"/>
    </row>
    <row r="64" spans="1:31" x14ac:dyDescent="0.2">
      <c r="B64" s="15"/>
      <c r="L64" s="15"/>
    </row>
    <row r="65" spans="1:31" s="2" customFormat="1" ht="12.75" x14ac:dyDescent="0.2">
      <c r="A65" s="23"/>
      <c r="B65" s="24"/>
      <c r="C65" s="23"/>
      <c r="D65" s="28" t="s">
        <v>38</v>
      </c>
      <c r="E65" s="31"/>
      <c r="F65" s="31"/>
      <c r="G65" s="28" t="s">
        <v>39</v>
      </c>
      <c r="H65" s="31"/>
      <c r="I65" s="31"/>
      <c r="J65" s="31"/>
      <c r="K65" s="31"/>
      <c r="L65" s="27"/>
      <c r="S65" s="23"/>
      <c r="T65" s="23"/>
      <c r="U65" s="23"/>
      <c r="V65" s="23"/>
      <c r="W65" s="23"/>
      <c r="X65" s="23"/>
      <c r="Y65" s="23"/>
      <c r="Z65" s="23"/>
      <c r="AA65" s="23"/>
      <c r="AB65" s="23"/>
      <c r="AC65" s="23"/>
      <c r="AD65" s="23"/>
      <c r="AE65" s="23"/>
    </row>
    <row r="66" spans="1:31" x14ac:dyDescent="0.2">
      <c r="B66" s="15"/>
      <c r="L66" s="15"/>
    </row>
    <row r="67" spans="1:31" x14ac:dyDescent="0.2">
      <c r="B67" s="15"/>
      <c r="L67" s="15"/>
    </row>
    <row r="68" spans="1:31" x14ac:dyDescent="0.2">
      <c r="B68" s="15"/>
      <c r="L68" s="15"/>
    </row>
    <row r="69" spans="1:31" x14ac:dyDescent="0.2">
      <c r="B69" s="15"/>
      <c r="L69" s="15"/>
    </row>
    <row r="70" spans="1:31" x14ac:dyDescent="0.2">
      <c r="B70" s="15"/>
      <c r="L70" s="15"/>
    </row>
    <row r="71" spans="1:31" x14ac:dyDescent="0.2">
      <c r="B71" s="15"/>
      <c r="L71" s="15"/>
    </row>
    <row r="72" spans="1:31" x14ac:dyDescent="0.2">
      <c r="B72" s="15"/>
      <c r="L72" s="15"/>
    </row>
    <row r="73" spans="1:31" x14ac:dyDescent="0.2">
      <c r="B73" s="15"/>
      <c r="L73" s="15"/>
    </row>
    <row r="74" spans="1:31" x14ac:dyDescent="0.2">
      <c r="B74" s="15"/>
      <c r="L74" s="15"/>
    </row>
    <row r="75" spans="1:31" x14ac:dyDescent="0.2">
      <c r="B75" s="15"/>
      <c r="L75" s="15"/>
    </row>
    <row r="76" spans="1:31" s="2" customFormat="1" ht="12.75" x14ac:dyDescent="0.2">
      <c r="A76" s="23"/>
      <c r="B76" s="24"/>
      <c r="C76" s="23"/>
      <c r="D76" s="30" t="s">
        <v>36</v>
      </c>
      <c r="E76" s="25"/>
      <c r="F76" s="63" t="s">
        <v>37</v>
      </c>
      <c r="G76" s="30" t="s">
        <v>36</v>
      </c>
      <c r="H76" s="25"/>
      <c r="I76" s="25"/>
      <c r="J76" s="64" t="s">
        <v>37</v>
      </c>
      <c r="K76" s="25"/>
      <c r="L76" s="27"/>
      <c r="S76" s="23"/>
      <c r="T76" s="23"/>
      <c r="U76" s="23"/>
      <c r="V76" s="23"/>
      <c r="W76" s="23"/>
      <c r="X76" s="23"/>
      <c r="Y76" s="23"/>
      <c r="Z76" s="23"/>
      <c r="AA76" s="23"/>
      <c r="AB76" s="23"/>
      <c r="AC76" s="23"/>
      <c r="AD76" s="23"/>
      <c r="AE76" s="23"/>
    </row>
    <row r="77" spans="1:31" s="2" customFormat="1" ht="14.45" customHeight="1" x14ac:dyDescent="0.2">
      <c r="A77" s="23"/>
      <c r="B77" s="32"/>
      <c r="C77" s="33"/>
      <c r="D77" s="33"/>
      <c r="E77" s="33"/>
      <c r="F77" s="33"/>
      <c r="G77" s="33"/>
      <c r="H77" s="33"/>
      <c r="I77" s="33"/>
      <c r="J77" s="33"/>
      <c r="K77" s="33"/>
      <c r="L77" s="27"/>
      <c r="S77" s="23"/>
      <c r="T77" s="23"/>
      <c r="U77" s="23"/>
      <c r="V77" s="23"/>
      <c r="W77" s="23"/>
      <c r="X77" s="23"/>
      <c r="Y77" s="23"/>
      <c r="Z77" s="23"/>
      <c r="AA77" s="23"/>
      <c r="AB77" s="23"/>
      <c r="AC77" s="23"/>
      <c r="AD77" s="23"/>
      <c r="AE77" s="23"/>
    </row>
    <row r="81" spans="1:47" s="2" customFormat="1" ht="6.95" customHeight="1" x14ac:dyDescent="0.2">
      <c r="A81" s="23"/>
      <c r="B81" s="34"/>
      <c r="C81" s="35"/>
      <c r="D81" s="35"/>
      <c r="E81" s="35"/>
      <c r="F81" s="35"/>
      <c r="G81" s="35"/>
      <c r="H81" s="35"/>
      <c r="I81" s="35"/>
      <c r="J81" s="35"/>
      <c r="K81" s="35"/>
      <c r="L81" s="27"/>
      <c r="S81" s="23"/>
      <c r="T81" s="23"/>
      <c r="U81" s="23"/>
      <c r="V81" s="23"/>
      <c r="W81" s="23"/>
      <c r="X81" s="23"/>
      <c r="Y81" s="23"/>
      <c r="Z81" s="23"/>
      <c r="AA81" s="23"/>
      <c r="AB81" s="23"/>
      <c r="AC81" s="23"/>
      <c r="AD81" s="23"/>
      <c r="AE81" s="23"/>
    </row>
    <row r="82" spans="1:47" s="2" customFormat="1" ht="24.95" customHeight="1" x14ac:dyDescent="0.2">
      <c r="A82" s="23"/>
      <c r="B82" s="24"/>
      <c r="C82" s="16" t="s">
        <v>59</v>
      </c>
      <c r="D82" s="23"/>
      <c r="E82" s="23"/>
      <c r="F82" s="23"/>
      <c r="G82" s="23"/>
      <c r="H82" s="23"/>
      <c r="I82" s="23"/>
      <c r="J82" s="23"/>
      <c r="K82" s="23"/>
      <c r="L82" s="27"/>
      <c r="S82" s="23"/>
      <c r="T82" s="23"/>
      <c r="U82" s="23"/>
      <c r="V82" s="23"/>
      <c r="W82" s="23"/>
      <c r="X82" s="23"/>
      <c r="Y82" s="23"/>
      <c r="Z82" s="23"/>
      <c r="AA82" s="23"/>
      <c r="AB82" s="23"/>
      <c r="AC82" s="23"/>
      <c r="AD82" s="23"/>
      <c r="AE82" s="23"/>
    </row>
    <row r="83" spans="1:47" s="2" customFormat="1" ht="6.95" customHeight="1" x14ac:dyDescent="0.2">
      <c r="A83" s="23"/>
      <c r="B83" s="24"/>
      <c r="C83" s="23"/>
      <c r="D83" s="23"/>
      <c r="E83" s="23"/>
      <c r="F83" s="23"/>
      <c r="G83" s="23"/>
      <c r="H83" s="23"/>
      <c r="I83" s="23"/>
      <c r="J83" s="23"/>
      <c r="K83" s="23"/>
      <c r="L83" s="27"/>
      <c r="S83" s="23"/>
      <c r="T83" s="23"/>
      <c r="U83" s="23"/>
      <c r="V83" s="23"/>
      <c r="W83" s="23"/>
      <c r="X83" s="23"/>
      <c r="Y83" s="23"/>
      <c r="Z83" s="23"/>
      <c r="AA83" s="23"/>
      <c r="AB83" s="23"/>
      <c r="AC83" s="23"/>
      <c r="AD83" s="23"/>
      <c r="AE83" s="23"/>
    </row>
    <row r="84" spans="1:47" s="2" customFormat="1" ht="12" customHeight="1" x14ac:dyDescent="0.2">
      <c r="A84" s="23"/>
      <c r="B84" s="24"/>
      <c r="C84" s="20" t="s">
        <v>8</v>
      </c>
      <c r="D84" s="23"/>
      <c r="E84" s="23"/>
      <c r="F84" s="23"/>
      <c r="G84" s="23"/>
      <c r="H84" s="23"/>
      <c r="I84" s="23"/>
      <c r="J84" s="23"/>
      <c r="K84" s="23"/>
      <c r="L84" s="27"/>
      <c r="S84" s="23"/>
      <c r="T84" s="23"/>
      <c r="U84" s="23"/>
      <c r="V84" s="23"/>
      <c r="W84" s="23"/>
      <c r="X84" s="23"/>
      <c r="Y84" s="23"/>
      <c r="Z84" s="23"/>
      <c r="AA84" s="23"/>
      <c r="AB84" s="23"/>
      <c r="AC84" s="23"/>
      <c r="AD84" s="23"/>
      <c r="AE84" s="23"/>
    </row>
    <row r="85" spans="1:47" s="2" customFormat="1" ht="16.5" customHeight="1" x14ac:dyDescent="0.2">
      <c r="A85" s="23"/>
      <c r="B85" s="24"/>
      <c r="C85" s="23"/>
      <c r="D85" s="23"/>
      <c r="E85" s="173" t="e">
        <f>E7</f>
        <v>#REF!</v>
      </c>
      <c r="F85" s="174"/>
      <c r="G85" s="174"/>
      <c r="H85" s="174"/>
      <c r="I85" s="23"/>
      <c r="J85" s="23"/>
      <c r="K85" s="23"/>
      <c r="L85" s="27"/>
      <c r="S85" s="23"/>
      <c r="T85" s="23"/>
      <c r="U85" s="23"/>
      <c r="V85" s="23"/>
      <c r="W85" s="23"/>
      <c r="X85" s="23"/>
      <c r="Y85" s="23"/>
      <c r="Z85" s="23"/>
      <c r="AA85" s="23"/>
      <c r="AB85" s="23"/>
      <c r="AC85" s="23"/>
      <c r="AD85" s="23"/>
      <c r="AE85" s="23"/>
    </row>
    <row r="86" spans="1:47" s="2" customFormat="1" ht="12" customHeight="1" x14ac:dyDescent="0.2">
      <c r="A86" s="23"/>
      <c r="B86" s="24"/>
      <c r="C86" s="20" t="s">
        <v>50</v>
      </c>
      <c r="D86" s="23"/>
      <c r="E86" s="23"/>
      <c r="F86" s="23"/>
      <c r="G86" s="23"/>
      <c r="H86" s="23"/>
      <c r="I86" s="23"/>
      <c r="J86" s="23"/>
      <c r="K86" s="23"/>
      <c r="L86" s="27"/>
      <c r="S86" s="23"/>
      <c r="T86" s="23"/>
      <c r="U86" s="23"/>
      <c r="V86" s="23"/>
      <c r="W86" s="23"/>
      <c r="X86" s="23"/>
      <c r="Y86" s="23"/>
      <c r="Z86" s="23"/>
      <c r="AA86" s="23"/>
      <c r="AB86" s="23"/>
      <c r="AC86" s="23"/>
      <c r="AD86" s="23"/>
      <c r="AE86" s="23"/>
    </row>
    <row r="87" spans="1:47" s="2" customFormat="1" ht="16.5" customHeight="1" x14ac:dyDescent="0.2">
      <c r="A87" s="23"/>
      <c r="B87" s="24"/>
      <c r="C87" s="23"/>
      <c r="D87" s="23"/>
      <c r="E87" s="171" t="str">
        <f>E9</f>
        <v>SO 300.4 - Kanalizační přípojka č. 34 - hornická činnost</v>
      </c>
      <c r="F87" s="172"/>
      <c r="G87" s="172"/>
      <c r="H87" s="172"/>
      <c r="I87" s="23"/>
      <c r="J87" s="23"/>
      <c r="K87" s="23"/>
      <c r="L87" s="27"/>
      <c r="S87" s="23"/>
      <c r="T87" s="23"/>
      <c r="U87" s="23"/>
      <c r="V87" s="23"/>
      <c r="W87" s="23"/>
      <c r="X87" s="23"/>
      <c r="Y87" s="23"/>
      <c r="Z87" s="23"/>
      <c r="AA87" s="23"/>
      <c r="AB87" s="23"/>
      <c r="AC87" s="23"/>
      <c r="AD87" s="23"/>
      <c r="AE87" s="23"/>
    </row>
    <row r="88" spans="1:47" s="2" customFormat="1" ht="6.95" customHeight="1" x14ac:dyDescent="0.2">
      <c r="A88" s="23"/>
      <c r="B88" s="24"/>
      <c r="C88" s="23"/>
      <c r="D88" s="23"/>
      <c r="E88" s="23"/>
      <c r="F88" s="23"/>
      <c r="G88" s="23"/>
      <c r="H88" s="23"/>
      <c r="I88" s="23"/>
      <c r="J88" s="23"/>
      <c r="K88" s="23"/>
      <c r="L88" s="27"/>
      <c r="S88" s="23"/>
      <c r="T88" s="23"/>
      <c r="U88" s="23"/>
      <c r="V88" s="23"/>
      <c r="W88" s="23"/>
      <c r="X88" s="23"/>
      <c r="Y88" s="23"/>
      <c r="Z88" s="23"/>
      <c r="AA88" s="23"/>
      <c r="AB88" s="23"/>
      <c r="AC88" s="23"/>
      <c r="AD88" s="23"/>
      <c r="AE88" s="23"/>
    </row>
    <row r="89" spans="1:47" s="2" customFormat="1" ht="12" customHeight="1" x14ac:dyDescent="0.2">
      <c r="A89" s="23"/>
      <c r="B89" s="24"/>
      <c r="C89" s="20" t="s">
        <v>11</v>
      </c>
      <c r="D89" s="23"/>
      <c r="E89" s="23"/>
      <c r="F89" s="18" t="str">
        <f>F12</f>
        <v>ulice Besední</v>
      </c>
      <c r="G89" s="23"/>
      <c r="H89" s="23"/>
      <c r="I89" s="20" t="s">
        <v>12</v>
      </c>
      <c r="J89" s="36"/>
      <c r="K89" s="23"/>
      <c r="L89" s="27"/>
      <c r="S89" s="23"/>
      <c r="T89" s="23"/>
      <c r="U89" s="23"/>
      <c r="V89" s="23"/>
      <c r="W89" s="23"/>
      <c r="X89" s="23"/>
      <c r="Y89" s="23"/>
      <c r="Z89" s="23"/>
      <c r="AA89" s="23"/>
      <c r="AB89" s="23"/>
      <c r="AC89" s="23"/>
      <c r="AD89" s="23"/>
      <c r="AE89" s="23"/>
    </row>
    <row r="90" spans="1:47" s="2" customFormat="1" ht="6.95" customHeight="1" x14ac:dyDescent="0.2">
      <c r="A90" s="23"/>
      <c r="B90" s="24"/>
      <c r="C90" s="23"/>
      <c r="D90" s="23"/>
      <c r="E90" s="23"/>
      <c r="F90" s="23"/>
      <c r="G90" s="23"/>
      <c r="H90" s="23"/>
      <c r="I90" s="23"/>
      <c r="J90" s="23"/>
      <c r="K90" s="23"/>
      <c r="L90" s="27"/>
      <c r="S90" s="23"/>
      <c r="T90" s="23"/>
      <c r="U90" s="23"/>
      <c r="V90" s="23"/>
      <c r="W90" s="23"/>
      <c r="X90" s="23"/>
      <c r="Y90" s="23"/>
      <c r="Z90" s="23"/>
      <c r="AA90" s="23"/>
      <c r="AB90" s="23"/>
      <c r="AC90" s="23"/>
      <c r="AD90" s="23"/>
      <c r="AE90" s="23"/>
    </row>
    <row r="91" spans="1:47" s="2" customFormat="1" ht="15.2" customHeight="1" x14ac:dyDescent="0.2">
      <c r="A91" s="23"/>
      <c r="B91" s="24"/>
      <c r="C91" s="20" t="s">
        <v>13</v>
      </c>
      <c r="D91" s="23"/>
      <c r="E91" s="23"/>
      <c r="F91" s="18"/>
      <c r="G91" s="23"/>
      <c r="H91" s="23"/>
      <c r="I91" s="20" t="s">
        <v>17</v>
      </c>
      <c r="J91" s="22"/>
      <c r="K91" s="23"/>
      <c r="L91" s="27"/>
      <c r="S91" s="23"/>
      <c r="T91" s="23"/>
      <c r="U91" s="23"/>
      <c r="V91" s="23"/>
      <c r="W91" s="23"/>
      <c r="X91" s="23"/>
      <c r="Y91" s="23"/>
      <c r="Z91" s="23"/>
      <c r="AA91" s="23"/>
      <c r="AB91" s="23"/>
      <c r="AC91" s="23"/>
      <c r="AD91" s="23"/>
      <c r="AE91" s="23"/>
    </row>
    <row r="92" spans="1:47" s="2" customFormat="1" ht="15.2" customHeight="1" x14ac:dyDescent="0.2">
      <c r="A92" s="23"/>
      <c r="B92" s="24"/>
      <c r="C92" s="20" t="s">
        <v>16</v>
      </c>
      <c r="D92" s="23"/>
      <c r="E92" s="23"/>
      <c r="F92" s="18"/>
      <c r="G92" s="23"/>
      <c r="H92" s="23"/>
      <c r="I92" s="20" t="s">
        <v>19</v>
      </c>
      <c r="J92" s="22"/>
      <c r="K92" s="23"/>
      <c r="L92" s="27"/>
      <c r="S92" s="23"/>
      <c r="T92" s="23"/>
      <c r="U92" s="23"/>
      <c r="V92" s="23"/>
      <c r="W92" s="23"/>
      <c r="X92" s="23"/>
      <c r="Y92" s="23"/>
      <c r="Z92" s="23"/>
      <c r="AA92" s="23"/>
      <c r="AB92" s="23"/>
      <c r="AC92" s="23"/>
      <c r="AD92" s="23"/>
      <c r="AE92" s="23"/>
    </row>
    <row r="93" spans="1:47" s="2" customFormat="1" ht="10.35" customHeight="1" x14ac:dyDescent="0.2">
      <c r="A93" s="23"/>
      <c r="B93" s="24"/>
      <c r="C93" s="23"/>
      <c r="D93" s="23"/>
      <c r="E93" s="23"/>
      <c r="F93" s="23"/>
      <c r="G93" s="23"/>
      <c r="H93" s="23"/>
      <c r="I93" s="23"/>
      <c r="J93" s="23"/>
      <c r="K93" s="23"/>
      <c r="L93" s="27"/>
      <c r="S93" s="23"/>
      <c r="T93" s="23"/>
      <c r="U93" s="23"/>
      <c r="V93" s="23"/>
      <c r="W93" s="23"/>
      <c r="X93" s="23"/>
      <c r="Y93" s="23"/>
      <c r="Z93" s="23"/>
      <c r="AA93" s="23"/>
      <c r="AB93" s="23"/>
      <c r="AC93" s="23"/>
      <c r="AD93" s="23"/>
      <c r="AE93" s="23"/>
    </row>
    <row r="94" spans="1:47" s="2" customFormat="1" ht="29.25" customHeight="1" x14ac:dyDescent="0.2">
      <c r="A94" s="23"/>
      <c r="B94" s="24"/>
      <c r="C94" s="65" t="s">
        <v>60</v>
      </c>
      <c r="D94" s="57"/>
      <c r="E94" s="57"/>
      <c r="F94" s="57"/>
      <c r="G94" s="57"/>
      <c r="H94" s="57"/>
      <c r="I94" s="57"/>
      <c r="J94" s="66" t="s">
        <v>61</v>
      </c>
      <c r="K94" s="57"/>
      <c r="L94" s="27"/>
      <c r="S94" s="23"/>
      <c r="T94" s="23"/>
      <c r="U94" s="23"/>
      <c r="V94" s="23"/>
      <c r="W94" s="23"/>
      <c r="X94" s="23"/>
      <c r="Y94" s="23"/>
      <c r="Z94" s="23"/>
      <c r="AA94" s="23"/>
      <c r="AB94" s="23"/>
      <c r="AC94" s="23"/>
      <c r="AD94" s="23"/>
      <c r="AE94" s="23"/>
    </row>
    <row r="95" spans="1:47" s="2" customFormat="1" ht="10.35" customHeight="1" x14ac:dyDescent="0.2">
      <c r="A95" s="23"/>
      <c r="B95" s="24"/>
      <c r="C95" s="23"/>
      <c r="D95" s="23"/>
      <c r="E95" s="23"/>
      <c r="F95" s="23"/>
      <c r="G95" s="23"/>
      <c r="H95" s="23"/>
      <c r="I95" s="23"/>
      <c r="J95" s="23"/>
      <c r="K95" s="23"/>
      <c r="L95" s="27"/>
      <c r="S95" s="23"/>
      <c r="T95" s="23"/>
      <c r="U95" s="23"/>
      <c r="V95" s="23"/>
      <c r="W95" s="23"/>
      <c r="X95" s="23"/>
      <c r="Y95" s="23"/>
      <c r="Z95" s="23"/>
      <c r="AA95" s="23"/>
      <c r="AB95" s="23"/>
      <c r="AC95" s="23"/>
      <c r="AD95" s="23"/>
      <c r="AE95" s="23"/>
    </row>
    <row r="96" spans="1:47" s="2" customFormat="1" ht="22.9" customHeight="1" x14ac:dyDescent="0.2">
      <c r="A96" s="23"/>
      <c r="B96" s="24"/>
      <c r="C96" s="67" t="s">
        <v>62</v>
      </c>
      <c r="D96" s="23"/>
      <c r="E96" s="23"/>
      <c r="F96" s="23"/>
      <c r="G96" s="23"/>
      <c r="H96" s="23"/>
      <c r="I96" s="23"/>
      <c r="J96" s="47"/>
      <c r="K96" s="23"/>
      <c r="L96" s="27"/>
      <c r="S96" s="23"/>
      <c r="T96" s="23"/>
      <c r="U96" s="23"/>
      <c r="V96" s="23"/>
      <c r="W96" s="23"/>
      <c r="X96" s="23"/>
      <c r="Y96" s="23"/>
      <c r="Z96" s="23"/>
      <c r="AA96" s="23"/>
      <c r="AB96" s="23"/>
      <c r="AC96" s="23"/>
      <c r="AD96" s="23"/>
      <c r="AE96" s="23"/>
      <c r="AU96" s="12" t="s">
        <v>63</v>
      </c>
    </row>
    <row r="97" spans="1:31" s="4" customFormat="1" ht="24.95" customHeight="1" x14ac:dyDescent="0.2">
      <c r="B97" s="68"/>
      <c r="D97" s="69" t="s">
        <v>64</v>
      </c>
      <c r="E97" s="70"/>
      <c r="F97" s="70"/>
      <c r="G97" s="70"/>
      <c r="H97" s="70"/>
      <c r="I97" s="70"/>
      <c r="J97" s="71"/>
      <c r="L97" s="68"/>
    </row>
    <row r="98" spans="1:31" s="5" customFormat="1" ht="19.899999999999999" customHeight="1" x14ac:dyDescent="0.2">
      <c r="B98" s="72"/>
      <c r="D98" s="73" t="s">
        <v>65</v>
      </c>
      <c r="E98" s="74"/>
      <c r="F98" s="74"/>
      <c r="G98" s="74"/>
      <c r="H98" s="74"/>
      <c r="I98" s="74"/>
      <c r="J98" s="75"/>
      <c r="L98" s="72"/>
    </row>
    <row r="99" spans="1:31" s="5" customFormat="1" ht="19.899999999999999" customHeight="1" x14ac:dyDescent="0.2">
      <c r="B99" s="72"/>
      <c r="D99" s="73" t="s">
        <v>66</v>
      </c>
      <c r="E99" s="74"/>
      <c r="F99" s="74"/>
      <c r="G99" s="74"/>
      <c r="H99" s="74"/>
      <c r="I99" s="74"/>
      <c r="J99" s="75"/>
      <c r="L99" s="72"/>
    </row>
    <row r="100" spans="1:31" s="5" customFormat="1" ht="19.899999999999999" customHeight="1" x14ac:dyDescent="0.2">
      <c r="B100" s="72"/>
      <c r="D100" s="73" t="s">
        <v>67</v>
      </c>
      <c r="E100" s="74"/>
      <c r="F100" s="74"/>
      <c r="G100" s="74"/>
      <c r="H100" s="74"/>
      <c r="I100" s="74"/>
      <c r="J100" s="75"/>
      <c r="L100" s="72"/>
    </row>
    <row r="101" spans="1:31" s="5" customFormat="1" ht="19.899999999999999" customHeight="1" x14ac:dyDescent="0.2">
      <c r="B101" s="72"/>
      <c r="D101" s="73" t="s">
        <v>68</v>
      </c>
      <c r="E101" s="74"/>
      <c r="F101" s="74"/>
      <c r="G101" s="74"/>
      <c r="H101" s="74"/>
      <c r="I101" s="74"/>
      <c r="J101" s="75"/>
      <c r="L101" s="72"/>
    </row>
    <row r="102" spans="1:31" s="5" customFormat="1" ht="19.899999999999999" customHeight="1" x14ac:dyDescent="0.2">
      <c r="B102" s="72"/>
      <c r="D102" s="73" t="s">
        <v>69</v>
      </c>
      <c r="E102" s="74"/>
      <c r="F102" s="74"/>
      <c r="G102" s="74"/>
      <c r="H102" s="74"/>
      <c r="I102" s="74"/>
      <c r="J102" s="75"/>
      <c r="L102" s="72"/>
    </row>
    <row r="103" spans="1:31" s="5" customFormat="1" ht="19.899999999999999" customHeight="1" x14ac:dyDescent="0.2">
      <c r="B103" s="72"/>
      <c r="D103" s="73" t="s">
        <v>70</v>
      </c>
      <c r="E103" s="74"/>
      <c r="F103" s="74"/>
      <c r="G103" s="74"/>
      <c r="H103" s="74"/>
      <c r="I103" s="74"/>
      <c r="J103" s="75"/>
      <c r="L103" s="72"/>
    </row>
    <row r="104" spans="1:31" s="4" customFormat="1" ht="24.95" customHeight="1" x14ac:dyDescent="0.2">
      <c r="B104" s="68"/>
      <c r="D104" s="69" t="s">
        <v>207</v>
      </c>
      <c r="E104" s="70"/>
      <c r="F104" s="70"/>
      <c r="G104" s="70"/>
      <c r="H104" s="70"/>
      <c r="I104" s="70"/>
      <c r="J104" s="71"/>
      <c r="L104" s="68"/>
    </row>
    <row r="105" spans="1:31" s="2" customFormat="1" ht="21.75" customHeight="1" x14ac:dyDescent="0.2">
      <c r="A105" s="23"/>
      <c r="B105" s="24"/>
      <c r="C105" s="23"/>
      <c r="D105" s="23"/>
      <c r="E105" s="23"/>
      <c r="F105" s="23"/>
      <c r="G105" s="23"/>
      <c r="H105" s="23"/>
      <c r="I105" s="23"/>
      <c r="J105" s="23"/>
      <c r="K105" s="23"/>
      <c r="L105" s="27"/>
      <c r="S105" s="23"/>
      <c r="T105" s="23"/>
      <c r="U105" s="23"/>
      <c r="V105" s="23"/>
      <c r="W105" s="23"/>
      <c r="X105" s="23"/>
      <c r="Y105" s="23"/>
      <c r="Z105" s="23"/>
      <c r="AA105" s="23"/>
      <c r="AB105" s="23"/>
      <c r="AC105" s="23"/>
      <c r="AD105" s="23"/>
      <c r="AE105" s="23"/>
    </row>
    <row r="106" spans="1:31" s="2" customFormat="1" ht="6.95" customHeight="1" x14ac:dyDescent="0.2">
      <c r="A106" s="23"/>
      <c r="B106" s="32"/>
      <c r="C106" s="33"/>
      <c r="D106" s="33"/>
      <c r="E106" s="33"/>
      <c r="F106" s="33"/>
      <c r="G106" s="33"/>
      <c r="H106" s="33"/>
      <c r="I106" s="33"/>
      <c r="J106" s="33"/>
      <c r="K106" s="33"/>
      <c r="L106" s="27"/>
      <c r="S106" s="23"/>
      <c r="T106" s="23"/>
      <c r="U106" s="23"/>
      <c r="V106" s="23"/>
      <c r="W106" s="23"/>
      <c r="X106" s="23"/>
      <c r="Y106" s="23"/>
      <c r="Z106" s="23"/>
      <c r="AA106" s="23"/>
      <c r="AB106" s="23"/>
      <c r="AC106" s="23"/>
      <c r="AD106" s="23"/>
      <c r="AE106" s="23"/>
    </row>
    <row r="110" spans="1:31" s="2" customFormat="1" ht="6.95" customHeight="1" x14ac:dyDescent="0.2">
      <c r="A110" s="23"/>
      <c r="B110" s="34"/>
      <c r="C110" s="35"/>
      <c r="D110" s="35"/>
      <c r="E110" s="35"/>
      <c r="F110" s="35"/>
      <c r="G110" s="35"/>
      <c r="H110" s="35"/>
      <c r="I110" s="35"/>
      <c r="J110" s="35"/>
      <c r="K110" s="35"/>
      <c r="L110" s="27"/>
      <c r="S110" s="23"/>
      <c r="T110" s="23"/>
      <c r="U110" s="23"/>
      <c r="V110" s="23"/>
      <c r="W110" s="23"/>
      <c r="X110" s="23"/>
      <c r="Y110" s="23"/>
      <c r="Z110" s="23"/>
      <c r="AA110" s="23"/>
      <c r="AB110" s="23"/>
      <c r="AC110" s="23"/>
      <c r="AD110" s="23"/>
      <c r="AE110" s="23"/>
    </row>
    <row r="111" spans="1:31" s="2" customFormat="1" ht="24.95" customHeight="1" x14ac:dyDescent="0.2">
      <c r="A111" s="23"/>
      <c r="B111" s="24"/>
      <c r="C111" s="16" t="s">
        <v>71</v>
      </c>
      <c r="D111" s="23"/>
      <c r="E111" s="23"/>
      <c r="F111" s="23"/>
      <c r="G111" s="23"/>
      <c r="H111" s="23"/>
      <c r="I111" s="23"/>
      <c r="J111" s="23"/>
      <c r="K111" s="23"/>
      <c r="L111" s="27"/>
      <c r="S111" s="23"/>
      <c r="T111" s="23"/>
      <c r="U111" s="23"/>
      <c r="V111" s="23"/>
      <c r="W111" s="23"/>
      <c r="X111" s="23"/>
      <c r="Y111" s="23"/>
      <c r="Z111" s="23"/>
      <c r="AA111" s="23"/>
      <c r="AB111" s="23"/>
      <c r="AC111" s="23"/>
      <c r="AD111" s="23"/>
      <c r="AE111" s="23"/>
    </row>
    <row r="112" spans="1:31" s="2" customFormat="1" ht="6.95" customHeight="1" x14ac:dyDescent="0.2">
      <c r="A112" s="23"/>
      <c r="B112" s="24"/>
      <c r="C112" s="23"/>
      <c r="D112" s="23"/>
      <c r="E112" s="23"/>
      <c r="F112" s="23"/>
      <c r="G112" s="23"/>
      <c r="H112" s="23"/>
      <c r="I112" s="23"/>
      <c r="J112" s="23"/>
      <c r="K112" s="23"/>
      <c r="L112" s="27"/>
      <c r="S112" s="23"/>
      <c r="T112" s="23"/>
      <c r="U112" s="23"/>
      <c r="V112" s="23"/>
      <c r="W112" s="23"/>
      <c r="X112" s="23"/>
      <c r="Y112" s="23"/>
      <c r="Z112" s="23"/>
      <c r="AA112" s="23"/>
      <c r="AB112" s="23"/>
      <c r="AC112" s="23"/>
      <c r="AD112" s="23"/>
      <c r="AE112" s="23"/>
    </row>
    <row r="113" spans="1:65" s="2" customFormat="1" ht="12" customHeight="1" x14ac:dyDescent="0.2">
      <c r="A113" s="23"/>
      <c r="B113" s="24"/>
      <c r="C113" s="20" t="s">
        <v>8</v>
      </c>
      <c r="D113" s="23"/>
      <c r="E113" s="23"/>
      <c r="F113" s="23"/>
      <c r="G113" s="23"/>
      <c r="H113" s="23"/>
      <c r="I113" s="23"/>
      <c r="J113" s="23"/>
      <c r="K113" s="23"/>
      <c r="L113" s="27"/>
      <c r="S113" s="23"/>
      <c r="T113" s="23"/>
      <c r="U113" s="23"/>
      <c r="V113" s="23"/>
      <c r="W113" s="23"/>
      <c r="X113" s="23"/>
      <c r="Y113" s="23"/>
      <c r="Z113" s="23"/>
      <c r="AA113" s="23"/>
      <c r="AB113" s="23"/>
      <c r="AC113" s="23"/>
      <c r="AD113" s="23"/>
      <c r="AE113" s="23"/>
    </row>
    <row r="114" spans="1:65" s="2" customFormat="1" ht="16.5" customHeight="1" x14ac:dyDescent="0.2">
      <c r="A114" s="23"/>
      <c r="B114" s="24"/>
      <c r="C114" s="23"/>
      <c r="D114" s="23"/>
      <c r="E114" s="173" t="e">
        <f>E7</f>
        <v>#REF!</v>
      </c>
      <c r="F114" s="174"/>
      <c r="G114" s="174"/>
      <c r="H114" s="174"/>
      <c r="I114" s="23"/>
      <c r="J114" s="23"/>
      <c r="K114" s="23"/>
      <c r="L114" s="27"/>
      <c r="S114" s="23"/>
      <c r="T114" s="23"/>
      <c r="U114" s="23"/>
      <c r="V114" s="23"/>
      <c r="W114" s="23"/>
      <c r="X114" s="23"/>
      <c r="Y114" s="23"/>
      <c r="Z114" s="23"/>
      <c r="AA114" s="23"/>
      <c r="AB114" s="23"/>
      <c r="AC114" s="23"/>
      <c r="AD114" s="23"/>
      <c r="AE114" s="23"/>
    </row>
    <row r="115" spans="1:65" s="2" customFormat="1" ht="12" customHeight="1" x14ac:dyDescent="0.2">
      <c r="A115" s="23"/>
      <c r="B115" s="24"/>
      <c r="C115" s="20" t="s">
        <v>50</v>
      </c>
      <c r="D115" s="23"/>
      <c r="E115" s="23"/>
      <c r="F115" s="23"/>
      <c r="G115" s="23"/>
      <c r="H115" s="23"/>
      <c r="I115" s="23"/>
      <c r="J115" s="23"/>
      <c r="K115" s="23"/>
      <c r="L115" s="27"/>
      <c r="S115" s="23"/>
      <c r="T115" s="23"/>
      <c r="U115" s="23"/>
      <c r="V115" s="23"/>
      <c r="W115" s="23"/>
      <c r="X115" s="23"/>
      <c r="Y115" s="23"/>
      <c r="Z115" s="23"/>
      <c r="AA115" s="23"/>
      <c r="AB115" s="23"/>
      <c r="AC115" s="23"/>
      <c r="AD115" s="23"/>
      <c r="AE115" s="23"/>
    </row>
    <row r="116" spans="1:65" s="2" customFormat="1" ht="16.5" customHeight="1" x14ac:dyDescent="0.2">
      <c r="A116" s="23"/>
      <c r="B116" s="24"/>
      <c r="C116" s="23"/>
      <c r="D116" s="23"/>
      <c r="E116" s="171" t="str">
        <f>E9</f>
        <v>SO 300.4 - Kanalizační přípojka č. 34 - hornická činnost</v>
      </c>
      <c r="F116" s="172"/>
      <c r="G116" s="172"/>
      <c r="H116" s="172"/>
      <c r="I116" s="23"/>
      <c r="J116" s="23"/>
      <c r="K116" s="23"/>
      <c r="L116" s="27"/>
      <c r="S116" s="23"/>
      <c r="T116" s="23"/>
      <c r="U116" s="23"/>
      <c r="V116" s="23"/>
      <c r="W116" s="23"/>
      <c r="X116" s="23"/>
      <c r="Y116" s="23"/>
      <c r="Z116" s="23"/>
      <c r="AA116" s="23"/>
      <c r="AB116" s="23"/>
      <c r="AC116" s="23"/>
      <c r="AD116" s="23"/>
      <c r="AE116" s="23"/>
    </row>
    <row r="117" spans="1:65" s="2" customFormat="1" ht="6.95" customHeight="1" x14ac:dyDescent="0.2">
      <c r="A117" s="23"/>
      <c r="B117" s="24"/>
      <c r="C117" s="23"/>
      <c r="D117" s="23"/>
      <c r="E117" s="23"/>
      <c r="F117" s="23"/>
      <c r="G117" s="23"/>
      <c r="H117" s="23"/>
      <c r="I117" s="23"/>
      <c r="J117" s="23"/>
      <c r="K117" s="23"/>
      <c r="L117" s="27"/>
      <c r="S117" s="23"/>
      <c r="T117" s="23"/>
      <c r="U117" s="23"/>
      <c r="V117" s="23"/>
      <c r="W117" s="23"/>
      <c r="X117" s="23"/>
      <c r="Y117" s="23"/>
      <c r="Z117" s="23"/>
      <c r="AA117" s="23"/>
      <c r="AB117" s="23"/>
      <c r="AC117" s="23"/>
      <c r="AD117" s="23"/>
      <c r="AE117" s="23"/>
    </row>
    <row r="118" spans="1:65" s="2" customFormat="1" ht="12" customHeight="1" x14ac:dyDescent="0.2">
      <c r="A118" s="23"/>
      <c r="B118" s="24"/>
      <c r="C118" s="20" t="s">
        <v>11</v>
      </c>
      <c r="D118" s="23"/>
      <c r="E118" s="23"/>
      <c r="F118" s="18" t="str">
        <f>F12</f>
        <v>ulice Besední</v>
      </c>
      <c r="G118" s="23"/>
      <c r="H118" s="23"/>
      <c r="I118" s="20" t="s">
        <v>12</v>
      </c>
      <c r="J118" s="36" t="str">
        <f>IF(J12="","",J12)</f>
        <v/>
      </c>
      <c r="K118" s="23"/>
      <c r="L118" s="27"/>
      <c r="S118" s="23"/>
      <c r="T118" s="23"/>
      <c r="U118" s="23"/>
      <c r="V118" s="23"/>
      <c r="W118" s="23"/>
      <c r="X118" s="23"/>
      <c r="Y118" s="23"/>
      <c r="Z118" s="23"/>
      <c r="AA118" s="23"/>
      <c r="AB118" s="23"/>
      <c r="AC118" s="23"/>
      <c r="AD118" s="23"/>
      <c r="AE118" s="23"/>
    </row>
    <row r="119" spans="1:65" s="2" customFormat="1" ht="6.95" customHeight="1" x14ac:dyDescent="0.2">
      <c r="A119" s="23"/>
      <c r="B119" s="24"/>
      <c r="C119" s="23"/>
      <c r="D119" s="23"/>
      <c r="E119" s="23"/>
      <c r="F119" s="23"/>
      <c r="G119" s="23"/>
      <c r="H119" s="23"/>
      <c r="I119" s="23"/>
      <c r="J119" s="23"/>
      <c r="K119" s="23"/>
      <c r="L119" s="27"/>
      <c r="S119" s="23"/>
      <c r="T119" s="23"/>
      <c r="U119" s="23"/>
      <c r="V119" s="23"/>
      <c r="W119" s="23"/>
      <c r="X119" s="23"/>
      <c r="Y119" s="23"/>
      <c r="Z119" s="23"/>
      <c r="AA119" s="23"/>
      <c r="AB119" s="23"/>
      <c r="AC119" s="23"/>
      <c r="AD119" s="23"/>
      <c r="AE119" s="23"/>
    </row>
    <row r="120" spans="1:65" s="2" customFormat="1" ht="15.2" customHeight="1" x14ac:dyDescent="0.2">
      <c r="A120" s="23"/>
      <c r="B120" s="24"/>
      <c r="C120" s="20" t="s">
        <v>13</v>
      </c>
      <c r="D120" s="23"/>
      <c r="E120" s="23"/>
      <c r="F120" s="18"/>
      <c r="G120" s="23"/>
      <c r="H120" s="23"/>
      <c r="I120" s="20" t="s">
        <v>17</v>
      </c>
      <c r="J120" s="22"/>
      <c r="K120" s="23"/>
      <c r="L120" s="27"/>
      <c r="S120" s="23"/>
      <c r="T120" s="23"/>
      <c r="U120" s="23"/>
      <c r="V120" s="23"/>
      <c r="W120" s="23"/>
      <c r="X120" s="23"/>
      <c r="Y120" s="23"/>
      <c r="Z120" s="23"/>
      <c r="AA120" s="23"/>
      <c r="AB120" s="23"/>
      <c r="AC120" s="23"/>
      <c r="AD120" s="23"/>
      <c r="AE120" s="23"/>
    </row>
    <row r="121" spans="1:65" s="2" customFormat="1" ht="15.2" customHeight="1" x14ac:dyDescent="0.2">
      <c r="A121" s="23"/>
      <c r="B121" s="24"/>
      <c r="C121" s="20" t="s">
        <v>16</v>
      </c>
      <c r="D121" s="23"/>
      <c r="E121" s="23"/>
      <c r="F121" s="18" t="str">
        <f>IF(E18="","",E18)</f>
        <v/>
      </c>
      <c r="G121" s="23"/>
      <c r="H121" s="23"/>
      <c r="I121" s="20" t="s">
        <v>19</v>
      </c>
      <c r="J121" s="22"/>
      <c r="K121" s="23"/>
      <c r="L121" s="27"/>
      <c r="S121" s="23"/>
      <c r="T121" s="23"/>
      <c r="U121" s="23"/>
      <c r="V121" s="23"/>
      <c r="W121" s="23"/>
      <c r="X121" s="23"/>
      <c r="Y121" s="23"/>
      <c r="Z121" s="23"/>
      <c r="AA121" s="23"/>
      <c r="AB121" s="23"/>
      <c r="AC121" s="23"/>
      <c r="AD121" s="23"/>
      <c r="AE121" s="23"/>
    </row>
    <row r="122" spans="1:65" s="2" customFormat="1" ht="10.35" customHeight="1" x14ac:dyDescent="0.2">
      <c r="A122" s="23"/>
      <c r="B122" s="24"/>
      <c r="C122" s="23"/>
      <c r="D122" s="23"/>
      <c r="E122" s="23"/>
      <c r="F122" s="23"/>
      <c r="G122" s="23"/>
      <c r="H122" s="23"/>
      <c r="I122" s="23"/>
      <c r="J122" s="23"/>
      <c r="K122" s="23"/>
      <c r="L122" s="27"/>
      <c r="S122" s="23"/>
      <c r="T122" s="23"/>
      <c r="U122" s="23"/>
      <c r="V122" s="23"/>
      <c r="W122" s="23"/>
      <c r="X122" s="23"/>
      <c r="Y122" s="23"/>
      <c r="Z122" s="23"/>
      <c r="AA122" s="23"/>
      <c r="AB122" s="23"/>
      <c r="AC122" s="23"/>
      <c r="AD122" s="23"/>
      <c r="AE122" s="23"/>
    </row>
    <row r="123" spans="1:65" s="6" customFormat="1" ht="29.25" customHeight="1" x14ac:dyDescent="0.2">
      <c r="A123" s="76"/>
      <c r="B123" s="77"/>
      <c r="C123" s="78" t="s">
        <v>72</v>
      </c>
      <c r="D123" s="79" t="s">
        <v>42</v>
      </c>
      <c r="E123" s="79" t="s">
        <v>40</v>
      </c>
      <c r="F123" s="79" t="s">
        <v>41</v>
      </c>
      <c r="G123" s="79" t="s">
        <v>73</v>
      </c>
      <c r="H123" s="79" t="s">
        <v>74</v>
      </c>
      <c r="I123" s="79" t="s">
        <v>75</v>
      </c>
      <c r="J123" s="79" t="s">
        <v>61</v>
      </c>
      <c r="K123" s="80" t="s">
        <v>76</v>
      </c>
      <c r="L123" s="81"/>
      <c r="M123" s="41" t="s">
        <v>0</v>
      </c>
      <c r="N123" s="42" t="s">
        <v>25</v>
      </c>
      <c r="O123" s="42" t="s">
        <v>77</v>
      </c>
      <c r="P123" s="42" t="s">
        <v>78</v>
      </c>
      <c r="Q123" s="42" t="s">
        <v>79</v>
      </c>
      <c r="R123" s="42" t="s">
        <v>80</v>
      </c>
      <c r="S123" s="42" t="s">
        <v>81</v>
      </c>
      <c r="T123" s="43" t="s">
        <v>82</v>
      </c>
      <c r="U123" s="76"/>
      <c r="V123" s="76"/>
      <c r="W123" s="76"/>
      <c r="X123" s="76"/>
      <c r="Y123" s="76"/>
      <c r="Z123" s="76"/>
      <c r="AA123" s="76"/>
      <c r="AB123" s="76"/>
      <c r="AC123" s="76"/>
      <c r="AD123" s="76"/>
      <c r="AE123" s="76"/>
    </row>
    <row r="124" spans="1:65" s="2" customFormat="1" ht="22.9" customHeight="1" x14ac:dyDescent="0.25">
      <c r="A124" s="23"/>
      <c r="B124" s="24"/>
      <c r="C124" s="46" t="s">
        <v>83</v>
      </c>
      <c r="D124" s="23"/>
      <c r="E124" s="23"/>
      <c r="F124" s="23"/>
      <c r="G124" s="23"/>
      <c r="H124" s="23"/>
      <c r="I124" s="23"/>
      <c r="J124" s="82"/>
      <c r="K124" s="23"/>
      <c r="L124" s="24"/>
      <c r="M124" s="44"/>
      <c r="N124" s="37"/>
      <c r="O124" s="45"/>
      <c r="P124" s="83">
        <f>P125+P377</f>
        <v>0</v>
      </c>
      <c r="Q124" s="45"/>
      <c r="R124" s="83">
        <f>R125+R377</f>
        <v>10.600855199999998</v>
      </c>
      <c r="S124" s="45"/>
      <c r="T124" s="84">
        <f>T125+T377</f>
        <v>0</v>
      </c>
      <c r="U124" s="23"/>
      <c r="V124" s="23"/>
      <c r="W124" s="23"/>
      <c r="X124" s="23"/>
      <c r="Y124" s="23"/>
      <c r="Z124" s="23"/>
      <c r="AA124" s="23"/>
      <c r="AB124" s="23"/>
      <c r="AC124" s="23"/>
      <c r="AD124" s="23"/>
      <c r="AE124" s="23"/>
      <c r="AT124" s="12" t="s">
        <v>43</v>
      </c>
      <c r="AU124" s="12" t="s">
        <v>63</v>
      </c>
      <c r="BK124" s="85">
        <f>BK125+BK377</f>
        <v>0</v>
      </c>
    </row>
    <row r="125" spans="1:65" s="7" customFormat="1" ht="25.9" customHeight="1" x14ac:dyDescent="0.2">
      <c r="B125" s="86"/>
      <c r="D125" s="87" t="s">
        <v>43</v>
      </c>
      <c r="E125" s="88" t="s">
        <v>84</v>
      </c>
      <c r="F125" s="88" t="s">
        <v>85</v>
      </c>
      <c r="I125" s="89"/>
      <c r="J125" s="90"/>
      <c r="L125" s="86"/>
      <c r="M125" s="91"/>
      <c r="N125" s="92"/>
      <c r="O125" s="92"/>
      <c r="P125" s="93">
        <f>P126+P262+P312+P319+P342+P373</f>
        <v>0</v>
      </c>
      <c r="Q125" s="92"/>
      <c r="R125" s="93">
        <f>R126+R262+R312+R319+R342+R373</f>
        <v>10.600855199999998</v>
      </c>
      <c r="S125" s="92"/>
      <c r="T125" s="94">
        <f>T126+T262+T312+T319+T342+T373</f>
        <v>0</v>
      </c>
      <c r="AR125" s="87" t="s">
        <v>7</v>
      </c>
      <c r="AT125" s="95" t="s">
        <v>43</v>
      </c>
      <c r="AU125" s="95" t="s">
        <v>44</v>
      </c>
      <c r="AY125" s="87" t="s">
        <v>86</v>
      </c>
      <c r="BK125" s="96">
        <f>BK126+BK262+BK312+BK319+BK342+BK373</f>
        <v>0</v>
      </c>
    </row>
    <row r="126" spans="1:65" s="7" customFormat="1" ht="22.9" customHeight="1" x14ac:dyDescent="0.2">
      <c r="B126" s="86"/>
      <c r="D126" s="87" t="s">
        <v>43</v>
      </c>
      <c r="E126" s="97" t="s">
        <v>7</v>
      </c>
      <c r="F126" s="97" t="s">
        <v>87</v>
      </c>
      <c r="I126" s="89"/>
      <c r="J126" s="98"/>
      <c r="L126" s="86"/>
      <c r="M126" s="91"/>
      <c r="N126" s="92"/>
      <c r="O126" s="92"/>
      <c r="P126" s="93">
        <f>SUM(P127:P261)</f>
        <v>0</v>
      </c>
      <c r="Q126" s="92"/>
      <c r="R126" s="93">
        <f>SUM(R127:R261)</f>
        <v>4.8034135999999998</v>
      </c>
      <c r="S126" s="92"/>
      <c r="T126" s="94">
        <f>SUM(T127:T261)</f>
        <v>0</v>
      </c>
      <c r="AR126" s="87" t="s">
        <v>7</v>
      </c>
      <c r="AT126" s="95" t="s">
        <v>43</v>
      </c>
      <c r="AU126" s="95" t="s">
        <v>7</v>
      </c>
      <c r="AY126" s="87" t="s">
        <v>86</v>
      </c>
      <c r="BK126" s="96">
        <f>SUM(BK127:BK261)</f>
        <v>0</v>
      </c>
    </row>
    <row r="127" spans="1:65" s="2" customFormat="1" ht="16.5" customHeight="1" x14ac:dyDescent="0.2">
      <c r="A127" s="23"/>
      <c r="B127" s="99"/>
      <c r="C127" s="100" t="s">
        <v>7</v>
      </c>
      <c r="D127" s="100" t="s">
        <v>88</v>
      </c>
      <c r="E127" s="101" t="s">
        <v>208</v>
      </c>
      <c r="F127" s="102" t="s">
        <v>209</v>
      </c>
      <c r="G127" s="103" t="s">
        <v>53</v>
      </c>
      <c r="H127" s="104">
        <v>18.5</v>
      </c>
      <c r="I127" s="168"/>
      <c r="J127" s="105"/>
      <c r="K127" s="102" t="s">
        <v>89</v>
      </c>
      <c r="L127" s="24"/>
      <c r="M127" s="106" t="s">
        <v>0</v>
      </c>
      <c r="N127" s="107" t="s">
        <v>26</v>
      </c>
      <c r="O127" s="38"/>
      <c r="P127" s="108">
        <f>O127*H127</f>
        <v>0</v>
      </c>
      <c r="Q127" s="108">
        <v>7.8700000000000003E-3</v>
      </c>
      <c r="R127" s="108">
        <f>Q127*H127</f>
        <v>0.145595</v>
      </c>
      <c r="S127" s="108">
        <v>0</v>
      </c>
      <c r="T127" s="109">
        <f>S127*H127</f>
        <v>0</v>
      </c>
      <c r="U127" s="23"/>
      <c r="V127" s="23"/>
      <c r="W127" s="23"/>
      <c r="X127" s="23"/>
      <c r="Y127" s="23"/>
      <c r="Z127" s="23"/>
      <c r="AA127" s="23"/>
      <c r="AB127" s="23"/>
      <c r="AC127" s="23"/>
      <c r="AD127" s="23"/>
      <c r="AE127" s="23"/>
      <c r="AR127" s="110" t="s">
        <v>90</v>
      </c>
      <c r="AT127" s="110" t="s">
        <v>88</v>
      </c>
      <c r="AU127" s="110" t="s">
        <v>45</v>
      </c>
      <c r="AY127" s="12" t="s">
        <v>86</v>
      </c>
      <c r="BE127" s="111">
        <f>IF(N127="základní",J127,0)</f>
        <v>0</v>
      </c>
      <c r="BF127" s="111">
        <f>IF(N127="snížená",J127,0)</f>
        <v>0</v>
      </c>
      <c r="BG127" s="111">
        <f>IF(N127="zákl. přenesená",J127,0)</f>
        <v>0</v>
      </c>
      <c r="BH127" s="111">
        <f>IF(N127="sníž. přenesená",J127,0)</f>
        <v>0</v>
      </c>
      <c r="BI127" s="111">
        <f>IF(N127="nulová",J127,0)</f>
        <v>0</v>
      </c>
      <c r="BJ127" s="12" t="s">
        <v>7</v>
      </c>
      <c r="BK127" s="111">
        <f>ROUND(I127*H127,2)</f>
        <v>0</v>
      </c>
      <c r="BL127" s="12" t="s">
        <v>90</v>
      </c>
      <c r="BM127" s="110" t="s">
        <v>210</v>
      </c>
    </row>
    <row r="128" spans="1:65" s="2" customFormat="1" x14ac:dyDescent="0.2">
      <c r="A128" s="23"/>
      <c r="B128" s="24"/>
      <c r="C128" s="23"/>
      <c r="D128" s="112" t="s">
        <v>91</v>
      </c>
      <c r="E128" s="23"/>
      <c r="F128" s="113" t="s">
        <v>211</v>
      </c>
      <c r="G128" s="23"/>
      <c r="H128" s="23"/>
      <c r="J128" s="23"/>
      <c r="K128" s="23"/>
      <c r="L128" s="24"/>
      <c r="M128" s="115"/>
      <c r="N128" s="116"/>
      <c r="O128" s="38"/>
      <c r="P128" s="38"/>
      <c r="Q128" s="38"/>
      <c r="R128" s="38"/>
      <c r="S128" s="38"/>
      <c r="T128" s="39"/>
      <c r="U128" s="23"/>
      <c r="V128" s="23"/>
      <c r="W128" s="23"/>
      <c r="X128" s="23"/>
      <c r="Y128" s="23"/>
      <c r="Z128" s="23"/>
      <c r="AA128" s="23"/>
      <c r="AB128" s="23"/>
      <c r="AC128" s="23"/>
      <c r="AD128" s="23"/>
      <c r="AE128" s="23"/>
      <c r="AT128" s="12" t="s">
        <v>91</v>
      </c>
      <c r="AU128" s="12" t="s">
        <v>45</v>
      </c>
    </row>
    <row r="129" spans="1:65" s="2" customFormat="1" x14ac:dyDescent="0.2">
      <c r="A129" s="23"/>
      <c r="B129" s="24"/>
      <c r="C129" s="23"/>
      <c r="D129" s="117" t="s">
        <v>92</v>
      </c>
      <c r="E129" s="23"/>
      <c r="F129" s="118" t="s">
        <v>212</v>
      </c>
      <c r="G129" s="23"/>
      <c r="H129" s="23"/>
      <c r="J129" s="23"/>
      <c r="K129" s="23"/>
      <c r="L129" s="24"/>
      <c r="M129" s="115"/>
      <c r="N129" s="116"/>
      <c r="O129" s="38"/>
      <c r="P129" s="38"/>
      <c r="Q129" s="38"/>
      <c r="R129" s="38"/>
      <c r="S129" s="38"/>
      <c r="T129" s="39"/>
      <c r="U129" s="23"/>
      <c r="V129" s="23"/>
      <c r="W129" s="23"/>
      <c r="X129" s="23"/>
      <c r="Y129" s="23"/>
      <c r="Z129" s="23"/>
      <c r="AA129" s="23"/>
      <c r="AB129" s="23"/>
      <c r="AC129" s="23"/>
      <c r="AD129" s="23"/>
      <c r="AE129" s="23"/>
      <c r="AT129" s="12" t="s">
        <v>92</v>
      </c>
      <c r="AU129" s="12" t="s">
        <v>45</v>
      </c>
    </row>
    <row r="130" spans="1:65" s="2" customFormat="1" ht="146.25" x14ac:dyDescent="0.2">
      <c r="A130" s="23"/>
      <c r="B130" s="24"/>
      <c r="C130" s="23"/>
      <c r="D130" s="112" t="s">
        <v>93</v>
      </c>
      <c r="E130" s="23"/>
      <c r="F130" s="119" t="s">
        <v>213</v>
      </c>
      <c r="G130" s="23"/>
      <c r="H130" s="23"/>
      <c r="J130" s="23"/>
      <c r="K130" s="23"/>
      <c r="L130" s="24"/>
      <c r="M130" s="115"/>
      <c r="N130" s="116"/>
      <c r="O130" s="38"/>
      <c r="P130" s="38"/>
      <c r="Q130" s="38"/>
      <c r="R130" s="38"/>
      <c r="S130" s="38"/>
      <c r="T130" s="39"/>
      <c r="U130" s="23"/>
      <c r="V130" s="23"/>
      <c r="W130" s="23"/>
      <c r="X130" s="23"/>
      <c r="Y130" s="23"/>
      <c r="Z130" s="23"/>
      <c r="AA130" s="23"/>
      <c r="AB130" s="23"/>
      <c r="AC130" s="23"/>
      <c r="AD130" s="23"/>
      <c r="AE130" s="23"/>
      <c r="AT130" s="12" t="s">
        <v>93</v>
      </c>
      <c r="AU130" s="12" t="s">
        <v>45</v>
      </c>
    </row>
    <row r="131" spans="1:65" s="9" customFormat="1" x14ac:dyDescent="0.2">
      <c r="B131" s="126"/>
      <c r="D131" s="112" t="s">
        <v>94</v>
      </c>
      <c r="E131" s="127" t="s">
        <v>0</v>
      </c>
      <c r="F131" s="128" t="s">
        <v>214</v>
      </c>
      <c r="H131" s="129">
        <v>18.5</v>
      </c>
      <c r="L131" s="126"/>
      <c r="M131" s="130"/>
      <c r="N131" s="131"/>
      <c r="O131" s="131"/>
      <c r="P131" s="131"/>
      <c r="Q131" s="131"/>
      <c r="R131" s="131"/>
      <c r="S131" s="131"/>
      <c r="T131" s="132"/>
      <c r="AT131" s="127" t="s">
        <v>94</v>
      </c>
      <c r="AU131" s="127" t="s">
        <v>45</v>
      </c>
      <c r="AV131" s="9" t="s">
        <v>45</v>
      </c>
      <c r="AW131" s="9" t="s">
        <v>18</v>
      </c>
      <c r="AX131" s="9" t="s">
        <v>44</v>
      </c>
      <c r="AY131" s="127" t="s">
        <v>86</v>
      </c>
    </row>
    <row r="132" spans="1:65" s="10" customFormat="1" x14ac:dyDescent="0.2">
      <c r="B132" s="133"/>
      <c r="D132" s="112" t="s">
        <v>94</v>
      </c>
      <c r="E132" s="134" t="s">
        <v>0</v>
      </c>
      <c r="F132" s="135" t="s">
        <v>95</v>
      </c>
      <c r="H132" s="136">
        <v>18.5</v>
      </c>
      <c r="L132" s="133"/>
      <c r="M132" s="137"/>
      <c r="N132" s="138"/>
      <c r="O132" s="138"/>
      <c r="P132" s="138"/>
      <c r="Q132" s="138"/>
      <c r="R132" s="138"/>
      <c r="S132" s="138"/>
      <c r="T132" s="139"/>
      <c r="AT132" s="134" t="s">
        <v>94</v>
      </c>
      <c r="AU132" s="134" t="s">
        <v>45</v>
      </c>
      <c r="AV132" s="10" t="s">
        <v>90</v>
      </c>
      <c r="AW132" s="10" t="s">
        <v>18</v>
      </c>
      <c r="AX132" s="10" t="s">
        <v>7</v>
      </c>
      <c r="AY132" s="134" t="s">
        <v>86</v>
      </c>
    </row>
    <row r="133" spans="1:65" s="2" customFormat="1" ht="24.2" customHeight="1" x14ac:dyDescent="0.2">
      <c r="A133" s="23"/>
      <c r="B133" s="99"/>
      <c r="C133" s="100" t="s">
        <v>45</v>
      </c>
      <c r="D133" s="100" t="s">
        <v>88</v>
      </c>
      <c r="E133" s="101" t="s">
        <v>215</v>
      </c>
      <c r="F133" s="102" t="s">
        <v>216</v>
      </c>
      <c r="G133" s="103" t="s">
        <v>217</v>
      </c>
      <c r="H133" s="104">
        <v>120</v>
      </c>
      <c r="I133" s="168"/>
      <c r="J133" s="105"/>
      <c r="K133" s="102" t="s">
        <v>89</v>
      </c>
      <c r="L133" s="24"/>
      <c r="M133" s="106" t="s">
        <v>0</v>
      </c>
      <c r="N133" s="107" t="s">
        <v>26</v>
      </c>
      <c r="O133" s="38"/>
      <c r="P133" s="108">
        <f>O133*H133</f>
        <v>0</v>
      </c>
      <c r="Q133" s="108">
        <v>3.0000000000000001E-5</v>
      </c>
      <c r="R133" s="108">
        <f>Q133*H133</f>
        <v>3.5999999999999999E-3</v>
      </c>
      <c r="S133" s="108">
        <v>0</v>
      </c>
      <c r="T133" s="109">
        <f>S133*H133</f>
        <v>0</v>
      </c>
      <c r="U133" s="23"/>
      <c r="V133" s="23"/>
      <c r="W133" s="23"/>
      <c r="X133" s="23"/>
      <c r="Y133" s="23"/>
      <c r="Z133" s="23"/>
      <c r="AA133" s="23"/>
      <c r="AB133" s="23"/>
      <c r="AC133" s="23"/>
      <c r="AD133" s="23"/>
      <c r="AE133" s="23"/>
      <c r="AR133" s="110" t="s">
        <v>90</v>
      </c>
      <c r="AT133" s="110" t="s">
        <v>88</v>
      </c>
      <c r="AU133" s="110" t="s">
        <v>45</v>
      </c>
      <c r="AY133" s="12" t="s">
        <v>86</v>
      </c>
      <c r="BE133" s="111">
        <f>IF(N133="základní",J133,0)</f>
        <v>0</v>
      </c>
      <c r="BF133" s="111">
        <f>IF(N133="snížená",J133,0)</f>
        <v>0</v>
      </c>
      <c r="BG133" s="111">
        <f>IF(N133="zákl. přenesená",J133,0)</f>
        <v>0</v>
      </c>
      <c r="BH133" s="111">
        <f>IF(N133="sníž. přenesená",J133,0)</f>
        <v>0</v>
      </c>
      <c r="BI133" s="111">
        <f>IF(N133="nulová",J133,0)</f>
        <v>0</v>
      </c>
      <c r="BJ133" s="12" t="s">
        <v>7</v>
      </c>
      <c r="BK133" s="111">
        <f>ROUND(I133*H133,2)</f>
        <v>0</v>
      </c>
      <c r="BL133" s="12" t="s">
        <v>90</v>
      </c>
      <c r="BM133" s="110" t="s">
        <v>218</v>
      </c>
    </row>
    <row r="134" spans="1:65" s="2" customFormat="1" ht="19.5" x14ac:dyDescent="0.2">
      <c r="A134" s="23"/>
      <c r="B134" s="24"/>
      <c r="C134" s="23"/>
      <c r="D134" s="112" t="s">
        <v>91</v>
      </c>
      <c r="E134" s="23"/>
      <c r="F134" s="113" t="s">
        <v>219</v>
      </c>
      <c r="G134" s="23"/>
      <c r="H134" s="23"/>
      <c r="J134" s="23"/>
      <c r="K134" s="23"/>
      <c r="L134" s="24"/>
      <c r="M134" s="115"/>
      <c r="N134" s="116"/>
      <c r="O134" s="38"/>
      <c r="P134" s="38"/>
      <c r="Q134" s="38"/>
      <c r="R134" s="38"/>
      <c r="S134" s="38"/>
      <c r="T134" s="39"/>
      <c r="U134" s="23"/>
      <c r="V134" s="23"/>
      <c r="W134" s="23"/>
      <c r="X134" s="23"/>
      <c r="Y134" s="23"/>
      <c r="Z134" s="23"/>
      <c r="AA134" s="23"/>
      <c r="AB134" s="23"/>
      <c r="AC134" s="23"/>
      <c r="AD134" s="23"/>
      <c r="AE134" s="23"/>
      <c r="AT134" s="12" t="s">
        <v>91</v>
      </c>
      <c r="AU134" s="12" t="s">
        <v>45</v>
      </c>
    </row>
    <row r="135" spans="1:65" s="2" customFormat="1" x14ac:dyDescent="0.2">
      <c r="A135" s="23"/>
      <c r="B135" s="24"/>
      <c r="C135" s="23"/>
      <c r="D135" s="117" t="s">
        <v>92</v>
      </c>
      <c r="E135" s="23"/>
      <c r="F135" s="118" t="s">
        <v>220</v>
      </c>
      <c r="G135" s="23"/>
      <c r="H135" s="23"/>
      <c r="J135" s="23"/>
      <c r="K135" s="23"/>
      <c r="L135" s="24"/>
      <c r="M135" s="115"/>
      <c r="N135" s="116"/>
      <c r="O135" s="38"/>
      <c r="P135" s="38"/>
      <c r="Q135" s="38"/>
      <c r="R135" s="38"/>
      <c r="S135" s="38"/>
      <c r="T135" s="39"/>
      <c r="U135" s="23"/>
      <c r="V135" s="23"/>
      <c r="W135" s="23"/>
      <c r="X135" s="23"/>
      <c r="Y135" s="23"/>
      <c r="Z135" s="23"/>
      <c r="AA135" s="23"/>
      <c r="AB135" s="23"/>
      <c r="AC135" s="23"/>
      <c r="AD135" s="23"/>
      <c r="AE135" s="23"/>
      <c r="AT135" s="12" t="s">
        <v>92</v>
      </c>
      <c r="AU135" s="12" t="s">
        <v>45</v>
      </c>
    </row>
    <row r="136" spans="1:65" s="2" customFormat="1" ht="234" x14ac:dyDescent="0.2">
      <c r="A136" s="23"/>
      <c r="B136" s="24"/>
      <c r="C136" s="23"/>
      <c r="D136" s="112" t="s">
        <v>93</v>
      </c>
      <c r="E136" s="23"/>
      <c r="F136" s="119" t="s">
        <v>221</v>
      </c>
      <c r="G136" s="23"/>
      <c r="H136" s="23"/>
      <c r="J136" s="23"/>
      <c r="K136" s="23"/>
      <c r="L136" s="24"/>
      <c r="M136" s="115"/>
      <c r="N136" s="116"/>
      <c r="O136" s="38"/>
      <c r="P136" s="38"/>
      <c r="Q136" s="38"/>
      <c r="R136" s="38"/>
      <c r="S136" s="38"/>
      <c r="T136" s="39"/>
      <c r="U136" s="23"/>
      <c r="V136" s="23"/>
      <c r="W136" s="23"/>
      <c r="X136" s="23"/>
      <c r="Y136" s="23"/>
      <c r="Z136" s="23"/>
      <c r="AA136" s="23"/>
      <c r="AB136" s="23"/>
      <c r="AC136" s="23"/>
      <c r="AD136" s="23"/>
      <c r="AE136" s="23"/>
      <c r="AT136" s="12" t="s">
        <v>93</v>
      </c>
      <c r="AU136" s="12" t="s">
        <v>45</v>
      </c>
    </row>
    <row r="137" spans="1:65" s="9" customFormat="1" x14ac:dyDescent="0.2">
      <c r="B137" s="126"/>
      <c r="D137" s="112" t="s">
        <v>94</v>
      </c>
      <c r="E137" s="127" t="s">
        <v>0</v>
      </c>
      <c r="F137" s="128" t="s">
        <v>222</v>
      </c>
      <c r="H137" s="129">
        <v>120</v>
      </c>
      <c r="L137" s="126"/>
      <c r="M137" s="130"/>
      <c r="N137" s="131"/>
      <c r="O137" s="131"/>
      <c r="P137" s="131"/>
      <c r="Q137" s="131"/>
      <c r="R137" s="131"/>
      <c r="S137" s="131"/>
      <c r="T137" s="132"/>
      <c r="AT137" s="127" t="s">
        <v>94</v>
      </c>
      <c r="AU137" s="127" t="s">
        <v>45</v>
      </c>
      <c r="AV137" s="9" t="s">
        <v>45</v>
      </c>
      <c r="AW137" s="9" t="s">
        <v>18</v>
      </c>
      <c r="AX137" s="9" t="s">
        <v>44</v>
      </c>
      <c r="AY137" s="127" t="s">
        <v>86</v>
      </c>
    </row>
    <row r="138" spans="1:65" s="10" customFormat="1" x14ac:dyDescent="0.2">
      <c r="B138" s="133"/>
      <c r="D138" s="112" t="s">
        <v>94</v>
      </c>
      <c r="E138" s="134" t="s">
        <v>0</v>
      </c>
      <c r="F138" s="135" t="s">
        <v>95</v>
      </c>
      <c r="H138" s="136">
        <v>120</v>
      </c>
      <c r="L138" s="133"/>
      <c r="M138" s="137"/>
      <c r="N138" s="138"/>
      <c r="O138" s="138"/>
      <c r="P138" s="138"/>
      <c r="Q138" s="138"/>
      <c r="R138" s="138"/>
      <c r="S138" s="138"/>
      <c r="T138" s="139"/>
      <c r="AT138" s="134" t="s">
        <v>94</v>
      </c>
      <c r="AU138" s="134" t="s">
        <v>45</v>
      </c>
      <c r="AV138" s="10" t="s">
        <v>90</v>
      </c>
      <c r="AW138" s="10" t="s">
        <v>18</v>
      </c>
      <c r="AX138" s="10" t="s">
        <v>7</v>
      </c>
      <c r="AY138" s="134" t="s">
        <v>86</v>
      </c>
    </row>
    <row r="139" spans="1:65" s="2" customFormat="1" ht="24.2" customHeight="1" x14ac:dyDescent="0.2">
      <c r="A139" s="23"/>
      <c r="B139" s="99"/>
      <c r="C139" s="100" t="s">
        <v>96</v>
      </c>
      <c r="D139" s="100" t="s">
        <v>88</v>
      </c>
      <c r="E139" s="101" t="s">
        <v>223</v>
      </c>
      <c r="F139" s="102" t="s">
        <v>224</v>
      </c>
      <c r="G139" s="103" t="s">
        <v>225</v>
      </c>
      <c r="H139" s="104">
        <v>5</v>
      </c>
      <c r="I139" s="168"/>
      <c r="J139" s="105"/>
      <c r="K139" s="102" t="s">
        <v>89</v>
      </c>
      <c r="L139" s="24"/>
      <c r="M139" s="106" t="s">
        <v>0</v>
      </c>
      <c r="N139" s="107" t="s">
        <v>26</v>
      </c>
      <c r="O139" s="38"/>
      <c r="P139" s="108">
        <f>O139*H139</f>
        <v>0</v>
      </c>
      <c r="Q139" s="108">
        <v>0</v>
      </c>
      <c r="R139" s="108">
        <f>Q139*H139</f>
        <v>0</v>
      </c>
      <c r="S139" s="108">
        <v>0</v>
      </c>
      <c r="T139" s="109">
        <f>S139*H139</f>
        <v>0</v>
      </c>
      <c r="U139" s="23"/>
      <c r="V139" s="23"/>
      <c r="W139" s="23"/>
      <c r="X139" s="23"/>
      <c r="Y139" s="23"/>
      <c r="Z139" s="23"/>
      <c r="AA139" s="23"/>
      <c r="AB139" s="23"/>
      <c r="AC139" s="23"/>
      <c r="AD139" s="23"/>
      <c r="AE139" s="23"/>
      <c r="AR139" s="110" t="s">
        <v>90</v>
      </c>
      <c r="AT139" s="110" t="s">
        <v>88</v>
      </c>
      <c r="AU139" s="110" t="s">
        <v>45</v>
      </c>
      <c r="AY139" s="12" t="s">
        <v>86</v>
      </c>
      <c r="BE139" s="111">
        <f>IF(N139="základní",J139,0)</f>
        <v>0</v>
      </c>
      <c r="BF139" s="111">
        <f>IF(N139="snížená",J139,0)</f>
        <v>0</v>
      </c>
      <c r="BG139" s="111">
        <f>IF(N139="zákl. přenesená",J139,0)</f>
        <v>0</v>
      </c>
      <c r="BH139" s="111">
        <f>IF(N139="sníž. přenesená",J139,0)</f>
        <v>0</v>
      </c>
      <c r="BI139" s="111">
        <f>IF(N139="nulová",J139,0)</f>
        <v>0</v>
      </c>
      <c r="BJ139" s="12" t="s">
        <v>7</v>
      </c>
      <c r="BK139" s="111">
        <f>ROUND(I139*H139,2)</f>
        <v>0</v>
      </c>
      <c r="BL139" s="12" t="s">
        <v>90</v>
      </c>
      <c r="BM139" s="110" t="s">
        <v>226</v>
      </c>
    </row>
    <row r="140" spans="1:65" s="2" customFormat="1" ht="19.5" x14ac:dyDescent="0.2">
      <c r="A140" s="23"/>
      <c r="B140" s="24"/>
      <c r="C140" s="23"/>
      <c r="D140" s="112" t="s">
        <v>91</v>
      </c>
      <c r="E140" s="23"/>
      <c r="F140" s="113" t="s">
        <v>227</v>
      </c>
      <c r="G140" s="23"/>
      <c r="H140" s="23"/>
      <c r="J140" s="23"/>
      <c r="K140" s="23"/>
      <c r="L140" s="24"/>
      <c r="M140" s="115"/>
      <c r="N140" s="116"/>
      <c r="O140" s="38"/>
      <c r="P140" s="38"/>
      <c r="Q140" s="38"/>
      <c r="R140" s="38"/>
      <c r="S140" s="38"/>
      <c r="T140" s="39"/>
      <c r="U140" s="23"/>
      <c r="V140" s="23"/>
      <c r="W140" s="23"/>
      <c r="X140" s="23"/>
      <c r="Y140" s="23"/>
      <c r="Z140" s="23"/>
      <c r="AA140" s="23"/>
      <c r="AB140" s="23"/>
      <c r="AC140" s="23"/>
      <c r="AD140" s="23"/>
      <c r="AE140" s="23"/>
      <c r="AT140" s="12" t="s">
        <v>91</v>
      </c>
      <c r="AU140" s="12" t="s">
        <v>45</v>
      </c>
    </row>
    <row r="141" spans="1:65" s="2" customFormat="1" x14ac:dyDescent="0.2">
      <c r="A141" s="23"/>
      <c r="B141" s="24"/>
      <c r="C141" s="23"/>
      <c r="D141" s="117" t="s">
        <v>92</v>
      </c>
      <c r="E141" s="23"/>
      <c r="F141" s="118" t="s">
        <v>228</v>
      </c>
      <c r="G141" s="23"/>
      <c r="H141" s="23"/>
      <c r="J141" s="23"/>
      <c r="K141" s="23"/>
      <c r="L141" s="24"/>
      <c r="M141" s="115"/>
      <c r="N141" s="116"/>
      <c r="O141" s="38"/>
      <c r="P141" s="38"/>
      <c r="Q141" s="38"/>
      <c r="R141" s="38"/>
      <c r="S141" s="38"/>
      <c r="T141" s="39"/>
      <c r="U141" s="23"/>
      <c r="V141" s="23"/>
      <c r="W141" s="23"/>
      <c r="X141" s="23"/>
      <c r="Y141" s="23"/>
      <c r="Z141" s="23"/>
      <c r="AA141" s="23"/>
      <c r="AB141" s="23"/>
      <c r="AC141" s="23"/>
      <c r="AD141" s="23"/>
      <c r="AE141" s="23"/>
      <c r="AT141" s="12" t="s">
        <v>92</v>
      </c>
      <c r="AU141" s="12" t="s">
        <v>45</v>
      </c>
    </row>
    <row r="142" spans="1:65" s="2" customFormat="1" ht="165.75" x14ac:dyDescent="0.2">
      <c r="A142" s="23"/>
      <c r="B142" s="24"/>
      <c r="C142" s="23"/>
      <c r="D142" s="112" t="s">
        <v>93</v>
      </c>
      <c r="E142" s="23"/>
      <c r="F142" s="119" t="s">
        <v>229</v>
      </c>
      <c r="G142" s="23"/>
      <c r="H142" s="23"/>
      <c r="J142" s="23"/>
      <c r="K142" s="23"/>
      <c r="L142" s="24"/>
      <c r="M142" s="115"/>
      <c r="N142" s="116"/>
      <c r="O142" s="38"/>
      <c r="P142" s="38"/>
      <c r="Q142" s="38"/>
      <c r="R142" s="38"/>
      <c r="S142" s="38"/>
      <c r="T142" s="39"/>
      <c r="U142" s="23"/>
      <c r="V142" s="23"/>
      <c r="W142" s="23"/>
      <c r="X142" s="23"/>
      <c r="Y142" s="23"/>
      <c r="Z142" s="23"/>
      <c r="AA142" s="23"/>
      <c r="AB142" s="23"/>
      <c r="AC142" s="23"/>
      <c r="AD142" s="23"/>
      <c r="AE142" s="23"/>
      <c r="AT142" s="12" t="s">
        <v>93</v>
      </c>
      <c r="AU142" s="12" t="s">
        <v>45</v>
      </c>
    </row>
    <row r="143" spans="1:65" s="2" customFormat="1" ht="24.2" customHeight="1" x14ac:dyDescent="0.2">
      <c r="A143" s="23"/>
      <c r="B143" s="99"/>
      <c r="C143" s="100" t="s">
        <v>90</v>
      </c>
      <c r="D143" s="100" t="s">
        <v>88</v>
      </c>
      <c r="E143" s="101" t="s">
        <v>230</v>
      </c>
      <c r="F143" s="102" t="s">
        <v>231</v>
      </c>
      <c r="G143" s="103" t="s">
        <v>48</v>
      </c>
      <c r="H143" s="104">
        <v>11.95</v>
      </c>
      <c r="I143" s="168"/>
      <c r="J143" s="105"/>
      <c r="K143" s="102" t="s">
        <v>89</v>
      </c>
      <c r="L143" s="24"/>
      <c r="M143" s="106" t="s">
        <v>0</v>
      </c>
      <c r="N143" s="107" t="s">
        <v>26</v>
      </c>
      <c r="O143" s="38"/>
      <c r="P143" s="108">
        <f>O143*H143</f>
        <v>0</v>
      </c>
      <c r="Q143" s="108">
        <v>1.8790000000000001E-2</v>
      </c>
      <c r="R143" s="108">
        <f>Q143*H143</f>
        <v>0.2245405</v>
      </c>
      <c r="S143" s="108">
        <v>0</v>
      </c>
      <c r="T143" s="109">
        <f>S143*H143</f>
        <v>0</v>
      </c>
      <c r="U143" s="23"/>
      <c r="V143" s="23"/>
      <c r="W143" s="23"/>
      <c r="X143" s="23"/>
      <c r="Y143" s="23"/>
      <c r="Z143" s="23"/>
      <c r="AA143" s="23"/>
      <c r="AB143" s="23"/>
      <c r="AC143" s="23"/>
      <c r="AD143" s="23"/>
      <c r="AE143" s="23"/>
      <c r="AR143" s="110" t="s">
        <v>90</v>
      </c>
      <c r="AT143" s="110" t="s">
        <v>88</v>
      </c>
      <c r="AU143" s="110" t="s">
        <v>45</v>
      </c>
      <c r="AY143" s="12" t="s">
        <v>86</v>
      </c>
      <c r="BE143" s="111">
        <f>IF(N143="základní",J143,0)</f>
        <v>0</v>
      </c>
      <c r="BF143" s="111">
        <f>IF(N143="snížená",J143,0)</f>
        <v>0</v>
      </c>
      <c r="BG143" s="111">
        <f>IF(N143="zákl. přenesená",J143,0)</f>
        <v>0</v>
      </c>
      <c r="BH143" s="111">
        <f>IF(N143="sníž. přenesená",J143,0)</f>
        <v>0</v>
      </c>
      <c r="BI143" s="111">
        <f>IF(N143="nulová",J143,0)</f>
        <v>0</v>
      </c>
      <c r="BJ143" s="12" t="s">
        <v>7</v>
      </c>
      <c r="BK143" s="111">
        <f>ROUND(I143*H143,2)</f>
        <v>0</v>
      </c>
      <c r="BL143" s="12" t="s">
        <v>90</v>
      </c>
      <c r="BM143" s="110" t="s">
        <v>232</v>
      </c>
    </row>
    <row r="144" spans="1:65" s="2" customFormat="1" ht="19.5" x14ac:dyDescent="0.2">
      <c r="A144" s="23"/>
      <c r="B144" s="24"/>
      <c r="C144" s="23"/>
      <c r="D144" s="112" t="s">
        <v>91</v>
      </c>
      <c r="E144" s="23"/>
      <c r="F144" s="113" t="s">
        <v>233</v>
      </c>
      <c r="G144" s="23"/>
      <c r="H144" s="23"/>
      <c r="J144" s="23"/>
      <c r="K144" s="23"/>
      <c r="L144" s="24"/>
      <c r="M144" s="115"/>
      <c r="N144" s="116"/>
      <c r="O144" s="38"/>
      <c r="P144" s="38"/>
      <c r="Q144" s="38"/>
      <c r="R144" s="38"/>
      <c r="S144" s="38"/>
      <c r="T144" s="39"/>
      <c r="U144" s="23"/>
      <c r="V144" s="23"/>
      <c r="W144" s="23"/>
      <c r="X144" s="23"/>
      <c r="Y144" s="23"/>
      <c r="Z144" s="23"/>
      <c r="AA144" s="23"/>
      <c r="AB144" s="23"/>
      <c r="AC144" s="23"/>
      <c r="AD144" s="23"/>
      <c r="AE144" s="23"/>
      <c r="AT144" s="12" t="s">
        <v>91</v>
      </c>
      <c r="AU144" s="12" t="s">
        <v>45</v>
      </c>
    </row>
    <row r="145" spans="1:65" s="2" customFormat="1" x14ac:dyDescent="0.2">
      <c r="A145" s="23"/>
      <c r="B145" s="24"/>
      <c r="C145" s="23"/>
      <c r="D145" s="117" t="s">
        <v>92</v>
      </c>
      <c r="E145" s="23"/>
      <c r="F145" s="118" t="s">
        <v>234</v>
      </c>
      <c r="G145" s="23"/>
      <c r="H145" s="23"/>
      <c r="J145" s="23"/>
      <c r="K145" s="23"/>
      <c r="L145" s="24"/>
      <c r="M145" s="115"/>
      <c r="N145" s="116"/>
      <c r="O145" s="38"/>
      <c r="P145" s="38"/>
      <c r="Q145" s="38"/>
      <c r="R145" s="38"/>
      <c r="S145" s="38"/>
      <c r="T145" s="39"/>
      <c r="U145" s="23"/>
      <c r="V145" s="23"/>
      <c r="W145" s="23"/>
      <c r="X145" s="23"/>
      <c r="Y145" s="23"/>
      <c r="Z145" s="23"/>
      <c r="AA145" s="23"/>
      <c r="AB145" s="23"/>
      <c r="AC145" s="23"/>
      <c r="AD145" s="23"/>
      <c r="AE145" s="23"/>
      <c r="AT145" s="12" t="s">
        <v>92</v>
      </c>
      <c r="AU145" s="12" t="s">
        <v>45</v>
      </c>
    </row>
    <row r="146" spans="1:65" s="9" customFormat="1" x14ac:dyDescent="0.2">
      <c r="B146" s="126"/>
      <c r="D146" s="112" t="s">
        <v>94</v>
      </c>
      <c r="E146" s="127" t="s">
        <v>0</v>
      </c>
      <c r="F146" s="128" t="s">
        <v>235</v>
      </c>
      <c r="H146" s="129">
        <v>20.28</v>
      </c>
      <c r="L146" s="126"/>
      <c r="M146" s="130"/>
      <c r="N146" s="131"/>
      <c r="O146" s="131"/>
      <c r="P146" s="131"/>
      <c r="Q146" s="131"/>
      <c r="R146" s="131"/>
      <c r="S146" s="131"/>
      <c r="T146" s="132"/>
      <c r="AT146" s="127" t="s">
        <v>94</v>
      </c>
      <c r="AU146" s="127" t="s">
        <v>45</v>
      </c>
      <c r="AV146" s="9" t="s">
        <v>45</v>
      </c>
      <c r="AW146" s="9" t="s">
        <v>18</v>
      </c>
      <c r="AX146" s="9" t="s">
        <v>44</v>
      </c>
      <c r="AY146" s="127" t="s">
        <v>86</v>
      </c>
    </row>
    <row r="147" spans="1:65" s="11" customFormat="1" x14ac:dyDescent="0.2">
      <c r="B147" s="153"/>
      <c r="D147" s="112" t="s">
        <v>94</v>
      </c>
      <c r="E147" s="154" t="s">
        <v>0</v>
      </c>
      <c r="F147" s="155" t="s">
        <v>236</v>
      </c>
      <c r="H147" s="156">
        <v>20.28</v>
      </c>
      <c r="L147" s="153"/>
      <c r="M147" s="157"/>
      <c r="N147" s="158"/>
      <c r="O147" s="158"/>
      <c r="P147" s="158"/>
      <c r="Q147" s="158"/>
      <c r="R147" s="158"/>
      <c r="S147" s="158"/>
      <c r="T147" s="159"/>
      <c r="AT147" s="154" t="s">
        <v>94</v>
      </c>
      <c r="AU147" s="154" t="s">
        <v>45</v>
      </c>
      <c r="AV147" s="11" t="s">
        <v>96</v>
      </c>
      <c r="AW147" s="11" t="s">
        <v>18</v>
      </c>
      <c r="AX147" s="11" t="s">
        <v>44</v>
      </c>
      <c r="AY147" s="154" t="s">
        <v>86</v>
      </c>
    </row>
    <row r="148" spans="1:65" s="9" customFormat="1" x14ac:dyDescent="0.2">
      <c r="B148" s="126"/>
      <c r="D148" s="112" t="s">
        <v>94</v>
      </c>
      <c r="E148" s="127" t="s">
        <v>0</v>
      </c>
      <c r="F148" s="128" t="s">
        <v>237</v>
      </c>
      <c r="H148" s="129">
        <v>2.028</v>
      </c>
      <c r="L148" s="126"/>
      <c r="M148" s="130"/>
      <c r="N148" s="131"/>
      <c r="O148" s="131"/>
      <c r="P148" s="131"/>
      <c r="Q148" s="131"/>
      <c r="R148" s="131"/>
      <c r="S148" s="131"/>
      <c r="T148" s="132"/>
      <c r="AT148" s="127" t="s">
        <v>94</v>
      </c>
      <c r="AU148" s="127" t="s">
        <v>45</v>
      </c>
      <c r="AV148" s="9" t="s">
        <v>45</v>
      </c>
      <c r="AW148" s="9" t="s">
        <v>18</v>
      </c>
      <c r="AX148" s="9" t="s">
        <v>44</v>
      </c>
      <c r="AY148" s="127" t="s">
        <v>86</v>
      </c>
    </row>
    <row r="149" spans="1:65" s="9" customFormat="1" x14ac:dyDescent="0.2">
      <c r="B149" s="126"/>
      <c r="D149" s="112" t="s">
        <v>94</v>
      </c>
      <c r="E149" s="127" t="s">
        <v>0</v>
      </c>
      <c r="F149" s="128" t="s">
        <v>238</v>
      </c>
      <c r="H149" s="129">
        <v>1.17</v>
      </c>
      <c r="L149" s="126"/>
      <c r="M149" s="130"/>
      <c r="N149" s="131"/>
      <c r="O149" s="131"/>
      <c r="P149" s="131"/>
      <c r="Q149" s="131"/>
      <c r="R149" s="131"/>
      <c r="S149" s="131"/>
      <c r="T149" s="132"/>
      <c r="AT149" s="127" t="s">
        <v>94</v>
      </c>
      <c r="AU149" s="127" t="s">
        <v>45</v>
      </c>
      <c r="AV149" s="9" t="s">
        <v>45</v>
      </c>
      <c r="AW149" s="9" t="s">
        <v>18</v>
      </c>
      <c r="AX149" s="9" t="s">
        <v>44</v>
      </c>
      <c r="AY149" s="127" t="s">
        <v>86</v>
      </c>
    </row>
    <row r="150" spans="1:65" s="9" customFormat="1" x14ac:dyDescent="0.2">
      <c r="B150" s="126"/>
      <c r="D150" s="112" t="s">
        <v>94</v>
      </c>
      <c r="E150" s="127" t="s">
        <v>0</v>
      </c>
      <c r="F150" s="128" t="s">
        <v>239</v>
      </c>
      <c r="H150" s="129">
        <v>0.42199999999999999</v>
      </c>
      <c r="L150" s="126"/>
      <c r="M150" s="130"/>
      <c r="N150" s="131"/>
      <c r="O150" s="131"/>
      <c r="P150" s="131"/>
      <c r="Q150" s="131"/>
      <c r="R150" s="131"/>
      <c r="S150" s="131"/>
      <c r="T150" s="132"/>
      <c r="AT150" s="127" t="s">
        <v>94</v>
      </c>
      <c r="AU150" s="127" t="s">
        <v>45</v>
      </c>
      <c r="AV150" s="9" t="s">
        <v>45</v>
      </c>
      <c r="AW150" s="9" t="s">
        <v>18</v>
      </c>
      <c r="AX150" s="9" t="s">
        <v>44</v>
      </c>
      <c r="AY150" s="127" t="s">
        <v>86</v>
      </c>
    </row>
    <row r="151" spans="1:65" s="10" customFormat="1" x14ac:dyDescent="0.2">
      <c r="B151" s="133"/>
      <c r="D151" s="112" t="s">
        <v>94</v>
      </c>
      <c r="E151" s="134" t="s">
        <v>192</v>
      </c>
      <c r="F151" s="135" t="s">
        <v>95</v>
      </c>
      <c r="H151" s="136">
        <v>23.9</v>
      </c>
      <c r="L151" s="133"/>
      <c r="M151" s="137"/>
      <c r="N151" s="138"/>
      <c r="O151" s="138"/>
      <c r="P151" s="138"/>
      <c r="Q151" s="138"/>
      <c r="R151" s="138"/>
      <c r="S151" s="138"/>
      <c r="T151" s="139"/>
      <c r="AT151" s="134" t="s">
        <v>94</v>
      </c>
      <c r="AU151" s="134" t="s">
        <v>45</v>
      </c>
      <c r="AV151" s="10" t="s">
        <v>90</v>
      </c>
      <c r="AW151" s="10" t="s">
        <v>18</v>
      </c>
      <c r="AX151" s="10" t="s">
        <v>44</v>
      </c>
      <c r="AY151" s="134" t="s">
        <v>86</v>
      </c>
    </row>
    <row r="152" spans="1:65" s="9" customFormat="1" x14ac:dyDescent="0.2">
      <c r="B152" s="126"/>
      <c r="D152" s="112" t="s">
        <v>94</v>
      </c>
      <c r="E152" s="127" t="s">
        <v>195</v>
      </c>
      <c r="F152" s="128" t="s">
        <v>240</v>
      </c>
      <c r="H152" s="129">
        <v>11.95</v>
      </c>
      <c r="L152" s="126"/>
      <c r="M152" s="130"/>
      <c r="N152" s="131"/>
      <c r="O152" s="131"/>
      <c r="P152" s="131"/>
      <c r="Q152" s="131"/>
      <c r="R152" s="131"/>
      <c r="S152" s="131"/>
      <c r="T152" s="132"/>
      <c r="AT152" s="127" t="s">
        <v>94</v>
      </c>
      <c r="AU152" s="127" t="s">
        <v>45</v>
      </c>
      <c r="AV152" s="9" t="s">
        <v>45</v>
      </c>
      <c r="AW152" s="9" t="s">
        <v>18</v>
      </c>
      <c r="AX152" s="9" t="s">
        <v>7</v>
      </c>
      <c r="AY152" s="127" t="s">
        <v>86</v>
      </c>
    </row>
    <row r="153" spans="1:65" s="9" customFormat="1" x14ac:dyDescent="0.2">
      <c r="B153" s="126"/>
      <c r="D153" s="112" t="s">
        <v>94</v>
      </c>
      <c r="E153" s="127" t="s">
        <v>198</v>
      </c>
      <c r="F153" s="128" t="s">
        <v>241</v>
      </c>
      <c r="H153" s="129">
        <v>7.17</v>
      </c>
      <c r="L153" s="126"/>
      <c r="M153" s="130"/>
      <c r="N153" s="131"/>
      <c r="O153" s="131"/>
      <c r="P153" s="131"/>
      <c r="Q153" s="131"/>
      <c r="R153" s="131"/>
      <c r="S153" s="131"/>
      <c r="T153" s="132"/>
      <c r="AT153" s="127" t="s">
        <v>94</v>
      </c>
      <c r="AU153" s="127" t="s">
        <v>45</v>
      </c>
      <c r="AV153" s="9" t="s">
        <v>45</v>
      </c>
      <c r="AW153" s="9" t="s">
        <v>18</v>
      </c>
      <c r="AX153" s="9" t="s">
        <v>44</v>
      </c>
      <c r="AY153" s="127" t="s">
        <v>86</v>
      </c>
    </row>
    <row r="154" spans="1:65" s="9" customFormat="1" x14ac:dyDescent="0.2">
      <c r="B154" s="126"/>
      <c r="D154" s="112" t="s">
        <v>94</v>
      </c>
      <c r="E154" s="127" t="s">
        <v>201</v>
      </c>
      <c r="F154" s="128" t="s">
        <v>242</v>
      </c>
      <c r="H154" s="129">
        <v>4.78</v>
      </c>
      <c r="L154" s="126"/>
      <c r="M154" s="130"/>
      <c r="N154" s="131"/>
      <c r="O154" s="131"/>
      <c r="P154" s="131"/>
      <c r="Q154" s="131"/>
      <c r="R154" s="131"/>
      <c r="S154" s="131"/>
      <c r="T154" s="132"/>
      <c r="AT154" s="127" t="s">
        <v>94</v>
      </c>
      <c r="AU154" s="127" t="s">
        <v>45</v>
      </c>
      <c r="AV154" s="9" t="s">
        <v>45</v>
      </c>
      <c r="AW154" s="9" t="s">
        <v>18</v>
      </c>
      <c r="AX154" s="9" t="s">
        <v>44</v>
      </c>
      <c r="AY154" s="127" t="s">
        <v>86</v>
      </c>
    </row>
    <row r="155" spans="1:65" s="10" customFormat="1" x14ac:dyDescent="0.2">
      <c r="B155" s="133"/>
      <c r="D155" s="112" t="s">
        <v>94</v>
      </c>
      <c r="E155" s="134" t="s">
        <v>0</v>
      </c>
      <c r="F155" s="135" t="s">
        <v>95</v>
      </c>
      <c r="H155" s="136">
        <v>23.9</v>
      </c>
      <c r="L155" s="133"/>
      <c r="M155" s="137"/>
      <c r="N155" s="138"/>
      <c r="O155" s="138"/>
      <c r="P155" s="138"/>
      <c r="Q155" s="138"/>
      <c r="R155" s="138"/>
      <c r="S155" s="138"/>
      <c r="T155" s="139"/>
      <c r="AT155" s="134" t="s">
        <v>94</v>
      </c>
      <c r="AU155" s="134" t="s">
        <v>45</v>
      </c>
      <c r="AV155" s="10" t="s">
        <v>90</v>
      </c>
      <c r="AW155" s="10" t="s">
        <v>18</v>
      </c>
      <c r="AX155" s="10" t="s">
        <v>44</v>
      </c>
      <c r="AY155" s="134" t="s">
        <v>86</v>
      </c>
    </row>
    <row r="156" spans="1:65" s="2" customFormat="1" ht="24.2" customHeight="1" x14ac:dyDescent="0.2">
      <c r="A156" s="23"/>
      <c r="B156" s="99"/>
      <c r="C156" s="100" t="s">
        <v>97</v>
      </c>
      <c r="D156" s="100" t="s">
        <v>88</v>
      </c>
      <c r="E156" s="101" t="s">
        <v>243</v>
      </c>
      <c r="F156" s="102" t="s">
        <v>244</v>
      </c>
      <c r="G156" s="103" t="s">
        <v>48</v>
      </c>
      <c r="H156" s="104">
        <v>7.17</v>
      </c>
      <c r="I156" s="168"/>
      <c r="J156" s="105"/>
      <c r="K156" s="102" t="s">
        <v>89</v>
      </c>
      <c r="L156" s="24"/>
      <c r="M156" s="106" t="s">
        <v>0</v>
      </c>
      <c r="N156" s="107" t="s">
        <v>26</v>
      </c>
      <c r="O156" s="38"/>
      <c r="P156" s="108">
        <f>O156*H156</f>
        <v>0</v>
      </c>
      <c r="Q156" s="108">
        <v>1.8790000000000001E-2</v>
      </c>
      <c r="R156" s="108">
        <f>Q156*H156</f>
        <v>0.13472430000000002</v>
      </c>
      <c r="S156" s="108">
        <v>0</v>
      </c>
      <c r="T156" s="109">
        <f>S156*H156</f>
        <v>0</v>
      </c>
      <c r="U156" s="23"/>
      <c r="V156" s="23"/>
      <c r="W156" s="23"/>
      <c r="X156" s="23"/>
      <c r="Y156" s="23"/>
      <c r="Z156" s="23"/>
      <c r="AA156" s="23"/>
      <c r="AB156" s="23"/>
      <c r="AC156" s="23"/>
      <c r="AD156" s="23"/>
      <c r="AE156" s="23"/>
      <c r="AR156" s="110" t="s">
        <v>90</v>
      </c>
      <c r="AT156" s="110" t="s">
        <v>88</v>
      </c>
      <c r="AU156" s="110" t="s">
        <v>45</v>
      </c>
      <c r="AY156" s="12" t="s">
        <v>86</v>
      </c>
      <c r="BE156" s="111">
        <f>IF(N156="základní",J156,0)</f>
        <v>0</v>
      </c>
      <c r="BF156" s="111">
        <f>IF(N156="snížená",J156,0)</f>
        <v>0</v>
      </c>
      <c r="BG156" s="111">
        <f>IF(N156="zákl. přenesená",J156,0)</f>
        <v>0</v>
      </c>
      <c r="BH156" s="111">
        <f>IF(N156="sníž. přenesená",J156,0)</f>
        <v>0</v>
      </c>
      <c r="BI156" s="111">
        <f>IF(N156="nulová",J156,0)</f>
        <v>0</v>
      </c>
      <c r="BJ156" s="12" t="s">
        <v>7</v>
      </c>
      <c r="BK156" s="111">
        <f>ROUND(I156*H156,2)</f>
        <v>0</v>
      </c>
      <c r="BL156" s="12" t="s">
        <v>90</v>
      </c>
      <c r="BM156" s="110" t="s">
        <v>245</v>
      </c>
    </row>
    <row r="157" spans="1:65" s="2" customFormat="1" ht="19.5" x14ac:dyDescent="0.2">
      <c r="A157" s="23"/>
      <c r="B157" s="24"/>
      <c r="C157" s="23"/>
      <c r="D157" s="112" t="s">
        <v>91</v>
      </c>
      <c r="E157" s="23"/>
      <c r="F157" s="113" t="s">
        <v>246</v>
      </c>
      <c r="G157" s="23"/>
      <c r="H157" s="23"/>
      <c r="J157" s="23"/>
      <c r="K157" s="23"/>
      <c r="L157" s="24"/>
      <c r="M157" s="115"/>
      <c r="N157" s="116"/>
      <c r="O157" s="38"/>
      <c r="P157" s="38"/>
      <c r="Q157" s="38"/>
      <c r="R157" s="38"/>
      <c r="S157" s="38"/>
      <c r="T157" s="39"/>
      <c r="U157" s="23"/>
      <c r="V157" s="23"/>
      <c r="W157" s="23"/>
      <c r="X157" s="23"/>
      <c r="Y157" s="23"/>
      <c r="Z157" s="23"/>
      <c r="AA157" s="23"/>
      <c r="AB157" s="23"/>
      <c r="AC157" s="23"/>
      <c r="AD157" s="23"/>
      <c r="AE157" s="23"/>
      <c r="AT157" s="12" t="s">
        <v>91</v>
      </c>
      <c r="AU157" s="12" t="s">
        <v>45</v>
      </c>
    </row>
    <row r="158" spans="1:65" s="2" customFormat="1" x14ac:dyDescent="0.2">
      <c r="A158" s="23"/>
      <c r="B158" s="24"/>
      <c r="C158" s="23"/>
      <c r="D158" s="117" t="s">
        <v>92</v>
      </c>
      <c r="E158" s="23"/>
      <c r="F158" s="118" t="s">
        <v>247</v>
      </c>
      <c r="G158" s="23"/>
      <c r="H158" s="23"/>
      <c r="J158" s="23"/>
      <c r="K158" s="23"/>
      <c r="L158" s="24"/>
      <c r="M158" s="115"/>
      <c r="N158" s="116"/>
      <c r="O158" s="38"/>
      <c r="P158" s="38"/>
      <c r="Q158" s="38"/>
      <c r="R158" s="38"/>
      <c r="S158" s="38"/>
      <c r="T158" s="39"/>
      <c r="U158" s="23"/>
      <c r="V158" s="23"/>
      <c r="W158" s="23"/>
      <c r="X158" s="23"/>
      <c r="Y158" s="23"/>
      <c r="Z158" s="23"/>
      <c r="AA158" s="23"/>
      <c r="AB158" s="23"/>
      <c r="AC158" s="23"/>
      <c r="AD158" s="23"/>
      <c r="AE158" s="23"/>
      <c r="AT158" s="12" t="s">
        <v>92</v>
      </c>
      <c r="AU158" s="12" t="s">
        <v>45</v>
      </c>
    </row>
    <row r="159" spans="1:65" s="9" customFormat="1" x14ac:dyDescent="0.2">
      <c r="B159" s="126"/>
      <c r="D159" s="112" t="s">
        <v>94</v>
      </c>
      <c r="E159" s="127" t="s">
        <v>0</v>
      </c>
      <c r="F159" s="128" t="s">
        <v>198</v>
      </c>
      <c r="H159" s="129">
        <v>7.17</v>
      </c>
      <c r="L159" s="126"/>
      <c r="M159" s="130"/>
      <c r="N159" s="131"/>
      <c r="O159" s="131"/>
      <c r="P159" s="131"/>
      <c r="Q159" s="131"/>
      <c r="R159" s="131"/>
      <c r="S159" s="131"/>
      <c r="T159" s="132"/>
      <c r="AT159" s="127" t="s">
        <v>94</v>
      </c>
      <c r="AU159" s="127" t="s">
        <v>45</v>
      </c>
      <c r="AV159" s="9" t="s">
        <v>45</v>
      </c>
      <c r="AW159" s="9" t="s">
        <v>18</v>
      </c>
      <c r="AX159" s="9" t="s">
        <v>44</v>
      </c>
      <c r="AY159" s="127" t="s">
        <v>86</v>
      </c>
    </row>
    <row r="160" spans="1:65" s="10" customFormat="1" x14ac:dyDescent="0.2">
      <c r="B160" s="133"/>
      <c r="D160" s="112" t="s">
        <v>94</v>
      </c>
      <c r="E160" s="134" t="s">
        <v>0</v>
      </c>
      <c r="F160" s="135" t="s">
        <v>95</v>
      </c>
      <c r="H160" s="136">
        <v>7.17</v>
      </c>
      <c r="L160" s="133"/>
      <c r="M160" s="137"/>
      <c r="N160" s="138"/>
      <c r="O160" s="138"/>
      <c r="P160" s="138"/>
      <c r="Q160" s="138"/>
      <c r="R160" s="138"/>
      <c r="S160" s="138"/>
      <c r="T160" s="139"/>
      <c r="AT160" s="134" t="s">
        <v>94</v>
      </c>
      <c r="AU160" s="134" t="s">
        <v>45</v>
      </c>
      <c r="AV160" s="10" t="s">
        <v>90</v>
      </c>
      <c r="AW160" s="10" t="s">
        <v>18</v>
      </c>
      <c r="AX160" s="10" t="s">
        <v>7</v>
      </c>
      <c r="AY160" s="134" t="s">
        <v>86</v>
      </c>
    </row>
    <row r="161" spans="1:65" s="2" customFormat="1" ht="24.2" customHeight="1" x14ac:dyDescent="0.2">
      <c r="A161" s="23"/>
      <c r="B161" s="99"/>
      <c r="C161" s="100" t="s">
        <v>98</v>
      </c>
      <c r="D161" s="100" t="s">
        <v>88</v>
      </c>
      <c r="E161" s="101" t="s">
        <v>248</v>
      </c>
      <c r="F161" s="102" t="s">
        <v>249</v>
      </c>
      <c r="G161" s="103" t="s">
        <v>48</v>
      </c>
      <c r="H161" s="104">
        <v>4.78</v>
      </c>
      <c r="I161" s="168"/>
      <c r="J161" s="105"/>
      <c r="K161" s="102" t="s">
        <v>89</v>
      </c>
      <c r="L161" s="24"/>
      <c r="M161" s="106" t="s">
        <v>0</v>
      </c>
      <c r="N161" s="107" t="s">
        <v>26</v>
      </c>
      <c r="O161" s="38"/>
      <c r="P161" s="108">
        <f>O161*H161</f>
        <v>0</v>
      </c>
      <c r="Q161" s="108">
        <v>1.8790000000000001E-2</v>
      </c>
      <c r="R161" s="108">
        <f>Q161*H161</f>
        <v>8.9816200000000013E-2</v>
      </c>
      <c r="S161" s="108">
        <v>0</v>
      </c>
      <c r="T161" s="109">
        <f>S161*H161</f>
        <v>0</v>
      </c>
      <c r="U161" s="23"/>
      <c r="V161" s="23"/>
      <c r="W161" s="23"/>
      <c r="X161" s="23"/>
      <c r="Y161" s="23"/>
      <c r="Z161" s="23"/>
      <c r="AA161" s="23"/>
      <c r="AB161" s="23"/>
      <c r="AC161" s="23"/>
      <c r="AD161" s="23"/>
      <c r="AE161" s="23"/>
      <c r="AR161" s="110" t="s">
        <v>90</v>
      </c>
      <c r="AT161" s="110" t="s">
        <v>88</v>
      </c>
      <c r="AU161" s="110" t="s">
        <v>45</v>
      </c>
      <c r="AY161" s="12" t="s">
        <v>86</v>
      </c>
      <c r="BE161" s="111">
        <f>IF(N161="základní",J161,0)</f>
        <v>0</v>
      </c>
      <c r="BF161" s="111">
        <f>IF(N161="snížená",J161,0)</f>
        <v>0</v>
      </c>
      <c r="BG161" s="111">
        <f>IF(N161="zákl. přenesená",J161,0)</f>
        <v>0</v>
      </c>
      <c r="BH161" s="111">
        <f>IF(N161="sníž. přenesená",J161,0)</f>
        <v>0</v>
      </c>
      <c r="BI161" s="111">
        <f>IF(N161="nulová",J161,0)</f>
        <v>0</v>
      </c>
      <c r="BJ161" s="12" t="s">
        <v>7</v>
      </c>
      <c r="BK161" s="111">
        <f>ROUND(I161*H161,2)</f>
        <v>0</v>
      </c>
      <c r="BL161" s="12" t="s">
        <v>90</v>
      </c>
      <c r="BM161" s="110" t="s">
        <v>250</v>
      </c>
    </row>
    <row r="162" spans="1:65" s="2" customFormat="1" ht="19.5" x14ac:dyDescent="0.2">
      <c r="A162" s="23"/>
      <c r="B162" s="24"/>
      <c r="C162" s="23"/>
      <c r="D162" s="112" t="s">
        <v>91</v>
      </c>
      <c r="E162" s="23"/>
      <c r="F162" s="113" t="s">
        <v>251</v>
      </c>
      <c r="G162" s="23"/>
      <c r="H162" s="23"/>
      <c r="J162" s="23"/>
      <c r="K162" s="23"/>
      <c r="L162" s="24"/>
      <c r="M162" s="115"/>
      <c r="N162" s="116"/>
      <c r="O162" s="38"/>
      <c r="P162" s="38"/>
      <c r="Q162" s="38"/>
      <c r="R162" s="38"/>
      <c r="S162" s="38"/>
      <c r="T162" s="39"/>
      <c r="U162" s="23"/>
      <c r="V162" s="23"/>
      <c r="W162" s="23"/>
      <c r="X162" s="23"/>
      <c r="Y162" s="23"/>
      <c r="Z162" s="23"/>
      <c r="AA162" s="23"/>
      <c r="AB162" s="23"/>
      <c r="AC162" s="23"/>
      <c r="AD162" s="23"/>
      <c r="AE162" s="23"/>
      <c r="AT162" s="12" t="s">
        <v>91</v>
      </c>
      <c r="AU162" s="12" t="s">
        <v>45</v>
      </c>
    </row>
    <row r="163" spans="1:65" s="2" customFormat="1" x14ac:dyDescent="0.2">
      <c r="A163" s="23"/>
      <c r="B163" s="24"/>
      <c r="C163" s="23"/>
      <c r="D163" s="117" t="s">
        <v>92</v>
      </c>
      <c r="E163" s="23"/>
      <c r="F163" s="118" t="s">
        <v>252</v>
      </c>
      <c r="G163" s="23"/>
      <c r="H163" s="23"/>
      <c r="J163" s="23"/>
      <c r="K163" s="23"/>
      <c r="L163" s="24"/>
      <c r="M163" s="115"/>
      <c r="N163" s="116"/>
      <c r="O163" s="38"/>
      <c r="P163" s="38"/>
      <c r="Q163" s="38"/>
      <c r="R163" s="38"/>
      <c r="S163" s="38"/>
      <c r="T163" s="39"/>
      <c r="U163" s="23"/>
      <c r="V163" s="23"/>
      <c r="W163" s="23"/>
      <c r="X163" s="23"/>
      <c r="Y163" s="23"/>
      <c r="Z163" s="23"/>
      <c r="AA163" s="23"/>
      <c r="AB163" s="23"/>
      <c r="AC163" s="23"/>
      <c r="AD163" s="23"/>
      <c r="AE163" s="23"/>
      <c r="AT163" s="12" t="s">
        <v>92</v>
      </c>
      <c r="AU163" s="12" t="s">
        <v>45</v>
      </c>
    </row>
    <row r="164" spans="1:65" s="9" customFormat="1" x14ac:dyDescent="0.2">
      <c r="B164" s="126"/>
      <c r="D164" s="112" t="s">
        <v>94</v>
      </c>
      <c r="E164" s="127" t="s">
        <v>0</v>
      </c>
      <c r="F164" s="128" t="s">
        <v>201</v>
      </c>
      <c r="H164" s="129">
        <v>4.78</v>
      </c>
      <c r="L164" s="126"/>
      <c r="M164" s="130"/>
      <c r="N164" s="131"/>
      <c r="O164" s="131"/>
      <c r="P164" s="131"/>
      <c r="Q164" s="131"/>
      <c r="R164" s="131"/>
      <c r="S164" s="131"/>
      <c r="T164" s="132"/>
      <c r="AT164" s="127" t="s">
        <v>94</v>
      </c>
      <c r="AU164" s="127" t="s">
        <v>45</v>
      </c>
      <c r="AV164" s="9" t="s">
        <v>45</v>
      </c>
      <c r="AW164" s="9" t="s">
        <v>18</v>
      </c>
      <c r="AX164" s="9" t="s">
        <v>44</v>
      </c>
      <c r="AY164" s="127" t="s">
        <v>86</v>
      </c>
    </row>
    <row r="165" spans="1:65" s="10" customFormat="1" x14ac:dyDescent="0.2">
      <c r="B165" s="133"/>
      <c r="D165" s="112" t="s">
        <v>94</v>
      </c>
      <c r="E165" s="134" t="s">
        <v>0</v>
      </c>
      <c r="F165" s="135" t="s">
        <v>95</v>
      </c>
      <c r="H165" s="136">
        <v>4.78</v>
      </c>
      <c r="L165" s="133"/>
      <c r="M165" s="137"/>
      <c r="N165" s="138"/>
      <c r="O165" s="138"/>
      <c r="P165" s="138"/>
      <c r="Q165" s="138"/>
      <c r="R165" s="138"/>
      <c r="S165" s="138"/>
      <c r="T165" s="139"/>
      <c r="AT165" s="134" t="s">
        <v>94</v>
      </c>
      <c r="AU165" s="134" t="s">
        <v>45</v>
      </c>
      <c r="AV165" s="10" t="s">
        <v>90</v>
      </c>
      <c r="AW165" s="10" t="s">
        <v>18</v>
      </c>
      <c r="AX165" s="10" t="s">
        <v>7</v>
      </c>
      <c r="AY165" s="134" t="s">
        <v>86</v>
      </c>
    </row>
    <row r="166" spans="1:65" s="2" customFormat="1" ht="21.75" customHeight="1" x14ac:dyDescent="0.2">
      <c r="A166" s="23"/>
      <c r="B166" s="99"/>
      <c r="C166" s="100" t="s">
        <v>99</v>
      </c>
      <c r="D166" s="100" t="s">
        <v>88</v>
      </c>
      <c r="E166" s="101" t="s">
        <v>253</v>
      </c>
      <c r="F166" s="102" t="s">
        <v>254</v>
      </c>
      <c r="G166" s="103" t="s">
        <v>51</v>
      </c>
      <c r="H166" s="104">
        <v>18.72</v>
      </c>
      <c r="I166" s="168"/>
      <c r="J166" s="105"/>
      <c r="K166" s="102" t="s">
        <v>89</v>
      </c>
      <c r="L166" s="24"/>
      <c r="M166" s="106" t="s">
        <v>0</v>
      </c>
      <c r="N166" s="107" t="s">
        <v>26</v>
      </c>
      <c r="O166" s="38"/>
      <c r="P166" s="108">
        <f>O166*H166</f>
        <v>0</v>
      </c>
      <c r="Q166" s="108">
        <v>6.3039999999999999E-2</v>
      </c>
      <c r="R166" s="108">
        <f>Q166*H166</f>
        <v>1.1801088</v>
      </c>
      <c r="S166" s="108">
        <v>0</v>
      </c>
      <c r="T166" s="109">
        <f>S166*H166</f>
        <v>0</v>
      </c>
      <c r="U166" s="23"/>
      <c r="V166" s="23"/>
      <c r="W166" s="23"/>
      <c r="X166" s="23"/>
      <c r="Y166" s="23"/>
      <c r="Z166" s="23"/>
      <c r="AA166" s="23"/>
      <c r="AB166" s="23"/>
      <c r="AC166" s="23"/>
      <c r="AD166" s="23"/>
      <c r="AE166" s="23"/>
      <c r="AR166" s="110" t="s">
        <v>90</v>
      </c>
      <c r="AT166" s="110" t="s">
        <v>88</v>
      </c>
      <c r="AU166" s="110" t="s">
        <v>45</v>
      </c>
      <c r="AY166" s="12" t="s">
        <v>86</v>
      </c>
      <c r="BE166" s="111">
        <f>IF(N166="základní",J166,0)</f>
        <v>0</v>
      </c>
      <c r="BF166" s="111">
        <f>IF(N166="snížená",J166,0)</f>
        <v>0</v>
      </c>
      <c r="BG166" s="111">
        <f>IF(N166="zákl. přenesená",J166,0)</f>
        <v>0</v>
      </c>
      <c r="BH166" s="111">
        <f>IF(N166="sníž. přenesená",J166,0)</f>
        <v>0</v>
      </c>
      <c r="BI166" s="111">
        <f>IF(N166="nulová",J166,0)</f>
        <v>0</v>
      </c>
      <c r="BJ166" s="12" t="s">
        <v>7</v>
      </c>
      <c r="BK166" s="111">
        <f>ROUND(I166*H166,2)</f>
        <v>0</v>
      </c>
      <c r="BL166" s="12" t="s">
        <v>90</v>
      </c>
      <c r="BM166" s="110" t="s">
        <v>255</v>
      </c>
    </row>
    <row r="167" spans="1:65" s="2" customFormat="1" ht="29.25" x14ac:dyDescent="0.2">
      <c r="A167" s="23"/>
      <c r="B167" s="24"/>
      <c r="C167" s="23"/>
      <c r="D167" s="112" t="s">
        <v>91</v>
      </c>
      <c r="E167" s="23"/>
      <c r="F167" s="113" t="s">
        <v>256</v>
      </c>
      <c r="G167" s="23"/>
      <c r="H167" s="23"/>
      <c r="J167" s="23"/>
      <c r="K167" s="23"/>
      <c r="L167" s="24"/>
      <c r="M167" s="115"/>
      <c r="N167" s="116"/>
      <c r="O167" s="38"/>
      <c r="P167" s="38"/>
      <c r="Q167" s="38"/>
      <c r="R167" s="38"/>
      <c r="S167" s="38"/>
      <c r="T167" s="39"/>
      <c r="U167" s="23"/>
      <c r="V167" s="23"/>
      <c r="W167" s="23"/>
      <c r="X167" s="23"/>
      <c r="Y167" s="23"/>
      <c r="Z167" s="23"/>
      <c r="AA167" s="23"/>
      <c r="AB167" s="23"/>
      <c r="AC167" s="23"/>
      <c r="AD167" s="23"/>
      <c r="AE167" s="23"/>
      <c r="AT167" s="12" t="s">
        <v>91</v>
      </c>
      <c r="AU167" s="12" t="s">
        <v>45</v>
      </c>
    </row>
    <row r="168" spans="1:65" s="2" customFormat="1" x14ac:dyDescent="0.2">
      <c r="A168" s="23"/>
      <c r="B168" s="24"/>
      <c r="C168" s="23"/>
      <c r="D168" s="117" t="s">
        <v>92</v>
      </c>
      <c r="E168" s="23"/>
      <c r="F168" s="118" t="s">
        <v>257</v>
      </c>
      <c r="G168" s="23"/>
      <c r="H168" s="23"/>
      <c r="J168" s="23"/>
      <c r="K168" s="23"/>
      <c r="L168" s="24"/>
      <c r="M168" s="115"/>
      <c r="N168" s="116"/>
      <c r="O168" s="38"/>
      <c r="P168" s="38"/>
      <c r="Q168" s="38"/>
      <c r="R168" s="38"/>
      <c r="S168" s="38"/>
      <c r="T168" s="39"/>
      <c r="U168" s="23"/>
      <c r="V168" s="23"/>
      <c r="W168" s="23"/>
      <c r="X168" s="23"/>
      <c r="Y168" s="23"/>
      <c r="Z168" s="23"/>
      <c r="AA168" s="23"/>
      <c r="AB168" s="23"/>
      <c r="AC168" s="23"/>
      <c r="AD168" s="23"/>
      <c r="AE168" s="23"/>
      <c r="AT168" s="12" t="s">
        <v>92</v>
      </c>
      <c r="AU168" s="12" t="s">
        <v>45</v>
      </c>
    </row>
    <row r="169" spans="1:65" s="9" customFormat="1" x14ac:dyDescent="0.2">
      <c r="B169" s="126"/>
      <c r="D169" s="112" t="s">
        <v>94</v>
      </c>
      <c r="E169" s="127" t="s">
        <v>0</v>
      </c>
      <c r="F169" s="128" t="s">
        <v>258</v>
      </c>
      <c r="H169" s="129">
        <v>18.72</v>
      </c>
      <c r="L169" s="126"/>
      <c r="M169" s="130"/>
      <c r="N169" s="131"/>
      <c r="O169" s="131"/>
      <c r="P169" s="131"/>
      <c r="Q169" s="131"/>
      <c r="R169" s="131"/>
      <c r="S169" s="131"/>
      <c r="T169" s="132"/>
      <c r="AT169" s="127" t="s">
        <v>94</v>
      </c>
      <c r="AU169" s="127" t="s">
        <v>45</v>
      </c>
      <c r="AV169" s="9" t="s">
        <v>45</v>
      </c>
      <c r="AW169" s="9" t="s">
        <v>18</v>
      </c>
      <c r="AX169" s="9" t="s">
        <v>44</v>
      </c>
      <c r="AY169" s="127" t="s">
        <v>86</v>
      </c>
    </row>
    <row r="170" spans="1:65" s="10" customFormat="1" x14ac:dyDescent="0.2">
      <c r="B170" s="133"/>
      <c r="D170" s="112" t="s">
        <v>94</v>
      </c>
      <c r="E170" s="134" t="s">
        <v>0</v>
      </c>
      <c r="F170" s="135" t="s">
        <v>95</v>
      </c>
      <c r="H170" s="136">
        <v>18.72</v>
      </c>
      <c r="L170" s="133"/>
      <c r="M170" s="137"/>
      <c r="N170" s="138"/>
      <c r="O170" s="138"/>
      <c r="P170" s="138"/>
      <c r="Q170" s="138"/>
      <c r="R170" s="138"/>
      <c r="S170" s="138"/>
      <c r="T170" s="139"/>
      <c r="AT170" s="134" t="s">
        <v>94</v>
      </c>
      <c r="AU170" s="134" t="s">
        <v>45</v>
      </c>
      <c r="AV170" s="10" t="s">
        <v>90</v>
      </c>
      <c r="AW170" s="10" t="s">
        <v>18</v>
      </c>
      <c r="AX170" s="10" t="s">
        <v>7</v>
      </c>
      <c r="AY170" s="134" t="s">
        <v>86</v>
      </c>
    </row>
    <row r="171" spans="1:65" s="2" customFormat="1" ht="24.2" customHeight="1" x14ac:dyDescent="0.2">
      <c r="A171" s="23"/>
      <c r="B171" s="99"/>
      <c r="C171" s="100" t="s">
        <v>100</v>
      </c>
      <c r="D171" s="100" t="s">
        <v>88</v>
      </c>
      <c r="E171" s="101" t="s">
        <v>259</v>
      </c>
      <c r="F171" s="102" t="s">
        <v>260</v>
      </c>
      <c r="G171" s="103" t="s">
        <v>261</v>
      </c>
      <c r="H171" s="104">
        <v>838.6</v>
      </c>
      <c r="I171" s="168"/>
      <c r="J171" s="105"/>
      <c r="K171" s="102" t="s">
        <v>89</v>
      </c>
      <c r="L171" s="24"/>
      <c r="M171" s="106" t="s">
        <v>0</v>
      </c>
      <c r="N171" s="107" t="s">
        <v>26</v>
      </c>
      <c r="O171" s="38"/>
      <c r="P171" s="108">
        <f>O171*H171</f>
        <v>0</v>
      </c>
      <c r="Q171" s="108">
        <v>1.1000000000000001E-3</v>
      </c>
      <c r="R171" s="108">
        <f>Q171*H171</f>
        <v>0.92246000000000006</v>
      </c>
      <c r="S171" s="108">
        <v>0</v>
      </c>
      <c r="T171" s="109">
        <f>S171*H171</f>
        <v>0</v>
      </c>
      <c r="U171" s="23"/>
      <c r="V171" s="23"/>
      <c r="W171" s="23"/>
      <c r="X171" s="23"/>
      <c r="Y171" s="23"/>
      <c r="Z171" s="23"/>
      <c r="AA171" s="23"/>
      <c r="AB171" s="23"/>
      <c r="AC171" s="23"/>
      <c r="AD171" s="23"/>
      <c r="AE171" s="23"/>
      <c r="AR171" s="110" t="s">
        <v>90</v>
      </c>
      <c r="AT171" s="110" t="s">
        <v>88</v>
      </c>
      <c r="AU171" s="110" t="s">
        <v>45</v>
      </c>
      <c r="AY171" s="12" t="s">
        <v>86</v>
      </c>
      <c r="BE171" s="111">
        <f>IF(N171="základní",J171,0)</f>
        <v>0</v>
      </c>
      <c r="BF171" s="111">
        <f>IF(N171="snížená",J171,0)</f>
        <v>0</v>
      </c>
      <c r="BG171" s="111">
        <f>IF(N171="zákl. přenesená",J171,0)</f>
        <v>0</v>
      </c>
      <c r="BH171" s="111">
        <f>IF(N171="sníž. přenesená",J171,0)</f>
        <v>0</v>
      </c>
      <c r="BI171" s="111">
        <f>IF(N171="nulová",J171,0)</f>
        <v>0</v>
      </c>
      <c r="BJ171" s="12" t="s">
        <v>7</v>
      </c>
      <c r="BK171" s="111">
        <f>ROUND(I171*H171,2)</f>
        <v>0</v>
      </c>
      <c r="BL171" s="12" t="s">
        <v>90</v>
      </c>
      <c r="BM171" s="110" t="s">
        <v>262</v>
      </c>
    </row>
    <row r="172" spans="1:65" s="2" customFormat="1" ht="29.25" x14ac:dyDescent="0.2">
      <c r="A172" s="23"/>
      <c r="B172" s="24"/>
      <c r="C172" s="23"/>
      <c r="D172" s="112" t="s">
        <v>91</v>
      </c>
      <c r="E172" s="23"/>
      <c r="F172" s="113" t="s">
        <v>263</v>
      </c>
      <c r="G172" s="23"/>
      <c r="H172" s="23"/>
      <c r="J172" s="23"/>
      <c r="K172" s="23"/>
      <c r="L172" s="24"/>
      <c r="M172" s="115"/>
      <c r="N172" s="116"/>
      <c r="O172" s="38"/>
      <c r="P172" s="38"/>
      <c r="Q172" s="38"/>
      <c r="R172" s="38"/>
      <c r="S172" s="38"/>
      <c r="T172" s="39"/>
      <c r="U172" s="23"/>
      <c r="V172" s="23"/>
      <c r="W172" s="23"/>
      <c r="X172" s="23"/>
      <c r="Y172" s="23"/>
      <c r="Z172" s="23"/>
      <c r="AA172" s="23"/>
      <c r="AB172" s="23"/>
      <c r="AC172" s="23"/>
      <c r="AD172" s="23"/>
      <c r="AE172" s="23"/>
      <c r="AT172" s="12" t="s">
        <v>91</v>
      </c>
      <c r="AU172" s="12" t="s">
        <v>45</v>
      </c>
    </row>
    <row r="173" spans="1:65" s="2" customFormat="1" x14ac:dyDescent="0.2">
      <c r="A173" s="23"/>
      <c r="B173" s="24"/>
      <c r="C173" s="23"/>
      <c r="D173" s="117" t="s">
        <v>92</v>
      </c>
      <c r="E173" s="23"/>
      <c r="F173" s="118" t="s">
        <v>264</v>
      </c>
      <c r="G173" s="23"/>
      <c r="H173" s="23"/>
      <c r="J173" s="23"/>
      <c r="K173" s="23"/>
      <c r="L173" s="24"/>
      <c r="M173" s="115"/>
      <c r="N173" s="116"/>
      <c r="O173" s="38"/>
      <c r="P173" s="38"/>
      <c r="Q173" s="38"/>
      <c r="R173" s="38"/>
      <c r="S173" s="38"/>
      <c r="T173" s="39"/>
      <c r="U173" s="23"/>
      <c r="V173" s="23"/>
      <c r="W173" s="23"/>
      <c r="X173" s="23"/>
      <c r="Y173" s="23"/>
      <c r="Z173" s="23"/>
      <c r="AA173" s="23"/>
      <c r="AB173" s="23"/>
      <c r="AC173" s="23"/>
      <c r="AD173" s="23"/>
      <c r="AE173" s="23"/>
      <c r="AT173" s="12" t="s">
        <v>92</v>
      </c>
      <c r="AU173" s="12" t="s">
        <v>45</v>
      </c>
    </row>
    <row r="174" spans="1:65" s="9" customFormat="1" x14ac:dyDescent="0.2">
      <c r="B174" s="126"/>
      <c r="D174" s="112" t="s">
        <v>94</v>
      </c>
      <c r="E174" s="127" t="s">
        <v>0</v>
      </c>
      <c r="F174" s="128" t="s">
        <v>265</v>
      </c>
      <c r="H174" s="129">
        <v>649</v>
      </c>
      <c r="L174" s="126"/>
      <c r="M174" s="130"/>
      <c r="N174" s="131"/>
      <c r="O174" s="131"/>
      <c r="P174" s="131"/>
      <c r="Q174" s="131"/>
      <c r="R174" s="131"/>
      <c r="S174" s="131"/>
      <c r="T174" s="132"/>
      <c r="AT174" s="127" t="s">
        <v>94</v>
      </c>
      <c r="AU174" s="127" t="s">
        <v>45</v>
      </c>
      <c r="AV174" s="9" t="s">
        <v>45</v>
      </c>
      <c r="AW174" s="9" t="s">
        <v>18</v>
      </c>
      <c r="AX174" s="9" t="s">
        <v>44</v>
      </c>
      <c r="AY174" s="127" t="s">
        <v>86</v>
      </c>
    </row>
    <row r="175" spans="1:65" s="9" customFormat="1" x14ac:dyDescent="0.2">
      <c r="B175" s="126"/>
      <c r="D175" s="112" t="s">
        <v>94</v>
      </c>
      <c r="E175" s="127" t="s">
        <v>0</v>
      </c>
      <c r="F175" s="128" t="s">
        <v>266</v>
      </c>
      <c r="H175" s="129">
        <v>117</v>
      </c>
      <c r="L175" s="126"/>
      <c r="M175" s="130"/>
      <c r="N175" s="131"/>
      <c r="O175" s="131"/>
      <c r="P175" s="131"/>
      <c r="Q175" s="131"/>
      <c r="R175" s="131"/>
      <c r="S175" s="131"/>
      <c r="T175" s="132"/>
      <c r="AT175" s="127" t="s">
        <v>94</v>
      </c>
      <c r="AU175" s="127" t="s">
        <v>45</v>
      </c>
      <c r="AV175" s="9" t="s">
        <v>45</v>
      </c>
      <c r="AW175" s="9" t="s">
        <v>18</v>
      </c>
      <c r="AX175" s="9" t="s">
        <v>44</v>
      </c>
      <c r="AY175" s="127" t="s">
        <v>86</v>
      </c>
    </row>
    <row r="176" spans="1:65" s="9" customFormat="1" ht="22.5" x14ac:dyDescent="0.2">
      <c r="B176" s="126"/>
      <c r="D176" s="112" t="s">
        <v>94</v>
      </c>
      <c r="E176" s="127" t="s">
        <v>0</v>
      </c>
      <c r="F176" s="128" t="s">
        <v>267</v>
      </c>
      <c r="H176" s="129">
        <v>72.599999999999994</v>
      </c>
      <c r="L176" s="126"/>
      <c r="M176" s="130"/>
      <c r="N176" s="131"/>
      <c r="O176" s="131"/>
      <c r="P176" s="131"/>
      <c r="Q176" s="131"/>
      <c r="R176" s="131"/>
      <c r="S176" s="131"/>
      <c r="T176" s="132"/>
      <c r="AT176" s="127" t="s">
        <v>94</v>
      </c>
      <c r="AU176" s="127" t="s">
        <v>45</v>
      </c>
      <c r="AV176" s="9" t="s">
        <v>45</v>
      </c>
      <c r="AW176" s="9" t="s">
        <v>18</v>
      </c>
      <c r="AX176" s="9" t="s">
        <v>44</v>
      </c>
      <c r="AY176" s="127" t="s">
        <v>86</v>
      </c>
    </row>
    <row r="177" spans="1:65" s="10" customFormat="1" x14ac:dyDescent="0.2">
      <c r="B177" s="133"/>
      <c r="D177" s="112" t="s">
        <v>94</v>
      </c>
      <c r="E177" s="134" t="s">
        <v>0</v>
      </c>
      <c r="F177" s="135" t="s">
        <v>95</v>
      </c>
      <c r="H177" s="136">
        <v>838.6</v>
      </c>
      <c r="L177" s="133"/>
      <c r="M177" s="137"/>
      <c r="N177" s="138"/>
      <c r="O177" s="138"/>
      <c r="P177" s="138"/>
      <c r="Q177" s="138"/>
      <c r="R177" s="138"/>
      <c r="S177" s="138"/>
      <c r="T177" s="139"/>
      <c r="AT177" s="134" t="s">
        <v>94</v>
      </c>
      <c r="AU177" s="134" t="s">
        <v>45</v>
      </c>
      <c r="AV177" s="10" t="s">
        <v>90</v>
      </c>
      <c r="AW177" s="10" t="s">
        <v>18</v>
      </c>
      <c r="AX177" s="10" t="s">
        <v>7</v>
      </c>
      <c r="AY177" s="134" t="s">
        <v>86</v>
      </c>
    </row>
    <row r="178" spans="1:65" s="2" customFormat="1" ht="21.75" customHeight="1" x14ac:dyDescent="0.2">
      <c r="A178" s="23"/>
      <c r="B178" s="99"/>
      <c r="C178" s="100" t="s">
        <v>101</v>
      </c>
      <c r="D178" s="100" t="s">
        <v>88</v>
      </c>
      <c r="E178" s="101" t="s">
        <v>268</v>
      </c>
      <c r="F178" s="102" t="s">
        <v>269</v>
      </c>
      <c r="G178" s="103" t="s">
        <v>51</v>
      </c>
      <c r="H178" s="104">
        <v>11.231999999999999</v>
      </c>
      <c r="I178" s="168"/>
      <c r="J178" s="105"/>
      <c r="K178" s="102" t="s">
        <v>89</v>
      </c>
      <c r="L178" s="24"/>
      <c r="M178" s="106" t="s">
        <v>0</v>
      </c>
      <c r="N178" s="107" t="s">
        <v>26</v>
      </c>
      <c r="O178" s="38"/>
      <c r="P178" s="108">
        <f>O178*H178</f>
        <v>0</v>
      </c>
      <c r="Q178" s="108">
        <v>6.3039999999999999E-2</v>
      </c>
      <c r="R178" s="108">
        <f>Q178*H178</f>
        <v>0.70806527999999991</v>
      </c>
      <c r="S178" s="108">
        <v>0</v>
      </c>
      <c r="T178" s="109">
        <f>S178*H178</f>
        <v>0</v>
      </c>
      <c r="U178" s="23"/>
      <c r="V178" s="23"/>
      <c r="W178" s="23"/>
      <c r="X178" s="23"/>
      <c r="Y178" s="23"/>
      <c r="Z178" s="23"/>
      <c r="AA178" s="23"/>
      <c r="AB178" s="23"/>
      <c r="AC178" s="23"/>
      <c r="AD178" s="23"/>
      <c r="AE178" s="23"/>
      <c r="AR178" s="110" t="s">
        <v>90</v>
      </c>
      <c r="AT178" s="110" t="s">
        <v>88</v>
      </c>
      <c r="AU178" s="110" t="s">
        <v>45</v>
      </c>
      <c r="AY178" s="12" t="s">
        <v>86</v>
      </c>
      <c r="BE178" s="111">
        <f>IF(N178="základní",J178,0)</f>
        <v>0</v>
      </c>
      <c r="BF178" s="111">
        <f>IF(N178="snížená",J178,0)</f>
        <v>0</v>
      </c>
      <c r="BG178" s="111">
        <f>IF(N178="zákl. přenesená",J178,0)</f>
        <v>0</v>
      </c>
      <c r="BH178" s="111">
        <f>IF(N178="sníž. přenesená",J178,0)</f>
        <v>0</v>
      </c>
      <c r="BI178" s="111">
        <f>IF(N178="nulová",J178,0)</f>
        <v>0</v>
      </c>
      <c r="BJ178" s="12" t="s">
        <v>7</v>
      </c>
      <c r="BK178" s="111">
        <f>ROUND(I178*H178,2)</f>
        <v>0</v>
      </c>
      <c r="BL178" s="12" t="s">
        <v>90</v>
      </c>
      <c r="BM178" s="110" t="s">
        <v>270</v>
      </c>
    </row>
    <row r="179" spans="1:65" s="2" customFormat="1" ht="29.25" x14ac:dyDescent="0.2">
      <c r="A179" s="23"/>
      <c r="B179" s="24"/>
      <c r="C179" s="23"/>
      <c r="D179" s="112" t="s">
        <v>91</v>
      </c>
      <c r="E179" s="23"/>
      <c r="F179" s="113" t="s">
        <v>271</v>
      </c>
      <c r="G179" s="23"/>
      <c r="H179" s="23"/>
      <c r="J179" s="23"/>
      <c r="K179" s="23"/>
      <c r="L179" s="24"/>
      <c r="M179" s="115"/>
      <c r="N179" s="116"/>
      <c r="O179" s="38"/>
      <c r="P179" s="38"/>
      <c r="Q179" s="38"/>
      <c r="R179" s="38"/>
      <c r="S179" s="38"/>
      <c r="T179" s="39"/>
      <c r="U179" s="23"/>
      <c r="V179" s="23"/>
      <c r="W179" s="23"/>
      <c r="X179" s="23"/>
      <c r="Y179" s="23"/>
      <c r="Z179" s="23"/>
      <c r="AA179" s="23"/>
      <c r="AB179" s="23"/>
      <c r="AC179" s="23"/>
      <c r="AD179" s="23"/>
      <c r="AE179" s="23"/>
      <c r="AT179" s="12" t="s">
        <v>91</v>
      </c>
      <c r="AU179" s="12" t="s">
        <v>45</v>
      </c>
    </row>
    <row r="180" spans="1:65" s="2" customFormat="1" x14ac:dyDescent="0.2">
      <c r="A180" s="23"/>
      <c r="B180" s="24"/>
      <c r="C180" s="23"/>
      <c r="D180" s="117" t="s">
        <v>92</v>
      </c>
      <c r="E180" s="23"/>
      <c r="F180" s="118" t="s">
        <v>272</v>
      </c>
      <c r="G180" s="23"/>
      <c r="H180" s="23"/>
      <c r="J180" s="23"/>
      <c r="K180" s="23"/>
      <c r="L180" s="24"/>
      <c r="M180" s="115"/>
      <c r="N180" s="116"/>
      <c r="O180" s="38"/>
      <c r="P180" s="38"/>
      <c r="Q180" s="38"/>
      <c r="R180" s="38"/>
      <c r="S180" s="38"/>
      <c r="T180" s="39"/>
      <c r="U180" s="23"/>
      <c r="V180" s="23"/>
      <c r="W180" s="23"/>
      <c r="X180" s="23"/>
      <c r="Y180" s="23"/>
      <c r="Z180" s="23"/>
      <c r="AA180" s="23"/>
      <c r="AB180" s="23"/>
      <c r="AC180" s="23"/>
      <c r="AD180" s="23"/>
      <c r="AE180" s="23"/>
      <c r="AT180" s="12" t="s">
        <v>92</v>
      </c>
      <c r="AU180" s="12" t="s">
        <v>45</v>
      </c>
    </row>
    <row r="181" spans="1:65" s="9" customFormat="1" x14ac:dyDescent="0.2">
      <c r="B181" s="126"/>
      <c r="D181" s="112" t="s">
        <v>94</v>
      </c>
      <c r="E181" s="127" t="s">
        <v>0</v>
      </c>
      <c r="F181" s="128" t="s">
        <v>273</v>
      </c>
      <c r="H181" s="129">
        <v>11.231999999999999</v>
      </c>
      <c r="L181" s="126"/>
      <c r="M181" s="130"/>
      <c r="N181" s="131"/>
      <c r="O181" s="131"/>
      <c r="P181" s="131"/>
      <c r="Q181" s="131"/>
      <c r="R181" s="131"/>
      <c r="S181" s="131"/>
      <c r="T181" s="132"/>
      <c r="AT181" s="127" t="s">
        <v>94</v>
      </c>
      <c r="AU181" s="127" t="s">
        <v>45</v>
      </c>
      <c r="AV181" s="9" t="s">
        <v>45</v>
      </c>
      <c r="AW181" s="9" t="s">
        <v>18</v>
      </c>
      <c r="AX181" s="9" t="s">
        <v>44</v>
      </c>
      <c r="AY181" s="127" t="s">
        <v>86</v>
      </c>
    </row>
    <row r="182" spans="1:65" s="10" customFormat="1" x14ac:dyDescent="0.2">
      <c r="B182" s="133"/>
      <c r="D182" s="112" t="s">
        <v>94</v>
      </c>
      <c r="E182" s="134" t="s">
        <v>0</v>
      </c>
      <c r="F182" s="135" t="s">
        <v>95</v>
      </c>
      <c r="H182" s="136">
        <v>11.231999999999999</v>
      </c>
      <c r="L182" s="133"/>
      <c r="M182" s="137"/>
      <c r="N182" s="138"/>
      <c r="O182" s="138"/>
      <c r="P182" s="138"/>
      <c r="Q182" s="138"/>
      <c r="R182" s="138"/>
      <c r="S182" s="138"/>
      <c r="T182" s="139"/>
      <c r="AT182" s="134" t="s">
        <v>94</v>
      </c>
      <c r="AU182" s="134" t="s">
        <v>45</v>
      </c>
      <c r="AV182" s="10" t="s">
        <v>90</v>
      </c>
      <c r="AW182" s="10" t="s">
        <v>18</v>
      </c>
      <c r="AX182" s="10" t="s">
        <v>7</v>
      </c>
      <c r="AY182" s="134" t="s">
        <v>86</v>
      </c>
    </row>
    <row r="183" spans="1:65" s="2" customFormat="1" ht="24.2" customHeight="1" x14ac:dyDescent="0.2">
      <c r="A183" s="23"/>
      <c r="B183" s="99"/>
      <c r="C183" s="100" t="s">
        <v>102</v>
      </c>
      <c r="D183" s="100" t="s">
        <v>88</v>
      </c>
      <c r="E183" s="101" t="s">
        <v>274</v>
      </c>
      <c r="F183" s="102" t="s">
        <v>275</v>
      </c>
      <c r="G183" s="103" t="s">
        <v>261</v>
      </c>
      <c r="H183" s="104">
        <v>503.16</v>
      </c>
      <c r="I183" s="168"/>
      <c r="J183" s="105"/>
      <c r="K183" s="102" t="s">
        <v>89</v>
      </c>
      <c r="L183" s="24"/>
      <c r="M183" s="106" t="s">
        <v>0</v>
      </c>
      <c r="N183" s="107" t="s">
        <v>26</v>
      </c>
      <c r="O183" s="38"/>
      <c r="P183" s="108">
        <f>O183*H183</f>
        <v>0</v>
      </c>
      <c r="Q183" s="108">
        <v>1.1000000000000001E-3</v>
      </c>
      <c r="R183" s="108">
        <f>Q183*H183</f>
        <v>0.55347600000000008</v>
      </c>
      <c r="S183" s="108">
        <v>0</v>
      </c>
      <c r="T183" s="109">
        <f>S183*H183</f>
        <v>0</v>
      </c>
      <c r="U183" s="23"/>
      <c r="V183" s="23"/>
      <c r="W183" s="23"/>
      <c r="X183" s="23"/>
      <c r="Y183" s="23"/>
      <c r="Z183" s="23"/>
      <c r="AA183" s="23"/>
      <c r="AB183" s="23"/>
      <c r="AC183" s="23"/>
      <c r="AD183" s="23"/>
      <c r="AE183" s="23"/>
      <c r="AR183" s="110" t="s">
        <v>90</v>
      </c>
      <c r="AT183" s="110" t="s">
        <v>88</v>
      </c>
      <c r="AU183" s="110" t="s">
        <v>45</v>
      </c>
      <c r="AY183" s="12" t="s">
        <v>86</v>
      </c>
      <c r="BE183" s="111">
        <f>IF(N183="základní",J183,0)</f>
        <v>0</v>
      </c>
      <c r="BF183" s="111">
        <f>IF(N183="snížená",J183,0)</f>
        <v>0</v>
      </c>
      <c r="BG183" s="111">
        <f>IF(N183="zákl. přenesená",J183,0)</f>
        <v>0</v>
      </c>
      <c r="BH183" s="111">
        <f>IF(N183="sníž. přenesená",J183,0)</f>
        <v>0</v>
      </c>
      <c r="BI183" s="111">
        <f>IF(N183="nulová",J183,0)</f>
        <v>0</v>
      </c>
      <c r="BJ183" s="12" t="s">
        <v>7</v>
      </c>
      <c r="BK183" s="111">
        <f>ROUND(I183*H183,2)</f>
        <v>0</v>
      </c>
      <c r="BL183" s="12" t="s">
        <v>90</v>
      </c>
      <c r="BM183" s="110" t="s">
        <v>276</v>
      </c>
    </row>
    <row r="184" spans="1:65" s="2" customFormat="1" ht="29.25" x14ac:dyDescent="0.2">
      <c r="A184" s="23"/>
      <c r="B184" s="24"/>
      <c r="C184" s="23"/>
      <c r="D184" s="112" t="s">
        <v>91</v>
      </c>
      <c r="E184" s="23"/>
      <c r="F184" s="113" t="s">
        <v>277</v>
      </c>
      <c r="G184" s="23"/>
      <c r="H184" s="23"/>
      <c r="J184" s="23"/>
      <c r="K184" s="23"/>
      <c r="L184" s="24"/>
      <c r="M184" s="115"/>
      <c r="N184" s="116"/>
      <c r="O184" s="38"/>
      <c r="P184" s="38"/>
      <c r="Q184" s="38"/>
      <c r="R184" s="38"/>
      <c r="S184" s="38"/>
      <c r="T184" s="39"/>
      <c r="U184" s="23"/>
      <c r="V184" s="23"/>
      <c r="W184" s="23"/>
      <c r="X184" s="23"/>
      <c r="Y184" s="23"/>
      <c r="Z184" s="23"/>
      <c r="AA184" s="23"/>
      <c r="AB184" s="23"/>
      <c r="AC184" s="23"/>
      <c r="AD184" s="23"/>
      <c r="AE184" s="23"/>
      <c r="AT184" s="12" t="s">
        <v>91</v>
      </c>
      <c r="AU184" s="12" t="s">
        <v>45</v>
      </c>
    </row>
    <row r="185" spans="1:65" s="2" customFormat="1" x14ac:dyDescent="0.2">
      <c r="A185" s="23"/>
      <c r="B185" s="24"/>
      <c r="C185" s="23"/>
      <c r="D185" s="117" t="s">
        <v>92</v>
      </c>
      <c r="E185" s="23"/>
      <c r="F185" s="118" t="s">
        <v>278</v>
      </c>
      <c r="G185" s="23"/>
      <c r="H185" s="23"/>
      <c r="J185" s="23"/>
      <c r="K185" s="23"/>
      <c r="L185" s="24"/>
      <c r="M185" s="115"/>
      <c r="N185" s="116"/>
      <c r="O185" s="38"/>
      <c r="P185" s="38"/>
      <c r="Q185" s="38"/>
      <c r="R185" s="38"/>
      <c r="S185" s="38"/>
      <c r="T185" s="39"/>
      <c r="U185" s="23"/>
      <c r="V185" s="23"/>
      <c r="W185" s="23"/>
      <c r="X185" s="23"/>
      <c r="Y185" s="23"/>
      <c r="Z185" s="23"/>
      <c r="AA185" s="23"/>
      <c r="AB185" s="23"/>
      <c r="AC185" s="23"/>
      <c r="AD185" s="23"/>
      <c r="AE185" s="23"/>
      <c r="AT185" s="12" t="s">
        <v>92</v>
      </c>
      <c r="AU185" s="12" t="s">
        <v>45</v>
      </c>
    </row>
    <row r="186" spans="1:65" s="9" customFormat="1" x14ac:dyDescent="0.2">
      <c r="B186" s="126"/>
      <c r="D186" s="112" t="s">
        <v>94</v>
      </c>
      <c r="E186" s="127" t="s">
        <v>0</v>
      </c>
      <c r="F186" s="128" t="s">
        <v>279</v>
      </c>
      <c r="H186" s="129">
        <v>389.4</v>
      </c>
      <c r="L186" s="126"/>
      <c r="M186" s="130"/>
      <c r="N186" s="131"/>
      <c r="O186" s="131"/>
      <c r="P186" s="131"/>
      <c r="Q186" s="131"/>
      <c r="R186" s="131"/>
      <c r="S186" s="131"/>
      <c r="T186" s="132"/>
      <c r="AT186" s="127" t="s">
        <v>94</v>
      </c>
      <c r="AU186" s="127" t="s">
        <v>45</v>
      </c>
      <c r="AV186" s="9" t="s">
        <v>45</v>
      </c>
      <c r="AW186" s="9" t="s">
        <v>18</v>
      </c>
      <c r="AX186" s="9" t="s">
        <v>44</v>
      </c>
      <c r="AY186" s="127" t="s">
        <v>86</v>
      </c>
    </row>
    <row r="187" spans="1:65" s="9" customFormat="1" x14ac:dyDescent="0.2">
      <c r="B187" s="126"/>
      <c r="D187" s="112" t="s">
        <v>94</v>
      </c>
      <c r="E187" s="127" t="s">
        <v>0</v>
      </c>
      <c r="F187" s="128" t="s">
        <v>280</v>
      </c>
      <c r="H187" s="129">
        <v>70.2</v>
      </c>
      <c r="L187" s="126"/>
      <c r="M187" s="130"/>
      <c r="N187" s="131"/>
      <c r="O187" s="131"/>
      <c r="P187" s="131"/>
      <c r="Q187" s="131"/>
      <c r="R187" s="131"/>
      <c r="S187" s="131"/>
      <c r="T187" s="132"/>
      <c r="AT187" s="127" t="s">
        <v>94</v>
      </c>
      <c r="AU187" s="127" t="s">
        <v>45</v>
      </c>
      <c r="AV187" s="9" t="s">
        <v>45</v>
      </c>
      <c r="AW187" s="9" t="s">
        <v>18</v>
      </c>
      <c r="AX187" s="9" t="s">
        <v>44</v>
      </c>
      <c r="AY187" s="127" t="s">
        <v>86</v>
      </c>
    </row>
    <row r="188" spans="1:65" s="9" customFormat="1" ht="22.5" x14ac:dyDescent="0.2">
      <c r="B188" s="126"/>
      <c r="D188" s="112" t="s">
        <v>94</v>
      </c>
      <c r="E188" s="127" t="s">
        <v>0</v>
      </c>
      <c r="F188" s="128" t="s">
        <v>281</v>
      </c>
      <c r="H188" s="129">
        <v>43.56</v>
      </c>
      <c r="L188" s="126"/>
      <c r="M188" s="130"/>
      <c r="N188" s="131"/>
      <c r="O188" s="131"/>
      <c r="P188" s="131"/>
      <c r="Q188" s="131"/>
      <c r="R188" s="131"/>
      <c r="S188" s="131"/>
      <c r="T188" s="132"/>
      <c r="AT188" s="127" t="s">
        <v>94</v>
      </c>
      <c r="AU188" s="127" t="s">
        <v>45</v>
      </c>
      <c r="AV188" s="9" t="s">
        <v>45</v>
      </c>
      <c r="AW188" s="9" t="s">
        <v>18</v>
      </c>
      <c r="AX188" s="9" t="s">
        <v>44</v>
      </c>
      <c r="AY188" s="127" t="s">
        <v>86</v>
      </c>
    </row>
    <row r="189" spans="1:65" s="10" customFormat="1" x14ac:dyDescent="0.2">
      <c r="B189" s="133"/>
      <c r="D189" s="112" t="s">
        <v>94</v>
      </c>
      <c r="E189" s="134" t="s">
        <v>0</v>
      </c>
      <c r="F189" s="135" t="s">
        <v>95</v>
      </c>
      <c r="H189" s="136">
        <v>503.16</v>
      </c>
      <c r="L189" s="133"/>
      <c r="M189" s="137"/>
      <c r="N189" s="138"/>
      <c r="O189" s="138"/>
      <c r="P189" s="138"/>
      <c r="Q189" s="138"/>
      <c r="R189" s="138"/>
      <c r="S189" s="138"/>
      <c r="T189" s="139"/>
      <c r="AT189" s="134" t="s">
        <v>94</v>
      </c>
      <c r="AU189" s="134" t="s">
        <v>45</v>
      </c>
      <c r="AV189" s="10" t="s">
        <v>90</v>
      </c>
      <c r="AW189" s="10" t="s">
        <v>18</v>
      </c>
      <c r="AX189" s="10" t="s">
        <v>7</v>
      </c>
      <c r="AY189" s="134" t="s">
        <v>86</v>
      </c>
    </row>
    <row r="190" spans="1:65" s="2" customFormat="1" ht="21.75" customHeight="1" x14ac:dyDescent="0.2">
      <c r="A190" s="23"/>
      <c r="B190" s="99"/>
      <c r="C190" s="100" t="s">
        <v>103</v>
      </c>
      <c r="D190" s="100" t="s">
        <v>88</v>
      </c>
      <c r="E190" s="101" t="s">
        <v>282</v>
      </c>
      <c r="F190" s="102" t="s">
        <v>283</v>
      </c>
      <c r="G190" s="103" t="s">
        <v>51</v>
      </c>
      <c r="H190" s="104">
        <v>7.4880000000000004</v>
      </c>
      <c r="I190" s="168"/>
      <c r="J190" s="105"/>
      <c r="K190" s="102" t="s">
        <v>89</v>
      </c>
      <c r="L190" s="24"/>
      <c r="M190" s="106" t="s">
        <v>0</v>
      </c>
      <c r="N190" s="107" t="s">
        <v>26</v>
      </c>
      <c r="O190" s="38"/>
      <c r="P190" s="108">
        <f>O190*H190</f>
        <v>0</v>
      </c>
      <c r="Q190" s="108">
        <v>6.3039999999999999E-2</v>
      </c>
      <c r="R190" s="108">
        <f>Q190*H190</f>
        <v>0.47204351999999999</v>
      </c>
      <c r="S190" s="108">
        <v>0</v>
      </c>
      <c r="T190" s="109">
        <f>S190*H190</f>
        <v>0</v>
      </c>
      <c r="U190" s="23"/>
      <c r="V190" s="23"/>
      <c r="W190" s="23"/>
      <c r="X190" s="23"/>
      <c r="Y190" s="23"/>
      <c r="Z190" s="23"/>
      <c r="AA190" s="23"/>
      <c r="AB190" s="23"/>
      <c r="AC190" s="23"/>
      <c r="AD190" s="23"/>
      <c r="AE190" s="23"/>
      <c r="AR190" s="110" t="s">
        <v>90</v>
      </c>
      <c r="AT190" s="110" t="s">
        <v>88</v>
      </c>
      <c r="AU190" s="110" t="s">
        <v>45</v>
      </c>
      <c r="AY190" s="12" t="s">
        <v>86</v>
      </c>
      <c r="BE190" s="111">
        <f>IF(N190="základní",J190,0)</f>
        <v>0</v>
      </c>
      <c r="BF190" s="111">
        <f>IF(N190="snížená",J190,0)</f>
        <v>0</v>
      </c>
      <c r="BG190" s="111">
        <f>IF(N190="zákl. přenesená",J190,0)</f>
        <v>0</v>
      </c>
      <c r="BH190" s="111">
        <f>IF(N190="sníž. přenesená",J190,0)</f>
        <v>0</v>
      </c>
      <c r="BI190" s="111">
        <f>IF(N190="nulová",J190,0)</f>
        <v>0</v>
      </c>
      <c r="BJ190" s="12" t="s">
        <v>7</v>
      </c>
      <c r="BK190" s="111">
        <f>ROUND(I190*H190,2)</f>
        <v>0</v>
      </c>
      <c r="BL190" s="12" t="s">
        <v>90</v>
      </c>
      <c r="BM190" s="110" t="s">
        <v>284</v>
      </c>
    </row>
    <row r="191" spans="1:65" s="2" customFormat="1" ht="29.25" x14ac:dyDescent="0.2">
      <c r="A191" s="23"/>
      <c r="B191" s="24"/>
      <c r="C191" s="23"/>
      <c r="D191" s="112" t="s">
        <v>91</v>
      </c>
      <c r="E191" s="23"/>
      <c r="F191" s="113" t="s">
        <v>285</v>
      </c>
      <c r="G191" s="23"/>
      <c r="H191" s="23"/>
      <c r="J191" s="23"/>
      <c r="K191" s="23"/>
      <c r="L191" s="24"/>
      <c r="M191" s="115"/>
      <c r="N191" s="116"/>
      <c r="O191" s="38"/>
      <c r="P191" s="38"/>
      <c r="Q191" s="38"/>
      <c r="R191" s="38"/>
      <c r="S191" s="38"/>
      <c r="T191" s="39"/>
      <c r="U191" s="23"/>
      <c r="V191" s="23"/>
      <c r="W191" s="23"/>
      <c r="X191" s="23"/>
      <c r="Y191" s="23"/>
      <c r="Z191" s="23"/>
      <c r="AA191" s="23"/>
      <c r="AB191" s="23"/>
      <c r="AC191" s="23"/>
      <c r="AD191" s="23"/>
      <c r="AE191" s="23"/>
      <c r="AT191" s="12" t="s">
        <v>91</v>
      </c>
      <c r="AU191" s="12" t="s">
        <v>45</v>
      </c>
    </row>
    <row r="192" spans="1:65" s="2" customFormat="1" x14ac:dyDescent="0.2">
      <c r="A192" s="23"/>
      <c r="B192" s="24"/>
      <c r="C192" s="23"/>
      <c r="D192" s="117" t="s">
        <v>92</v>
      </c>
      <c r="E192" s="23"/>
      <c r="F192" s="118" t="s">
        <v>286</v>
      </c>
      <c r="G192" s="23"/>
      <c r="H192" s="23"/>
      <c r="J192" s="23"/>
      <c r="K192" s="23"/>
      <c r="L192" s="24"/>
      <c r="M192" s="115"/>
      <c r="N192" s="116"/>
      <c r="O192" s="38"/>
      <c r="P192" s="38"/>
      <c r="Q192" s="38"/>
      <c r="R192" s="38"/>
      <c r="S192" s="38"/>
      <c r="T192" s="39"/>
      <c r="U192" s="23"/>
      <c r="V192" s="23"/>
      <c r="W192" s="23"/>
      <c r="X192" s="23"/>
      <c r="Y192" s="23"/>
      <c r="Z192" s="23"/>
      <c r="AA192" s="23"/>
      <c r="AB192" s="23"/>
      <c r="AC192" s="23"/>
      <c r="AD192" s="23"/>
      <c r="AE192" s="23"/>
      <c r="AT192" s="12" t="s">
        <v>92</v>
      </c>
      <c r="AU192" s="12" t="s">
        <v>45</v>
      </c>
    </row>
    <row r="193" spans="1:65" s="9" customFormat="1" x14ac:dyDescent="0.2">
      <c r="B193" s="126"/>
      <c r="D193" s="112" t="s">
        <v>94</v>
      </c>
      <c r="E193" s="127" t="s">
        <v>0</v>
      </c>
      <c r="F193" s="128" t="s">
        <v>287</v>
      </c>
      <c r="H193" s="129">
        <v>7.4880000000000004</v>
      </c>
      <c r="L193" s="126"/>
      <c r="M193" s="130"/>
      <c r="N193" s="131"/>
      <c r="O193" s="131"/>
      <c r="P193" s="131"/>
      <c r="Q193" s="131"/>
      <c r="R193" s="131"/>
      <c r="S193" s="131"/>
      <c r="T193" s="132"/>
      <c r="AT193" s="127" t="s">
        <v>94</v>
      </c>
      <c r="AU193" s="127" t="s">
        <v>45</v>
      </c>
      <c r="AV193" s="9" t="s">
        <v>45</v>
      </c>
      <c r="AW193" s="9" t="s">
        <v>18</v>
      </c>
      <c r="AX193" s="9" t="s">
        <v>44</v>
      </c>
      <c r="AY193" s="127" t="s">
        <v>86</v>
      </c>
    </row>
    <row r="194" spans="1:65" s="10" customFormat="1" x14ac:dyDescent="0.2">
      <c r="B194" s="133"/>
      <c r="D194" s="112" t="s">
        <v>94</v>
      </c>
      <c r="E194" s="134" t="s">
        <v>0</v>
      </c>
      <c r="F194" s="135" t="s">
        <v>95</v>
      </c>
      <c r="H194" s="136">
        <v>7.4880000000000004</v>
      </c>
      <c r="L194" s="133"/>
      <c r="M194" s="137"/>
      <c r="N194" s="138"/>
      <c r="O194" s="138"/>
      <c r="P194" s="138"/>
      <c r="Q194" s="138"/>
      <c r="R194" s="138"/>
      <c r="S194" s="138"/>
      <c r="T194" s="139"/>
      <c r="AT194" s="134" t="s">
        <v>94</v>
      </c>
      <c r="AU194" s="134" t="s">
        <v>45</v>
      </c>
      <c r="AV194" s="10" t="s">
        <v>90</v>
      </c>
      <c r="AW194" s="10" t="s">
        <v>18</v>
      </c>
      <c r="AX194" s="10" t="s">
        <v>7</v>
      </c>
      <c r="AY194" s="134" t="s">
        <v>86</v>
      </c>
    </row>
    <row r="195" spans="1:65" s="2" customFormat="1" ht="24.2" customHeight="1" x14ac:dyDescent="0.2">
      <c r="A195" s="23"/>
      <c r="B195" s="99"/>
      <c r="C195" s="100" t="s">
        <v>104</v>
      </c>
      <c r="D195" s="100" t="s">
        <v>88</v>
      </c>
      <c r="E195" s="101" t="s">
        <v>288</v>
      </c>
      <c r="F195" s="102" t="s">
        <v>289</v>
      </c>
      <c r="G195" s="103" t="s">
        <v>261</v>
      </c>
      <c r="H195" s="104">
        <v>335.44</v>
      </c>
      <c r="I195" s="168"/>
      <c r="J195" s="105"/>
      <c r="K195" s="102" t="s">
        <v>89</v>
      </c>
      <c r="L195" s="24"/>
      <c r="M195" s="106" t="s">
        <v>0</v>
      </c>
      <c r="N195" s="107" t="s">
        <v>26</v>
      </c>
      <c r="O195" s="38"/>
      <c r="P195" s="108">
        <f>O195*H195</f>
        <v>0</v>
      </c>
      <c r="Q195" s="108">
        <v>1.1000000000000001E-3</v>
      </c>
      <c r="R195" s="108">
        <f>Q195*H195</f>
        <v>0.36898400000000003</v>
      </c>
      <c r="S195" s="108">
        <v>0</v>
      </c>
      <c r="T195" s="109">
        <f>S195*H195</f>
        <v>0</v>
      </c>
      <c r="U195" s="23"/>
      <c r="V195" s="23"/>
      <c r="W195" s="23"/>
      <c r="X195" s="23"/>
      <c r="Y195" s="23"/>
      <c r="Z195" s="23"/>
      <c r="AA195" s="23"/>
      <c r="AB195" s="23"/>
      <c r="AC195" s="23"/>
      <c r="AD195" s="23"/>
      <c r="AE195" s="23"/>
      <c r="AR195" s="110" t="s">
        <v>90</v>
      </c>
      <c r="AT195" s="110" t="s">
        <v>88</v>
      </c>
      <c r="AU195" s="110" t="s">
        <v>45</v>
      </c>
      <c r="AY195" s="12" t="s">
        <v>86</v>
      </c>
      <c r="BE195" s="111">
        <f>IF(N195="základní",J195,0)</f>
        <v>0</v>
      </c>
      <c r="BF195" s="111">
        <f>IF(N195="snížená",J195,0)</f>
        <v>0</v>
      </c>
      <c r="BG195" s="111">
        <f>IF(N195="zákl. přenesená",J195,0)</f>
        <v>0</v>
      </c>
      <c r="BH195" s="111">
        <f>IF(N195="sníž. přenesená",J195,0)</f>
        <v>0</v>
      </c>
      <c r="BI195" s="111">
        <f>IF(N195="nulová",J195,0)</f>
        <v>0</v>
      </c>
      <c r="BJ195" s="12" t="s">
        <v>7</v>
      </c>
      <c r="BK195" s="111">
        <f>ROUND(I195*H195,2)</f>
        <v>0</v>
      </c>
      <c r="BL195" s="12" t="s">
        <v>90</v>
      </c>
      <c r="BM195" s="110" t="s">
        <v>290</v>
      </c>
    </row>
    <row r="196" spans="1:65" s="2" customFormat="1" ht="29.25" x14ac:dyDescent="0.2">
      <c r="A196" s="23"/>
      <c r="B196" s="24"/>
      <c r="C196" s="23"/>
      <c r="D196" s="112" t="s">
        <v>91</v>
      </c>
      <c r="E196" s="23"/>
      <c r="F196" s="113" t="s">
        <v>291</v>
      </c>
      <c r="G196" s="23"/>
      <c r="H196" s="23"/>
      <c r="J196" s="23"/>
      <c r="K196" s="23"/>
      <c r="L196" s="24"/>
      <c r="M196" s="115"/>
      <c r="N196" s="116"/>
      <c r="O196" s="38"/>
      <c r="P196" s="38"/>
      <c r="Q196" s="38"/>
      <c r="R196" s="38"/>
      <c r="S196" s="38"/>
      <c r="T196" s="39"/>
      <c r="U196" s="23"/>
      <c r="V196" s="23"/>
      <c r="W196" s="23"/>
      <c r="X196" s="23"/>
      <c r="Y196" s="23"/>
      <c r="Z196" s="23"/>
      <c r="AA196" s="23"/>
      <c r="AB196" s="23"/>
      <c r="AC196" s="23"/>
      <c r="AD196" s="23"/>
      <c r="AE196" s="23"/>
      <c r="AT196" s="12" t="s">
        <v>91</v>
      </c>
      <c r="AU196" s="12" t="s">
        <v>45</v>
      </c>
    </row>
    <row r="197" spans="1:65" s="2" customFormat="1" x14ac:dyDescent="0.2">
      <c r="A197" s="23"/>
      <c r="B197" s="24"/>
      <c r="C197" s="23"/>
      <c r="D197" s="117" t="s">
        <v>92</v>
      </c>
      <c r="E197" s="23"/>
      <c r="F197" s="118" t="s">
        <v>292</v>
      </c>
      <c r="G197" s="23"/>
      <c r="H197" s="23"/>
      <c r="J197" s="23"/>
      <c r="K197" s="23"/>
      <c r="L197" s="24"/>
      <c r="M197" s="115"/>
      <c r="N197" s="116"/>
      <c r="O197" s="38"/>
      <c r="P197" s="38"/>
      <c r="Q197" s="38"/>
      <c r="R197" s="38"/>
      <c r="S197" s="38"/>
      <c r="T197" s="39"/>
      <c r="U197" s="23"/>
      <c r="V197" s="23"/>
      <c r="W197" s="23"/>
      <c r="X197" s="23"/>
      <c r="Y197" s="23"/>
      <c r="Z197" s="23"/>
      <c r="AA197" s="23"/>
      <c r="AB197" s="23"/>
      <c r="AC197" s="23"/>
      <c r="AD197" s="23"/>
      <c r="AE197" s="23"/>
      <c r="AT197" s="12" t="s">
        <v>92</v>
      </c>
      <c r="AU197" s="12" t="s">
        <v>45</v>
      </c>
    </row>
    <row r="198" spans="1:65" s="9" customFormat="1" x14ac:dyDescent="0.2">
      <c r="B198" s="126"/>
      <c r="D198" s="112" t="s">
        <v>94</v>
      </c>
      <c r="E198" s="127" t="s">
        <v>0</v>
      </c>
      <c r="F198" s="128" t="s">
        <v>293</v>
      </c>
      <c r="H198" s="129">
        <v>259.60000000000002</v>
      </c>
      <c r="L198" s="126"/>
      <c r="M198" s="130"/>
      <c r="N198" s="131"/>
      <c r="O198" s="131"/>
      <c r="P198" s="131"/>
      <c r="Q198" s="131"/>
      <c r="R198" s="131"/>
      <c r="S198" s="131"/>
      <c r="T198" s="132"/>
      <c r="AT198" s="127" t="s">
        <v>94</v>
      </c>
      <c r="AU198" s="127" t="s">
        <v>45</v>
      </c>
      <c r="AV198" s="9" t="s">
        <v>45</v>
      </c>
      <c r="AW198" s="9" t="s">
        <v>18</v>
      </c>
      <c r="AX198" s="9" t="s">
        <v>44</v>
      </c>
      <c r="AY198" s="127" t="s">
        <v>86</v>
      </c>
    </row>
    <row r="199" spans="1:65" s="9" customFormat="1" x14ac:dyDescent="0.2">
      <c r="B199" s="126"/>
      <c r="D199" s="112" t="s">
        <v>94</v>
      </c>
      <c r="E199" s="127" t="s">
        <v>0</v>
      </c>
      <c r="F199" s="128" t="s">
        <v>294</v>
      </c>
      <c r="H199" s="129">
        <v>46.8</v>
      </c>
      <c r="L199" s="126"/>
      <c r="M199" s="130"/>
      <c r="N199" s="131"/>
      <c r="O199" s="131"/>
      <c r="P199" s="131"/>
      <c r="Q199" s="131"/>
      <c r="R199" s="131"/>
      <c r="S199" s="131"/>
      <c r="T199" s="132"/>
      <c r="AT199" s="127" t="s">
        <v>94</v>
      </c>
      <c r="AU199" s="127" t="s">
        <v>45</v>
      </c>
      <c r="AV199" s="9" t="s">
        <v>45</v>
      </c>
      <c r="AW199" s="9" t="s">
        <v>18</v>
      </c>
      <c r="AX199" s="9" t="s">
        <v>44</v>
      </c>
      <c r="AY199" s="127" t="s">
        <v>86</v>
      </c>
    </row>
    <row r="200" spans="1:65" s="9" customFormat="1" ht="22.5" x14ac:dyDescent="0.2">
      <c r="B200" s="126"/>
      <c r="D200" s="112" t="s">
        <v>94</v>
      </c>
      <c r="E200" s="127" t="s">
        <v>0</v>
      </c>
      <c r="F200" s="128" t="s">
        <v>295</v>
      </c>
      <c r="H200" s="129">
        <v>29.04</v>
      </c>
      <c r="L200" s="126"/>
      <c r="M200" s="130"/>
      <c r="N200" s="131"/>
      <c r="O200" s="131"/>
      <c r="P200" s="131"/>
      <c r="Q200" s="131"/>
      <c r="R200" s="131"/>
      <c r="S200" s="131"/>
      <c r="T200" s="132"/>
      <c r="AT200" s="127" t="s">
        <v>94</v>
      </c>
      <c r="AU200" s="127" t="s">
        <v>45</v>
      </c>
      <c r="AV200" s="9" t="s">
        <v>45</v>
      </c>
      <c r="AW200" s="9" t="s">
        <v>18</v>
      </c>
      <c r="AX200" s="9" t="s">
        <v>44</v>
      </c>
      <c r="AY200" s="127" t="s">
        <v>86</v>
      </c>
    </row>
    <row r="201" spans="1:65" s="10" customFormat="1" x14ac:dyDescent="0.2">
      <c r="B201" s="133"/>
      <c r="D201" s="112" t="s">
        <v>94</v>
      </c>
      <c r="E201" s="134" t="s">
        <v>0</v>
      </c>
      <c r="F201" s="135" t="s">
        <v>95</v>
      </c>
      <c r="H201" s="136">
        <v>335.44</v>
      </c>
      <c r="L201" s="133"/>
      <c r="M201" s="137"/>
      <c r="N201" s="138"/>
      <c r="O201" s="138"/>
      <c r="P201" s="138"/>
      <c r="Q201" s="138"/>
      <c r="R201" s="138"/>
      <c r="S201" s="138"/>
      <c r="T201" s="139"/>
      <c r="AT201" s="134" t="s">
        <v>94</v>
      </c>
      <c r="AU201" s="134" t="s">
        <v>45</v>
      </c>
      <c r="AV201" s="10" t="s">
        <v>90</v>
      </c>
      <c r="AW201" s="10" t="s">
        <v>18</v>
      </c>
      <c r="AX201" s="10" t="s">
        <v>7</v>
      </c>
      <c r="AY201" s="134" t="s">
        <v>86</v>
      </c>
    </row>
    <row r="202" spans="1:65" s="2" customFormat="1" ht="21.75" customHeight="1" x14ac:dyDescent="0.2">
      <c r="A202" s="23"/>
      <c r="B202" s="99"/>
      <c r="C202" s="100" t="s">
        <v>105</v>
      </c>
      <c r="D202" s="100" t="s">
        <v>88</v>
      </c>
      <c r="E202" s="101" t="s">
        <v>296</v>
      </c>
      <c r="F202" s="102" t="s">
        <v>297</v>
      </c>
      <c r="G202" s="103" t="s">
        <v>48</v>
      </c>
      <c r="H202" s="104">
        <v>29.396999999999998</v>
      </c>
      <c r="I202" s="168"/>
      <c r="J202" s="105"/>
      <c r="K202" s="102" t="s">
        <v>89</v>
      </c>
      <c r="L202" s="24"/>
      <c r="M202" s="106" t="s">
        <v>0</v>
      </c>
      <c r="N202" s="107" t="s">
        <v>26</v>
      </c>
      <c r="O202" s="38"/>
      <c r="P202" s="108">
        <f>O202*H202</f>
        <v>0</v>
      </c>
      <c r="Q202" s="108">
        <v>0</v>
      </c>
      <c r="R202" s="108">
        <f>Q202*H202</f>
        <v>0</v>
      </c>
      <c r="S202" s="108">
        <v>0</v>
      </c>
      <c r="T202" s="109">
        <f>S202*H202</f>
        <v>0</v>
      </c>
      <c r="U202" s="23"/>
      <c r="V202" s="23"/>
      <c r="W202" s="23"/>
      <c r="X202" s="23"/>
      <c r="Y202" s="23"/>
      <c r="Z202" s="23"/>
      <c r="AA202" s="23"/>
      <c r="AB202" s="23"/>
      <c r="AC202" s="23"/>
      <c r="AD202" s="23"/>
      <c r="AE202" s="23"/>
      <c r="AR202" s="110" t="s">
        <v>90</v>
      </c>
      <c r="AT202" s="110" t="s">
        <v>88</v>
      </c>
      <c r="AU202" s="110" t="s">
        <v>45</v>
      </c>
      <c r="AY202" s="12" t="s">
        <v>86</v>
      </c>
      <c r="BE202" s="111">
        <f>IF(N202="základní",J202,0)</f>
        <v>0</v>
      </c>
      <c r="BF202" s="111">
        <f>IF(N202="snížená",J202,0)</f>
        <v>0</v>
      </c>
      <c r="BG202" s="111">
        <f>IF(N202="zákl. přenesená",J202,0)</f>
        <v>0</v>
      </c>
      <c r="BH202" s="111">
        <f>IF(N202="sníž. přenesená",J202,0)</f>
        <v>0</v>
      </c>
      <c r="BI202" s="111">
        <f>IF(N202="nulová",J202,0)</f>
        <v>0</v>
      </c>
      <c r="BJ202" s="12" t="s">
        <v>7</v>
      </c>
      <c r="BK202" s="111">
        <f>ROUND(I202*H202,2)</f>
        <v>0</v>
      </c>
      <c r="BL202" s="12" t="s">
        <v>90</v>
      </c>
      <c r="BM202" s="110" t="s">
        <v>298</v>
      </c>
    </row>
    <row r="203" spans="1:65" s="2" customFormat="1" x14ac:dyDescent="0.2">
      <c r="A203" s="23"/>
      <c r="B203" s="24"/>
      <c r="C203" s="23"/>
      <c r="D203" s="112" t="s">
        <v>91</v>
      </c>
      <c r="E203" s="23"/>
      <c r="F203" s="113" t="s">
        <v>299</v>
      </c>
      <c r="G203" s="23"/>
      <c r="H203" s="23"/>
      <c r="J203" s="23"/>
      <c r="K203" s="23"/>
      <c r="L203" s="24"/>
      <c r="M203" s="115"/>
      <c r="N203" s="116"/>
      <c r="O203" s="38"/>
      <c r="P203" s="38"/>
      <c r="Q203" s="38"/>
      <c r="R203" s="38"/>
      <c r="S203" s="38"/>
      <c r="T203" s="39"/>
      <c r="U203" s="23"/>
      <c r="V203" s="23"/>
      <c r="W203" s="23"/>
      <c r="X203" s="23"/>
      <c r="Y203" s="23"/>
      <c r="Z203" s="23"/>
      <c r="AA203" s="23"/>
      <c r="AB203" s="23"/>
      <c r="AC203" s="23"/>
      <c r="AD203" s="23"/>
      <c r="AE203" s="23"/>
      <c r="AT203" s="12" t="s">
        <v>91</v>
      </c>
      <c r="AU203" s="12" t="s">
        <v>45</v>
      </c>
    </row>
    <row r="204" spans="1:65" s="2" customFormat="1" x14ac:dyDescent="0.2">
      <c r="A204" s="23"/>
      <c r="B204" s="24"/>
      <c r="C204" s="23"/>
      <c r="D204" s="117" t="s">
        <v>92</v>
      </c>
      <c r="E204" s="23"/>
      <c r="F204" s="118" t="s">
        <v>300</v>
      </c>
      <c r="G204" s="23"/>
      <c r="H204" s="23"/>
      <c r="J204" s="23"/>
      <c r="K204" s="23"/>
      <c r="L204" s="24"/>
      <c r="M204" s="115"/>
      <c r="N204" s="116"/>
      <c r="O204" s="38"/>
      <c r="P204" s="38"/>
      <c r="Q204" s="38"/>
      <c r="R204" s="38"/>
      <c r="S204" s="38"/>
      <c r="T204" s="39"/>
      <c r="U204" s="23"/>
      <c r="V204" s="23"/>
      <c r="W204" s="23"/>
      <c r="X204" s="23"/>
      <c r="Y204" s="23"/>
      <c r="Z204" s="23"/>
      <c r="AA204" s="23"/>
      <c r="AB204" s="23"/>
      <c r="AC204" s="23"/>
      <c r="AD204" s="23"/>
      <c r="AE204" s="23"/>
      <c r="AT204" s="12" t="s">
        <v>92</v>
      </c>
      <c r="AU204" s="12" t="s">
        <v>45</v>
      </c>
    </row>
    <row r="205" spans="1:65" s="2" customFormat="1" ht="146.25" x14ac:dyDescent="0.2">
      <c r="A205" s="23"/>
      <c r="B205" s="24"/>
      <c r="C205" s="23"/>
      <c r="D205" s="112" t="s">
        <v>93</v>
      </c>
      <c r="E205" s="23"/>
      <c r="F205" s="119" t="s">
        <v>301</v>
      </c>
      <c r="G205" s="23"/>
      <c r="H205" s="23"/>
      <c r="J205" s="23"/>
      <c r="K205" s="23"/>
      <c r="L205" s="24"/>
      <c r="M205" s="115"/>
      <c r="N205" s="116"/>
      <c r="O205" s="38"/>
      <c r="P205" s="38"/>
      <c r="Q205" s="38"/>
      <c r="R205" s="38"/>
      <c r="S205" s="38"/>
      <c r="T205" s="39"/>
      <c r="U205" s="23"/>
      <c r="V205" s="23"/>
      <c r="W205" s="23"/>
      <c r="X205" s="23"/>
      <c r="Y205" s="23"/>
      <c r="Z205" s="23"/>
      <c r="AA205" s="23"/>
      <c r="AB205" s="23"/>
      <c r="AC205" s="23"/>
      <c r="AD205" s="23"/>
      <c r="AE205" s="23"/>
      <c r="AT205" s="12" t="s">
        <v>93</v>
      </c>
      <c r="AU205" s="12" t="s">
        <v>45</v>
      </c>
    </row>
    <row r="206" spans="1:65" s="8" customFormat="1" x14ac:dyDescent="0.2">
      <c r="B206" s="120"/>
      <c r="D206" s="112" t="s">
        <v>94</v>
      </c>
      <c r="E206" s="121" t="s">
        <v>0</v>
      </c>
      <c r="F206" s="122" t="s">
        <v>302</v>
      </c>
      <c r="H206" s="121" t="s">
        <v>0</v>
      </c>
      <c r="L206" s="120"/>
      <c r="M206" s="123"/>
      <c r="N206" s="124"/>
      <c r="O206" s="124"/>
      <c r="P206" s="124"/>
      <c r="Q206" s="124"/>
      <c r="R206" s="124"/>
      <c r="S206" s="124"/>
      <c r="T206" s="125"/>
      <c r="AT206" s="121" t="s">
        <v>94</v>
      </c>
      <c r="AU206" s="121" t="s">
        <v>45</v>
      </c>
      <c r="AV206" s="8" t="s">
        <v>7</v>
      </c>
      <c r="AW206" s="8" t="s">
        <v>18</v>
      </c>
      <c r="AX206" s="8" t="s">
        <v>44</v>
      </c>
      <c r="AY206" s="121" t="s">
        <v>86</v>
      </c>
    </row>
    <row r="207" spans="1:65" s="9" customFormat="1" x14ac:dyDescent="0.2">
      <c r="B207" s="126"/>
      <c r="D207" s="112" t="s">
        <v>94</v>
      </c>
      <c r="E207" s="127" t="s">
        <v>0</v>
      </c>
      <c r="F207" s="128" t="s">
        <v>303</v>
      </c>
      <c r="H207" s="129">
        <v>29.396999999999998</v>
      </c>
      <c r="L207" s="126"/>
      <c r="M207" s="130"/>
      <c r="N207" s="131"/>
      <c r="O207" s="131"/>
      <c r="P207" s="131"/>
      <c r="Q207" s="131"/>
      <c r="R207" s="131"/>
      <c r="S207" s="131"/>
      <c r="T207" s="132"/>
      <c r="AT207" s="127" t="s">
        <v>94</v>
      </c>
      <c r="AU207" s="127" t="s">
        <v>45</v>
      </c>
      <c r="AV207" s="9" t="s">
        <v>45</v>
      </c>
      <c r="AW207" s="9" t="s">
        <v>18</v>
      </c>
      <c r="AX207" s="9" t="s">
        <v>44</v>
      </c>
      <c r="AY207" s="127" t="s">
        <v>86</v>
      </c>
    </row>
    <row r="208" spans="1:65" s="10" customFormat="1" x14ac:dyDescent="0.2">
      <c r="B208" s="133"/>
      <c r="D208" s="112" t="s">
        <v>94</v>
      </c>
      <c r="E208" s="134" t="s">
        <v>0</v>
      </c>
      <c r="F208" s="135" t="s">
        <v>95</v>
      </c>
      <c r="H208" s="136">
        <v>29.396999999999998</v>
      </c>
      <c r="L208" s="133"/>
      <c r="M208" s="137"/>
      <c r="N208" s="138"/>
      <c r="O208" s="138"/>
      <c r="P208" s="138"/>
      <c r="Q208" s="138"/>
      <c r="R208" s="138"/>
      <c r="S208" s="138"/>
      <c r="T208" s="139"/>
      <c r="AT208" s="134" t="s">
        <v>94</v>
      </c>
      <c r="AU208" s="134" t="s">
        <v>45</v>
      </c>
      <c r="AV208" s="10" t="s">
        <v>90</v>
      </c>
      <c r="AW208" s="10" t="s">
        <v>18</v>
      </c>
      <c r="AX208" s="10" t="s">
        <v>7</v>
      </c>
      <c r="AY208" s="134" t="s">
        <v>86</v>
      </c>
    </row>
    <row r="209" spans="1:65" s="2" customFormat="1" ht="33" customHeight="1" x14ac:dyDescent="0.2">
      <c r="A209" s="23"/>
      <c r="B209" s="99"/>
      <c r="C209" s="100" t="s">
        <v>106</v>
      </c>
      <c r="D209" s="100" t="s">
        <v>88</v>
      </c>
      <c r="E209" s="101" t="s">
        <v>111</v>
      </c>
      <c r="F209" s="102" t="s">
        <v>112</v>
      </c>
      <c r="G209" s="103" t="s">
        <v>48</v>
      </c>
      <c r="H209" s="104">
        <v>24.986999999999998</v>
      </c>
      <c r="I209" s="168"/>
      <c r="J209" s="105"/>
      <c r="K209" s="102" t="s">
        <v>89</v>
      </c>
      <c r="L209" s="24"/>
      <c r="M209" s="106" t="s">
        <v>0</v>
      </c>
      <c r="N209" s="107" t="s">
        <v>26</v>
      </c>
      <c r="O209" s="38"/>
      <c r="P209" s="108">
        <f>O209*H209</f>
        <v>0</v>
      </c>
      <c r="Q209" s="108">
        <v>0</v>
      </c>
      <c r="R209" s="108">
        <f>Q209*H209</f>
        <v>0</v>
      </c>
      <c r="S209" s="108">
        <v>0</v>
      </c>
      <c r="T209" s="109">
        <f>S209*H209</f>
        <v>0</v>
      </c>
      <c r="U209" s="23"/>
      <c r="V209" s="23"/>
      <c r="W209" s="23"/>
      <c r="X209" s="23"/>
      <c r="Y209" s="23"/>
      <c r="Z209" s="23"/>
      <c r="AA209" s="23"/>
      <c r="AB209" s="23"/>
      <c r="AC209" s="23"/>
      <c r="AD209" s="23"/>
      <c r="AE209" s="23"/>
      <c r="AR209" s="110" t="s">
        <v>90</v>
      </c>
      <c r="AT209" s="110" t="s">
        <v>88</v>
      </c>
      <c r="AU209" s="110" t="s">
        <v>45</v>
      </c>
      <c r="AY209" s="12" t="s">
        <v>86</v>
      </c>
      <c r="BE209" s="111">
        <f>IF(N209="základní",J209,0)</f>
        <v>0</v>
      </c>
      <c r="BF209" s="111">
        <f>IF(N209="snížená",J209,0)</f>
        <v>0</v>
      </c>
      <c r="BG209" s="111">
        <f>IF(N209="zákl. přenesená",J209,0)</f>
        <v>0</v>
      </c>
      <c r="BH209" s="111">
        <f>IF(N209="sníž. přenesená",J209,0)</f>
        <v>0</v>
      </c>
      <c r="BI209" s="111">
        <f>IF(N209="nulová",J209,0)</f>
        <v>0</v>
      </c>
      <c r="BJ209" s="12" t="s">
        <v>7</v>
      </c>
      <c r="BK209" s="111">
        <f>ROUND(I209*H209,2)</f>
        <v>0</v>
      </c>
      <c r="BL209" s="12" t="s">
        <v>90</v>
      </c>
      <c r="BM209" s="110" t="s">
        <v>304</v>
      </c>
    </row>
    <row r="210" spans="1:65" s="2" customFormat="1" ht="39" x14ac:dyDescent="0.2">
      <c r="A210" s="23"/>
      <c r="B210" s="24"/>
      <c r="C210" s="23"/>
      <c r="D210" s="112" t="s">
        <v>91</v>
      </c>
      <c r="E210" s="23"/>
      <c r="F210" s="113" t="s">
        <v>113</v>
      </c>
      <c r="G210" s="23"/>
      <c r="H210" s="23"/>
      <c r="J210" s="23"/>
      <c r="K210" s="23"/>
      <c r="L210" s="24"/>
      <c r="M210" s="115"/>
      <c r="N210" s="116"/>
      <c r="O210" s="38"/>
      <c r="P210" s="38"/>
      <c r="Q210" s="38"/>
      <c r="R210" s="38"/>
      <c r="S210" s="38"/>
      <c r="T210" s="39"/>
      <c r="U210" s="23"/>
      <c r="V210" s="23"/>
      <c r="W210" s="23"/>
      <c r="X210" s="23"/>
      <c r="Y210" s="23"/>
      <c r="Z210" s="23"/>
      <c r="AA210" s="23"/>
      <c r="AB210" s="23"/>
      <c r="AC210" s="23"/>
      <c r="AD210" s="23"/>
      <c r="AE210" s="23"/>
      <c r="AT210" s="12" t="s">
        <v>91</v>
      </c>
      <c r="AU210" s="12" t="s">
        <v>45</v>
      </c>
    </row>
    <row r="211" spans="1:65" s="2" customFormat="1" x14ac:dyDescent="0.2">
      <c r="A211" s="23"/>
      <c r="B211" s="24"/>
      <c r="C211" s="23"/>
      <c r="D211" s="117" t="s">
        <v>92</v>
      </c>
      <c r="E211" s="23"/>
      <c r="F211" s="118" t="s">
        <v>114</v>
      </c>
      <c r="G211" s="23"/>
      <c r="H211" s="23"/>
      <c r="J211" s="23"/>
      <c r="K211" s="23"/>
      <c r="L211" s="24"/>
      <c r="M211" s="115"/>
      <c r="N211" s="116"/>
      <c r="O211" s="38"/>
      <c r="P211" s="38"/>
      <c r="Q211" s="38"/>
      <c r="R211" s="38"/>
      <c r="S211" s="38"/>
      <c r="T211" s="39"/>
      <c r="U211" s="23"/>
      <c r="V211" s="23"/>
      <c r="W211" s="23"/>
      <c r="X211" s="23"/>
      <c r="Y211" s="23"/>
      <c r="Z211" s="23"/>
      <c r="AA211" s="23"/>
      <c r="AB211" s="23"/>
      <c r="AC211" s="23"/>
      <c r="AD211" s="23"/>
      <c r="AE211" s="23"/>
      <c r="AT211" s="12" t="s">
        <v>92</v>
      </c>
      <c r="AU211" s="12" t="s">
        <v>45</v>
      </c>
    </row>
    <row r="212" spans="1:65" s="2" customFormat="1" ht="68.25" x14ac:dyDescent="0.2">
      <c r="A212" s="23"/>
      <c r="B212" s="24"/>
      <c r="C212" s="23"/>
      <c r="D212" s="112" t="s">
        <v>93</v>
      </c>
      <c r="E212" s="23"/>
      <c r="F212" s="119" t="s">
        <v>109</v>
      </c>
      <c r="G212" s="23"/>
      <c r="H212" s="23"/>
      <c r="J212" s="23"/>
      <c r="K212" s="23"/>
      <c r="L212" s="24"/>
      <c r="M212" s="115"/>
      <c r="N212" s="116"/>
      <c r="O212" s="38"/>
      <c r="P212" s="38"/>
      <c r="Q212" s="38"/>
      <c r="R212" s="38"/>
      <c r="S212" s="38"/>
      <c r="T212" s="39"/>
      <c r="U212" s="23"/>
      <c r="V212" s="23"/>
      <c r="W212" s="23"/>
      <c r="X212" s="23"/>
      <c r="Y212" s="23"/>
      <c r="Z212" s="23"/>
      <c r="AA212" s="23"/>
      <c r="AB212" s="23"/>
      <c r="AC212" s="23"/>
      <c r="AD212" s="23"/>
      <c r="AE212" s="23"/>
      <c r="AT212" s="12" t="s">
        <v>93</v>
      </c>
      <c r="AU212" s="12" t="s">
        <v>45</v>
      </c>
    </row>
    <row r="213" spans="1:65" s="8" customFormat="1" x14ac:dyDescent="0.2">
      <c r="B213" s="120"/>
      <c r="D213" s="112" t="s">
        <v>94</v>
      </c>
      <c r="E213" s="121" t="s">
        <v>0</v>
      </c>
      <c r="F213" s="122" t="s">
        <v>302</v>
      </c>
      <c r="H213" s="121" t="s">
        <v>0</v>
      </c>
      <c r="L213" s="120"/>
      <c r="M213" s="123"/>
      <c r="N213" s="124"/>
      <c r="O213" s="124"/>
      <c r="P213" s="124"/>
      <c r="Q213" s="124"/>
      <c r="R213" s="124"/>
      <c r="S213" s="124"/>
      <c r="T213" s="125"/>
      <c r="AT213" s="121" t="s">
        <v>94</v>
      </c>
      <c r="AU213" s="121" t="s">
        <v>45</v>
      </c>
      <c r="AV213" s="8" t="s">
        <v>7</v>
      </c>
      <c r="AW213" s="8" t="s">
        <v>18</v>
      </c>
      <c r="AX213" s="8" t="s">
        <v>44</v>
      </c>
      <c r="AY213" s="121" t="s">
        <v>86</v>
      </c>
    </row>
    <row r="214" spans="1:65" s="9" customFormat="1" x14ac:dyDescent="0.2">
      <c r="B214" s="126"/>
      <c r="D214" s="112" t="s">
        <v>94</v>
      </c>
      <c r="E214" s="127" t="s">
        <v>0</v>
      </c>
      <c r="F214" s="128" t="s">
        <v>305</v>
      </c>
      <c r="H214" s="129">
        <v>24.986999999999998</v>
      </c>
      <c r="L214" s="126"/>
      <c r="M214" s="130"/>
      <c r="N214" s="131"/>
      <c r="O214" s="131"/>
      <c r="P214" s="131"/>
      <c r="Q214" s="131"/>
      <c r="R214" s="131"/>
      <c r="S214" s="131"/>
      <c r="T214" s="132"/>
      <c r="AT214" s="127" t="s">
        <v>94</v>
      </c>
      <c r="AU214" s="127" t="s">
        <v>45</v>
      </c>
      <c r="AV214" s="9" t="s">
        <v>45</v>
      </c>
      <c r="AW214" s="9" t="s">
        <v>18</v>
      </c>
      <c r="AX214" s="9" t="s">
        <v>44</v>
      </c>
      <c r="AY214" s="127" t="s">
        <v>86</v>
      </c>
    </row>
    <row r="215" spans="1:65" s="10" customFormat="1" x14ac:dyDescent="0.2">
      <c r="B215" s="133"/>
      <c r="D215" s="112" t="s">
        <v>94</v>
      </c>
      <c r="E215" s="134" t="s">
        <v>54</v>
      </c>
      <c r="F215" s="135" t="s">
        <v>95</v>
      </c>
      <c r="H215" s="136">
        <v>24.986999999999998</v>
      </c>
      <c r="L215" s="133"/>
      <c r="M215" s="137"/>
      <c r="N215" s="138"/>
      <c r="O215" s="138"/>
      <c r="P215" s="138"/>
      <c r="Q215" s="138"/>
      <c r="R215" s="138"/>
      <c r="S215" s="138"/>
      <c r="T215" s="139"/>
      <c r="AT215" s="134" t="s">
        <v>94</v>
      </c>
      <c r="AU215" s="134" t="s">
        <v>45</v>
      </c>
      <c r="AV215" s="10" t="s">
        <v>90</v>
      </c>
      <c r="AW215" s="10" t="s">
        <v>18</v>
      </c>
      <c r="AX215" s="10" t="s">
        <v>7</v>
      </c>
      <c r="AY215" s="134" t="s">
        <v>86</v>
      </c>
    </row>
    <row r="216" spans="1:65" s="2" customFormat="1" ht="33" customHeight="1" x14ac:dyDescent="0.2">
      <c r="A216" s="23"/>
      <c r="B216" s="99"/>
      <c r="C216" s="100" t="s">
        <v>4</v>
      </c>
      <c r="D216" s="100" t="s">
        <v>88</v>
      </c>
      <c r="E216" s="101" t="s">
        <v>116</v>
      </c>
      <c r="F216" s="102" t="s">
        <v>117</v>
      </c>
      <c r="G216" s="103" t="s">
        <v>48</v>
      </c>
      <c r="H216" s="104">
        <v>4.41</v>
      </c>
      <c r="I216" s="168"/>
      <c r="J216" s="105"/>
      <c r="K216" s="102" t="s">
        <v>89</v>
      </c>
      <c r="L216" s="24"/>
      <c r="M216" s="106" t="s">
        <v>0</v>
      </c>
      <c r="N216" s="107" t="s">
        <v>26</v>
      </c>
      <c r="O216" s="38"/>
      <c r="P216" s="108">
        <f>O216*H216</f>
        <v>0</v>
      </c>
      <c r="Q216" s="108">
        <v>0</v>
      </c>
      <c r="R216" s="108">
        <f>Q216*H216</f>
        <v>0</v>
      </c>
      <c r="S216" s="108">
        <v>0</v>
      </c>
      <c r="T216" s="109">
        <f>S216*H216</f>
        <v>0</v>
      </c>
      <c r="U216" s="23"/>
      <c r="V216" s="23"/>
      <c r="W216" s="23"/>
      <c r="X216" s="23"/>
      <c r="Y216" s="23"/>
      <c r="Z216" s="23"/>
      <c r="AA216" s="23"/>
      <c r="AB216" s="23"/>
      <c r="AC216" s="23"/>
      <c r="AD216" s="23"/>
      <c r="AE216" s="23"/>
      <c r="AR216" s="110" t="s">
        <v>90</v>
      </c>
      <c r="AT216" s="110" t="s">
        <v>88</v>
      </c>
      <c r="AU216" s="110" t="s">
        <v>45</v>
      </c>
      <c r="AY216" s="12" t="s">
        <v>86</v>
      </c>
      <c r="BE216" s="111">
        <f>IF(N216="základní",J216,0)</f>
        <v>0</v>
      </c>
      <c r="BF216" s="111">
        <f>IF(N216="snížená",J216,0)</f>
        <v>0</v>
      </c>
      <c r="BG216" s="111">
        <f>IF(N216="zákl. přenesená",J216,0)</f>
        <v>0</v>
      </c>
      <c r="BH216" s="111">
        <f>IF(N216="sníž. přenesená",J216,0)</f>
        <v>0</v>
      </c>
      <c r="BI216" s="111">
        <f>IF(N216="nulová",J216,0)</f>
        <v>0</v>
      </c>
      <c r="BJ216" s="12" t="s">
        <v>7</v>
      </c>
      <c r="BK216" s="111">
        <f>ROUND(I216*H216,2)</f>
        <v>0</v>
      </c>
      <c r="BL216" s="12" t="s">
        <v>90</v>
      </c>
      <c r="BM216" s="110" t="s">
        <v>306</v>
      </c>
    </row>
    <row r="217" spans="1:65" s="2" customFormat="1" ht="39" x14ac:dyDescent="0.2">
      <c r="A217" s="23"/>
      <c r="B217" s="24"/>
      <c r="C217" s="23"/>
      <c r="D217" s="112" t="s">
        <v>91</v>
      </c>
      <c r="E217" s="23"/>
      <c r="F217" s="113" t="s">
        <v>118</v>
      </c>
      <c r="G217" s="23"/>
      <c r="H217" s="23"/>
      <c r="J217" s="23"/>
      <c r="K217" s="23"/>
      <c r="L217" s="24"/>
      <c r="M217" s="115"/>
      <c r="N217" s="116"/>
      <c r="O217" s="38"/>
      <c r="P217" s="38"/>
      <c r="Q217" s="38"/>
      <c r="R217" s="38"/>
      <c r="S217" s="38"/>
      <c r="T217" s="39"/>
      <c r="U217" s="23"/>
      <c r="V217" s="23"/>
      <c r="W217" s="23"/>
      <c r="X217" s="23"/>
      <c r="Y217" s="23"/>
      <c r="Z217" s="23"/>
      <c r="AA217" s="23"/>
      <c r="AB217" s="23"/>
      <c r="AC217" s="23"/>
      <c r="AD217" s="23"/>
      <c r="AE217" s="23"/>
      <c r="AT217" s="12" t="s">
        <v>91</v>
      </c>
      <c r="AU217" s="12" t="s">
        <v>45</v>
      </c>
    </row>
    <row r="218" spans="1:65" s="2" customFormat="1" x14ac:dyDescent="0.2">
      <c r="A218" s="23"/>
      <c r="B218" s="24"/>
      <c r="C218" s="23"/>
      <c r="D218" s="117" t="s">
        <v>92</v>
      </c>
      <c r="E218" s="23"/>
      <c r="F218" s="118" t="s">
        <v>119</v>
      </c>
      <c r="G218" s="23"/>
      <c r="H218" s="23"/>
      <c r="J218" s="23"/>
      <c r="K218" s="23"/>
      <c r="L218" s="24"/>
      <c r="M218" s="115"/>
      <c r="N218" s="116"/>
      <c r="O218" s="38"/>
      <c r="P218" s="38"/>
      <c r="Q218" s="38"/>
      <c r="R218" s="38"/>
      <c r="S218" s="38"/>
      <c r="T218" s="39"/>
      <c r="U218" s="23"/>
      <c r="V218" s="23"/>
      <c r="W218" s="23"/>
      <c r="X218" s="23"/>
      <c r="Y218" s="23"/>
      <c r="Z218" s="23"/>
      <c r="AA218" s="23"/>
      <c r="AB218" s="23"/>
      <c r="AC218" s="23"/>
      <c r="AD218" s="23"/>
      <c r="AE218" s="23"/>
      <c r="AT218" s="12" t="s">
        <v>92</v>
      </c>
      <c r="AU218" s="12" t="s">
        <v>45</v>
      </c>
    </row>
    <row r="219" spans="1:65" s="2" customFormat="1" ht="68.25" x14ac:dyDescent="0.2">
      <c r="A219" s="23"/>
      <c r="B219" s="24"/>
      <c r="C219" s="23"/>
      <c r="D219" s="112" t="s">
        <v>93</v>
      </c>
      <c r="E219" s="23"/>
      <c r="F219" s="119" t="s">
        <v>109</v>
      </c>
      <c r="G219" s="23"/>
      <c r="H219" s="23"/>
      <c r="J219" s="23"/>
      <c r="K219" s="23"/>
      <c r="L219" s="24"/>
      <c r="M219" s="115"/>
      <c r="N219" s="116"/>
      <c r="O219" s="38"/>
      <c r="P219" s="38"/>
      <c r="Q219" s="38"/>
      <c r="R219" s="38"/>
      <c r="S219" s="38"/>
      <c r="T219" s="39"/>
      <c r="U219" s="23"/>
      <c r="V219" s="23"/>
      <c r="W219" s="23"/>
      <c r="X219" s="23"/>
      <c r="Y219" s="23"/>
      <c r="Z219" s="23"/>
      <c r="AA219" s="23"/>
      <c r="AB219" s="23"/>
      <c r="AC219" s="23"/>
      <c r="AD219" s="23"/>
      <c r="AE219" s="23"/>
      <c r="AT219" s="12" t="s">
        <v>93</v>
      </c>
      <c r="AU219" s="12" t="s">
        <v>45</v>
      </c>
    </row>
    <row r="220" spans="1:65" s="8" customFormat="1" x14ac:dyDescent="0.2">
      <c r="B220" s="120"/>
      <c r="D220" s="112" t="s">
        <v>94</v>
      </c>
      <c r="E220" s="121" t="s">
        <v>0</v>
      </c>
      <c r="F220" s="122" t="s">
        <v>302</v>
      </c>
      <c r="H220" s="121" t="s">
        <v>0</v>
      </c>
      <c r="L220" s="120"/>
      <c r="M220" s="123"/>
      <c r="N220" s="124"/>
      <c r="O220" s="124"/>
      <c r="P220" s="124"/>
      <c r="Q220" s="124"/>
      <c r="R220" s="124"/>
      <c r="S220" s="124"/>
      <c r="T220" s="125"/>
      <c r="AT220" s="121" t="s">
        <v>94</v>
      </c>
      <c r="AU220" s="121" t="s">
        <v>45</v>
      </c>
      <c r="AV220" s="8" t="s">
        <v>7</v>
      </c>
      <c r="AW220" s="8" t="s">
        <v>18</v>
      </c>
      <c r="AX220" s="8" t="s">
        <v>44</v>
      </c>
      <c r="AY220" s="121" t="s">
        <v>86</v>
      </c>
    </row>
    <row r="221" spans="1:65" s="9" customFormat="1" x14ac:dyDescent="0.2">
      <c r="B221" s="126"/>
      <c r="D221" s="112" t="s">
        <v>94</v>
      </c>
      <c r="E221" s="127" t="s">
        <v>0</v>
      </c>
      <c r="F221" s="128" t="s">
        <v>307</v>
      </c>
      <c r="H221" s="129">
        <v>4.41</v>
      </c>
      <c r="L221" s="126"/>
      <c r="M221" s="130"/>
      <c r="N221" s="131"/>
      <c r="O221" s="131"/>
      <c r="P221" s="131"/>
      <c r="Q221" s="131"/>
      <c r="R221" s="131"/>
      <c r="S221" s="131"/>
      <c r="T221" s="132"/>
      <c r="AT221" s="127" t="s">
        <v>94</v>
      </c>
      <c r="AU221" s="127" t="s">
        <v>45</v>
      </c>
      <c r="AV221" s="9" t="s">
        <v>45</v>
      </c>
      <c r="AW221" s="9" t="s">
        <v>18</v>
      </c>
      <c r="AX221" s="9" t="s">
        <v>44</v>
      </c>
      <c r="AY221" s="127" t="s">
        <v>86</v>
      </c>
    </row>
    <row r="222" spans="1:65" s="10" customFormat="1" x14ac:dyDescent="0.2">
      <c r="B222" s="133"/>
      <c r="D222" s="112" t="s">
        <v>94</v>
      </c>
      <c r="E222" s="134" t="s">
        <v>56</v>
      </c>
      <c r="F222" s="135" t="s">
        <v>95</v>
      </c>
      <c r="H222" s="136">
        <v>4.41</v>
      </c>
      <c r="L222" s="133"/>
      <c r="M222" s="137"/>
      <c r="N222" s="138"/>
      <c r="O222" s="138"/>
      <c r="P222" s="138"/>
      <c r="Q222" s="138"/>
      <c r="R222" s="138"/>
      <c r="S222" s="138"/>
      <c r="T222" s="139"/>
      <c r="AT222" s="134" t="s">
        <v>94</v>
      </c>
      <c r="AU222" s="134" t="s">
        <v>45</v>
      </c>
      <c r="AV222" s="10" t="s">
        <v>90</v>
      </c>
      <c r="AW222" s="10" t="s">
        <v>18</v>
      </c>
      <c r="AX222" s="10" t="s">
        <v>7</v>
      </c>
      <c r="AY222" s="134" t="s">
        <v>86</v>
      </c>
    </row>
    <row r="223" spans="1:65" s="2" customFormat="1" ht="21.75" customHeight="1" x14ac:dyDescent="0.2">
      <c r="A223" s="23"/>
      <c r="B223" s="99"/>
      <c r="C223" s="100" t="s">
        <v>107</v>
      </c>
      <c r="D223" s="100" t="s">
        <v>88</v>
      </c>
      <c r="E223" s="101" t="s">
        <v>308</v>
      </c>
      <c r="F223" s="102" t="s">
        <v>309</v>
      </c>
      <c r="G223" s="103" t="s">
        <v>48</v>
      </c>
      <c r="H223" s="104">
        <v>11.95</v>
      </c>
      <c r="I223" s="168"/>
      <c r="J223" s="105"/>
      <c r="K223" s="102" t="s">
        <v>89</v>
      </c>
      <c r="L223" s="24"/>
      <c r="M223" s="106" t="s">
        <v>0</v>
      </c>
      <c r="N223" s="107" t="s">
        <v>26</v>
      </c>
      <c r="O223" s="38"/>
      <c r="P223" s="108">
        <f>O223*H223</f>
        <v>0</v>
      </c>
      <c r="Q223" s="108">
        <v>0</v>
      </c>
      <c r="R223" s="108">
        <f>Q223*H223</f>
        <v>0</v>
      </c>
      <c r="S223" s="108">
        <v>0</v>
      </c>
      <c r="T223" s="109">
        <f>S223*H223</f>
        <v>0</v>
      </c>
      <c r="U223" s="23"/>
      <c r="V223" s="23"/>
      <c r="W223" s="23"/>
      <c r="X223" s="23"/>
      <c r="Y223" s="23"/>
      <c r="Z223" s="23"/>
      <c r="AA223" s="23"/>
      <c r="AB223" s="23"/>
      <c r="AC223" s="23"/>
      <c r="AD223" s="23"/>
      <c r="AE223" s="23"/>
      <c r="AR223" s="110" t="s">
        <v>90</v>
      </c>
      <c r="AT223" s="110" t="s">
        <v>88</v>
      </c>
      <c r="AU223" s="110" t="s">
        <v>45</v>
      </c>
      <c r="AY223" s="12" t="s">
        <v>86</v>
      </c>
      <c r="BE223" s="111">
        <f>IF(N223="základní",J223,0)</f>
        <v>0</v>
      </c>
      <c r="BF223" s="111">
        <f>IF(N223="snížená",J223,0)</f>
        <v>0</v>
      </c>
      <c r="BG223" s="111">
        <f>IF(N223="zákl. přenesená",J223,0)</f>
        <v>0</v>
      </c>
      <c r="BH223" s="111">
        <f>IF(N223="sníž. přenesená",J223,0)</f>
        <v>0</v>
      </c>
      <c r="BI223" s="111">
        <f>IF(N223="nulová",J223,0)</f>
        <v>0</v>
      </c>
      <c r="BJ223" s="12" t="s">
        <v>7</v>
      </c>
      <c r="BK223" s="111">
        <f>ROUND(I223*H223,2)</f>
        <v>0</v>
      </c>
      <c r="BL223" s="12" t="s">
        <v>90</v>
      </c>
      <c r="BM223" s="110" t="s">
        <v>310</v>
      </c>
    </row>
    <row r="224" spans="1:65" s="2" customFormat="1" ht="19.5" x14ac:dyDescent="0.2">
      <c r="A224" s="23"/>
      <c r="B224" s="24"/>
      <c r="C224" s="23"/>
      <c r="D224" s="112" t="s">
        <v>91</v>
      </c>
      <c r="E224" s="23"/>
      <c r="F224" s="113" t="s">
        <v>311</v>
      </c>
      <c r="G224" s="23"/>
      <c r="H224" s="23"/>
      <c r="J224" s="23"/>
      <c r="K224" s="23"/>
      <c r="L224" s="24"/>
      <c r="M224" s="115"/>
      <c r="N224" s="116"/>
      <c r="O224" s="38"/>
      <c r="P224" s="38"/>
      <c r="Q224" s="38"/>
      <c r="R224" s="38"/>
      <c r="S224" s="38"/>
      <c r="T224" s="39"/>
      <c r="U224" s="23"/>
      <c r="V224" s="23"/>
      <c r="W224" s="23"/>
      <c r="X224" s="23"/>
      <c r="Y224" s="23"/>
      <c r="Z224" s="23"/>
      <c r="AA224" s="23"/>
      <c r="AB224" s="23"/>
      <c r="AC224" s="23"/>
      <c r="AD224" s="23"/>
      <c r="AE224" s="23"/>
      <c r="AT224" s="12" t="s">
        <v>91</v>
      </c>
      <c r="AU224" s="12" t="s">
        <v>45</v>
      </c>
    </row>
    <row r="225" spans="1:65" s="2" customFormat="1" x14ac:dyDescent="0.2">
      <c r="A225" s="23"/>
      <c r="B225" s="24"/>
      <c r="C225" s="23"/>
      <c r="D225" s="117" t="s">
        <v>92</v>
      </c>
      <c r="E225" s="23"/>
      <c r="F225" s="118" t="s">
        <v>312</v>
      </c>
      <c r="G225" s="23"/>
      <c r="H225" s="23"/>
      <c r="J225" s="23"/>
      <c r="K225" s="23"/>
      <c r="L225" s="24"/>
      <c r="M225" s="115"/>
      <c r="N225" s="116"/>
      <c r="O225" s="38"/>
      <c r="P225" s="38"/>
      <c r="Q225" s="38"/>
      <c r="R225" s="38"/>
      <c r="S225" s="38"/>
      <c r="T225" s="39"/>
      <c r="U225" s="23"/>
      <c r="V225" s="23"/>
      <c r="W225" s="23"/>
      <c r="X225" s="23"/>
      <c r="Y225" s="23"/>
      <c r="Z225" s="23"/>
      <c r="AA225" s="23"/>
      <c r="AB225" s="23"/>
      <c r="AC225" s="23"/>
      <c r="AD225" s="23"/>
      <c r="AE225" s="23"/>
      <c r="AT225" s="12" t="s">
        <v>92</v>
      </c>
      <c r="AU225" s="12" t="s">
        <v>45</v>
      </c>
    </row>
    <row r="226" spans="1:65" s="2" customFormat="1" ht="165.75" x14ac:dyDescent="0.2">
      <c r="A226" s="23"/>
      <c r="B226" s="24"/>
      <c r="C226" s="23"/>
      <c r="D226" s="112" t="s">
        <v>93</v>
      </c>
      <c r="E226" s="23"/>
      <c r="F226" s="119" t="s">
        <v>313</v>
      </c>
      <c r="G226" s="23"/>
      <c r="H226" s="23"/>
      <c r="J226" s="23"/>
      <c r="K226" s="23"/>
      <c r="L226" s="24"/>
      <c r="M226" s="115"/>
      <c r="N226" s="116"/>
      <c r="O226" s="38"/>
      <c r="P226" s="38"/>
      <c r="Q226" s="38"/>
      <c r="R226" s="38"/>
      <c r="S226" s="38"/>
      <c r="T226" s="39"/>
      <c r="U226" s="23"/>
      <c r="V226" s="23"/>
      <c r="W226" s="23"/>
      <c r="X226" s="23"/>
      <c r="Y226" s="23"/>
      <c r="Z226" s="23"/>
      <c r="AA226" s="23"/>
      <c r="AB226" s="23"/>
      <c r="AC226" s="23"/>
      <c r="AD226" s="23"/>
      <c r="AE226" s="23"/>
      <c r="AT226" s="12" t="s">
        <v>93</v>
      </c>
      <c r="AU226" s="12" t="s">
        <v>45</v>
      </c>
    </row>
    <row r="227" spans="1:65" s="9" customFormat="1" x14ac:dyDescent="0.2">
      <c r="B227" s="126"/>
      <c r="D227" s="112" t="s">
        <v>94</v>
      </c>
      <c r="E227" s="127" t="s">
        <v>0</v>
      </c>
      <c r="F227" s="128" t="s">
        <v>195</v>
      </c>
      <c r="H227" s="129">
        <v>11.95</v>
      </c>
      <c r="L227" s="126"/>
      <c r="M227" s="130"/>
      <c r="N227" s="131"/>
      <c r="O227" s="131"/>
      <c r="P227" s="131"/>
      <c r="Q227" s="131"/>
      <c r="R227" s="131"/>
      <c r="S227" s="131"/>
      <c r="T227" s="132"/>
      <c r="AT227" s="127" t="s">
        <v>94</v>
      </c>
      <c r="AU227" s="127" t="s">
        <v>45</v>
      </c>
      <c r="AV227" s="9" t="s">
        <v>45</v>
      </c>
      <c r="AW227" s="9" t="s">
        <v>18</v>
      </c>
      <c r="AX227" s="9" t="s">
        <v>44</v>
      </c>
      <c r="AY227" s="127" t="s">
        <v>86</v>
      </c>
    </row>
    <row r="228" spans="1:65" s="10" customFormat="1" x14ac:dyDescent="0.2">
      <c r="B228" s="133"/>
      <c r="D228" s="112" t="s">
        <v>94</v>
      </c>
      <c r="E228" s="134" t="s">
        <v>0</v>
      </c>
      <c r="F228" s="135" t="s">
        <v>95</v>
      </c>
      <c r="H228" s="136">
        <v>11.95</v>
      </c>
      <c r="L228" s="133"/>
      <c r="M228" s="137"/>
      <c r="N228" s="138"/>
      <c r="O228" s="138"/>
      <c r="P228" s="138"/>
      <c r="Q228" s="138"/>
      <c r="R228" s="138"/>
      <c r="S228" s="138"/>
      <c r="T228" s="139"/>
      <c r="AT228" s="134" t="s">
        <v>94</v>
      </c>
      <c r="AU228" s="134" t="s">
        <v>45</v>
      </c>
      <c r="AV228" s="10" t="s">
        <v>90</v>
      </c>
      <c r="AW228" s="10" t="s">
        <v>18</v>
      </c>
      <c r="AX228" s="10" t="s">
        <v>7</v>
      </c>
      <c r="AY228" s="134" t="s">
        <v>86</v>
      </c>
    </row>
    <row r="229" spans="1:65" s="2" customFormat="1" ht="21.75" customHeight="1" x14ac:dyDescent="0.2">
      <c r="A229" s="23"/>
      <c r="B229" s="99"/>
      <c r="C229" s="100" t="s">
        <v>108</v>
      </c>
      <c r="D229" s="100" t="s">
        <v>88</v>
      </c>
      <c r="E229" s="101" t="s">
        <v>314</v>
      </c>
      <c r="F229" s="102" t="s">
        <v>315</v>
      </c>
      <c r="G229" s="103" t="s">
        <v>48</v>
      </c>
      <c r="H229" s="104">
        <v>7.17</v>
      </c>
      <c r="I229" s="168"/>
      <c r="J229" s="105"/>
      <c r="K229" s="102" t="s">
        <v>89</v>
      </c>
      <c r="L229" s="24"/>
      <c r="M229" s="106" t="s">
        <v>0</v>
      </c>
      <c r="N229" s="107" t="s">
        <v>26</v>
      </c>
      <c r="O229" s="38"/>
      <c r="P229" s="108">
        <f>O229*H229</f>
        <v>0</v>
      </c>
      <c r="Q229" s="108">
        <v>0</v>
      </c>
      <c r="R229" s="108">
        <f>Q229*H229</f>
        <v>0</v>
      </c>
      <c r="S229" s="108">
        <v>0</v>
      </c>
      <c r="T229" s="109">
        <f>S229*H229</f>
        <v>0</v>
      </c>
      <c r="U229" s="23"/>
      <c r="V229" s="23"/>
      <c r="W229" s="23"/>
      <c r="X229" s="23"/>
      <c r="Y229" s="23"/>
      <c r="Z229" s="23"/>
      <c r="AA229" s="23"/>
      <c r="AB229" s="23"/>
      <c r="AC229" s="23"/>
      <c r="AD229" s="23"/>
      <c r="AE229" s="23"/>
      <c r="AR229" s="110" t="s">
        <v>90</v>
      </c>
      <c r="AT229" s="110" t="s">
        <v>88</v>
      </c>
      <c r="AU229" s="110" t="s">
        <v>45</v>
      </c>
      <c r="AY229" s="12" t="s">
        <v>86</v>
      </c>
      <c r="BE229" s="111">
        <f>IF(N229="základní",J229,0)</f>
        <v>0</v>
      </c>
      <c r="BF229" s="111">
        <f>IF(N229="snížená",J229,0)</f>
        <v>0</v>
      </c>
      <c r="BG229" s="111">
        <f>IF(N229="zákl. přenesená",J229,0)</f>
        <v>0</v>
      </c>
      <c r="BH229" s="111">
        <f>IF(N229="sníž. přenesená",J229,0)</f>
        <v>0</v>
      </c>
      <c r="BI229" s="111">
        <f>IF(N229="nulová",J229,0)</f>
        <v>0</v>
      </c>
      <c r="BJ229" s="12" t="s">
        <v>7</v>
      </c>
      <c r="BK229" s="111">
        <f>ROUND(I229*H229,2)</f>
        <v>0</v>
      </c>
      <c r="BL229" s="12" t="s">
        <v>90</v>
      </c>
      <c r="BM229" s="110" t="s">
        <v>316</v>
      </c>
    </row>
    <row r="230" spans="1:65" s="2" customFormat="1" ht="19.5" x14ac:dyDescent="0.2">
      <c r="A230" s="23"/>
      <c r="B230" s="24"/>
      <c r="C230" s="23"/>
      <c r="D230" s="112" t="s">
        <v>91</v>
      </c>
      <c r="E230" s="23"/>
      <c r="F230" s="113" t="s">
        <v>317</v>
      </c>
      <c r="G230" s="23"/>
      <c r="H230" s="23"/>
      <c r="J230" s="23"/>
      <c r="K230" s="23"/>
      <c r="L230" s="24"/>
      <c r="M230" s="115"/>
      <c r="N230" s="116"/>
      <c r="O230" s="38"/>
      <c r="P230" s="38"/>
      <c r="Q230" s="38"/>
      <c r="R230" s="38"/>
      <c r="S230" s="38"/>
      <c r="T230" s="39"/>
      <c r="U230" s="23"/>
      <c r="V230" s="23"/>
      <c r="W230" s="23"/>
      <c r="X230" s="23"/>
      <c r="Y230" s="23"/>
      <c r="Z230" s="23"/>
      <c r="AA230" s="23"/>
      <c r="AB230" s="23"/>
      <c r="AC230" s="23"/>
      <c r="AD230" s="23"/>
      <c r="AE230" s="23"/>
      <c r="AT230" s="12" t="s">
        <v>91</v>
      </c>
      <c r="AU230" s="12" t="s">
        <v>45</v>
      </c>
    </row>
    <row r="231" spans="1:65" s="2" customFormat="1" x14ac:dyDescent="0.2">
      <c r="A231" s="23"/>
      <c r="B231" s="24"/>
      <c r="C231" s="23"/>
      <c r="D231" s="117" t="s">
        <v>92</v>
      </c>
      <c r="E231" s="23"/>
      <c r="F231" s="118" t="s">
        <v>318</v>
      </c>
      <c r="G231" s="23"/>
      <c r="H231" s="23"/>
      <c r="J231" s="23"/>
      <c r="K231" s="23"/>
      <c r="L231" s="24"/>
      <c r="M231" s="115"/>
      <c r="N231" s="116"/>
      <c r="O231" s="38"/>
      <c r="P231" s="38"/>
      <c r="Q231" s="38"/>
      <c r="R231" s="38"/>
      <c r="S231" s="38"/>
      <c r="T231" s="39"/>
      <c r="U231" s="23"/>
      <c r="V231" s="23"/>
      <c r="W231" s="23"/>
      <c r="X231" s="23"/>
      <c r="Y231" s="23"/>
      <c r="Z231" s="23"/>
      <c r="AA231" s="23"/>
      <c r="AB231" s="23"/>
      <c r="AC231" s="23"/>
      <c r="AD231" s="23"/>
      <c r="AE231" s="23"/>
      <c r="AT231" s="12" t="s">
        <v>92</v>
      </c>
      <c r="AU231" s="12" t="s">
        <v>45</v>
      </c>
    </row>
    <row r="232" spans="1:65" s="2" customFormat="1" ht="165.75" x14ac:dyDescent="0.2">
      <c r="A232" s="23"/>
      <c r="B232" s="24"/>
      <c r="C232" s="23"/>
      <c r="D232" s="112" t="s">
        <v>93</v>
      </c>
      <c r="E232" s="23"/>
      <c r="F232" s="119" t="s">
        <v>313</v>
      </c>
      <c r="G232" s="23"/>
      <c r="H232" s="23"/>
      <c r="J232" s="23"/>
      <c r="K232" s="23"/>
      <c r="L232" s="24"/>
      <c r="M232" s="115"/>
      <c r="N232" s="116"/>
      <c r="O232" s="38"/>
      <c r="P232" s="38"/>
      <c r="Q232" s="38"/>
      <c r="R232" s="38"/>
      <c r="S232" s="38"/>
      <c r="T232" s="39"/>
      <c r="U232" s="23"/>
      <c r="V232" s="23"/>
      <c r="W232" s="23"/>
      <c r="X232" s="23"/>
      <c r="Y232" s="23"/>
      <c r="Z232" s="23"/>
      <c r="AA232" s="23"/>
      <c r="AB232" s="23"/>
      <c r="AC232" s="23"/>
      <c r="AD232" s="23"/>
      <c r="AE232" s="23"/>
      <c r="AT232" s="12" t="s">
        <v>93</v>
      </c>
      <c r="AU232" s="12" t="s">
        <v>45</v>
      </c>
    </row>
    <row r="233" spans="1:65" s="9" customFormat="1" x14ac:dyDescent="0.2">
      <c r="B233" s="126"/>
      <c r="D233" s="112" t="s">
        <v>94</v>
      </c>
      <c r="E233" s="127" t="s">
        <v>0</v>
      </c>
      <c r="F233" s="128" t="s">
        <v>198</v>
      </c>
      <c r="H233" s="129">
        <v>7.17</v>
      </c>
      <c r="L233" s="126"/>
      <c r="M233" s="130"/>
      <c r="N233" s="131"/>
      <c r="O233" s="131"/>
      <c r="P233" s="131"/>
      <c r="Q233" s="131"/>
      <c r="R233" s="131"/>
      <c r="S233" s="131"/>
      <c r="T233" s="132"/>
      <c r="AT233" s="127" t="s">
        <v>94</v>
      </c>
      <c r="AU233" s="127" t="s">
        <v>45</v>
      </c>
      <c r="AV233" s="9" t="s">
        <v>45</v>
      </c>
      <c r="AW233" s="9" t="s">
        <v>18</v>
      </c>
      <c r="AX233" s="9" t="s">
        <v>44</v>
      </c>
      <c r="AY233" s="127" t="s">
        <v>86</v>
      </c>
    </row>
    <row r="234" spans="1:65" s="10" customFormat="1" x14ac:dyDescent="0.2">
      <c r="B234" s="133"/>
      <c r="D234" s="112" t="s">
        <v>94</v>
      </c>
      <c r="E234" s="134" t="s">
        <v>0</v>
      </c>
      <c r="F234" s="135" t="s">
        <v>95</v>
      </c>
      <c r="H234" s="136">
        <v>7.17</v>
      </c>
      <c r="L234" s="133"/>
      <c r="M234" s="137"/>
      <c r="N234" s="138"/>
      <c r="O234" s="138"/>
      <c r="P234" s="138"/>
      <c r="Q234" s="138"/>
      <c r="R234" s="138"/>
      <c r="S234" s="138"/>
      <c r="T234" s="139"/>
      <c r="AT234" s="134" t="s">
        <v>94</v>
      </c>
      <c r="AU234" s="134" t="s">
        <v>45</v>
      </c>
      <c r="AV234" s="10" t="s">
        <v>90</v>
      </c>
      <c r="AW234" s="10" t="s">
        <v>18</v>
      </c>
      <c r="AX234" s="10" t="s">
        <v>7</v>
      </c>
      <c r="AY234" s="134" t="s">
        <v>86</v>
      </c>
    </row>
    <row r="235" spans="1:65" s="2" customFormat="1" ht="24.2" customHeight="1" x14ac:dyDescent="0.2">
      <c r="A235" s="23"/>
      <c r="B235" s="99"/>
      <c r="C235" s="100" t="s">
        <v>110</v>
      </c>
      <c r="D235" s="100" t="s">
        <v>88</v>
      </c>
      <c r="E235" s="101" t="s">
        <v>319</v>
      </c>
      <c r="F235" s="102" t="s">
        <v>320</v>
      </c>
      <c r="G235" s="103" t="s">
        <v>48</v>
      </c>
      <c r="H235" s="104">
        <v>4.78</v>
      </c>
      <c r="I235" s="168"/>
      <c r="J235" s="105"/>
      <c r="K235" s="102" t="s">
        <v>89</v>
      </c>
      <c r="L235" s="24"/>
      <c r="M235" s="106" t="s">
        <v>0</v>
      </c>
      <c r="N235" s="107" t="s">
        <v>26</v>
      </c>
      <c r="O235" s="38"/>
      <c r="P235" s="108">
        <f>O235*H235</f>
        <v>0</v>
      </c>
      <c r="Q235" s="108">
        <v>0</v>
      </c>
      <c r="R235" s="108">
        <f>Q235*H235</f>
        <v>0</v>
      </c>
      <c r="S235" s="108">
        <v>0</v>
      </c>
      <c r="T235" s="109">
        <f>S235*H235</f>
        <v>0</v>
      </c>
      <c r="U235" s="23"/>
      <c r="V235" s="23"/>
      <c r="W235" s="23"/>
      <c r="X235" s="23"/>
      <c r="Y235" s="23"/>
      <c r="Z235" s="23"/>
      <c r="AA235" s="23"/>
      <c r="AB235" s="23"/>
      <c r="AC235" s="23"/>
      <c r="AD235" s="23"/>
      <c r="AE235" s="23"/>
      <c r="AR235" s="110" t="s">
        <v>90</v>
      </c>
      <c r="AT235" s="110" t="s">
        <v>88</v>
      </c>
      <c r="AU235" s="110" t="s">
        <v>45</v>
      </c>
      <c r="AY235" s="12" t="s">
        <v>86</v>
      </c>
      <c r="BE235" s="111">
        <f>IF(N235="základní",J235,0)</f>
        <v>0</v>
      </c>
      <c r="BF235" s="111">
        <f>IF(N235="snížená",J235,0)</f>
        <v>0</v>
      </c>
      <c r="BG235" s="111">
        <f>IF(N235="zákl. přenesená",J235,0)</f>
        <v>0</v>
      </c>
      <c r="BH235" s="111">
        <f>IF(N235="sníž. přenesená",J235,0)</f>
        <v>0</v>
      </c>
      <c r="BI235" s="111">
        <f>IF(N235="nulová",J235,0)</f>
        <v>0</v>
      </c>
      <c r="BJ235" s="12" t="s">
        <v>7</v>
      </c>
      <c r="BK235" s="111">
        <f>ROUND(I235*H235,2)</f>
        <v>0</v>
      </c>
      <c r="BL235" s="12" t="s">
        <v>90</v>
      </c>
      <c r="BM235" s="110" t="s">
        <v>321</v>
      </c>
    </row>
    <row r="236" spans="1:65" s="2" customFormat="1" ht="19.5" x14ac:dyDescent="0.2">
      <c r="A236" s="23"/>
      <c r="B236" s="24"/>
      <c r="C236" s="23"/>
      <c r="D236" s="112" t="s">
        <v>91</v>
      </c>
      <c r="E236" s="23"/>
      <c r="F236" s="113" t="s">
        <v>322</v>
      </c>
      <c r="G236" s="23"/>
      <c r="H236" s="23"/>
      <c r="J236" s="23"/>
      <c r="K236" s="23"/>
      <c r="L236" s="24"/>
      <c r="M236" s="115"/>
      <c r="N236" s="116"/>
      <c r="O236" s="38"/>
      <c r="P236" s="38"/>
      <c r="Q236" s="38"/>
      <c r="R236" s="38"/>
      <c r="S236" s="38"/>
      <c r="T236" s="39"/>
      <c r="U236" s="23"/>
      <c r="V236" s="23"/>
      <c r="W236" s="23"/>
      <c r="X236" s="23"/>
      <c r="Y236" s="23"/>
      <c r="Z236" s="23"/>
      <c r="AA236" s="23"/>
      <c r="AB236" s="23"/>
      <c r="AC236" s="23"/>
      <c r="AD236" s="23"/>
      <c r="AE236" s="23"/>
      <c r="AT236" s="12" t="s">
        <v>91</v>
      </c>
      <c r="AU236" s="12" t="s">
        <v>45</v>
      </c>
    </row>
    <row r="237" spans="1:65" s="2" customFormat="1" x14ac:dyDescent="0.2">
      <c r="A237" s="23"/>
      <c r="B237" s="24"/>
      <c r="C237" s="23"/>
      <c r="D237" s="117" t="s">
        <v>92</v>
      </c>
      <c r="E237" s="23"/>
      <c r="F237" s="118" t="s">
        <v>323</v>
      </c>
      <c r="G237" s="23"/>
      <c r="H237" s="23"/>
      <c r="J237" s="23"/>
      <c r="K237" s="23"/>
      <c r="L237" s="24"/>
      <c r="M237" s="115"/>
      <c r="N237" s="116"/>
      <c r="O237" s="38"/>
      <c r="P237" s="38"/>
      <c r="Q237" s="38"/>
      <c r="R237" s="38"/>
      <c r="S237" s="38"/>
      <c r="T237" s="39"/>
      <c r="U237" s="23"/>
      <c r="V237" s="23"/>
      <c r="W237" s="23"/>
      <c r="X237" s="23"/>
      <c r="Y237" s="23"/>
      <c r="Z237" s="23"/>
      <c r="AA237" s="23"/>
      <c r="AB237" s="23"/>
      <c r="AC237" s="23"/>
      <c r="AD237" s="23"/>
      <c r="AE237" s="23"/>
      <c r="AT237" s="12" t="s">
        <v>92</v>
      </c>
      <c r="AU237" s="12" t="s">
        <v>45</v>
      </c>
    </row>
    <row r="238" spans="1:65" s="2" customFormat="1" ht="165.75" x14ac:dyDescent="0.2">
      <c r="A238" s="23"/>
      <c r="B238" s="24"/>
      <c r="C238" s="23"/>
      <c r="D238" s="112" t="s">
        <v>93</v>
      </c>
      <c r="E238" s="23"/>
      <c r="F238" s="119" t="s">
        <v>313</v>
      </c>
      <c r="G238" s="23"/>
      <c r="H238" s="23"/>
      <c r="J238" s="23"/>
      <c r="K238" s="23"/>
      <c r="L238" s="24"/>
      <c r="M238" s="115"/>
      <c r="N238" s="116"/>
      <c r="O238" s="38"/>
      <c r="P238" s="38"/>
      <c r="Q238" s="38"/>
      <c r="R238" s="38"/>
      <c r="S238" s="38"/>
      <c r="T238" s="39"/>
      <c r="U238" s="23"/>
      <c r="V238" s="23"/>
      <c r="W238" s="23"/>
      <c r="X238" s="23"/>
      <c r="Y238" s="23"/>
      <c r="Z238" s="23"/>
      <c r="AA238" s="23"/>
      <c r="AB238" s="23"/>
      <c r="AC238" s="23"/>
      <c r="AD238" s="23"/>
      <c r="AE238" s="23"/>
      <c r="AT238" s="12" t="s">
        <v>93</v>
      </c>
      <c r="AU238" s="12" t="s">
        <v>45</v>
      </c>
    </row>
    <row r="239" spans="1:65" s="9" customFormat="1" x14ac:dyDescent="0.2">
      <c r="B239" s="126"/>
      <c r="D239" s="112" t="s">
        <v>94</v>
      </c>
      <c r="E239" s="127" t="s">
        <v>0</v>
      </c>
      <c r="F239" s="128" t="s">
        <v>201</v>
      </c>
      <c r="H239" s="129">
        <v>4.78</v>
      </c>
      <c r="L239" s="126"/>
      <c r="M239" s="130"/>
      <c r="N239" s="131"/>
      <c r="O239" s="131"/>
      <c r="P239" s="131"/>
      <c r="Q239" s="131"/>
      <c r="R239" s="131"/>
      <c r="S239" s="131"/>
      <c r="T239" s="132"/>
      <c r="AT239" s="127" t="s">
        <v>94</v>
      </c>
      <c r="AU239" s="127" t="s">
        <v>45</v>
      </c>
      <c r="AV239" s="9" t="s">
        <v>45</v>
      </c>
      <c r="AW239" s="9" t="s">
        <v>18</v>
      </c>
      <c r="AX239" s="9" t="s">
        <v>44</v>
      </c>
      <c r="AY239" s="127" t="s">
        <v>86</v>
      </c>
    </row>
    <row r="240" spans="1:65" s="10" customFormat="1" x14ac:dyDescent="0.2">
      <c r="B240" s="133"/>
      <c r="D240" s="112" t="s">
        <v>94</v>
      </c>
      <c r="E240" s="134" t="s">
        <v>0</v>
      </c>
      <c r="F240" s="135" t="s">
        <v>95</v>
      </c>
      <c r="H240" s="136">
        <v>4.78</v>
      </c>
      <c r="L240" s="133"/>
      <c r="M240" s="137"/>
      <c r="N240" s="138"/>
      <c r="O240" s="138"/>
      <c r="P240" s="138"/>
      <c r="Q240" s="138"/>
      <c r="R240" s="138"/>
      <c r="S240" s="138"/>
      <c r="T240" s="139"/>
      <c r="AT240" s="134" t="s">
        <v>94</v>
      </c>
      <c r="AU240" s="134" t="s">
        <v>45</v>
      </c>
      <c r="AV240" s="10" t="s">
        <v>90</v>
      </c>
      <c r="AW240" s="10" t="s">
        <v>18</v>
      </c>
      <c r="AX240" s="10" t="s">
        <v>7</v>
      </c>
      <c r="AY240" s="134" t="s">
        <v>86</v>
      </c>
    </row>
    <row r="241" spans="1:65" s="2" customFormat="1" ht="16.5" customHeight="1" x14ac:dyDescent="0.2">
      <c r="A241" s="23"/>
      <c r="B241" s="99"/>
      <c r="C241" s="100" t="s">
        <v>115</v>
      </c>
      <c r="D241" s="100" t="s">
        <v>88</v>
      </c>
      <c r="E241" s="101" t="s">
        <v>121</v>
      </c>
      <c r="F241" s="102" t="s">
        <v>122</v>
      </c>
      <c r="G241" s="103" t="s">
        <v>48</v>
      </c>
      <c r="H241" s="104">
        <v>29.396999999999998</v>
      </c>
      <c r="I241" s="168"/>
      <c r="J241" s="105"/>
      <c r="K241" s="102" t="s">
        <v>89</v>
      </c>
      <c r="L241" s="24"/>
      <c r="M241" s="106" t="s">
        <v>0</v>
      </c>
      <c r="N241" s="107" t="s">
        <v>26</v>
      </c>
      <c r="O241" s="38"/>
      <c r="P241" s="108">
        <f>O241*H241</f>
        <v>0</v>
      </c>
      <c r="Q241" s="108">
        <v>0</v>
      </c>
      <c r="R241" s="108">
        <f>Q241*H241</f>
        <v>0</v>
      </c>
      <c r="S241" s="108">
        <v>0</v>
      </c>
      <c r="T241" s="109">
        <f>S241*H241</f>
        <v>0</v>
      </c>
      <c r="U241" s="23"/>
      <c r="V241" s="23"/>
      <c r="W241" s="23"/>
      <c r="X241" s="23"/>
      <c r="Y241" s="23"/>
      <c r="Z241" s="23"/>
      <c r="AA241" s="23"/>
      <c r="AB241" s="23"/>
      <c r="AC241" s="23"/>
      <c r="AD241" s="23"/>
      <c r="AE241" s="23"/>
      <c r="AR241" s="110" t="s">
        <v>90</v>
      </c>
      <c r="AT241" s="110" t="s">
        <v>88</v>
      </c>
      <c r="AU241" s="110" t="s">
        <v>45</v>
      </c>
      <c r="AY241" s="12" t="s">
        <v>86</v>
      </c>
      <c r="BE241" s="111">
        <f>IF(N241="základní",J241,0)</f>
        <v>0</v>
      </c>
      <c r="BF241" s="111">
        <f>IF(N241="snížená",J241,0)</f>
        <v>0</v>
      </c>
      <c r="BG241" s="111">
        <f>IF(N241="zákl. přenesená",J241,0)</f>
        <v>0</v>
      </c>
      <c r="BH241" s="111">
        <f>IF(N241="sníž. přenesená",J241,0)</f>
        <v>0</v>
      </c>
      <c r="BI241" s="111">
        <f>IF(N241="nulová",J241,0)</f>
        <v>0</v>
      </c>
      <c r="BJ241" s="12" t="s">
        <v>7</v>
      </c>
      <c r="BK241" s="111">
        <f>ROUND(I241*H241,2)</f>
        <v>0</v>
      </c>
      <c r="BL241" s="12" t="s">
        <v>90</v>
      </c>
      <c r="BM241" s="110" t="s">
        <v>324</v>
      </c>
    </row>
    <row r="242" spans="1:65" s="2" customFormat="1" x14ac:dyDescent="0.2">
      <c r="A242" s="23"/>
      <c r="B242" s="24"/>
      <c r="C242" s="23"/>
      <c r="D242" s="112" t="s">
        <v>91</v>
      </c>
      <c r="E242" s="23"/>
      <c r="F242" s="113" t="s">
        <v>123</v>
      </c>
      <c r="G242" s="23"/>
      <c r="H242" s="23"/>
      <c r="J242" s="23"/>
      <c r="K242" s="23"/>
      <c r="L242" s="24"/>
      <c r="M242" s="115"/>
      <c r="N242" s="116"/>
      <c r="O242" s="38"/>
      <c r="P242" s="38"/>
      <c r="Q242" s="38"/>
      <c r="R242" s="38"/>
      <c r="S242" s="38"/>
      <c r="T242" s="39"/>
      <c r="U242" s="23"/>
      <c r="V242" s="23"/>
      <c r="W242" s="23"/>
      <c r="X242" s="23"/>
      <c r="Y242" s="23"/>
      <c r="Z242" s="23"/>
      <c r="AA242" s="23"/>
      <c r="AB242" s="23"/>
      <c r="AC242" s="23"/>
      <c r="AD242" s="23"/>
      <c r="AE242" s="23"/>
      <c r="AT242" s="12" t="s">
        <v>91</v>
      </c>
      <c r="AU242" s="12" t="s">
        <v>45</v>
      </c>
    </row>
    <row r="243" spans="1:65" s="2" customFormat="1" x14ac:dyDescent="0.2">
      <c r="A243" s="23"/>
      <c r="B243" s="24"/>
      <c r="C243" s="23"/>
      <c r="D243" s="117" t="s">
        <v>92</v>
      </c>
      <c r="E243" s="23"/>
      <c r="F243" s="118" t="s">
        <v>124</v>
      </c>
      <c r="G243" s="23"/>
      <c r="H243" s="23"/>
      <c r="J243" s="23"/>
      <c r="K243" s="23"/>
      <c r="L243" s="24"/>
      <c r="M243" s="115"/>
      <c r="N243" s="116"/>
      <c r="O243" s="38"/>
      <c r="P243" s="38"/>
      <c r="Q243" s="38"/>
      <c r="R243" s="38"/>
      <c r="S243" s="38"/>
      <c r="T243" s="39"/>
      <c r="U243" s="23"/>
      <c r="V243" s="23"/>
      <c r="W243" s="23"/>
      <c r="X243" s="23"/>
      <c r="Y243" s="23"/>
      <c r="Z243" s="23"/>
      <c r="AA243" s="23"/>
      <c r="AB243" s="23"/>
      <c r="AC243" s="23"/>
      <c r="AD243" s="23"/>
      <c r="AE243" s="23"/>
      <c r="AT243" s="12" t="s">
        <v>92</v>
      </c>
      <c r="AU243" s="12" t="s">
        <v>45</v>
      </c>
    </row>
    <row r="244" spans="1:65" s="2" customFormat="1" ht="282.75" x14ac:dyDescent="0.2">
      <c r="A244" s="23"/>
      <c r="B244" s="24"/>
      <c r="C244" s="23"/>
      <c r="D244" s="112" t="s">
        <v>93</v>
      </c>
      <c r="E244" s="23"/>
      <c r="F244" s="119" t="s">
        <v>125</v>
      </c>
      <c r="G244" s="23"/>
      <c r="H244" s="23"/>
      <c r="J244" s="23"/>
      <c r="K244" s="23"/>
      <c r="L244" s="24"/>
      <c r="M244" s="115"/>
      <c r="N244" s="116"/>
      <c r="O244" s="38"/>
      <c r="P244" s="38"/>
      <c r="Q244" s="38"/>
      <c r="R244" s="38"/>
      <c r="S244" s="38"/>
      <c r="T244" s="39"/>
      <c r="U244" s="23"/>
      <c r="V244" s="23"/>
      <c r="W244" s="23"/>
      <c r="X244" s="23"/>
      <c r="Y244" s="23"/>
      <c r="Z244" s="23"/>
      <c r="AA244" s="23"/>
      <c r="AB244" s="23"/>
      <c r="AC244" s="23"/>
      <c r="AD244" s="23"/>
      <c r="AE244" s="23"/>
      <c r="AT244" s="12" t="s">
        <v>93</v>
      </c>
      <c r="AU244" s="12" t="s">
        <v>45</v>
      </c>
    </row>
    <row r="245" spans="1:65" s="9" customFormat="1" x14ac:dyDescent="0.2">
      <c r="B245" s="126"/>
      <c r="D245" s="112" t="s">
        <v>94</v>
      </c>
      <c r="E245" s="127" t="s">
        <v>0</v>
      </c>
      <c r="F245" s="128" t="s">
        <v>54</v>
      </c>
      <c r="H245" s="129">
        <v>24.986999999999998</v>
      </c>
      <c r="L245" s="126"/>
      <c r="M245" s="130"/>
      <c r="N245" s="131"/>
      <c r="O245" s="131"/>
      <c r="P245" s="131"/>
      <c r="Q245" s="131"/>
      <c r="R245" s="131"/>
      <c r="S245" s="131"/>
      <c r="T245" s="132"/>
      <c r="AT245" s="127" t="s">
        <v>94</v>
      </c>
      <c r="AU245" s="127" t="s">
        <v>45</v>
      </c>
      <c r="AV245" s="9" t="s">
        <v>45</v>
      </c>
      <c r="AW245" s="9" t="s">
        <v>18</v>
      </c>
      <c r="AX245" s="9" t="s">
        <v>44</v>
      </c>
      <c r="AY245" s="127" t="s">
        <v>86</v>
      </c>
    </row>
    <row r="246" spans="1:65" s="9" customFormat="1" x14ac:dyDescent="0.2">
      <c r="B246" s="126"/>
      <c r="D246" s="112" t="s">
        <v>94</v>
      </c>
      <c r="E246" s="127" t="s">
        <v>0</v>
      </c>
      <c r="F246" s="128" t="s">
        <v>56</v>
      </c>
      <c r="H246" s="129">
        <v>4.41</v>
      </c>
      <c r="L246" s="126"/>
      <c r="M246" s="130"/>
      <c r="N246" s="131"/>
      <c r="O246" s="131"/>
      <c r="P246" s="131"/>
      <c r="Q246" s="131"/>
      <c r="R246" s="131"/>
      <c r="S246" s="131"/>
      <c r="T246" s="132"/>
      <c r="AT246" s="127" t="s">
        <v>94</v>
      </c>
      <c r="AU246" s="127" t="s">
        <v>45</v>
      </c>
      <c r="AV246" s="9" t="s">
        <v>45</v>
      </c>
      <c r="AW246" s="9" t="s">
        <v>18</v>
      </c>
      <c r="AX246" s="9" t="s">
        <v>44</v>
      </c>
      <c r="AY246" s="127" t="s">
        <v>86</v>
      </c>
    </row>
    <row r="247" spans="1:65" s="10" customFormat="1" x14ac:dyDescent="0.2">
      <c r="B247" s="133"/>
      <c r="D247" s="112" t="s">
        <v>94</v>
      </c>
      <c r="E247" s="134" t="s">
        <v>0</v>
      </c>
      <c r="F247" s="135" t="s">
        <v>95</v>
      </c>
      <c r="H247" s="136">
        <v>29.396999999999998</v>
      </c>
      <c r="L247" s="133"/>
      <c r="M247" s="137"/>
      <c r="N247" s="138"/>
      <c r="O247" s="138"/>
      <c r="P247" s="138"/>
      <c r="Q247" s="138"/>
      <c r="R247" s="138"/>
      <c r="S247" s="138"/>
      <c r="T247" s="139"/>
      <c r="AT247" s="134" t="s">
        <v>94</v>
      </c>
      <c r="AU247" s="134" t="s">
        <v>45</v>
      </c>
      <c r="AV247" s="10" t="s">
        <v>90</v>
      </c>
      <c r="AW247" s="10" t="s">
        <v>18</v>
      </c>
      <c r="AX247" s="10" t="s">
        <v>7</v>
      </c>
      <c r="AY247" s="134" t="s">
        <v>86</v>
      </c>
    </row>
    <row r="248" spans="1:65" s="2" customFormat="1" ht="33" customHeight="1" x14ac:dyDescent="0.2">
      <c r="A248" s="23"/>
      <c r="B248" s="99"/>
      <c r="C248" s="100" t="s">
        <v>120</v>
      </c>
      <c r="D248" s="100" t="s">
        <v>88</v>
      </c>
      <c r="E248" s="101" t="s">
        <v>127</v>
      </c>
      <c r="F248" s="102" t="s">
        <v>128</v>
      </c>
      <c r="G248" s="103" t="s">
        <v>58</v>
      </c>
      <c r="H248" s="104">
        <v>52.914999999999999</v>
      </c>
      <c r="I248" s="168"/>
      <c r="J248" s="105"/>
      <c r="K248" s="102" t="s">
        <v>89</v>
      </c>
      <c r="L248" s="24"/>
      <c r="M248" s="106" t="s">
        <v>0</v>
      </c>
      <c r="N248" s="107" t="s">
        <v>26</v>
      </c>
      <c r="O248" s="38"/>
      <c r="P248" s="108">
        <f>O248*H248</f>
        <v>0</v>
      </c>
      <c r="Q248" s="108">
        <v>0</v>
      </c>
      <c r="R248" s="108">
        <f>Q248*H248</f>
        <v>0</v>
      </c>
      <c r="S248" s="108">
        <v>0</v>
      </c>
      <c r="T248" s="109">
        <f>S248*H248</f>
        <v>0</v>
      </c>
      <c r="U248" s="23"/>
      <c r="V248" s="23"/>
      <c r="W248" s="23"/>
      <c r="X248" s="23"/>
      <c r="Y248" s="23"/>
      <c r="Z248" s="23"/>
      <c r="AA248" s="23"/>
      <c r="AB248" s="23"/>
      <c r="AC248" s="23"/>
      <c r="AD248" s="23"/>
      <c r="AE248" s="23"/>
      <c r="AR248" s="110" t="s">
        <v>90</v>
      </c>
      <c r="AT248" s="110" t="s">
        <v>88</v>
      </c>
      <c r="AU248" s="110" t="s">
        <v>45</v>
      </c>
      <c r="AY248" s="12" t="s">
        <v>86</v>
      </c>
      <c r="BE248" s="111">
        <f>IF(N248="základní",J248,0)</f>
        <v>0</v>
      </c>
      <c r="BF248" s="111">
        <f>IF(N248="snížená",J248,0)</f>
        <v>0</v>
      </c>
      <c r="BG248" s="111">
        <f>IF(N248="zákl. přenesená",J248,0)</f>
        <v>0</v>
      </c>
      <c r="BH248" s="111">
        <f>IF(N248="sníž. přenesená",J248,0)</f>
        <v>0</v>
      </c>
      <c r="BI248" s="111">
        <f>IF(N248="nulová",J248,0)</f>
        <v>0</v>
      </c>
      <c r="BJ248" s="12" t="s">
        <v>7</v>
      </c>
      <c r="BK248" s="111">
        <f>ROUND(I248*H248,2)</f>
        <v>0</v>
      </c>
      <c r="BL248" s="12" t="s">
        <v>90</v>
      </c>
      <c r="BM248" s="110" t="s">
        <v>325</v>
      </c>
    </row>
    <row r="249" spans="1:65" s="2" customFormat="1" ht="29.25" x14ac:dyDescent="0.2">
      <c r="A249" s="23"/>
      <c r="B249" s="24"/>
      <c r="C249" s="23"/>
      <c r="D249" s="112" t="s">
        <v>91</v>
      </c>
      <c r="E249" s="23"/>
      <c r="F249" s="113" t="s">
        <v>129</v>
      </c>
      <c r="G249" s="23"/>
      <c r="H249" s="23"/>
      <c r="J249" s="23"/>
      <c r="K249" s="23"/>
      <c r="L249" s="24"/>
      <c r="M249" s="115"/>
      <c r="N249" s="116"/>
      <c r="O249" s="38"/>
      <c r="P249" s="38"/>
      <c r="Q249" s="38"/>
      <c r="R249" s="38"/>
      <c r="S249" s="38"/>
      <c r="T249" s="39"/>
      <c r="U249" s="23"/>
      <c r="V249" s="23"/>
      <c r="W249" s="23"/>
      <c r="X249" s="23"/>
      <c r="Y249" s="23"/>
      <c r="Z249" s="23"/>
      <c r="AA249" s="23"/>
      <c r="AB249" s="23"/>
      <c r="AC249" s="23"/>
      <c r="AD249" s="23"/>
      <c r="AE249" s="23"/>
      <c r="AT249" s="12" t="s">
        <v>91</v>
      </c>
      <c r="AU249" s="12" t="s">
        <v>45</v>
      </c>
    </row>
    <row r="250" spans="1:65" s="2" customFormat="1" x14ac:dyDescent="0.2">
      <c r="A250" s="23"/>
      <c r="B250" s="24"/>
      <c r="C250" s="23"/>
      <c r="D250" s="117" t="s">
        <v>92</v>
      </c>
      <c r="E250" s="23"/>
      <c r="F250" s="118" t="s">
        <v>130</v>
      </c>
      <c r="G250" s="23"/>
      <c r="H250" s="23"/>
      <c r="J250" s="23"/>
      <c r="K250" s="23"/>
      <c r="L250" s="24"/>
      <c r="M250" s="115"/>
      <c r="N250" s="116"/>
      <c r="O250" s="38"/>
      <c r="P250" s="38"/>
      <c r="Q250" s="38"/>
      <c r="R250" s="38"/>
      <c r="S250" s="38"/>
      <c r="T250" s="39"/>
      <c r="U250" s="23"/>
      <c r="V250" s="23"/>
      <c r="W250" s="23"/>
      <c r="X250" s="23"/>
      <c r="Y250" s="23"/>
      <c r="Z250" s="23"/>
      <c r="AA250" s="23"/>
      <c r="AB250" s="23"/>
      <c r="AC250" s="23"/>
      <c r="AD250" s="23"/>
      <c r="AE250" s="23"/>
      <c r="AT250" s="12" t="s">
        <v>92</v>
      </c>
      <c r="AU250" s="12" t="s">
        <v>45</v>
      </c>
    </row>
    <row r="251" spans="1:65" s="2" customFormat="1" ht="39" x14ac:dyDescent="0.2">
      <c r="A251" s="23"/>
      <c r="B251" s="24"/>
      <c r="C251" s="23"/>
      <c r="D251" s="112" t="s">
        <v>93</v>
      </c>
      <c r="E251" s="23"/>
      <c r="F251" s="119" t="s">
        <v>131</v>
      </c>
      <c r="G251" s="23"/>
      <c r="H251" s="23"/>
      <c r="J251" s="23"/>
      <c r="K251" s="23"/>
      <c r="L251" s="24"/>
      <c r="M251" s="115"/>
      <c r="N251" s="116"/>
      <c r="O251" s="38"/>
      <c r="P251" s="38"/>
      <c r="Q251" s="38"/>
      <c r="R251" s="38"/>
      <c r="S251" s="38"/>
      <c r="T251" s="39"/>
      <c r="U251" s="23"/>
      <c r="V251" s="23"/>
      <c r="W251" s="23"/>
      <c r="X251" s="23"/>
      <c r="Y251" s="23"/>
      <c r="Z251" s="23"/>
      <c r="AA251" s="23"/>
      <c r="AB251" s="23"/>
      <c r="AC251" s="23"/>
      <c r="AD251" s="23"/>
      <c r="AE251" s="23"/>
      <c r="AT251" s="12" t="s">
        <v>93</v>
      </c>
      <c r="AU251" s="12" t="s">
        <v>45</v>
      </c>
    </row>
    <row r="252" spans="1:65" s="2" customFormat="1" ht="19.5" x14ac:dyDescent="0.2">
      <c r="A252" s="23"/>
      <c r="B252" s="24"/>
      <c r="C252" s="23"/>
      <c r="D252" s="112" t="s">
        <v>132</v>
      </c>
      <c r="E252" s="23"/>
      <c r="F252" s="119" t="s">
        <v>133</v>
      </c>
      <c r="G252" s="23"/>
      <c r="H252" s="23"/>
      <c r="J252" s="23"/>
      <c r="K252" s="23"/>
      <c r="L252" s="24"/>
      <c r="M252" s="115"/>
      <c r="N252" s="116"/>
      <c r="O252" s="38"/>
      <c r="P252" s="38"/>
      <c r="Q252" s="38"/>
      <c r="R252" s="38"/>
      <c r="S252" s="38"/>
      <c r="T252" s="39"/>
      <c r="U252" s="23"/>
      <c r="V252" s="23"/>
      <c r="W252" s="23"/>
      <c r="X252" s="23"/>
      <c r="Y252" s="23"/>
      <c r="Z252" s="23"/>
      <c r="AA252" s="23"/>
      <c r="AB252" s="23"/>
      <c r="AC252" s="23"/>
      <c r="AD252" s="23"/>
      <c r="AE252" s="23"/>
      <c r="AT252" s="12" t="s">
        <v>132</v>
      </c>
      <c r="AU252" s="12" t="s">
        <v>45</v>
      </c>
    </row>
    <row r="253" spans="1:65" s="9" customFormat="1" x14ac:dyDescent="0.2">
      <c r="B253" s="126"/>
      <c r="D253" s="112" t="s">
        <v>94</v>
      </c>
      <c r="E253" s="127" t="s">
        <v>0</v>
      </c>
      <c r="F253" s="128" t="s">
        <v>326</v>
      </c>
      <c r="H253" s="129">
        <v>44.976999999999997</v>
      </c>
      <c r="L253" s="126"/>
      <c r="M253" s="130"/>
      <c r="N253" s="131"/>
      <c r="O253" s="131"/>
      <c r="P253" s="131"/>
      <c r="Q253" s="131"/>
      <c r="R253" s="131"/>
      <c r="S253" s="131"/>
      <c r="T253" s="132"/>
      <c r="AT253" s="127" t="s">
        <v>94</v>
      </c>
      <c r="AU253" s="127" t="s">
        <v>45</v>
      </c>
      <c r="AV253" s="9" t="s">
        <v>45</v>
      </c>
      <c r="AW253" s="9" t="s">
        <v>18</v>
      </c>
      <c r="AX253" s="9" t="s">
        <v>44</v>
      </c>
      <c r="AY253" s="127" t="s">
        <v>86</v>
      </c>
    </row>
    <row r="254" spans="1:65" s="9" customFormat="1" x14ac:dyDescent="0.2">
      <c r="B254" s="126"/>
      <c r="D254" s="112" t="s">
        <v>94</v>
      </c>
      <c r="E254" s="127" t="s">
        <v>0</v>
      </c>
      <c r="F254" s="128" t="s">
        <v>327</v>
      </c>
      <c r="H254" s="129">
        <v>7.9379999999999997</v>
      </c>
      <c r="L254" s="126"/>
      <c r="M254" s="130"/>
      <c r="N254" s="131"/>
      <c r="O254" s="131"/>
      <c r="P254" s="131"/>
      <c r="Q254" s="131"/>
      <c r="R254" s="131"/>
      <c r="S254" s="131"/>
      <c r="T254" s="132"/>
      <c r="AT254" s="127" t="s">
        <v>94</v>
      </c>
      <c r="AU254" s="127" t="s">
        <v>45</v>
      </c>
      <c r="AV254" s="9" t="s">
        <v>45</v>
      </c>
      <c r="AW254" s="9" t="s">
        <v>18</v>
      </c>
      <c r="AX254" s="9" t="s">
        <v>44</v>
      </c>
      <c r="AY254" s="127" t="s">
        <v>86</v>
      </c>
    </row>
    <row r="255" spans="1:65" s="10" customFormat="1" x14ac:dyDescent="0.2">
      <c r="B255" s="133"/>
      <c r="D255" s="112" t="s">
        <v>94</v>
      </c>
      <c r="E255" s="134" t="s">
        <v>0</v>
      </c>
      <c r="F255" s="135" t="s">
        <v>95</v>
      </c>
      <c r="H255" s="136">
        <v>52.914999999999999</v>
      </c>
      <c r="L255" s="133"/>
      <c r="M255" s="137"/>
      <c r="N255" s="138"/>
      <c r="O255" s="138"/>
      <c r="P255" s="138"/>
      <c r="Q255" s="138"/>
      <c r="R255" s="138"/>
      <c r="S255" s="138"/>
      <c r="T255" s="139"/>
      <c r="AT255" s="134" t="s">
        <v>94</v>
      </c>
      <c r="AU255" s="134" t="s">
        <v>45</v>
      </c>
      <c r="AV255" s="10" t="s">
        <v>90</v>
      </c>
      <c r="AW255" s="10" t="s">
        <v>18</v>
      </c>
      <c r="AX255" s="10" t="s">
        <v>7</v>
      </c>
      <c r="AY255" s="134" t="s">
        <v>86</v>
      </c>
    </row>
    <row r="256" spans="1:65" s="2" customFormat="1" ht="16.5" customHeight="1" x14ac:dyDescent="0.2">
      <c r="A256" s="23"/>
      <c r="B256" s="99"/>
      <c r="C256" s="100" t="s">
        <v>3</v>
      </c>
      <c r="D256" s="100" t="s">
        <v>88</v>
      </c>
      <c r="E256" s="101" t="s">
        <v>328</v>
      </c>
      <c r="F256" s="102" t="s">
        <v>329</v>
      </c>
      <c r="G256" s="103" t="s">
        <v>48</v>
      </c>
      <c r="H256" s="104">
        <v>80.3</v>
      </c>
      <c r="I256" s="168"/>
      <c r="J256" s="105"/>
      <c r="K256" s="102" t="s">
        <v>89</v>
      </c>
      <c r="L256" s="24"/>
      <c r="M256" s="106" t="s">
        <v>0</v>
      </c>
      <c r="N256" s="107" t="s">
        <v>26</v>
      </c>
      <c r="O256" s="38"/>
      <c r="P256" s="108">
        <f>O256*H256</f>
        <v>0</v>
      </c>
      <c r="Q256" s="108">
        <v>0</v>
      </c>
      <c r="R256" s="108">
        <f>Q256*H256</f>
        <v>0</v>
      </c>
      <c r="S256" s="108">
        <v>0</v>
      </c>
      <c r="T256" s="109">
        <f>S256*H256</f>
        <v>0</v>
      </c>
      <c r="U256" s="23"/>
      <c r="V256" s="23"/>
      <c r="W256" s="23"/>
      <c r="X256" s="23"/>
      <c r="Y256" s="23"/>
      <c r="Z256" s="23"/>
      <c r="AA256" s="23"/>
      <c r="AB256" s="23"/>
      <c r="AC256" s="23"/>
      <c r="AD256" s="23"/>
      <c r="AE256" s="23"/>
      <c r="AR256" s="110" t="s">
        <v>90</v>
      </c>
      <c r="AT256" s="110" t="s">
        <v>88</v>
      </c>
      <c r="AU256" s="110" t="s">
        <v>45</v>
      </c>
      <c r="AY256" s="12" t="s">
        <v>86</v>
      </c>
      <c r="BE256" s="111">
        <f>IF(N256="základní",J256,0)</f>
        <v>0</v>
      </c>
      <c r="BF256" s="111">
        <f>IF(N256="snížená",J256,0)</f>
        <v>0</v>
      </c>
      <c r="BG256" s="111">
        <f>IF(N256="zákl. přenesená",J256,0)</f>
        <v>0</v>
      </c>
      <c r="BH256" s="111">
        <f>IF(N256="sníž. přenesená",J256,0)</f>
        <v>0</v>
      </c>
      <c r="BI256" s="111">
        <f>IF(N256="nulová",J256,0)</f>
        <v>0</v>
      </c>
      <c r="BJ256" s="12" t="s">
        <v>7</v>
      </c>
      <c r="BK256" s="111">
        <f>ROUND(I256*H256,2)</f>
        <v>0</v>
      </c>
      <c r="BL256" s="12" t="s">
        <v>90</v>
      </c>
      <c r="BM256" s="110" t="s">
        <v>330</v>
      </c>
    </row>
    <row r="257" spans="1:65" s="2" customFormat="1" x14ac:dyDescent="0.2">
      <c r="A257" s="23"/>
      <c r="B257" s="24"/>
      <c r="C257" s="23"/>
      <c r="D257" s="112" t="s">
        <v>91</v>
      </c>
      <c r="E257" s="23"/>
      <c r="F257" s="113" t="s">
        <v>331</v>
      </c>
      <c r="G257" s="23"/>
      <c r="H257" s="23"/>
      <c r="J257" s="23"/>
      <c r="K257" s="23"/>
      <c r="L257" s="24"/>
      <c r="M257" s="115"/>
      <c r="N257" s="116"/>
      <c r="O257" s="38"/>
      <c r="P257" s="38"/>
      <c r="Q257" s="38"/>
      <c r="R257" s="38"/>
      <c r="S257" s="38"/>
      <c r="T257" s="39"/>
      <c r="U257" s="23"/>
      <c r="V257" s="23"/>
      <c r="W257" s="23"/>
      <c r="X257" s="23"/>
      <c r="Y257" s="23"/>
      <c r="Z257" s="23"/>
      <c r="AA257" s="23"/>
      <c r="AB257" s="23"/>
      <c r="AC257" s="23"/>
      <c r="AD257" s="23"/>
      <c r="AE257" s="23"/>
      <c r="AT257" s="12" t="s">
        <v>91</v>
      </c>
      <c r="AU257" s="12" t="s">
        <v>45</v>
      </c>
    </row>
    <row r="258" spans="1:65" s="2" customFormat="1" x14ac:dyDescent="0.2">
      <c r="A258" s="23"/>
      <c r="B258" s="24"/>
      <c r="C258" s="23"/>
      <c r="D258" s="117" t="s">
        <v>92</v>
      </c>
      <c r="E258" s="23"/>
      <c r="F258" s="118" t="s">
        <v>332</v>
      </c>
      <c r="G258" s="23"/>
      <c r="H258" s="23"/>
      <c r="J258" s="23"/>
      <c r="K258" s="23"/>
      <c r="L258" s="24"/>
      <c r="M258" s="115"/>
      <c r="N258" s="116"/>
      <c r="O258" s="38"/>
      <c r="P258" s="38"/>
      <c r="Q258" s="38"/>
      <c r="R258" s="38"/>
      <c r="S258" s="38"/>
      <c r="T258" s="39"/>
      <c r="U258" s="23"/>
      <c r="V258" s="23"/>
      <c r="W258" s="23"/>
      <c r="X258" s="23"/>
      <c r="Y258" s="23"/>
      <c r="Z258" s="23"/>
      <c r="AA258" s="23"/>
      <c r="AB258" s="23"/>
      <c r="AC258" s="23"/>
      <c r="AD258" s="23"/>
      <c r="AE258" s="23"/>
      <c r="AT258" s="12" t="s">
        <v>92</v>
      </c>
      <c r="AU258" s="12" t="s">
        <v>45</v>
      </c>
    </row>
    <row r="259" spans="1:65" s="2" customFormat="1" ht="146.25" x14ac:dyDescent="0.2">
      <c r="A259" s="23"/>
      <c r="B259" s="24"/>
      <c r="C259" s="23"/>
      <c r="D259" s="112" t="s">
        <v>93</v>
      </c>
      <c r="E259" s="23"/>
      <c r="F259" s="119" t="s">
        <v>333</v>
      </c>
      <c r="G259" s="23"/>
      <c r="H259" s="23"/>
      <c r="J259" s="23"/>
      <c r="K259" s="23"/>
      <c r="L259" s="24"/>
      <c r="M259" s="115"/>
      <c r="N259" s="116"/>
      <c r="O259" s="38"/>
      <c r="P259" s="38"/>
      <c r="Q259" s="38"/>
      <c r="R259" s="38"/>
      <c r="S259" s="38"/>
      <c r="T259" s="39"/>
      <c r="U259" s="23"/>
      <c r="V259" s="23"/>
      <c r="W259" s="23"/>
      <c r="X259" s="23"/>
      <c r="Y259" s="23"/>
      <c r="Z259" s="23"/>
      <c r="AA259" s="23"/>
      <c r="AB259" s="23"/>
      <c r="AC259" s="23"/>
      <c r="AD259" s="23"/>
      <c r="AE259" s="23"/>
      <c r="AT259" s="12" t="s">
        <v>93</v>
      </c>
      <c r="AU259" s="12" t="s">
        <v>45</v>
      </c>
    </row>
    <row r="260" spans="1:65" s="9" customFormat="1" ht="22.5" x14ac:dyDescent="0.2">
      <c r="B260" s="126"/>
      <c r="D260" s="112" t="s">
        <v>94</v>
      </c>
      <c r="E260" s="127" t="s">
        <v>0</v>
      </c>
      <c r="F260" s="128" t="s">
        <v>334</v>
      </c>
      <c r="H260" s="129">
        <v>80.3</v>
      </c>
      <c r="L260" s="126"/>
      <c r="M260" s="130"/>
      <c r="N260" s="131"/>
      <c r="O260" s="131"/>
      <c r="P260" s="131"/>
      <c r="Q260" s="131"/>
      <c r="R260" s="131"/>
      <c r="S260" s="131"/>
      <c r="T260" s="132"/>
      <c r="AT260" s="127" t="s">
        <v>94</v>
      </c>
      <c r="AU260" s="127" t="s">
        <v>45</v>
      </c>
      <c r="AV260" s="9" t="s">
        <v>45</v>
      </c>
      <c r="AW260" s="9" t="s">
        <v>18</v>
      </c>
      <c r="AX260" s="9" t="s">
        <v>44</v>
      </c>
      <c r="AY260" s="127" t="s">
        <v>86</v>
      </c>
    </row>
    <row r="261" spans="1:65" s="10" customFormat="1" x14ac:dyDescent="0.2">
      <c r="B261" s="133"/>
      <c r="D261" s="112" t="s">
        <v>94</v>
      </c>
      <c r="E261" s="134" t="s">
        <v>0</v>
      </c>
      <c r="F261" s="135" t="s">
        <v>95</v>
      </c>
      <c r="H261" s="136">
        <v>80.3</v>
      </c>
      <c r="L261" s="133"/>
      <c r="M261" s="137"/>
      <c r="N261" s="138"/>
      <c r="O261" s="138"/>
      <c r="P261" s="138"/>
      <c r="Q261" s="138"/>
      <c r="R261" s="138"/>
      <c r="S261" s="138"/>
      <c r="T261" s="139"/>
      <c r="AT261" s="134" t="s">
        <v>94</v>
      </c>
      <c r="AU261" s="134" t="s">
        <v>45</v>
      </c>
      <c r="AV261" s="10" t="s">
        <v>90</v>
      </c>
      <c r="AW261" s="10" t="s">
        <v>18</v>
      </c>
      <c r="AX261" s="10" t="s">
        <v>7</v>
      </c>
      <c r="AY261" s="134" t="s">
        <v>86</v>
      </c>
    </row>
    <row r="262" spans="1:65" s="7" customFormat="1" ht="22.9" customHeight="1" x14ac:dyDescent="0.2">
      <c r="B262" s="86"/>
      <c r="D262" s="87" t="s">
        <v>43</v>
      </c>
      <c r="E262" s="97" t="s">
        <v>45</v>
      </c>
      <c r="F262" s="97" t="s">
        <v>139</v>
      </c>
      <c r="I262" s="169"/>
      <c r="J262" s="98"/>
      <c r="L262" s="86"/>
      <c r="M262" s="91"/>
      <c r="N262" s="92"/>
      <c r="O262" s="92"/>
      <c r="P262" s="93">
        <f>SUM(P263:P311)</f>
        <v>0</v>
      </c>
      <c r="Q262" s="92"/>
      <c r="R262" s="93">
        <f>SUM(R263:R311)</f>
        <v>4.9788075999999997</v>
      </c>
      <c r="S262" s="92"/>
      <c r="T262" s="94">
        <f>SUM(T263:T311)</f>
        <v>0</v>
      </c>
      <c r="AR262" s="87" t="s">
        <v>7</v>
      </c>
      <c r="AT262" s="95" t="s">
        <v>43</v>
      </c>
      <c r="AU262" s="95" t="s">
        <v>7</v>
      </c>
      <c r="AY262" s="87" t="s">
        <v>86</v>
      </c>
      <c r="BK262" s="96">
        <f>SUM(BK263:BK311)</f>
        <v>0</v>
      </c>
    </row>
    <row r="263" spans="1:65" s="2" customFormat="1" ht="37.9" customHeight="1" x14ac:dyDescent="0.2">
      <c r="A263" s="23"/>
      <c r="B263" s="99"/>
      <c r="C263" s="100" t="s">
        <v>126</v>
      </c>
      <c r="D263" s="100" t="s">
        <v>88</v>
      </c>
      <c r="E263" s="101" t="s">
        <v>335</v>
      </c>
      <c r="F263" s="102" t="s">
        <v>336</v>
      </c>
      <c r="G263" s="103" t="s">
        <v>53</v>
      </c>
      <c r="H263" s="104">
        <v>7.8</v>
      </c>
      <c r="I263" s="168"/>
      <c r="J263" s="105"/>
      <c r="K263" s="102" t="s">
        <v>89</v>
      </c>
      <c r="L263" s="24"/>
      <c r="M263" s="106" t="s">
        <v>0</v>
      </c>
      <c r="N263" s="107" t="s">
        <v>26</v>
      </c>
      <c r="O263" s="38"/>
      <c r="P263" s="108">
        <f>O263*H263</f>
        <v>0</v>
      </c>
      <c r="Q263" s="108">
        <v>0.20469000000000001</v>
      </c>
      <c r="R263" s="108">
        <f>Q263*H263</f>
        <v>1.5965819999999999</v>
      </c>
      <c r="S263" s="108">
        <v>0</v>
      </c>
      <c r="T263" s="109">
        <f>S263*H263</f>
        <v>0</v>
      </c>
      <c r="U263" s="23"/>
      <c r="V263" s="23"/>
      <c r="W263" s="23"/>
      <c r="X263" s="23"/>
      <c r="Y263" s="23"/>
      <c r="Z263" s="23"/>
      <c r="AA263" s="23"/>
      <c r="AB263" s="23"/>
      <c r="AC263" s="23"/>
      <c r="AD263" s="23"/>
      <c r="AE263" s="23"/>
      <c r="AR263" s="110" t="s">
        <v>90</v>
      </c>
      <c r="AT263" s="110" t="s">
        <v>88</v>
      </c>
      <c r="AU263" s="110" t="s">
        <v>45</v>
      </c>
      <c r="AY263" s="12" t="s">
        <v>86</v>
      </c>
      <c r="BE263" s="111">
        <f>IF(N263="základní",J263,0)</f>
        <v>0</v>
      </c>
      <c r="BF263" s="111">
        <f>IF(N263="snížená",J263,0)</f>
        <v>0</v>
      </c>
      <c r="BG263" s="111">
        <f>IF(N263="zákl. přenesená",J263,0)</f>
        <v>0</v>
      </c>
      <c r="BH263" s="111">
        <f>IF(N263="sníž. přenesená",J263,0)</f>
        <v>0</v>
      </c>
      <c r="BI263" s="111">
        <f>IF(N263="nulová",J263,0)</f>
        <v>0</v>
      </c>
      <c r="BJ263" s="12" t="s">
        <v>7</v>
      </c>
      <c r="BK263" s="111">
        <f>ROUND(I263*H263,2)</f>
        <v>0</v>
      </c>
      <c r="BL263" s="12" t="s">
        <v>90</v>
      </c>
      <c r="BM263" s="110" t="s">
        <v>337</v>
      </c>
    </row>
    <row r="264" spans="1:65" s="2" customFormat="1" ht="39" x14ac:dyDescent="0.2">
      <c r="A264" s="23"/>
      <c r="B264" s="24"/>
      <c r="C264" s="23"/>
      <c r="D264" s="112" t="s">
        <v>91</v>
      </c>
      <c r="E264" s="23"/>
      <c r="F264" s="113" t="s">
        <v>338</v>
      </c>
      <c r="G264" s="23"/>
      <c r="H264" s="23"/>
      <c r="J264" s="23"/>
      <c r="K264" s="23"/>
      <c r="L264" s="24"/>
      <c r="M264" s="115"/>
      <c r="N264" s="116"/>
      <c r="O264" s="38"/>
      <c r="P264" s="38"/>
      <c r="Q264" s="38"/>
      <c r="R264" s="38"/>
      <c r="S264" s="38"/>
      <c r="T264" s="39"/>
      <c r="U264" s="23"/>
      <c r="V264" s="23"/>
      <c r="W264" s="23"/>
      <c r="X264" s="23"/>
      <c r="Y264" s="23"/>
      <c r="Z264" s="23"/>
      <c r="AA264" s="23"/>
      <c r="AB264" s="23"/>
      <c r="AC264" s="23"/>
      <c r="AD264" s="23"/>
      <c r="AE264" s="23"/>
      <c r="AT264" s="12" t="s">
        <v>91</v>
      </c>
      <c r="AU264" s="12" t="s">
        <v>45</v>
      </c>
    </row>
    <row r="265" spans="1:65" s="2" customFormat="1" x14ac:dyDescent="0.2">
      <c r="A265" s="23"/>
      <c r="B265" s="24"/>
      <c r="C265" s="23"/>
      <c r="D265" s="117" t="s">
        <v>92</v>
      </c>
      <c r="E265" s="23"/>
      <c r="F265" s="118" t="s">
        <v>339</v>
      </c>
      <c r="G265" s="23"/>
      <c r="H265" s="23"/>
      <c r="J265" s="23"/>
      <c r="K265" s="23"/>
      <c r="L265" s="24"/>
      <c r="M265" s="115"/>
      <c r="N265" s="116"/>
      <c r="O265" s="38"/>
      <c r="P265" s="38"/>
      <c r="Q265" s="38"/>
      <c r="R265" s="38"/>
      <c r="S265" s="38"/>
      <c r="T265" s="39"/>
      <c r="U265" s="23"/>
      <c r="V265" s="23"/>
      <c r="W265" s="23"/>
      <c r="X265" s="23"/>
      <c r="Y265" s="23"/>
      <c r="Z265" s="23"/>
      <c r="AA265" s="23"/>
      <c r="AB265" s="23"/>
      <c r="AC265" s="23"/>
      <c r="AD265" s="23"/>
      <c r="AE265" s="23"/>
      <c r="AT265" s="12" t="s">
        <v>92</v>
      </c>
      <c r="AU265" s="12" t="s">
        <v>45</v>
      </c>
    </row>
    <row r="266" spans="1:65" s="2" customFormat="1" ht="97.5" x14ac:dyDescent="0.2">
      <c r="A266" s="23"/>
      <c r="B266" s="24"/>
      <c r="C266" s="23"/>
      <c r="D266" s="112" t="s">
        <v>93</v>
      </c>
      <c r="E266" s="23"/>
      <c r="F266" s="119" t="s">
        <v>340</v>
      </c>
      <c r="G266" s="23"/>
      <c r="H266" s="23"/>
      <c r="J266" s="23"/>
      <c r="K266" s="23"/>
      <c r="L266" s="24"/>
      <c r="M266" s="115"/>
      <c r="N266" s="116"/>
      <c r="O266" s="38"/>
      <c r="P266" s="38"/>
      <c r="Q266" s="38"/>
      <c r="R266" s="38"/>
      <c r="S266" s="38"/>
      <c r="T266" s="39"/>
      <c r="U266" s="23"/>
      <c r="V266" s="23"/>
      <c r="W266" s="23"/>
      <c r="X266" s="23"/>
      <c r="Y266" s="23"/>
      <c r="Z266" s="23"/>
      <c r="AA266" s="23"/>
      <c r="AB266" s="23"/>
      <c r="AC266" s="23"/>
      <c r="AD266" s="23"/>
      <c r="AE266" s="23"/>
      <c r="AT266" s="12" t="s">
        <v>93</v>
      </c>
      <c r="AU266" s="12" t="s">
        <v>45</v>
      </c>
    </row>
    <row r="267" spans="1:65" s="9" customFormat="1" x14ac:dyDescent="0.2">
      <c r="B267" s="126"/>
      <c r="D267" s="112" t="s">
        <v>94</v>
      </c>
      <c r="E267" s="127" t="s">
        <v>0</v>
      </c>
      <c r="F267" s="128" t="s">
        <v>341</v>
      </c>
      <c r="H267" s="129">
        <v>7.8</v>
      </c>
      <c r="L267" s="126"/>
      <c r="M267" s="130"/>
      <c r="N267" s="131"/>
      <c r="O267" s="131"/>
      <c r="P267" s="131"/>
      <c r="Q267" s="131"/>
      <c r="R267" s="131"/>
      <c r="S267" s="131"/>
      <c r="T267" s="132"/>
      <c r="AT267" s="127" t="s">
        <v>94</v>
      </c>
      <c r="AU267" s="127" t="s">
        <v>45</v>
      </c>
      <c r="AV267" s="9" t="s">
        <v>45</v>
      </c>
      <c r="AW267" s="9" t="s">
        <v>18</v>
      </c>
      <c r="AX267" s="9" t="s">
        <v>44</v>
      </c>
      <c r="AY267" s="127" t="s">
        <v>86</v>
      </c>
    </row>
    <row r="268" spans="1:65" s="10" customFormat="1" x14ac:dyDescent="0.2">
      <c r="B268" s="133"/>
      <c r="D268" s="112" t="s">
        <v>94</v>
      </c>
      <c r="E268" s="134" t="s">
        <v>0</v>
      </c>
      <c r="F268" s="135" t="s">
        <v>95</v>
      </c>
      <c r="H268" s="136">
        <v>7.8</v>
      </c>
      <c r="L268" s="133"/>
      <c r="M268" s="137"/>
      <c r="N268" s="138"/>
      <c r="O268" s="138"/>
      <c r="P268" s="138"/>
      <c r="Q268" s="138"/>
      <c r="R268" s="138"/>
      <c r="S268" s="138"/>
      <c r="T268" s="139"/>
      <c r="AT268" s="134" t="s">
        <v>94</v>
      </c>
      <c r="AU268" s="134" t="s">
        <v>45</v>
      </c>
      <c r="AV268" s="10" t="s">
        <v>90</v>
      </c>
      <c r="AW268" s="10" t="s">
        <v>18</v>
      </c>
      <c r="AX268" s="10" t="s">
        <v>7</v>
      </c>
      <c r="AY268" s="134" t="s">
        <v>86</v>
      </c>
    </row>
    <row r="269" spans="1:65" s="2" customFormat="1" ht="24.2" customHeight="1" x14ac:dyDescent="0.2">
      <c r="A269" s="23"/>
      <c r="B269" s="99"/>
      <c r="C269" s="100" t="s">
        <v>134</v>
      </c>
      <c r="D269" s="100" t="s">
        <v>88</v>
      </c>
      <c r="E269" s="101" t="s">
        <v>342</v>
      </c>
      <c r="F269" s="102" t="s">
        <v>343</v>
      </c>
      <c r="G269" s="103" t="s">
        <v>53</v>
      </c>
      <c r="H269" s="104">
        <v>7.8</v>
      </c>
      <c r="I269" s="168"/>
      <c r="J269" s="105"/>
      <c r="K269" s="102" t="s">
        <v>89</v>
      </c>
      <c r="L269" s="24"/>
      <c r="M269" s="106" t="s">
        <v>0</v>
      </c>
      <c r="N269" s="107" t="s">
        <v>26</v>
      </c>
      <c r="O269" s="38"/>
      <c r="P269" s="108">
        <f>O269*H269</f>
        <v>0</v>
      </c>
      <c r="Q269" s="108">
        <v>0</v>
      </c>
      <c r="R269" s="108">
        <f>Q269*H269</f>
        <v>0</v>
      </c>
      <c r="S269" s="108">
        <v>0</v>
      </c>
      <c r="T269" s="109">
        <f>S269*H269</f>
        <v>0</v>
      </c>
      <c r="U269" s="23"/>
      <c r="V269" s="23"/>
      <c r="W269" s="23"/>
      <c r="X269" s="23"/>
      <c r="Y269" s="23"/>
      <c r="Z269" s="23"/>
      <c r="AA269" s="23"/>
      <c r="AB269" s="23"/>
      <c r="AC269" s="23"/>
      <c r="AD269" s="23"/>
      <c r="AE269" s="23"/>
      <c r="AR269" s="110" t="s">
        <v>90</v>
      </c>
      <c r="AT269" s="110" t="s">
        <v>88</v>
      </c>
      <c r="AU269" s="110" t="s">
        <v>45</v>
      </c>
      <c r="AY269" s="12" t="s">
        <v>86</v>
      </c>
      <c r="BE269" s="111">
        <f>IF(N269="základní",J269,0)</f>
        <v>0</v>
      </c>
      <c r="BF269" s="111">
        <f>IF(N269="snížená",J269,0)</f>
        <v>0</v>
      </c>
      <c r="BG269" s="111">
        <f>IF(N269="zákl. přenesená",J269,0)</f>
        <v>0</v>
      </c>
      <c r="BH269" s="111">
        <f>IF(N269="sníž. přenesená",J269,0)</f>
        <v>0</v>
      </c>
      <c r="BI269" s="111">
        <f>IF(N269="nulová",J269,0)</f>
        <v>0</v>
      </c>
      <c r="BJ269" s="12" t="s">
        <v>7</v>
      </c>
      <c r="BK269" s="111">
        <f>ROUND(I269*H269,2)</f>
        <v>0</v>
      </c>
      <c r="BL269" s="12" t="s">
        <v>90</v>
      </c>
      <c r="BM269" s="110" t="s">
        <v>344</v>
      </c>
    </row>
    <row r="270" spans="1:65" s="2" customFormat="1" ht="19.5" x14ac:dyDescent="0.2">
      <c r="A270" s="23"/>
      <c r="B270" s="24"/>
      <c r="C270" s="23"/>
      <c r="D270" s="112" t="s">
        <v>91</v>
      </c>
      <c r="E270" s="23"/>
      <c r="F270" s="113" t="s">
        <v>345</v>
      </c>
      <c r="G270" s="23"/>
      <c r="H270" s="23"/>
      <c r="J270" s="23"/>
      <c r="K270" s="23"/>
      <c r="L270" s="24"/>
      <c r="M270" s="115"/>
      <c r="N270" s="116"/>
      <c r="O270" s="38"/>
      <c r="P270" s="38"/>
      <c r="Q270" s="38"/>
      <c r="R270" s="38"/>
      <c r="S270" s="38"/>
      <c r="T270" s="39"/>
      <c r="U270" s="23"/>
      <c r="V270" s="23"/>
      <c r="W270" s="23"/>
      <c r="X270" s="23"/>
      <c r="Y270" s="23"/>
      <c r="Z270" s="23"/>
      <c r="AA270" s="23"/>
      <c r="AB270" s="23"/>
      <c r="AC270" s="23"/>
      <c r="AD270" s="23"/>
      <c r="AE270" s="23"/>
      <c r="AT270" s="12" t="s">
        <v>91</v>
      </c>
      <c r="AU270" s="12" t="s">
        <v>45</v>
      </c>
    </row>
    <row r="271" spans="1:65" s="2" customFormat="1" x14ac:dyDescent="0.2">
      <c r="A271" s="23"/>
      <c r="B271" s="24"/>
      <c r="C271" s="23"/>
      <c r="D271" s="117" t="s">
        <v>92</v>
      </c>
      <c r="E271" s="23"/>
      <c r="F271" s="118" t="s">
        <v>346</v>
      </c>
      <c r="G271" s="23"/>
      <c r="H271" s="23"/>
      <c r="J271" s="23"/>
      <c r="K271" s="23"/>
      <c r="L271" s="24"/>
      <c r="M271" s="115"/>
      <c r="N271" s="116"/>
      <c r="O271" s="38"/>
      <c r="P271" s="38"/>
      <c r="Q271" s="38"/>
      <c r="R271" s="38"/>
      <c r="S271" s="38"/>
      <c r="T271" s="39"/>
      <c r="U271" s="23"/>
      <c r="V271" s="23"/>
      <c r="W271" s="23"/>
      <c r="X271" s="23"/>
      <c r="Y271" s="23"/>
      <c r="Z271" s="23"/>
      <c r="AA271" s="23"/>
      <c r="AB271" s="23"/>
      <c r="AC271" s="23"/>
      <c r="AD271" s="23"/>
      <c r="AE271" s="23"/>
      <c r="AT271" s="12" t="s">
        <v>92</v>
      </c>
      <c r="AU271" s="12" t="s">
        <v>45</v>
      </c>
    </row>
    <row r="272" spans="1:65" s="2" customFormat="1" ht="97.5" x14ac:dyDescent="0.2">
      <c r="A272" s="23"/>
      <c r="B272" s="24"/>
      <c r="C272" s="23"/>
      <c r="D272" s="112" t="s">
        <v>93</v>
      </c>
      <c r="E272" s="23"/>
      <c r="F272" s="119" t="s">
        <v>340</v>
      </c>
      <c r="G272" s="23"/>
      <c r="H272" s="23"/>
      <c r="J272" s="23"/>
      <c r="K272" s="23"/>
      <c r="L272" s="24"/>
      <c r="M272" s="115"/>
      <c r="N272" s="116"/>
      <c r="O272" s="38"/>
      <c r="P272" s="38"/>
      <c r="Q272" s="38"/>
      <c r="R272" s="38"/>
      <c r="S272" s="38"/>
      <c r="T272" s="39"/>
      <c r="U272" s="23"/>
      <c r="V272" s="23"/>
      <c r="W272" s="23"/>
      <c r="X272" s="23"/>
      <c r="Y272" s="23"/>
      <c r="Z272" s="23"/>
      <c r="AA272" s="23"/>
      <c r="AB272" s="23"/>
      <c r="AC272" s="23"/>
      <c r="AD272" s="23"/>
      <c r="AE272" s="23"/>
      <c r="AT272" s="12" t="s">
        <v>93</v>
      </c>
      <c r="AU272" s="12" t="s">
        <v>45</v>
      </c>
    </row>
    <row r="273" spans="1:65" s="9" customFormat="1" x14ac:dyDescent="0.2">
      <c r="B273" s="126"/>
      <c r="D273" s="112" t="s">
        <v>94</v>
      </c>
      <c r="E273" s="127" t="s">
        <v>0</v>
      </c>
      <c r="F273" s="128" t="s">
        <v>341</v>
      </c>
      <c r="H273" s="129">
        <v>7.8</v>
      </c>
      <c r="L273" s="126"/>
      <c r="M273" s="130"/>
      <c r="N273" s="131"/>
      <c r="O273" s="131"/>
      <c r="P273" s="131"/>
      <c r="Q273" s="131"/>
      <c r="R273" s="131"/>
      <c r="S273" s="131"/>
      <c r="T273" s="132"/>
      <c r="AT273" s="127" t="s">
        <v>94</v>
      </c>
      <c r="AU273" s="127" t="s">
        <v>45</v>
      </c>
      <c r="AV273" s="9" t="s">
        <v>45</v>
      </c>
      <c r="AW273" s="9" t="s">
        <v>18</v>
      </c>
      <c r="AX273" s="9" t="s">
        <v>44</v>
      </c>
      <c r="AY273" s="127" t="s">
        <v>86</v>
      </c>
    </row>
    <row r="274" spans="1:65" s="10" customFormat="1" x14ac:dyDescent="0.2">
      <c r="B274" s="133"/>
      <c r="D274" s="112" t="s">
        <v>94</v>
      </c>
      <c r="E274" s="134" t="s">
        <v>0</v>
      </c>
      <c r="F274" s="135" t="s">
        <v>95</v>
      </c>
      <c r="H274" s="136">
        <v>7.8</v>
      </c>
      <c r="L274" s="133"/>
      <c r="M274" s="137"/>
      <c r="N274" s="138"/>
      <c r="O274" s="138"/>
      <c r="P274" s="138"/>
      <c r="Q274" s="138"/>
      <c r="R274" s="138"/>
      <c r="S274" s="138"/>
      <c r="T274" s="139"/>
      <c r="AT274" s="134" t="s">
        <v>94</v>
      </c>
      <c r="AU274" s="134" t="s">
        <v>45</v>
      </c>
      <c r="AV274" s="10" t="s">
        <v>90</v>
      </c>
      <c r="AW274" s="10" t="s">
        <v>18</v>
      </c>
      <c r="AX274" s="10" t="s">
        <v>7</v>
      </c>
      <c r="AY274" s="134" t="s">
        <v>86</v>
      </c>
    </row>
    <row r="275" spans="1:65" s="2" customFormat="1" ht="24.2" customHeight="1" x14ac:dyDescent="0.2">
      <c r="A275" s="23"/>
      <c r="B275" s="99"/>
      <c r="C275" s="100" t="s">
        <v>135</v>
      </c>
      <c r="D275" s="100" t="s">
        <v>88</v>
      </c>
      <c r="E275" s="101" t="s">
        <v>347</v>
      </c>
      <c r="F275" s="102" t="s">
        <v>348</v>
      </c>
      <c r="G275" s="103" t="s">
        <v>51</v>
      </c>
      <c r="H275" s="104">
        <v>37.44</v>
      </c>
      <c r="I275" s="168"/>
      <c r="J275" s="105"/>
      <c r="K275" s="102" t="s">
        <v>89</v>
      </c>
      <c r="L275" s="24"/>
      <c r="M275" s="106" t="s">
        <v>0</v>
      </c>
      <c r="N275" s="107" t="s">
        <v>26</v>
      </c>
      <c r="O275" s="38"/>
      <c r="P275" s="108">
        <f>O275*H275</f>
        <v>0</v>
      </c>
      <c r="Q275" s="108">
        <v>0</v>
      </c>
      <c r="R275" s="108">
        <f>Q275*H275</f>
        <v>0</v>
      </c>
      <c r="S275" s="108">
        <v>0</v>
      </c>
      <c r="T275" s="109">
        <f>S275*H275</f>
        <v>0</v>
      </c>
      <c r="U275" s="23"/>
      <c r="V275" s="23"/>
      <c r="W275" s="23"/>
      <c r="X275" s="23"/>
      <c r="Y275" s="23"/>
      <c r="Z275" s="23"/>
      <c r="AA275" s="23"/>
      <c r="AB275" s="23"/>
      <c r="AC275" s="23"/>
      <c r="AD275" s="23"/>
      <c r="AE275" s="23"/>
      <c r="AR275" s="110" t="s">
        <v>90</v>
      </c>
      <c r="AT275" s="110" t="s">
        <v>88</v>
      </c>
      <c r="AU275" s="110" t="s">
        <v>45</v>
      </c>
      <c r="AY275" s="12" t="s">
        <v>86</v>
      </c>
      <c r="BE275" s="111">
        <f>IF(N275="základní",J275,0)</f>
        <v>0</v>
      </c>
      <c r="BF275" s="111">
        <f>IF(N275="snížená",J275,0)</f>
        <v>0</v>
      </c>
      <c r="BG275" s="111">
        <f>IF(N275="zákl. přenesená",J275,0)</f>
        <v>0</v>
      </c>
      <c r="BH275" s="111">
        <f>IF(N275="sníž. přenesená",J275,0)</f>
        <v>0</v>
      </c>
      <c r="BI275" s="111">
        <f>IF(N275="nulová",J275,0)</f>
        <v>0</v>
      </c>
      <c r="BJ275" s="12" t="s">
        <v>7</v>
      </c>
      <c r="BK275" s="111">
        <f>ROUND(I275*H275,2)</f>
        <v>0</v>
      </c>
      <c r="BL275" s="12" t="s">
        <v>90</v>
      </c>
      <c r="BM275" s="110" t="s">
        <v>349</v>
      </c>
    </row>
    <row r="276" spans="1:65" s="2" customFormat="1" ht="29.25" x14ac:dyDescent="0.2">
      <c r="A276" s="23"/>
      <c r="B276" s="24"/>
      <c r="C276" s="23"/>
      <c r="D276" s="112" t="s">
        <v>91</v>
      </c>
      <c r="E276" s="23"/>
      <c r="F276" s="113" t="s">
        <v>350</v>
      </c>
      <c r="G276" s="23"/>
      <c r="H276" s="23"/>
      <c r="J276" s="23"/>
      <c r="K276" s="23"/>
      <c r="L276" s="24"/>
      <c r="M276" s="115"/>
      <c r="N276" s="116"/>
      <c r="O276" s="38"/>
      <c r="P276" s="38"/>
      <c r="Q276" s="38"/>
      <c r="R276" s="38"/>
      <c r="S276" s="38"/>
      <c r="T276" s="39"/>
      <c r="U276" s="23"/>
      <c r="V276" s="23"/>
      <c r="W276" s="23"/>
      <c r="X276" s="23"/>
      <c r="Y276" s="23"/>
      <c r="Z276" s="23"/>
      <c r="AA276" s="23"/>
      <c r="AB276" s="23"/>
      <c r="AC276" s="23"/>
      <c r="AD276" s="23"/>
      <c r="AE276" s="23"/>
      <c r="AT276" s="12" t="s">
        <v>91</v>
      </c>
      <c r="AU276" s="12" t="s">
        <v>45</v>
      </c>
    </row>
    <row r="277" spans="1:65" s="2" customFormat="1" x14ac:dyDescent="0.2">
      <c r="A277" s="23"/>
      <c r="B277" s="24"/>
      <c r="C277" s="23"/>
      <c r="D277" s="117" t="s">
        <v>92</v>
      </c>
      <c r="E277" s="23"/>
      <c r="F277" s="118" t="s">
        <v>351</v>
      </c>
      <c r="G277" s="23"/>
      <c r="H277" s="23"/>
      <c r="J277" s="23"/>
      <c r="K277" s="23"/>
      <c r="L277" s="24"/>
      <c r="M277" s="115"/>
      <c r="N277" s="116"/>
      <c r="O277" s="38"/>
      <c r="P277" s="38"/>
      <c r="Q277" s="38"/>
      <c r="R277" s="38"/>
      <c r="S277" s="38"/>
      <c r="T277" s="39"/>
      <c r="U277" s="23"/>
      <c r="V277" s="23"/>
      <c r="W277" s="23"/>
      <c r="X277" s="23"/>
      <c r="Y277" s="23"/>
      <c r="Z277" s="23"/>
      <c r="AA277" s="23"/>
      <c r="AB277" s="23"/>
      <c r="AC277" s="23"/>
      <c r="AD277" s="23"/>
      <c r="AE277" s="23"/>
      <c r="AT277" s="12" t="s">
        <v>92</v>
      </c>
      <c r="AU277" s="12" t="s">
        <v>45</v>
      </c>
    </row>
    <row r="278" spans="1:65" s="2" customFormat="1" ht="78" x14ac:dyDescent="0.2">
      <c r="A278" s="23"/>
      <c r="B278" s="24"/>
      <c r="C278" s="23"/>
      <c r="D278" s="112" t="s">
        <v>93</v>
      </c>
      <c r="E278" s="23"/>
      <c r="F278" s="119" t="s">
        <v>352</v>
      </c>
      <c r="G278" s="23"/>
      <c r="H278" s="23"/>
      <c r="J278" s="23"/>
      <c r="K278" s="23"/>
      <c r="L278" s="24"/>
      <c r="M278" s="115"/>
      <c r="N278" s="116"/>
      <c r="O278" s="38"/>
      <c r="P278" s="38"/>
      <c r="Q278" s="38"/>
      <c r="R278" s="38"/>
      <c r="S278" s="38"/>
      <c r="T278" s="39"/>
      <c r="U278" s="23"/>
      <c r="V278" s="23"/>
      <c r="W278" s="23"/>
      <c r="X278" s="23"/>
      <c r="Y278" s="23"/>
      <c r="Z278" s="23"/>
      <c r="AA278" s="23"/>
      <c r="AB278" s="23"/>
      <c r="AC278" s="23"/>
      <c r="AD278" s="23"/>
      <c r="AE278" s="23"/>
      <c r="AT278" s="12" t="s">
        <v>93</v>
      </c>
      <c r="AU278" s="12" t="s">
        <v>45</v>
      </c>
    </row>
    <row r="279" spans="1:65" s="9" customFormat="1" x14ac:dyDescent="0.2">
      <c r="B279" s="126"/>
      <c r="D279" s="112" t="s">
        <v>94</v>
      </c>
      <c r="E279" s="127" t="s">
        <v>0</v>
      </c>
      <c r="F279" s="128" t="s">
        <v>353</v>
      </c>
      <c r="H279" s="129">
        <v>37.44</v>
      </c>
      <c r="L279" s="126"/>
      <c r="M279" s="130"/>
      <c r="N279" s="131"/>
      <c r="O279" s="131"/>
      <c r="P279" s="131"/>
      <c r="Q279" s="131"/>
      <c r="R279" s="131"/>
      <c r="S279" s="131"/>
      <c r="T279" s="132"/>
      <c r="AT279" s="127" t="s">
        <v>94</v>
      </c>
      <c r="AU279" s="127" t="s">
        <v>45</v>
      </c>
      <c r="AV279" s="9" t="s">
        <v>45</v>
      </c>
      <c r="AW279" s="9" t="s">
        <v>18</v>
      </c>
      <c r="AX279" s="9" t="s">
        <v>44</v>
      </c>
      <c r="AY279" s="127" t="s">
        <v>86</v>
      </c>
    </row>
    <row r="280" spans="1:65" s="10" customFormat="1" x14ac:dyDescent="0.2">
      <c r="B280" s="133"/>
      <c r="D280" s="112" t="s">
        <v>94</v>
      </c>
      <c r="E280" s="134" t="s">
        <v>0</v>
      </c>
      <c r="F280" s="135" t="s">
        <v>95</v>
      </c>
      <c r="H280" s="136">
        <v>37.44</v>
      </c>
      <c r="L280" s="133"/>
      <c r="M280" s="137"/>
      <c r="N280" s="138"/>
      <c r="O280" s="138"/>
      <c r="P280" s="138"/>
      <c r="Q280" s="138"/>
      <c r="R280" s="138"/>
      <c r="S280" s="138"/>
      <c r="T280" s="139"/>
      <c r="AT280" s="134" t="s">
        <v>94</v>
      </c>
      <c r="AU280" s="134" t="s">
        <v>45</v>
      </c>
      <c r="AV280" s="10" t="s">
        <v>90</v>
      </c>
      <c r="AW280" s="10" t="s">
        <v>18</v>
      </c>
      <c r="AX280" s="10" t="s">
        <v>7</v>
      </c>
      <c r="AY280" s="134" t="s">
        <v>86</v>
      </c>
    </row>
    <row r="281" spans="1:65" s="2" customFormat="1" ht="16.5" customHeight="1" x14ac:dyDescent="0.2">
      <c r="A281" s="23"/>
      <c r="B281" s="99"/>
      <c r="C281" s="100" t="s">
        <v>137</v>
      </c>
      <c r="D281" s="100" t="s">
        <v>88</v>
      </c>
      <c r="E281" s="101" t="s">
        <v>354</v>
      </c>
      <c r="F281" s="102" t="s">
        <v>355</v>
      </c>
      <c r="G281" s="103" t="s">
        <v>51</v>
      </c>
      <c r="H281" s="104">
        <v>12.48</v>
      </c>
      <c r="I281" s="168"/>
      <c r="J281" s="105"/>
      <c r="K281" s="102" t="s">
        <v>89</v>
      </c>
      <c r="L281" s="24"/>
      <c r="M281" s="106" t="s">
        <v>0</v>
      </c>
      <c r="N281" s="107" t="s">
        <v>26</v>
      </c>
      <c r="O281" s="38"/>
      <c r="P281" s="108">
        <f>O281*H281</f>
        <v>0</v>
      </c>
      <c r="Q281" s="108">
        <v>2.0000000000000002E-5</v>
      </c>
      <c r="R281" s="108">
        <f>Q281*H281</f>
        <v>2.4960000000000005E-4</v>
      </c>
      <c r="S281" s="108">
        <v>0</v>
      </c>
      <c r="T281" s="109">
        <f>S281*H281</f>
        <v>0</v>
      </c>
      <c r="U281" s="23"/>
      <c r="V281" s="23"/>
      <c r="W281" s="23"/>
      <c r="X281" s="23"/>
      <c r="Y281" s="23"/>
      <c r="Z281" s="23"/>
      <c r="AA281" s="23"/>
      <c r="AB281" s="23"/>
      <c r="AC281" s="23"/>
      <c r="AD281" s="23"/>
      <c r="AE281" s="23"/>
      <c r="AR281" s="110" t="s">
        <v>90</v>
      </c>
      <c r="AT281" s="110" t="s">
        <v>88</v>
      </c>
      <c r="AU281" s="110" t="s">
        <v>45</v>
      </c>
      <c r="AY281" s="12" t="s">
        <v>86</v>
      </c>
      <c r="BE281" s="111">
        <f>IF(N281="základní",J281,0)</f>
        <v>0</v>
      </c>
      <c r="BF281" s="111">
        <f>IF(N281="snížená",J281,0)</f>
        <v>0</v>
      </c>
      <c r="BG281" s="111">
        <f>IF(N281="zákl. přenesená",J281,0)</f>
        <v>0</v>
      </c>
      <c r="BH281" s="111">
        <f>IF(N281="sníž. přenesená",J281,0)</f>
        <v>0</v>
      </c>
      <c r="BI281" s="111">
        <f>IF(N281="nulová",J281,0)</f>
        <v>0</v>
      </c>
      <c r="BJ281" s="12" t="s">
        <v>7</v>
      </c>
      <c r="BK281" s="111">
        <f>ROUND(I281*H281,2)</f>
        <v>0</v>
      </c>
      <c r="BL281" s="12" t="s">
        <v>90</v>
      </c>
      <c r="BM281" s="110" t="s">
        <v>356</v>
      </c>
    </row>
    <row r="282" spans="1:65" s="2" customFormat="1" x14ac:dyDescent="0.2">
      <c r="A282" s="23"/>
      <c r="B282" s="24"/>
      <c r="C282" s="23"/>
      <c r="D282" s="112" t="s">
        <v>91</v>
      </c>
      <c r="E282" s="23"/>
      <c r="F282" s="113" t="s">
        <v>357</v>
      </c>
      <c r="G282" s="23"/>
      <c r="H282" s="23"/>
      <c r="J282" s="23"/>
      <c r="K282" s="23"/>
      <c r="L282" s="24"/>
      <c r="M282" s="115"/>
      <c r="N282" s="116"/>
      <c r="O282" s="38"/>
      <c r="P282" s="38"/>
      <c r="Q282" s="38"/>
      <c r="R282" s="38"/>
      <c r="S282" s="38"/>
      <c r="T282" s="39"/>
      <c r="U282" s="23"/>
      <c r="V282" s="23"/>
      <c r="W282" s="23"/>
      <c r="X282" s="23"/>
      <c r="Y282" s="23"/>
      <c r="Z282" s="23"/>
      <c r="AA282" s="23"/>
      <c r="AB282" s="23"/>
      <c r="AC282" s="23"/>
      <c r="AD282" s="23"/>
      <c r="AE282" s="23"/>
      <c r="AT282" s="12" t="s">
        <v>91</v>
      </c>
      <c r="AU282" s="12" t="s">
        <v>45</v>
      </c>
    </row>
    <row r="283" spans="1:65" s="2" customFormat="1" x14ac:dyDescent="0.2">
      <c r="A283" s="23"/>
      <c r="B283" s="24"/>
      <c r="C283" s="23"/>
      <c r="D283" s="117" t="s">
        <v>92</v>
      </c>
      <c r="E283" s="23"/>
      <c r="F283" s="118" t="s">
        <v>358</v>
      </c>
      <c r="G283" s="23"/>
      <c r="H283" s="23"/>
      <c r="J283" s="23"/>
      <c r="K283" s="23"/>
      <c r="L283" s="24"/>
      <c r="M283" s="115"/>
      <c r="N283" s="116"/>
      <c r="O283" s="38"/>
      <c r="P283" s="38"/>
      <c r="Q283" s="38"/>
      <c r="R283" s="38"/>
      <c r="S283" s="38"/>
      <c r="T283" s="39"/>
      <c r="U283" s="23"/>
      <c r="V283" s="23"/>
      <c r="W283" s="23"/>
      <c r="X283" s="23"/>
      <c r="Y283" s="23"/>
      <c r="Z283" s="23"/>
      <c r="AA283" s="23"/>
      <c r="AB283" s="23"/>
      <c r="AC283" s="23"/>
      <c r="AD283" s="23"/>
      <c r="AE283" s="23"/>
      <c r="AT283" s="12" t="s">
        <v>92</v>
      </c>
      <c r="AU283" s="12" t="s">
        <v>45</v>
      </c>
    </row>
    <row r="284" spans="1:65" s="2" customFormat="1" ht="39" x14ac:dyDescent="0.2">
      <c r="A284" s="23"/>
      <c r="B284" s="24"/>
      <c r="C284" s="23"/>
      <c r="D284" s="112" t="s">
        <v>93</v>
      </c>
      <c r="E284" s="23"/>
      <c r="F284" s="119" t="s">
        <v>359</v>
      </c>
      <c r="G284" s="23"/>
      <c r="H284" s="23"/>
      <c r="J284" s="23"/>
      <c r="K284" s="23"/>
      <c r="L284" s="24"/>
      <c r="M284" s="115"/>
      <c r="N284" s="116"/>
      <c r="O284" s="38"/>
      <c r="P284" s="38"/>
      <c r="Q284" s="38"/>
      <c r="R284" s="38"/>
      <c r="S284" s="38"/>
      <c r="T284" s="39"/>
      <c r="U284" s="23"/>
      <c r="V284" s="23"/>
      <c r="W284" s="23"/>
      <c r="X284" s="23"/>
      <c r="Y284" s="23"/>
      <c r="Z284" s="23"/>
      <c r="AA284" s="23"/>
      <c r="AB284" s="23"/>
      <c r="AC284" s="23"/>
      <c r="AD284" s="23"/>
      <c r="AE284" s="23"/>
      <c r="AT284" s="12" t="s">
        <v>93</v>
      </c>
      <c r="AU284" s="12" t="s">
        <v>45</v>
      </c>
    </row>
    <row r="285" spans="1:65" s="9" customFormat="1" x14ac:dyDescent="0.2">
      <c r="B285" s="126"/>
      <c r="D285" s="112" t="s">
        <v>94</v>
      </c>
      <c r="E285" s="127" t="s">
        <v>0</v>
      </c>
      <c r="F285" s="128" t="s">
        <v>360</v>
      </c>
      <c r="H285" s="129">
        <v>12.48</v>
      </c>
      <c r="L285" s="126"/>
      <c r="M285" s="130"/>
      <c r="N285" s="131"/>
      <c r="O285" s="131"/>
      <c r="P285" s="131"/>
      <c r="Q285" s="131"/>
      <c r="R285" s="131"/>
      <c r="S285" s="131"/>
      <c r="T285" s="132"/>
      <c r="AT285" s="127" t="s">
        <v>94</v>
      </c>
      <c r="AU285" s="127" t="s">
        <v>45</v>
      </c>
      <c r="AV285" s="9" t="s">
        <v>45</v>
      </c>
      <c r="AW285" s="9" t="s">
        <v>18</v>
      </c>
      <c r="AX285" s="9" t="s">
        <v>44</v>
      </c>
      <c r="AY285" s="127" t="s">
        <v>86</v>
      </c>
    </row>
    <row r="286" spans="1:65" s="10" customFormat="1" x14ac:dyDescent="0.2">
      <c r="B286" s="133"/>
      <c r="D286" s="112" t="s">
        <v>94</v>
      </c>
      <c r="E286" s="134" t="s">
        <v>0</v>
      </c>
      <c r="F286" s="135" t="s">
        <v>95</v>
      </c>
      <c r="H286" s="136">
        <v>12.48</v>
      </c>
      <c r="L286" s="133"/>
      <c r="M286" s="137"/>
      <c r="N286" s="138"/>
      <c r="O286" s="138"/>
      <c r="P286" s="138"/>
      <c r="Q286" s="138"/>
      <c r="R286" s="138"/>
      <c r="S286" s="138"/>
      <c r="T286" s="139"/>
      <c r="AT286" s="134" t="s">
        <v>94</v>
      </c>
      <c r="AU286" s="134" t="s">
        <v>45</v>
      </c>
      <c r="AV286" s="10" t="s">
        <v>90</v>
      </c>
      <c r="AW286" s="10" t="s">
        <v>18</v>
      </c>
      <c r="AX286" s="10" t="s">
        <v>7</v>
      </c>
      <c r="AY286" s="134" t="s">
        <v>86</v>
      </c>
    </row>
    <row r="287" spans="1:65" s="2" customFormat="1" ht="21.75" customHeight="1" x14ac:dyDescent="0.2">
      <c r="A287" s="23"/>
      <c r="B287" s="99"/>
      <c r="C287" s="100" t="s">
        <v>138</v>
      </c>
      <c r="D287" s="100" t="s">
        <v>88</v>
      </c>
      <c r="E287" s="101" t="s">
        <v>361</v>
      </c>
      <c r="F287" s="102" t="s">
        <v>362</v>
      </c>
      <c r="G287" s="103" t="s">
        <v>151</v>
      </c>
      <c r="H287" s="104">
        <v>62.4</v>
      </c>
      <c r="I287" s="168"/>
      <c r="J287" s="105"/>
      <c r="K287" s="102" t="s">
        <v>89</v>
      </c>
      <c r="L287" s="24"/>
      <c r="M287" s="106" t="s">
        <v>0</v>
      </c>
      <c r="N287" s="107" t="s">
        <v>26</v>
      </c>
      <c r="O287" s="38"/>
      <c r="P287" s="108">
        <f>O287*H287</f>
        <v>0</v>
      </c>
      <c r="Q287" s="108">
        <v>2.7999999999999998E-4</v>
      </c>
      <c r="R287" s="108">
        <f>Q287*H287</f>
        <v>1.7471999999999998E-2</v>
      </c>
      <c r="S287" s="108">
        <v>0</v>
      </c>
      <c r="T287" s="109">
        <f>S287*H287</f>
        <v>0</v>
      </c>
      <c r="U287" s="23"/>
      <c r="V287" s="23"/>
      <c r="W287" s="23"/>
      <c r="X287" s="23"/>
      <c r="Y287" s="23"/>
      <c r="Z287" s="23"/>
      <c r="AA287" s="23"/>
      <c r="AB287" s="23"/>
      <c r="AC287" s="23"/>
      <c r="AD287" s="23"/>
      <c r="AE287" s="23"/>
      <c r="AR287" s="110" t="s">
        <v>90</v>
      </c>
      <c r="AT287" s="110" t="s">
        <v>88</v>
      </c>
      <c r="AU287" s="110" t="s">
        <v>45</v>
      </c>
      <c r="AY287" s="12" t="s">
        <v>86</v>
      </c>
      <c r="BE287" s="111">
        <f>IF(N287="základní",J287,0)</f>
        <v>0</v>
      </c>
      <c r="BF287" s="111">
        <f>IF(N287="snížená",J287,0)</f>
        <v>0</v>
      </c>
      <c r="BG287" s="111">
        <f>IF(N287="zákl. přenesená",J287,0)</f>
        <v>0</v>
      </c>
      <c r="BH287" s="111">
        <f>IF(N287="sníž. přenesená",J287,0)</f>
        <v>0</v>
      </c>
      <c r="BI287" s="111">
        <f>IF(N287="nulová",J287,0)</f>
        <v>0</v>
      </c>
      <c r="BJ287" s="12" t="s">
        <v>7</v>
      </c>
      <c r="BK287" s="111">
        <f>ROUND(I287*H287,2)</f>
        <v>0</v>
      </c>
      <c r="BL287" s="12" t="s">
        <v>90</v>
      </c>
      <c r="BM287" s="110" t="s">
        <v>363</v>
      </c>
    </row>
    <row r="288" spans="1:65" s="2" customFormat="1" ht="19.5" x14ac:dyDescent="0.2">
      <c r="A288" s="23"/>
      <c r="B288" s="24"/>
      <c r="C288" s="23"/>
      <c r="D288" s="112" t="s">
        <v>91</v>
      </c>
      <c r="E288" s="23"/>
      <c r="F288" s="113" t="s">
        <v>364</v>
      </c>
      <c r="G288" s="23"/>
      <c r="H288" s="23"/>
      <c r="J288" s="23"/>
      <c r="K288" s="23"/>
      <c r="L288" s="24"/>
      <c r="M288" s="115"/>
      <c r="N288" s="116"/>
      <c r="O288" s="38"/>
      <c r="P288" s="38"/>
      <c r="Q288" s="38"/>
      <c r="R288" s="38"/>
      <c r="S288" s="38"/>
      <c r="T288" s="39"/>
      <c r="U288" s="23"/>
      <c r="V288" s="23"/>
      <c r="W288" s="23"/>
      <c r="X288" s="23"/>
      <c r="Y288" s="23"/>
      <c r="Z288" s="23"/>
      <c r="AA288" s="23"/>
      <c r="AB288" s="23"/>
      <c r="AC288" s="23"/>
      <c r="AD288" s="23"/>
      <c r="AE288" s="23"/>
      <c r="AT288" s="12" t="s">
        <v>91</v>
      </c>
      <c r="AU288" s="12" t="s">
        <v>45</v>
      </c>
    </row>
    <row r="289" spans="1:65" s="2" customFormat="1" x14ac:dyDescent="0.2">
      <c r="A289" s="23"/>
      <c r="B289" s="24"/>
      <c r="C289" s="23"/>
      <c r="D289" s="117" t="s">
        <v>92</v>
      </c>
      <c r="E289" s="23"/>
      <c r="F289" s="118" t="s">
        <v>365</v>
      </c>
      <c r="G289" s="23"/>
      <c r="H289" s="23"/>
      <c r="J289" s="23"/>
      <c r="K289" s="23"/>
      <c r="L289" s="24"/>
      <c r="M289" s="115"/>
      <c r="N289" s="116"/>
      <c r="O289" s="38"/>
      <c r="P289" s="38"/>
      <c r="Q289" s="38"/>
      <c r="R289" s="38"/>
      <c r="S289" s="38"/>
      <c r="T289" s="39"/>
      <c r="U289" s="23"/>
      <c r="V289" s="23"/>
      <c r="W289" s="23"/>
      <c r="X289" s="23"/>
      <c r="Y289" s="23"/>
      <c r="Z289" s="23"/>
      <c r="AA289" s="23"/>
      <c r="AB289" s="23"/>
      <c r="AC289" s="23"/>
      <c r="AD289" s="23"/>
      <c r="AE289" s="23"/>
      <c r="AT289" s="12" t="s">
        <v>92</v>
      </c>
      <c r="AU289" s="12" t="s">
        <v>45</v>
      </c>
    </row>
    <row r="290" spans="1:65" s="2" customFormat="1" ht="136.5" x14ac:dyDescent="0.2">
      <c r="A290" s="23"/>
      <c r="B290" s="24"/>
      <c r="C290" s="23"/>
      <c r="D290" s="112" t="s">
        <v>93</v>
      </c>
      <c r="E290" s="23"/>
      <c r="F290" s="119" t="s">
        <v>366</v>
      </c>
      <c r="G290" s="23"/>
      <c r="H290" s="23"/>
      <c r="J290" s="23"/>
      <c r="K290" s="23"/>
      <c r="L290" s="24"/>
      <c r="M290" s="115"/>
      <c r="N290" s="116"/>
      <c r="O290" s="38"/>
      <c r="P290" s="38"/>
      <c r="Q290" s="38"/>
      <c r="R290" s="38"/>
      <c r="S290" s="38"/>
      <c r="T290" s="39"/>
      <c r="U290" s="23"/>
      <c r="V290" s="23"/>
      <c r="W290" s="23"/>
      <c r="X290" s="23"/>
      <c r="Y290" s="23"/>
      <c r="Z290" s="23"/>
      <c r="AA290" s="23"/>
      <c r="AB290" s="23"/>
      <c r="AC290" s="23"/>
      <c r="AD290" s="23"/>
      <c r="AE290" s="23"/>
      <c r="AT290" s="12" t="s">
        <v>93</v>
      </c>
      <c r="AU290" s="12" t="s">
        <v>45</v>
      </c>
    </row>
    <row r="291" spans="1:65" s="9" customFormat="1" ht="22.5" x14ac:dyDescent="0.2">
      <c r="B291" s="126"/>
      <c r="D291" s="112" t="s">
        <v>94</v>
      </c>
      <c r="E291" s="127" t="s">
        <v>0</v>
      </c>
      <c r="F291" s="128" t="s">
        <v>367</v>
      </c>
      <c r="H291" s="129">
        <v>62.4</v>
      </c>
      <c r="L291" s="126"/>
      <c r="M291" s="130"/>
      <c r="N291" s="131"/>
      <c r="O291" s="131"/>
      <c r="P291" s="131"/>
      <c r="Q291" s="131"/>
      <c r="R291" s="131"/>
      <c r="S291" s="131"/>
      <c r="T291" s="132"/>
      <c r="AT291" s="127" t="s">
        <v>94</v>
      </c>
      <c r="AU291" s="127" t="s">
        <v>45</v>
      </c>
      <c r="AV291" s="9" t="s">
        <v>45</v>
      </c>
      <c r="AW291" s="9" t="s">
        <v>18</v>
      </c>
      <c r="AX291" s="9" t="s">
        <v>44</v>
      </c>
      <c r="AY291" s="127" t="s">
        <v>86</v>
      </c>
    </row>
    <row r="292" spans="1:65" s="10" customFormat="1" x14ac:dyDescent="0.2">
      <c r="B292" s="133"/>
      <c r="D292" s="112" t="s">
        <v>94</v>
      </c>
      <c r="E292" s="134" t="s">
        <v>0</v>
      </c>
      <c r="F292" s="135" t="s">
        <v>95</v>
      </c>
      <c r="H292" s="136">
        <v>62.4</v>
      </c>
      <c r="L292" s="133"/>
      <c r="M292" s="137"/>
      <c r="N292" s="138"/>
      <c r="O292" s="138"/>
      <c r="P292" s="138"/>
      <c r="Q292" s="138"/>
      <c r="R292" s="138"/>
      <c r="S292" s="138"/>
      <c r="T292" s="139"/>
      <c r="AT292" s="134" t="s">
        <v>94</v>
      </c>
      <c r="AU292" s="134" t="s">
        <v>45</v>
      </c>
      <c r="AV292" s="10" t="s">
        <v>90</v>
      </c>
      <c r="AW292" s="10" t="s">
        <v>18</v>
      </c>
      <c r="AX292" s="10" t="s">
        <v>7</v>
      </c>
      <c r="AY292" s="134" t="s">
        <v>86</v>
      </c>
    </row>
    <row r="293" spans="1:65" s="2" customFormat="1" ht="16.5" customHeight="1" x14ac:dyDescent="0.2">
      <c r="A293" s="23"/>
      <c r="B293" s="99"/>
      <c r="C293" s="100" t="s">
        <v>140</v>
      </c>
      <c r="D293" s="100" t="s">
        <v>88</v>
      </c>
      <c r="E293" s="101" t="s">
        <v>368</v>
      </c>
      <c r="F293" s="102" t="s">
        <v>369</v>
      </c>
      <c r="G293" s="103" t="s">
        <v>151</v>
      </c>
      <c r="H293" s="104">
        <v>62.4</v>
      </c>
      <c r="I293" s="168"/>
      <c r="J293" s="105"/>
      <c r="K293" s="102" t="s">
        <v>89</v>
      </c>
      <c r="L293" s="24"/>
      <c r="M293" s="106" t="s">
        <v>0</v>
      </c>
      <c r="N293" s="107" t="s">
        <v>26</v>
      </c>
      <c r="O293" s="38"/>
      <c r="P293" s="108">
        <f>O293*H293</f>
        <v>0</v>
      </c>
      <c r="Q293" s="108">
        <v>5.0000000000000002E-5</v>
      </c>
      <c r="R293" s="108">
        <f>Q293*H293</f>
        <v>3.1199999999999999E-3</v>
      </c>
      <c r="S293" s="108">
        <v>0</v>
      </c>
      <c r="T293" s="109">
        <f>S293*H293</f>
        <v>0</v>
      </c>
      <c r="U293" s="23"/>
      <c r="V293" s="23"/>
      <c r="W293" s="23"/>
      <c r="X293" s="23"/>
      <c r="Y293" s="23"/>
      <c r="Z293" s="23"/>
      <c r="AA293" s="23"/>
      <c r="AB293" s="23"/>
      <c r="AC293" s="23"/>
      <c r="AD293" s="23"/>
      <c r="AE293" s="23"/>
      <c r="AR293" s="110" t="s">
        <v>90</v>
      </c>
      <c r="AT293" s="110" t="s">
        <v>88</v>
      </c>
      <c r="AU293" s="110" t="s">
        <v>45</v>
      </c>
      <c r="AY293" s="12" t="s">
        <v>86</v>
      </c>
      <c r="BE293" s="111">
        <f>IF(N293="základní",J293,0)</f>
        <v>0</v>
      </c>
      <c r="BF293" s="111">
        <f>IF(N293="snížená",J293,0)</f>
        <v>0</v>
      </c>
      <c r="BG293" s="111">
        <f>IF(N293="zákl. přenesená",J293,0)</f>
        <v>0</v>
      </c>
      <c r="BH293" s="111">
        <f>IF(N293="sníž. přenesená",J293,0)</f>
        <v>0</v>
      </c>
      <c r="BI293" s="111">
        <f>IF(N293="nulová",J293,0)</f>
        <v>0</v>
      </c>
      <c r="BJ293" s="12" t="s">
        <v>7</v>
      </c>
      <c r="BK293" s="111">
        <f>ROUND(I293*H293,2)</f>
        <v>0</v>
      </c>
      <c r="BL293" s="12" t="s">
        <v>90</v>
      </c>
      <c r="BM293" s="110" t="s">
        <v>370</v>
      </c>
    </row>
    <row r="294" spans="1:65" s="2" customFormat="1" ht="19.5" x14ac:dyDescent="0.2">
      <c r="A294" s="23"/>
      <c r="B294" s="24"/>
      <c r="C294" s="23"/>
      <c r="D294" s="112" t="s">
        <v>91</v>
      </c>
      <c r="E294" s="23"/>
      <c r="F294" s="113" t="s">
        <v>371</v>
      </c>
      <c r="G294" s="23"/>
      <c r="H294" s="23"/>
      <c r="J294" s="23"/>
      <c r="K294" s="23"/>
      <c r="L294" s="24"/>
      <c r="M294" s="115"/>
      <c r="N294" s="116"/>
      <c r="O294" s="38"/>
      <c r="P294" s="38"/>
      <c r="Q294" s="38"/>
      <c r="R294" s="38"/>
      <c r="S294" s="38"/>
      <c r="T294" s="39"/>
      <c r="U294" s="23"/>
      <c r="V294" s="23"/>
      <c r="W294" s="23"/>
      <c r="X294" s="23"/>
      <c r="Y294" s="23"/>
      <c r="Z294" s="23"/>
      <c r="AA294" s="23"/>
      <c r="AB294" s="23"/>
      <c r="AC294" s="23"/>
      <c r="AD294" s="23"/>
      <c r="AE294" s="23"/>
      <c r="AT294" s="12" t="s">
        <v>91</v>
      </c>
      <c r="AU294" s="12" t="s">
        <v>45</v>
      </c>
    </row>
    <row r="295" spans="1:65" s="2" customFormat="1" x14ac:dyDescent="0.2">
      <c r="A295" s="23"/>
      <c r="B295" s="24"/>
      <c r="C295" s="23"/>
      <c r="D295" s="117" t="s">
        <v>92</v>
      </c>
      <c r="E295" s="23"/>
      <c r="F295" s="118" t="s">
        <v>372</v>
      </c>
      <c r="G295" s="23"/>
      <c r="H295" s="23"/>
      <c r="J295" s="23"/>
      <c r="K295" s="23"/>
      <c r="L295" s="24"/>
      <c r="M295" s="115"/>
      <c r="N295" s="116"/>
      <c r="O295" s="38"/>
      <c r="P295" s="38"/>
      <c r="Q295" s="38"/>
      <c r="R295" s="38"/>
      <c r="S295" s="38"/>
      <c r="T295" s="39"/>
      <c r="U295" s="23"/>
      <c r="V295" s="23"/>
      <c r="W295" s="23"/>
      <c r="X295" s="23"/>
      <c r="Y295" s="23"/>
      <c r="Z295" s="23"/>
      <c r="AA295" s="23"/>
      <c r="AB295" s="23"/>
      <c r="AC295" s="23"/>
      <c r="AD295" s="23"/>
      <c r="AE295" s="23"/>
      <c r="AT295" s="12" t="s">
        <v>92</v>
      </c>
      <c r="AU295" s="12" t="s">
        <v>45</v>
      </c>
    </row>
    <row r="296" spans="1:65" s="2" customFormat="1" ht="136.5" x14ac:dyDescent="0.2">
      <c r="A296" s="23"/>
      <c r="B296" s="24"/>
      <c r="C296" s="23"/>
      <c r="D296" s="112" t="s">
        <v>93</v>
      </c>
      <c r="E296" s="23"/>
      <c r="F296" s="119" t="s">
        <v>366</v>
      </c>
      <c r="G296" s="23"/>
      <c r="H296" s="23"/>
      <c r="J296" s="23"/>
      <c r="K296" s="23"/>
      <c r="L296" s="24"/>
      <c r="M296" s="115"/>
      <c r="N296" s="116"/>
      <c r="O296" s="38"/>
      <c r="P296" s="38"/>
      <c r="Q296" s="38"/>
      <c r="R296" s="38"/>
      <c r="S296" s="38"/>
      <c r="T296" s="39"/>
      <c r="U296" s="23"/>
      <c r="V296" s="23"/>
      <c r="W296" s="23"/>
      <c r="X296" s="23"/>
      <c r="Y296" s="23"/>
      <c r="Z296" s="23"/>
      <c r="AA296" s="23"/>
      <c r="AB296" s="23"/>
      <c r="AC296" s="23"/>
      <c r="AD296" s="23"/>
      <c r="AE296" s="23"/>
      <c r="AT296" s="12" t="s">
        <v>93</v>
      </c>
      <c r="AU296" s="12" t="s">
        <v>45</v>
      </c>
    </row>
    <row r="297" spans="1:65" s="2" customFormat="1" ht="24.2" customHeight="1" x14ac:dyDescent="0.2">
      <c r="A297" s="23"/>
      <c r="B297" s="99"/>
      <c r="C297" s="100" t="s">
        <v>142</v>
      </c>
      <c r="D297" s="100" t="s">
        <v>88</v>
      </c>
      <c r="E297" s="101" t="s">
        <v>373</v>
      </c>
      <c r="F297" s="102" t="s">
        <v>374</v>
      </c>
      <c r="G297" s="103" t="s">
        <v>217</v>
      </c>
      <c r="H297" s="104">
        <v>62.4</v>
      </c>
      <c r="I297" s="168"/>
      <c r="J297" s="105"/>
      <c r="K297" s="102" t="s">
        <v>89</v>
      </c>
      <c r="L297" s="24"/>
      <c r="M297" s="106" t="s">
        <v>0</v>
      </c>
      <c r="N297" s="107" t="s">
        <v>26</v>
      </c>
      <c r="O297" s="38"/>
      <c r="P297" s="108">
        <f>O297*H297</f>
        <v>0</v>
      </c>
      <c r="Q297" s="108">
        <v>1.6000000000000001E-4</v>
      </c>
      <c r="R297" s="108">
        <f>Q297*H297</f>
        <v>9.9839999999999998E-3</v>
      </c>
      <c r="S297" s="108">
        <v>0</v>
      </c>
      <c r="T297" s="109">
        <f>S297*H297</f>
        <v>0</v>
      </c>
      <c r="U297" s="23"/>
      <c r="V297" s="23"/>
      <c r="W297" s="23"/>
      <c r="X297" s="23"/>
      <c r="Y297" s="23"/>
      <c r="Z297" s="23"/>
      <c r="AA297" s="23"/>
      <c r="AB297" s="23"/>
      <c r="AC297" s="23"/>
      <c r="AD297" s="23"/>
      <c r="AE297" s="23"/>
      <c r="AR297" s="110" t="s">
        <v>90</v>
      </c>
      <c r="AT297" s="110" t="s">
        <v>88</v>
      </c>
      <c r="AU297" s="110" t="s">
        <v>45</v>
      </c>
      <c r="AY297" s="12" t="s">
        <v>86</v>
      </c>
      <c r="BE297" s="111">
        <f>IF(N297="základní",J297,0)</f>
        <v>0</v>
      </c>
      <c r="BF297" s="111">
        <f>IF(N297="snížená",J297,0)</f>
        <v>0</v>
      </c>
      <c r="BG297" s="111">
        <f>IF(N297="zákl. přenesená",J297,0)</f>
        <v>0</v>
      </c>
      <c r="BH297" s="111">
        <f>IF(N297="sníž. přenesená",J297,0)</f>
        <v>0</v>
      </c>
      <c r="BI297" s="111">
        <f>IF(N297="nulová",J297,0)</f>
        <v>0</v>
      </c>
      <c r="BJ297" s="12" t="s">
        <v>7</v>
      </c>
      <c r="BK297" s="111">
        <f>ROUND(I297*H297,2)</f>
        <v>0</v>
      </c>
      <c r="BL297" s="12" t="s">
        <v>90</v>
      </c>
      <c r="BM297" s="110" t="s">
        <v>375</v>
      </c>
    </row>
    <row r="298" spans="1:65" s="2" customFormat="1" ht="29.25" x14ac:dyDescent="0.2">
      <c r="A298" s="23"/>
      <c r="B298" s="24"/>
      <c r="C298" s="23"/>
      <c r="D298" s="112" t="s">
        <v>91</v>
      </c>
      <c r="E298" s="23"/>
      <c r="F298" s="113" t="s">
        <v>376</v>
      </c>
      <c r="G298" s="23"/>
      <c r="H298" s="23"/>
      <c r="J298" s="23"/>
      <c r="K298" s="23"/>
      <c r="L298" s="24"/>
      <c r="M298" s="115"/>
      <c r="N298" s="116"/>
      <c r="O298" s="38"/>
      <c r="P298" s="38"/>
      <c r="Q298" s="38"/>
      <c r="R298" s="38"/>
      <c r="S298" s="38"/>
      <c r="T298" s="39"/>
      <c r="U298" s="23"/>
      <c r="V298" s="23"/>
      <c r="W298" s="23"/>
      <c r="X298" s="23"/>
      <c r="Y298" s="23"/>
      <c r="Z298" s="23"/>
      <c r="AA298" s="23"/>
      <c r="AB298" s="23"/>
      <c r="AC298" s="23"/>
      <c r="AD298" s="23"/>
      <c r="AE298" s="23"/>
      <c r="AT298" s="12" t="s">
        <v>91</v>
      </c>
      <c r="AU298" s="12" t="s">
        <v>45</v>
      </c>
    </row>
    <row r="299" spans="1:65" s="2" customFormat="1" x14ac:dyDescent="0.2">
      <c r="A299" s="23"/>
      <c r="B299" s="24"/>
      <c r="C299" s="23"/>
      <c r="D299" s="117" t="s">
        <v>92</v>
      </c>
      <c r="E299" s="23"/>
      <c r="F299" s="118" t="s">
        <v>377</v>
      </c>
      <c r="G299" s="23"/>
      <c r="H299" s="23"/>
      <c r="J299" s="23"/>
      <c r="K299" s="23"/>
      <c r="L299" s="24"/>
      <c r="M299" s="115"/>
      <c r="N299" s="116"/>
      <c r="O299" s="38"/>
      <c r="P299" s="38"/>
      <c r="Q299" s="38"/>
      <c r="R299" s="38"/>
      <c r="S299" s="38"/>
      <c r="T299" s="39"/>
      <c r="U299" s="23"/>
      <c r="V299" s="23"/>
      <c r="W299" s="23"/>
      <c r="X299" s="23"/>
      <c r="Y299" s="23"/>
      <c r="Z299" s="23"/>
      <c r="AA299" s="23"/>
      <c r="AB299" s="23"/>
      <c r="AC299" s="23"/>
      <c r="AD299" s="23"/>
      <c r="AE299" s="23"/>
      <c r="AT299" s="12" t="s">
        <v>92</v>
      </c>
      <c r="AU299" s="12" t="s">
        <v>45</v>
      </c>
    </row>
    <row r="300" spans="1:65" s="9" customFormat="1" ht="22.5" x14ac:dyDescent="0.2">
      <c r="B300" s="126"/>
      <c r="D300" s="112" t="s">
        <v>94</v>
      </c>
      <c r="E300" s="127" t="s">
        <v>0</v>
      </c>
      <c r="F300" s="128" t="s">
        <v>367</v>
      </c>
      <c r="H300" s="129">
        <v>62.4</v>
      </c>
      <c r="L300" s="126"/>
      <c r="M300" s="130"/>
      <c r="N300" s="131"/>
      <c r="O300" s="131"/>
      <c r="P300" s="131"/>
      <c r="Q300" s="131"/>
      <c r="R300" s="131"/>
      <c r="S300" s="131"/>
      <c r="T300" s="132"/>
      <c r="AT300" s="127" t="s">
        <v>94</v>
      </c>
      <c r="AU300" s="127" t="s">
        <v>45</v>
      </c>
      <c r="AV300" s="9" t="s">
        <v>45</v>
      </c>
      <c r="AW300" s="9" t="s">
        <v>18</v>
      </c>
      <c r="AX300" s="9" t="s">
        <v>44</v>
      </c>
      <c r="AY300" s="127" t="s">
        <v>86</v>
      </c>
    </row>
    <row r="301" spans="1:65" s="10" customFormat="1" x14ac:dyDescent="0.2">
      <c r="B301" s="133"/>
      <c r="D301" s="112" t="s">
        <v>94</v>
      </c>
      <c r="E301" s="134" t="s">
        <v>0</v>
      </c>
      <c r="F301" s="135" t="s">
        <v>95</v>
      </c>
      <c r="H301" s="136">
        <v>62.4</v>
      </c>
      <c r="L301" s="133"/>
      <c r="M301" s="137"/>
      <c r="N301" s="138"/>
      <c r="O301" s="138"/>
      <c r="P301" s="138"/>
      <c r="Q301" s="138"/>
      <c r="R301" s="138"/>
      <c r="S301" s="138"/>
      <c r="T301" s="139"/>
      <c r="AT301" s="134" t="s">
        <v>94</v>
      </c>
      <c r="AU301" s="134" t="s">
        <v>45</v>
      </c>
      <c r="AV301" s="10" t="s">
        <v>90</v>
      </c>
      <c r="AW301" s="10" t="s">
        <v>18</v>
      </c>
      <c r="AX301" s="10" t="s">
        <v>7</v>
      </c>
      <c r="AY301" s="134" t="s">
        <v>86</v>
      </c>
    </row>
    <row r="302" spans="1:65" s="2" customFormat="1" ht="16.5" customHeight="1" x14ac:dyDescent="0.2">
      <c r="A302" s="23"/>
      <c r="B302" s="99"/>
      <c r="C302" s="140" t="s">
        <v>149</v>
      </c>
      <c r="D302" s="140" t="s">
        <v>136</v>
      </c>
      <c r="E302" s="141" t="s">
        <v>378</v>
      </c>
      <c r="F302" s="142" t="s">
        <v>379</v>
      </c>
      <c r="G302" s="143" t="s">
        <v>58</v>
      </c>
      <c r="H302" s="144">
        <v>2</v>
      </c>
      <c r="I302" s="170"/>
      <c r="J302" s="145"/>
      <c r="K302" s="142" t="s">
        <v>89</v>
      </c>
      <c r="L302" s="146"/>
      <c r="M302" s="147" t="s">
        <v>0</v>
      </c>
      <c r="N302" s="148" t="s">
        <v>26</v>
      </c>
      <c r="O302" s="38"/>
      <c r="P302" s="108">
        <f>O302*H302</f>
        <v>0</v>
      </c>
      <c r="Q302" s="108">
        <v>1</v>
      </c>
      <c r="R302" s="108">
        <f>Q302*H302</f>
        <v>2</v>
      </c>
      <c r="S302" s="108">
        <v>0</v>
      </c>
      <c r="T302" s="109">
        <f>S302*H302</f>
        <v>0</v>
      </c>
      <c r="U302" s="23"/>
      <c r="V302" s="23"/>
      <c r="W302" s="23"/>
      <c r="X302" s="23"/>
      <c r="Y302" s="23"/>
      <c r="Z302" s="23"/>
      <c r="AA302" s="23"/>
      <c r="AB302" s="23"/>
      <c r="AC302" s="23"/>
      <c r="AD302" s="23"/>
      <c r="AE302" s="23"/>
      <c r="AR302" s="110" t="s">
        <v>100</v>
      </c>
      <c r="AT302" s="110" t="s">
        <v>136</v>
      </c>
      <c r="AU302" s="110" t="s">
        <v>45</v>
      </c>
      <c r="AY302" s="12" t="s">
        <v>86</v>
      </c>
      <c r="BE302" s="111">
        <f>IF(N302="základní",J302,0)</f>
        <v>0</v>
      </c>
      <c r="BF302" s="111">
        <f>IF(N302="snížená",J302,0)</f>
        <v>0</v>
      </c>
      <c r="BG302" s="111">
        <f>IF(N302="zákl. přenesená",J302,0)</f>
        <v>0</v>
      </c>
      <c r="BH302" s="111">
        <f>IF(N302="sníž. přenesená",J302,0)</f>
        <v>0</v>
      </c>
      <c r="BI302" s="111">
        <f>IF(N302="nulová",J302,0)</f>
        <v>0</v>
      </c>
      <c r="BJ302" s="12" t="s">
        <v>7</v>
      </c>
      <c r="BK302" s="111">
        <f>ROUND(I302*H302,2)</f>
        <v>0</v>
      </c>
      <c r="BL302" s="12" t="s">
        <v>90</v>
      </c>
      <c r="BM302" s="110" t="s">
        <v>380</v>
      </c>
    </row>
    <row r="303" spans="1:65" s="2" customFormat="1" x14ac:dyDescent="0.2">
      <c r="A303" s="23"/>
      <c r="B303" s="24"/>
      <c r="C303" s="23"/>
      <c r="D303" s="112" t="s">
        <v>91</v>
      </c>
      <c r="E303" s="23"/>
      <c r="F303" s="113" t="s">
        <v>379</v>
      </c>
      <c r="G303" s="23"/>
      <c r="H303" s="23"/>
      <c r="J303" s="23"/>
      <c r="K303" s="23"/>
      <c r="L303" s="24"/>
      <c r="M303" s="115"/>
      <c r="N303" s="116"/>
      <c r="O303" s="38"/>
      <c r="P303" s="38"/>
      <c r="Q303" s="38"/>
      <c r="R303" s="38"/>
      <c r="S303" s="38"/>
      <c r="T303" s="39"/>
      <c r="U303" s="23"/>
      <c r="V303" s="23"/>
      <c r="W303" s="23"/>
      <c r="X303" s="23"/>
      <c r="Y303" s="23"/>
      <c r="Z303" s="23"/>
      <c r="AA303" s="23"/>
      <c r="AB303" s="23"/>
      <c r="AC303" s="23"/>
      <c r="AD303" s="23"/>
      <c r="AE303" s="23"/>
      <c r="AT303" s="12" t="s">
        <v>91</v>
      </c>
      <c r="AU303" s="12" t="s">
        <v>45</v>
      </c>
    </row>
    <row r="304" spans="1:65" s="2" customFormat="1" ht="24.2" customHeight="1" x14ac:dyDescent="0.2">
      <c r="A304" s="23"/>
      <c r="B304" s="99"/>
      <c r="C304" s="100" t="s">
        <v>150</v>
      </c>
      <c r="D304" s="100" t="s">
        <v>88</v>
      </c>
      <c r="E304" s="101" t="s">
        <v>381</v>
      </c>
      <c r="F304" s="102" t="s">
        <v>382</v>
      </c>
      <c r="G304" s="103" t="s">
        <v>217</v>
      </c>
      <c r="H304" s="104">
        <v>10</v>
      </c>
      <c r="I304" s="168"/>
      <c r="J304" s="105"/>
      <c r="K304" s="102" t="s">
        <v>89</v>
      </c>
      <c r="L304" s="24"/>
      <c r="M304" s="106" t="s">
        <v>0</v>
      </c>
      <c r="N304" s="107" t="s">
        <v>26</v>
      </c>
      <c r="O304" s="38"/>
      <c r="P304" s="108">
        <f>O304*H304</f>
        <v>0</v>
      </c>
      <c r="Q304" s="108">
        <v>1.3999999999999999E-4</v>
      </c>
      <c r="R304" s="108">
        <f>Q304*H304</f>
        <v>1.3999999999999998E-3</v>
      </c>
      <c r="S304" s="108">
        <v>0</v>
      </c>
      <c r="T304" s="109">
        <f>S304*H304</f>
        <v>0</v>
      </c>
      <c r="U304" s="23"/>
      <c r="V304" s="23"/>
      <c r="W304" s="23"/>
      <c r="X304" s="23"/>
      <c r="Y304" s="23"/>
      <c r="Z304" s="23"/>
      <c r="AA304" s="23"/>
      <c r="AB304" s="23"/>
      <c r="AC304" s="23"/>
      <c r="AD304" s="23"/>
      <c r="AE304" s="23"/>
      <c r="AR304" s="110" t="s">
        <v>90</v>
      </c>
      <c r="AT304" s="110" t="s">
        <v>88</v>
      </c>
      <c r="AU304" s="110" t="s">
        <v>45</v>
      </c>
      <c r="AY304" s="12" t="s">
        <v>86</v>
      </c>
      <c r="BE304" s="111">
        <f>IF(N304="základní",J304,0)</f>
        <v>0</v>
      </c>
      <c r="BF304" s="111">
        <f>IF(N304="snížená",J304,0)</f>
        <v>0</v>
      </c>
      <c r="BG304" s="111">
        <f>IF(N304="zákl. přenesená",J304,0)</f>
        <v>0</v>
      </c>
      <c r="BH304" s="111">
        <f>IF(N304="sníž. přenesená",J304,0)</f>
        <v>0</v>
      </c>
      <c r="BI304" s="111">
        <f>IF(N304="nulová",J304,0)</f>
        <v>0</v>
      </c>
      <c r="BJ304" s="12" t="s">
        <v>7</v>
      </c>
      <c r="BK304" s="111">
        <f>ROUND(I304*H304,2)</f>
        <v>0</v>
      </c>
      <c r="BL304" s="12" t="s">
        <v>90</v>
      </c>
      <c r="BM304" s="110" t="s">
        <v>383</v>
      </c>
    </row>
    <row r="305" spans="1:65" s="2" customFormat="1" ht="19.5" x14ac:dyDescent="0.2">
      <c r="A305" s="23"/>
      <c r="B305" s="24"/>
      <c r="C305" s="23"/>
      <c r="D305" s="112" t="s">
        <v>91</v>
      </c>
      <c r="E305" s="23"/>
      <c r="F305" s="113" t="s">
        <v>384</v>
      </c>
      <c r="G305" s="23"/>
      <c r="H305" s="23"/>
      <c r="J305" s="23"/>
      <c r="K305" s="23"/>
      <c r="L305" s="24"/>
      <c r="M305" s="115"/>
      <c r="N305" s="116"/>
      <c r="O305" s="38"/>
      <c r="P305" s="38"/>
      <c r="Q305" s="38"/>
      <c r="R305" s="38"/>
      <c r="S305" s="38"/>
      <c r="T305" s="39"/>
      <c r="U305" s="23"/>
      <c r="V305" s="23"/>
      <c r="W305" s="23"/>
      <c r="X305" s="23"/>
      <c r="Y305" s="23"/>
      <c r="Z305" s="23"/>
      <c r="AA305" s="23"/>
      <c r="AB305" s="23"/>
      <c r="AC305" s="23"/>
      <c r="AD305" s="23"/>
      <c r="AE305" s="23"/>
      <c r="AT305" s="12" t="s">
        <v>91</v>
      </c>
      <c r="AU305" s="12" t="s">
        <v>45</v>
      </c>
    </row>
    <row r="306" spans="1:65" s="2" customFormat="1" x14ac:dyDescent="0.2">
      <c r="A306" s="23"/>
      <c r="B306" s="24"/>
      <c r="C306" s="23"/>
      <c r="D306" s="117" t="s">
        <v>92</v>
      </c>
      <c r="E306" s="23"/>
      <c r="F306" s="118" t="s">
        <v>385</v>
      </c>
      <c r="G306" s="23"/>
      <c r="H306" s="23"/>
      <c r="J306" s="23"/>
      <c r="K306" s="23"/>
      <c r="L306" s="24"/>
      <c r="M306" s="115"/>
      <c r="N306" s="116"/>
      <c r="O306" s="38"/>
      <c r="P306" s="38"/>
      <c r="Q306" s="38"/>
      <c r="R306" s="38"/>
      <c r="S306" s="38"/>
      <c r="T306" s="39"/>
      <c r="U306" s="23"/>
      <c r="V306" s="23"/>
      <c r="W306" s="23"/>
      <c r="X306" s="23"/>
      <c r="Y306" s="23"/>
      <c r="Z306" s="23"/>
      <c r="AA306" s="23"/>
      <c r="AB306" s="23"/>
      <c r="AC306" s="23"/>
      <c r="AD306" s="23"/>
      <c r="AE306" s="23"/>
      <c r="AT306" s="12" t="s">
        <v>92</v>
      </c>
      <c r="AU306" s="12" t="s">
        <v>45</v>
      </c>
    </row>
    <row r="307" spans="1:65" s="2" customFormat="1" ht="39" x14ac:dyDescent="0.2">
      <c r="A307" s="23"/>
      <c r="B307" s="24"/>
      <c r="C307" s="23"/>
      <c r="D307" s="112" t="s">
        <v>93</v>
      </c>
      <c r="E307" s="23"/>
      <c r="F307" s="119" t="s">
        <v>386</v>
      </c>
      <c r="G307" s="23"/>
      <c r="H307" s="23"/>
      <c r="J307" s="23"/>
      <c r="K307" s="23"/>
      <c r="L307" s="24"/>
      <c r="M307" s="115"/>
      <c r="N307" s="116"/>
      <c r="O307" s="38"/>
      <c r="P307" s="38"/>
      <c r="Q307" s="38"/>
      <c r="R307" s="38"/>
      <c r="S307" s="38"/>
      <c r="T307" s="39"/>
      <c r="U307" s="23"/>
      <c r="V307" s="23"/>
      <c r="W307" s="23"/>
      <c r="X307" s="23"/>
      <c r="Y307" s="23"/>
      <c r="Z307" s="23"/>
      <c r="AA307" s="23"/>
      <c r="AB307" s="23"/>
      <c r="AC307" s="23"/>
      <c r="AD307" s="23"/>
      <c r="AE307" s="23"/>
      <c r="AT307" s="12" t="s">
        <v>93</v>
      </c>
      <c r="AU307" s="12" t="s">
        <v>45</v>
      </c>
    </row>
    <row r="308" spans="1:65" s="9" customFormat="1" x14ac:dyDescent="0.2">
      <c r="B308" s="126"/>
      <c r="D308" s="112" t="s">
        <v>94</v>
      </c>
      <c r="E308" s="127" t="s">
        <v>0</v>
      </c>
      <c r="F308" s="128" t="s">
        <v>387</v>
      </c>
      <c r="H308" s="129">
        <v>10</v>
      </c>
      <c r="L308" s="126"/>
      <c r="M308" s="130"/>
      <c r="N308" s="131"/>
      <c r="O308" s="131"/>
      <c r="P308" s="131"/>
      <c r="Q308" s="131"/>
      <c r="R308" s="131"/>
      <c r="S308" s="131"/>
      <c r="T308" s="132"/>
      <c r="AT308" s="127" t="s">
        <v>94</v>
      </c>
      <c r="AU308" s="127" t="s">
        <v>45</v>
      </c>
      <c r="AV308" s="9" t="s">
        <v>45</v>
      </c>
      <c r="AW308" s="9" t="s">
        <v>18</v>
      </c>
      <c r="AX308" s="9" t="s">
        <v>44</v>
      </c>
      <c r="AY308" s="127" t="s">
        <v>86</v>
      </c>
    </row>
    <row r="309" spans="1:65" s="10" customFormat="1" x14ac:dyDescent="0.2">
      <c r="B309" s="133"/>
      <c r="D309" s="112" t="s">
        <v>94</v>
      </c>
      <c r="E309" s="134" t="s">
        <v>0</v>
      </c>
      <c r="F309" s="135" t="s">
        <v>95</v>
      </c>
      <c r="H309" s="136">
        <v>10</v>
      </c>
      <c r="L309" s="133"/>
      <c r="M309" s="137"/>
      <c r="N309" s="138"/>
      <c r="O309" s="138"/>
      <c r="P309" s="138"/>
      <c r="Q309" s="138"/>
      <c r="R309" s="138"/>
      <c r="S309" s="138"/>
      <c r="T309" s="139"/>
      <c r="AT309" s="134" t="s">
        <v>94</v>
      </c>
      <c r="AU309" s="134" t="s">
        <v>45</v>
      </c>
      <c r="AV309" s="10" t="s">
        <v>90</v>
      </c>
      <c r="AW309" s="10" t="s">
        <v>18</v>
      </c>
      <c r="AX309" s="10" t="s">
        <v>7</v>
      </c>
      <c r="AY309" s="134" t="s">
        <v>86</v>
      </c>
    </row>
    <row r="310" spans="1:65" s="2" customFormat="1" ht="16.5" customHeight="1" x14ac:dyDescent="0.2">
      <c r="A310" s="23"/>
      <c r="B310" s="99"/>
      <c r="C310" s="140" t="s">
        <v>152</v>
      </c>
      <c r="D310" s="140" t="s">
        <v>136</v>
      </c>
      <c r="E310" s="141" t="s">
        <v>378</v>
      </c>
      <c r="F310" s="142" t="s">
        <v>379</v>
      </c>
      <c r="G310" s="143" t="s">
        <v>58</v>
      </c>
      <c r="H310" s="144">
        <v>1.35</v>
      </c>
      <c r="I310" s="170"/>
      <c r="J310" s="145"/>
      <c r="K310" s="142" t="s">
        <v>89</v>
      </c>
      <c r="L310" s="146"/>
      <c r="M310" s="147" t="s">
        <v>0</v>
      </c>
      <c r="N310" s="148" t="s">
        <v>26</v>
      </c>
      <c r="O310" s="38"/>
      <c r="P310" s="108">
        <f>O310*H310</f>
        <v>0</v>
      </c>
      <c r="Q310" s="108">
        <v>1</v>
      </c>
      <c r="R310" s="108">
        <f>Q310*H310</f>
        <v>1.35</v>
      </c>
      <c r="S310" s="108">
        <v>0</v>
      </c>
      <c r="T310" s="109">
        <f>S310*H310</f>
        <v>0</v>
      </c>
      <c r="U310" s="23"/>
      <c r="V310" s="23"/>
      <c r="W310" s="23"/>
      <c r="X310" s="23"/>
      <c r="Y310" s="23"/>
      <c r="Z310" s="23"/>
      <c r="AA310" s="23"/>
      <c r="AB310" s="23"/>
      <c r="AC310" s="23"/>
      <c r="AD310" s="23"/>
      <c r="AE310" s="23"/>
      <c r="AR310" s="110" t="s">
        <v>100</v>
      </c>
      <c r="AT310" s="110" t="s">
        <v>136</v>
      </c>
      <c r="AU310" s="110" t="s">
        <v>45</v>
      </c>
      <c r="AY310" s="12" t="s">
        <v>86</v>
      </c>
      <c r="BE310" s="111">
        <f>IF(N310="základní",J310,0)</f>
        <v>0</v>
      </c>
      <c r="BF310" s="111">
        <f>IF(N310="snížená",J310,0)</f>
        <v>0</v>
      </c>
      <c r="BG310" s="111">
        <f>IF(N310="zákl. přenesená",J310,0)</f>
        <v>0</v>
      </c>
      <c r="BH310" s="111">
        <f>IF(N310="sníž. přenesená",J310,0)</f>
        <v>0</v>
      </c>
      <c r="BI310" s="111">
        <f>IF(N310="nulová",J310,0)</f>
        <v>0</v>
      </c>
      <c r="BJ310" s="12" t="s">
        <v>7</v>
      </c>
      <c r="BK310" s="111">
        <f>ROUND(I310*H310,2)</f>
        <v>0</v>
      </c>
      <c r="BL310" s="12" t="s">
        <v>90</v>
      </c>
      <c r="BM310" s="110" t="s">
        <v>388</v>
      </c>
    </row>
    <row r="311" spans="1:65" s="2" customFormat="1" x14ac:dyDescent="0.2">
      <c r="A311" s="23"/>
      <c r="B311" s="24"/>
      <c r="C311" s="23"/>
      <c r="D311" s="112" t="s">
        <v>91</v>
      </c>
      <c r="E311" s="23"/>
      <c r="F311" s="113" t="s">
        <v>379</v>
      </c>
      <c r="G311" s="23"/>
      <c r="H311" s="23"/>
      <c r="J311" s="23"/>
      <c r="K311" s="23"/>
      <c r="L311" s="24"/>
      <c r="M311" s="115"/>
      <c r="N311" s="116"/>
      <c r="O311" s="38"/>
      <c r="P311" s="38"/>
      <c r="Q311" s="38"/>
      <c r="R311" s="38"/>
      <c r="S311" s="38"/>
      <c r="T311" s="39"/>
      <c r="U311" s="23"/>
      <c r="V311" s="23"/>
      <c r="W311" s="23"/>
      <c r="X311" s="23"/>
      <c r="Y311" s="23"/>
      <c r="Z311" s="23"/>
      <c r="AA311" s="23"/>
      <c r="AB311" s="23"/>
      <c r="AC311" s="23"/>
      <c r="AD311" s="23"/>
      <c r="AE311" s="23"/>
      <c r="AT311" s="12" t="s">
        <v>91</v>
      </c>
      <c r="AU311" s="12" t="s">
        <v>45</v>
      </c>
    </row>
    <row r="312" spans="1:65" s="7" customFormat="1" ht="22.9" customHeight="1" x14ac:dyDescent="0.2">
      <c r="B312" s="86"/>
      <c r="D312" s="87" t="s">
        <v>43</v>
      </c>
      <c r="E312" s="97" t="s">
        <v>96</v>
      </c>
      <c r="F312" s="97" t="s">
        <v>141</v>
      </c>
      <c r="I312" s="169"/>
      <c r="J312" s="98"/>
      <c r="L312" s="86"/>
      <c r="M312" s="91"/>
      <c r="N312" s="92"/>
      <c r="O312" s="92"/>
      <c r="P312" s="93">
        <f>SUM(P313:P318)</f>
        <v>0</v>
      </c>
      <c r="Q312" s="92"/>
      <c r="R312" s="93">
        <f>SUM(R313:R318)</f>
        <v>0</v>
      </c>
      <c r="S312" s="92"/>
      <c r="T312" s="94">
        <f>SUM(T313:T318)</f>
        <v>0</v>
      </c>
      <c r="AR312" s="87" t="s">
        <v>7</v>
      </c>
      <c r="AT312" s="95" t="s">
        <v>43</v>
      </c>
      <c r="AU312" s="95" t="s">
        <v>7</v>
      </c>
      <c r="AY312" s="87" t="s">
        <v>86</v>
      </c>
      <c r="BK312" s="96">
        <f>SUM(BK313:BK318)</f>
        <v>0</v>
      </c>
    </row>
    <row r="313" spans="1:65" s="2" customFormat="1" ht="21.75" customHeight="1" x14ac:dyDescent="0.2">
      <c r="A313" s="23"/>
      <c r="B313" s="99"/>
      <c r="C313" s="100" t="s">
        <v>153</v>
      </c>
      <c r="D313" s="100" t="s">
        <v>88</v>
      </c>
      <c r="E313" s="101" t="s">
        <v>143</v>
      </c>
      <c r="F313" s="102" t="s">
        <v>144</v>
      </c>
      <c r="G313" s="103" t="s">
        <v>53</v>
      </c>
      <c r="H313" s="104">
        <v>8.5</v>
      </c>
      <c r="I313" s="168"/>
      <c r="J313" s="105"/>
      <c r="K313" s="102" t="s">
        <v>89</v>
      </c>
      <c r="L313" s="24"/>
      <c r="M313" s="106" t="s">
        <v>0</v>
      </c>
      <c r="N313" s="107" t="s">
        <v>26</v>
      </c>
      <c r="O313" s="38"/>
      <c r="P313" s="108">
        <f>O313*H313</f>
        <v>0</v>
      </c>
      <c r="Q313" s="108">
        <v>0</v>
      </c>
      <c r="R313" s="108">
        <f>Q313*H313</f>
        <v>0</v>
      </c>
      <c r="S313" s="108">
        <v>0</v>
      </c>
      <c r="T313" s="109">
        <f>S313*H313</f>
        <v>0</v>
      </c>
      <c r="U313" s="23"/>
      <c r="V313" s="23"/>
      <c r="W313" s="23"/>
      <c r="X313" s="23"/>
      <c r="Y313" s="23"/>
      <c r="Z313" s="23"/>
      <c r="AA313" s="23"/>
      <c r="AB313" s="23"/>
      <c r="AC313" s="23"/>
      <c r="AD313" s="23"/>
      <c r="AE313" s="23"/>
      <c r="AR313" s="110" t="s">
        <v>90</v>
      </c>
      <c r="AT313" s="110" t="s">
        <v>88</v>
      </c>
      <c r="AU313" s="110" t="s">
        <v>45</v>
      </c>
      <c r="AY313" s="12" t="s">
        <v>86</v>
      </c>
      <c r="BE313" s="111">
        <f>IF(N313="základní",J313,0)</f>
        <v>0</v>
      </c>
      <c r="BF313" s="111">
        <f>IF(N313="snížená",J313,0)</f>
        <v>0</v>
      </c>
      <c r="BG313" s="111">
        <f>IF(N313="zákl. přenesená",J313,0)</f>
        <v>0</v>
      </c>
      <c r="BH313" s="111">
        <f>IF(N313="sníž. přenesená",J313,0)</f>
        <v>0</v>
      </c>
      <c r="BI313" s="111">
        <f>IF(N313="nulová",J313,0)</f>
        <v>0</v>
      </c>
      <c r="BJ313" s="12" t="s">
        <v>7</v>
      </c>
      <c r="BK313" s="111">
        <f>ROUND(I313*H313,2)</f>
        <v>0</v>
      </c>
      <c r="BL313" s="12" t="s">
        <v>90</v>
      </c>
      <c r="BM313" s="110" t="s">
        <v>389</v>
      </c>
    </row>
    <row r="314" spans="1:65" s="2" customFormat="1" x14ac:dyDescent="0.2">
      <c r="A314" s="23"/>
      <c r="B314" s="24"/>
      <c r="C314" s="23"/>
      <c r="D314" s="112" t="s">
        <v>91</v>
      </c>
      <c r="E314" s="23"/>
      <c r="F314" s="113" t="s">
        <v>145</v>
      </c>
      <c r="G314" s="23"/>
      <c r="H314" s="23"/>
      <c r="J314" s="23"/>
      <c r="K314" s="23"/>
      <c r="L314" s="24"/>
      <c r="M314" s="115"/>
      <c r="N314" s="116"/>
      <c r="O314" s="38"/>
      <c r="P314" s="38"/>
      <c r="Q314" s="38"/>
      <c r="R314" s="38"/>
      <c r="S314" s="38"/>
      <c r="T314" s="39"/>
      <c r="U314" s="23"/>
      <c r="V314" s="23"/>
      <c r="W314" s="23"/>
      <c r="X314" s="23"/>
      <c r="Y314" s="23"/>
      <c r="Z314" s="23"/>
      <c r="AA314" s="23"/>
      <c r="AB314" s="23"/>
      <c r="AC314" s="23"/>
      <c r="AD314" s="23"/>
      <c r="AE314" s="23"/>
      <c r="AT314" s="12" t="s">
        <v>91</v>
      </c>
      <c r="AU314" s="12" t="s">
        <v>45</v>
      </c>
    </row>
    <row r="315" spans="1:65" s="2" customFormat="1" x14ac:dyDescent="0.2">
      <c r="A315" s="23"/>
      <c r="B315" s="24"/>
      <c r="C315" s="23"/>
      <c r="D315" s="117" t="s">
        <v>92</v>
      </c>
      <c r="E315" s="23"/>
      <c r="F315" s="118" t="s">
        <v>146</v>
      </c>
      <c r="G315" s="23"/>
      <c r="H315" s="23"/>
      <c r="J315" s="23"/>
      <c r="K315" s="23"/>
      <c r="L315" s="24"/>
      <c r="M315" s="115"/>
      <c r="N315" s="116"/>
      <c r="O315" s="38"/>
      <c r="P315" s="38"/>
      <c r="Q315" s="38"/>
      <c r="R315" s="38"/>
      <c r="S315" s="38"/>
      <c r="T315" s="39"/>
      <c r="U315" s="23"/>
      <c r="V315" s="23"/>
      <c r="W315" s="23"/>
      <c r="X315" s="23"/>
      <c r="Y315" s="23"/>
      <c r="Z315" s="23"/>
      <c r="AA315" s="23"/>
      <c r="AB315" s="23"/>
      <c r="AC315" s="23"/>
      <c r="AD315" s="23"/>
      <c r="AE315" s="23"/>
      <c r="AT315" s="12" t="s">
        <v>92</v>
      </c>
      <c r="AU315" s="12" t="s">
        <v>45</v>
      </c>
    </row>
    <row r="316" spans="1:65" s="2" customFormat="1" ht="29.25" x14ac:dyDescent="0.2">
      <c r="A316" s="23"/>
      <c r="B316" s="24"/>
      <c r="C316" s="23"/>
      <c r="D316" s="112" t="s">
        <v>93</v>
      </c>
      <c r="E316" s="23"/>
      <c r="F316" s="119" t="s">
        <v>147</v>
      </c>
      <c r="G316" s="23"/>
      <c r="H316" s="23"/>
      <c r="J316" s="23"/>
      <c r="K316" s="23"/>
      <c r="L316" s="24"/>
      <c r="M316" s="115"/>
      <c r="N316" s="116"/>
      <c r="O316" s="38"/>
      <c r="P316" s="38"/>
      <c r="Q316" s="38"/>
      <c r="R316" s="38"/>
      <c r="S316" s="38"/>
      <c r="T316" s="39"/>
      <c r="U316" s="23"/>
      <c r="V316" s="23"/>
      <c r="W316" s="23"/>
      <c r="X316" s="23"/>
      <c r="Y316" s="23"/>
      <c r="Z316" s="23"/>
      <c r="AA316" s="23"/>
      <c r="AB316" s="23"/>
      <c r="AC316" s="23"/>
      <c r="AD316" s="23"/>
      <c r="AE316" s="23"/>
      <c r="AT316" s="12" t="s">
        <v>93</v>
      </c>
      <c r="AU316" s="12" t="s">
        <v>45</v>
      </c>
    </row>
    <row r="317" spans="1:65" s="9" customFormat="1" x14ac:dyDescent="0.2">
      <c r="B317" s="126"/>
      <c r="D317" s="112" t="s">
        <v>94</v>
      </c>
      <c r="E317" s="127" t="s">
        <v>0</v>
      </c>
      <c r="F317" s="128" t="s">
        <v>390</v>
      </c>
      <c r="H317" s="129">
        <v>8.5</v>
      </c>
      <c r="L317" s="126"/>
      <c r="M317" s="130"/>
      <c r="N317" s="131"/>
      <c r="O317" s="131"/>
      <c r="P317" s="131"/>
      <c r="Q317" s="131"/>
      <c r="R317" s="131"/>
      <c r="S317" s="131"/>
      <c r="T317" s="132"/>
      <c r="AT317" s="127" t="s">
        <v>94</v>
      </c>
      <c r="AU317" s="127" t="s">
        <v>45</v>
      </c>
      <c r="AV317" s="9" t="s">
        <v>45</v>
      </c>
      <c r="AW317" s="9" t="s">
        <v>18</v>
      </c>
      <c r="AX317" s="9" t="s">
        <v>44</v>
      </c>
      <c r="AY317" s="127" t="s">
        <v>86</v>
      </c>
    </row>
    <row r="318" spans="1:65" s="10" customFormat="1" x14ac:dyDescent="0.2">
      <c r="B318" s="133"/>
      <c r="D318" s="112" t="s">
        <v>94</v>
      </c>
      <c r="E318" s="134" t="s">
        <v>0</v>
      </c>
      <c r="F318" s="135" t="s">
        <v>95</v>
      </c>
      <c r="H318" s="136">
        <v>8.5</v>
      </c>
      <c r="L318" s="133"/>
      <c r="M318" s="137"/>
      <c r="N318" s="138"/>
      <c r="O318" s="138"/>
      <c r="P318" s="138"/>
      <c r="Q318" s="138"/>
      <c r="R318" s="138"/>
      <c r="S318" s="138"/>
      <c r="T318" s="139"/>
      <c r="AT318" s="134" t="s">
        <v>94</v>
      </c>
      <c r="AU318" s="134" t="s">
        <v>45</v>
      </c>
      <c r="AV318" s="10" t="s">
        <v>90</v>
      </c>
      <c r="AW318" s="10" t="s">
        <v>18</v>
      </c>
      <c r="AX318" s="10" t="s">
        <v>7</v>
      </c>
      <c r="AY318" s="134" t="s">
        <v>86</v>
      </c>
    </row>
    <row r="319" spans="1:65" s="7" customFormat="1" ht="22.9" customHeight="1" x14ac:dyDescent="0.2">
      <c r="B319" s="86"/>
      <c r="D319" s="87" t="s">
        <v>43</v>
      </c>
      <c r="E319" s="97" t="s">
        <v>90</v>
      </c>
      <c r="F319" s="97" t="s">
        <v>148</v>
      </c>
      <c r="I319" s="169"/>
      <c r="J319" s="98"/>
      <c r="L319" s="86"/>
      <c r="M319" s="91"/>
      <c r="N319" s="92"/>
      <c r="O319" s="92"/>
      <c r="P319" s="93">
        <f>SUM(P320:P341)</f>
        <v>0</v>
      </c>
      <c r="Q319" s="92"/>
      <c r="R319" s="93">
        <f>SUM(R320:R341)</f>
        <v>0.35045999999999999</v>
      </c>
      <c r="S319" s="92"/>
      <c r="T319" s="94">
        <f>SUM(T320:T341)</f>
        <v>0</v>
      </c>
      <c r="AR319" s="87" t="s">
        <v>7</v>
      </c>
      <c r="AT319" s="95" t="s">
        <v>43</v>
      </c>
      <c r="AU319" s="95" t="s">
        <v>7</v>
      </c>
      <c r="AY319" s="87" t="s">
        <v>86</v>
      </c>
      <c r="BK319" s="96">
        <f>SUM(BK320:BK341)</f>
        <v>0</v>
      </c>
    </row>
    <row r="320" spans="1:65" s="2" customFormat="1" ht="16.5" customHeight="1" x14ac:dyDescent="0.2">
      <c r="A320" s="23"/>
      <c r="B320" s="99"/>
      <c r="C320" s="100" t="s">
        <v>158</v>
      </c>
      <c r="D320" s="100" t="s">
        <v>88</v>
      </c>
      <c r="E320" s="101" t="s">
        <v>391</v>
      </c>
      <c r="F320" s="102" t="s">
        <v>392</v>
      </c>
      <c r="G320" s="103" t="s">
        <v>151</v>
      </c>
      <c r="H320" s="104">
        <v>11</v>
      </c>
      <c r="I320" s="168"/>
      <c r="J320" s="105"/>
      <c r="K320" s="102" t="s">
        <v>89</v>
      </c>
      <c r="L320" s="24"/>
      <c r="M320" s="106" t="s">
        <v>0</v>
      </c>
      <c r="N320" s="107" t="s">
        <v>26</v>
      </c>
      <c r="O320" s="38"/>
      <c r="P320" s="108">
        <f>O320*H320</f>
        <v>0</v>
      </c>
      <c r="Q320" s="108">
        <v>1.7659999999999999E-2</v>
      </c>
      <c r="R320" s="108">
        <f>Q320*H320</f>
        <v>0.19425999999999999</v>
      </c>
      <c r="S320" s="108">
        <v>0</v>
      </c>
      <c r="T320" s="109">
        <f>S320*H320</f>
        <v>0</v>
      </c>
      <c r="U320" s="23"/>
      <c r="V320" s="23"/>
      <c r="W320" s="23"/>
      <c r="X320" s="23"/>
      <c r="Y320" s="23"/>
      <c r="Z320" s="23"/>
      <c r="AA320" s="23"/>
      <c r="AB320" s="23"/>
      <c r="AC320" s="23"/>
      <c r="AD320" s="23"/>
      <c r="AE320" s="23"/>
      <c r="AR320" s="110" t="s">
        <v>90</v>
      </c>
      <c r="AT320" s="110" t="s">
        <v>88</v>
      </c>
      <c r="AU320" s="110" t="s">
        <v>45</v>
      </c>
      <c r="AY320" s="12" t="s">
        <v>86</v>
      </c>
      <c r="BE320" s="111">
        <f>IF(N320="základní",J320,0)</f>
        <v>0</v>
      </c>
      <c r="BF320" s="111">
        <f>IF(N320="snížená",J320,0)</f>
        <v>0</v>
      </c>
      <c r="BG320" s="111">
        <f>IF(N320="zákl. přenesená",J320,0)</f>
        <v>0</v>
      </c>
      <c r="BH320" s="111">
        <f>IF(N320="sníž. přenesená",J320,0)</f>
        <v>0</v>
      </c>
      <c r="BI320" s="111">
        <f>IF(N320="nulová",J320,0)</f>
        <v>0</v>
      </c>
      <c r="BJ320" s="12" t="s">
        <v>7</v>
      </c>
      <c r="BK320" s="111">
        <f>ROUND(I320*H320,2)</f>
        <v>0</v>
      </c>
      <c r="BL320" s="12" t="s">
        <v>90</v>
      </c>
      <c r="BM320" s="110" t="s">
        <v>393</v>
      </c>
    </row>
    <row r="321" spans="1:65" s="2" customFormat="1" ht="19.5" x14ac:dyDescent="0.2">
      <c r="A321" s="23"/>
      <c r="B321" s="24"/>
      <c r="C321" s="23"/>
      <c r="D321" s="112" t="s">
        <v>91</v>
      </c>
      <c r="E321" s="23"/>
      <c r="F321" s="113" t="s">
        <v>394</v>
      </c>
      <c r="G321" s="23"/>
      <c r="H321" s="23"/>
      <c r="J321" s="23"/>
      <c r="K321" s="23"/>
      <c r="L321" s="24"/>
      <c r="M321" s="115"/>
      <c r="N321" s="116"/>
      <c r="O321" s="38"/>
      <c r="P321" s="38"/>
      <c r="Q321" s="38"/>
      <c r="R321" s="38"/>
      <c r="S321" s="38"/>
      <c r="T321" s="39"/>
      <c r="U321" s="23"/>
      <c r="V321" s="23"/>
      <c r="W321" s="23"/>
      <c r="X321" s="23"/>
      <c r="Y321" s="23"/>
      <c r="Z321" s="23"/>
      <c r="AA321" s="23"/>
      <c r="AB321" s="23"/>
      <c r="AC321" s="23"/>
      <c r="AD321" s="23"/>
      <c r="AE321" s="23"/>
      <c r="AT321" s="12" t="s">
        <v>91</v>
      </c>
      <c r="AU321" s="12" t="s">
        <v>45</v>
      </c>
    </row>
    <row r="322" spans="1:65" s="2" customFormat="1" x14ac:dyDescent="0.2">
      <c r="A322" s="23"/>
      <c r="B322" s="24"/>
      <c r="C322" s="23"/>
      <c r="D322" s="117" t="s">
        <v>92</v>
      </c>
      <c r="E322" s="23"/>
      <c r="F322" s="118" t="s">
        <v>395</v>
      </c>
      <c r="G322" s="23"/>
      <c r="H322" s="23"/>
      <c r="J322" s="23"/>
      <c r="K322" s="23"/>
      <c r="L322" s="24"/>
      <c r="M322" s="115"/>
      <c r="N322" s="116"/>
      <c r="O322" s="38"/>
      <c r="P322" s="38"/>
      <c r="Q322" s="38"/>
      <c r="R322" s="38"/>
      <c r="S322" s="38"/>
      <c r="T322" s="39"/>
      <c r="U322" s="23"/>
      <c r="V322" s="23"/>
      <c r="W322" s="23"/>
      <c r="X322" s="23"/>
      <c r="Y322" s="23"/>
      <c r="Z322" s="23"/>
      <c r="AA322" s="23"/>
      <c r="AB322" s="23"/>
      <c r="AC322" s="23"/>
      <c r="AD322" s="23"/>
      <c r="AE322" s="23"/>
      <c r="AT322" s="12" t="s">
        <v>92</v>
      </c>
      <c r="AU322" s="12" t="s">
        <v>45</v>
      </c>
    </row>
    <row r="323" spans="1:65" s="2" customFormat="1" ht="58.5" x14ac:dyDescent="0.2">
      <c r="A323" s="23"/>
      <c r="B323" s="24"/>
      <c r="C323" s="23"/>
      <c r="D323" s="112" t="s">
        <v>93</v>
      </c>
      <c r="E323" s="23"/>
      <c r="F323" s="119" t="s">
        <v>396</v>
      </c>
      <c r="G323" s="23"/>
      <c r="H323" s="23"/>
      <c r="J323" s="23"/>
      <c r="K323" s="23"/>
      <c r="L323" s="24"/>
      <c r="M323" s="115"/>
      <c r="N323" s="116"/>
      <c r="O323" s="38"/>
      <c r="P323" s="38"/>
      <c r="Q323" s="38"/>
      <c r="R323" s="38"/>
      <c r="S323" s="38"/>
      <c r="T323" s="39"/>
      <c r="U323" s="23"/>
      <c r="V323" s="23"/>
      <c r="W323" s="23"/>
      <c r="X323" s="23"/>
      <c r="Y323" s="23"/>
      <c r="Z323" s="23"/>
      <c r="AA323" s="23"/>
      <c r="AB323" s="23"/>
      <c r="AC323" s="23"/>
      <c r="AD323" s="23"/>
      <c r="AE323" s="23"/>
      <c r="AT323" s="12" t="s">
        <v>93</v>
      </c>
      <c r="AU323" s="12" t="s">
        <v>45</v>
      </c>
    </row>
    <row r="324" spans="1:65" s="9" customFormat="1" x14ac:dyDescent="0.2">
      <c r="B324" s="126"/>
      <c r="D324" s="112" t="s">
        <v>94</v>
      </c>
      <c r="E324" s="127" t="s">
        <v>0</v>
      </c>
      <c r="F324" s="128" t="s">
        <v>397</v>
      </c>
      <c r="H324" s="129">
        <v>11</v>
      </c>
      <c r="L324" s="126"/>
      <c r="M324" s="130"/>
      <c r="N324" s="131"/>
      <c r="O324" s="131"/>
      <c r="P324" s="131"/>
      <c r="Q324" s="131"/>
      <c r="R324" s="131"/>
      <c r="S324" s="131"/>
      <c r="T324" s="132"/>
      <c r="AT324" s="127" t="s">
        <v>94</v>
      </c>
      <c r="AU324" s="127" t="s">
        <v>45</v>
      </c>
      <c r="AV324" s="9" t="s">
        <v>45</v>
      </c>
      <c r="AW324" s="9" t="s">
        <v>18</v>
      </c>
      <c r="AX324" s="9" t="s">
        <v>44</v>
      </c>
      <c r="AY324" s="127" t="s">
        <v>86</v>
      </c>
    </row>
    <row r="325" spans="1:65" s="10" customFormat="1" x14ac:dyDescent="0.2">
      <c r="B325" s="133"/>
      <c r="D325" s="112" t="s">
        <v>94</v>
      </c>
      <c r="E325" s="134" t="s">
        <v>0</v>
      </c>
      <c r="F325" s="135" t="s">
        <v>95</v>
      </c>
      <c r="H325" s="136">
        <v>11</v>
      </c>
      <c r="L325" s="133"/>
      <c r="M325" s="137"/>
      <c r="N325" s="138"/>
      <c r="O325" s="138"/>
      <c r="P325" s="138"/>
      <c r="Q325" s="138"/>
      <c r="R325" s="138"/>
      <c r="S325" s="138"/>
      <c r="T325" s="139"/>
      <c r="AT325" s="134" t="s">
        <v>94</v>
      </c>
      <c r="AU325" s="134" t="s">
        <v>45</v>
      </c>
      <c r="AV325" s="10" t="s">
        <v>90</v>
      </c>
      <c r="AW325" s="10" t="s">
        <v>18</v>
      </c>
      <c r="AX325" s="10" t="s">
        <v>7</v>
      </c>
      <c r="AY325" s="134" t="s">
        <v>86</v>
      </c>
    </row>
    <row r="326" spans="1:65" s="2" customFormat="1" ht="16.5" customHeight="1" x14ac:dyDescent="0.2">
      <c r="A326" s="23"/>
      <c r="B326" s="99"/>
      <c r="C326" s="140" t="s">
        <v>159</v>
      </c>
      <c r="D326" s="140" t="s">
        <v>136</v>
      </c>
      <c r="E326" s="141" t="s">
        <v>398</v>
      </c>
      <c r="F326" s="142" t="s">
        <v>399</v>
      </c>
      <c r="G326" s="143" t="s">
        <v>151</v>
      </c>
      <c r="H326" s="144">
        <v>11</v>
      </c>
      <c r="I326" s="170"/>
      <c r="J326" s="145"/>
      <c r="K326" s="142" t="s">
        <v>0</v>
      </c>
      <c r="L326" s="146"/>
      <c r="M326" s="147" t="s">
        <v>0</v>
      </c>
      <c r="N326" s="148" t="s">
        <v>26</v>
      </c>
      <c r="O326" s="38"/>
      <c r="P326" s="108">
        <f>O326*H326</f>
        <v>0</v>
      </c>
      <c r="Q326" s="108">
        <v>1.4200000000000001E-2</v>
      </c>
      <c r="R326" s="108">
        <f>Q326*H326</f>
        <v>0.15620000000000001</v>
      </c>
      <c r="S326" s="108">
        <v>0</v>
      </c>
      <c r="T326" s="109">
        <f>S326*H326</f>
        <v>0</v>
      </c>
      <c r="U326" s="23"/>
      <c r="V326" s="23"/>
      <c r="W326" s="23"/>
      <c r="X326" s="23"/>
      <c r="Y326" s="23"/>
      <c r="Z326" s="23"/>
      <c r="AA326" s="23"/>
      <c r="AB326" s="23"/>
      <c r="AC326" s="23"/>
      <c r="AD326" s="23"/>
      <c r="AE326" s="23"/>
      <c r="AR326" s="110" t="s">
        <v>100</v>
      </c>
      <c r="AT326" s="110" t="s">
        <v>136</v>
      </c>
      <c r="AU326" s="110" t="s">
        <v>45</v>
      </c>
      <c r="AY326" s="12" t="s">
        <v>86</v>
      </c>
      <c r="BE326" s="111">
        <f>IF(N326="základní",J326,0)</f>
        <v>0</v>
      </c>
      <c r="BF326" s="111">
        <f>IF(N326="snížená",J326,0)</f>
        <v>0</v>
      </c>
      <c r="BG326" s="111">
        <f>IF(N326="zákl. přenesená",J326,0)</f>
        <v>0</v>
      </c>
      <c r="BH326" s="111">
        <f>IF(N326="sníž. přenesená",J326,0)</f>
        <v>0</v>
      </c>
      <c r="BI326" s="111">
        <f>IF(N326="nulová",J326,0)</f>
        <v>0</v>
      </c>
      <c r="BJ326" s="12" t="s">
        <v>7</v>
      </c>
      <c r="BK326" s="111">
        <f>ROUND(I326*H326,2)</f>
        <v>0</v>
      </c>
      <c r="BL326" s="12" t="s">
        <v>90</v>
      </c>
      <c r="BM326" s="110" t="s">
        <v>400</v>
      </c>
    </row>
    <row r="327" spans="1:65" s="2" customFormat="1" x14ac:dyDescent="0.2">
      <c r="A327" s="23"/>
      <c r="B327" s="24"/>
      <c r="C327" s="23"/>
      <c r="D327" s="112" t="s">
        <v>91</v>
      </c>
      <c r="E327" s="23"/>
      <c r="F327" s="113" t="s">
        <v>399</v>
      </c>
      <c r="G327" s="23"/>
      <c r="H327" s="23"/>
      <c r="J327" s="23"/>
      <c r="K327" s="23"/>
      <c r="L327" s="24"/>
      <c r="M327" s="115"/>
      <c r="N327" s="116"/>
      <c r="O327" s="38"/>
      <c r="P327" s="38"/>
      <c r="Q327" s="38"/>
      <c r="R327" s="38"/>
      <c r="S327" s="38"/>
      <c r="T327" s="39"/>
      <c r="U327" s="23"/>
      <c r="V327" s="23"/>
      <c r="W327" s="23"/>
      <c r="X327" s="23"/>
      <c r="Y327" s="23"/>
      <c r="Z327" s="23"/>
      <c r="AA327" s="23"/>
      <c r="AB327" s="23"/>
      <c r="AC327" s="23"/>
      <c r="AD327" s="23"/>
      <c r="AE327" s="23"/>
      <c r="AT327" s="12" t="s">
        <v>91</v>
      </c>
      <c r="AU327" s="12" t="s">
        <v>45</v>
      </c>
    </row>
    <row r="328" spans="1:65" s="9" customFormat="1" x14ac:dyDescent="0.2">
      <c r="B328" s="126"/>
      <c r="D328" s="112" t="s">
        <v>94</v>
      </c>
      <c r="E328" s="127" t="s">
        <v>0</v>
      </c>
      <c r="F328" s="128" t="s">
        <v>397</v>
      </c>
      <c r="H328" s="129">
        <v>11</v>
      </c>
      <c r="L328" s="126"/>
      <c r="M328" s="130"/>
      <c r="N328" s="131"/>
      <c r="O328" s="131"/>
      <c r="P328" s="131"/>
      <c r="Q328" s="131"/>
      <c r="R328" s="131"/>
      <c r="S328" s="131"/>
      <c r="T328" s="132"/>
      <c r="AT328" s="127" t="s">
        <v>94</v>
      </c>
      <c r="AU328" s="127" t="s">
        <v>45</v>
      </c>
      <c r="AV328" s="9" t="s">
        <v>45</v>
      </c>
      <c r="AW328" s="9" t="s">
        <v>18</v>
      </c>
      <c r="AX328" s="9" t="s">
        <v>44</v>
      </c>
      <c r="AY328" s="127" t="s">
        <v>86</v>
      </c>
    </row>
    <row r="329" spans="1:65" s="10" customFormat="1" x14ac:dyDescent="0.2">
      <c r="B329" s="133"/>
      <c r="D329" s="112" t="s">
        <v>94</v>
      </c>
      <c r="E329" s="134" t="s">
        <v>0</v>
      </c>
      <c r="F329" s="135" t="s">
        <v>95</v>
      </c>
      <c r="H329" s="136">
        <v>11</v>
      </c>
      <c r="L329" s="133"/>
      <c r="M329" s="137"/>
      <c r="N329" s="138"/>
      <c r="O329" s="138"/>
      <c r="P329" s="138"/>
      <c r="Q329" s="138"/>
      <c r="R329" s="138"/>
      <c r="S329" s="138"/>
      <c r="T329" s="139"/>
      <c r="AT329" s="134" t="s">
        <v>94</v>
      </c>
      <c r="AU329" s="134" t="s">
        <v>45</v>
      </c>
      <c r="AV329" s="10" t="s">
        <v>90</v>
      </c>
      <c r="AW329" s="10" t="s">
        <v>18</v>
      </c>
      <c r="AX329" s="10" t="s">
        <v>7</v>
      </c>
      <c r="AY329" s="134" t="s">
        <v>86</v>
      </c>
    </row>
    <row r="330" spans="1:65" s="2" customFormat="1" ht="24.2" customHeight="1" x14ac:dyDescent="0.2">
      <c r="A330" s="23"/>
      <c r="B330" s="99"/>
      <c r="C330" s="100" t="s">
        <v>160</v>
      </c>
      <c r="D330" s="100" t="s">
        <v>88</v>
      </c>
      <c r="E330" s="101" t="s">
        <v>154</v>
      </c>
      <c r="F330" s="102" t="s">
        <v>155</v>
      </c>
      <c r="G330" s="103" t="s">
        <v>48</v>
      </c>
      <c r="H330" s="104">
        <v>1.2090000000000001</v>
      </c>
      <c r="I330" s="168"/>
      <c r="J330" s="105"/>
      <c r="K330" s="102" t="s">
        <v>89</v>
      </c>
      <c r="L330" s="24"/>
      <c r="M330" s="106" t="s">
        <v>0</v>
      </c>
      <c r="N330" s="107" t="s">
        <v>26</v>
      </c>
      <c r="O330" s="38"/>
      <c r="P330" s="108">
        <f>O330*H330</f>
        <v>0</v>
      </c>
      <c r="Q330" s="108">
        <v>0</v>
      </c>
      <c r="R330" s="108">
        <f>Q330*H330</f>
        <v>0</v>
      </c>
      <c r="S330" s="108">
        <v>0</v>
      </c>
      <c r="T330" s="109">
        <f>S330*H330</f>
        <v>0</v>
      </c>
      <c r="U330" s="23"/>
      <c r="V330" s="23"/>
      <c r="W330" s="23"/>
      <c r="X330" s="23"/>
      <c r="Y330" s="23"/>
      <c r="Z330" s="23"/>
      <c r="AA330" s="23"/>
      <c r="AB330" s="23"/>
      <c r="AC330" s="23"/>
      <c r="AD330" s="23"/>
      <c r="AE330" s="23"/>
      <c r="AR330" s="110" t="s">
        <v>90</v>
      </c>
      <c r="AT330" s="110" t="s">
        <v>88</v>
      </c>
      <c r="AU330" s="110" t="s">
        <v>45</v>
      </c>
      <c r="AY330" s="12" t="s">
        <v>86</v>
      </c>
      <c r="BE330" s="111">
        <f>IF(N330="základní",J330,0)</f>
        <v>0</v>
      </c>
      <c r="BF330" s="111">
        <f>IF(N330="snížená",J330,0)</f>
        <v>0</v>
      </c>
      <c r="BG330" s="111">
        <f>IF(N330="zákl. přenesená",J330,0)</f>
        <v>0</v>
      </c>
      <c r="BH330" s="111">
        <f>IF(N330="sníž. přenesená",J330,0)</f>
        <v>0</v>
      </c>
      <c r="BI330" s="111">
        <f>IF(N330="nulová",J330,0)</f>
        <v>0</v>
      </c>
      <c r="BJ330" s="12" t="s">
        <v>7</v>
      </c>
      <c r="BK330" s="111">
        <f>ROUND(I330*H330,2)</f>
        <v>0</v>
      </c>
      <c r="BL330" s="12" t="s">
        <v>90</v>
      </c>
      <c r="BM330" s="110" t="s">
        <v>401</v>
      </c>
    </row>
    <row r="331" spans="1:65" s="2" customFormat="1" ht="29.25" x14ac:dyDescent="0.2">
      <c r="A331" s="23"/>
      <c r="B331" s="24"/>
      <c r="C331" s="23"/>
      <c r="D331" s="112" t="s">
        <v>91</v>
      </c>
      <c r="E331" s="23"/>
      <c r="F331" s="113" t="s">
        <v>156</v>
      </c>
      <c r="G331" s="23"/>
      <c r="H331" s="23"/>
      <c r="J331" s="23"/>
      <c r="K331" s="23"/>
      <c r="L331" s="24"/>
      <c r="M331" s="115"/>
      <c r="N331" s="116"/>
      <c r="O331" s="38"/>
      <c r="P331" s="38"/>
      <c r="Q331" s="38"/>
      <c r="R331" s="38"/>
      <c r="S331" s="38"/>
      <c r="T331" s="39"/>
      <c r="U331" s="23"/>
      <c r="V331" s="23"/>
      <c r="W331" s="23"/>
      <c r="X331" s="23"/>
      <c r="Y331" s="23"/>
      <c r="Z331" s="23"/>
      <c r="AA331" s="23"/>
      <c r="AB331" s="23"/>
      <c r="AC331" s="23"/>
      <c r="AD331" s="23"/>
      <c r="AE331" s="23"/>
      <c r="AT331" s="12" t="s">
        <v>91</v>
      </c>
      <c r="AU331" s="12" t="s">
        <v>45</v>
      </c>
    </row>
    <row r="332" spans="1:65" s="2" customFormat="1" x14ac:dyDescent="0.2">
      <c r="A332" s="23"/>
      <c r="B332" s="24"/>
      <c r="C332" s="23"/>
      <c r="D332" s="117" t="s">
        <v>92</v>
      </c>
      <c r="E332" s="23"/>
      <c r="F332" s="118" t="s">
        <v>157</v>
      </c>
      <c r="G332" s="23"/>
      <c r="H332" s="23"/>
      <c r="J332" s="23"/>
      <c r="K332" s="23"/>
      <c r="L332" s="24"/>
      <c r="M332" s="115"/>
      <c r="N332" s="116"/>
      <c r="O332" s="38"/>
      <c r="P332" s="38"/>
      <c r="Q332" s="38"/>
      <c r="R332" s="38"/>
      <c r="S332" s="38"/>
      <c r="T332" s="39"/>
      <c r="U332" s="23"/>
      <c r="V332" s="23"/>
      <c r="W332" s="23"/>
      <c r="X332" s="23"/>
      <c r="Y332" s="23"/>
      <c r="Z332" s="23"/>
      <c r="AA332" s="23"/>
      <c r="AB332" s="23"/>
      <c r="AC332" s="23"/>
      <c r="AD332" s="23"/>
      <c r="AE332" s="23"/>
      <c r="AT332" s="12" t="s">
        <v>92</v>
      </c>
      <c r="AU332" s="12" t="s">
        <v>45</v>
      </c>
    </row>
    <row r="333" spans="1:65" s="2" customFormat="1" ht="39" x14ac:dyDescent="0.2">
      <c r="A333" s="23"/>
      <c r="B333" s="24"/>
      <c r="C333" s="23"/>
      <c r="D333" s="112" t="s">
        <v>93</v>
      </c>
      <c r="E333" s="23"/>
      <c r="F333" s="119" t="s">
        <v>402</v>
      </c>
      <c r="G333" s="23"/>
      <c r="H333" s="23"/>
      <c r="J333" s="23"/>
      <c r="K333" s="23"/>
      <c r="L333" s="24"/>
      <c r="M333" s="115"/>
      <c r="N333" s="116"/>
      <c r="O333" s="38"/>
      <c r="P333" s="38"/>
      <c r="Q333" s="38"/>
      <c r="R333" s="38"/>
      <c r="S333" s="38"/>
      <c r="T333" s="39"/>
      <c r="U333" s="23"/>
      <c r="V333" s="23"/>
      <c r="W333" s="23"/>
      <c r="X333" s="23"/>
      <c r="Y333" s="23"/>
      <c r="Z333" s="23"/>
      <c r="AA333" s="23"/>
      <c r="AB333" s="23"/>
      <c r="AC333" s="23"/>
      <c r="AD333" s="23"/>
      <c r="AE333" s="23"/>
      <c r="AT333" s="12" t="s">
        <v>93</v>
      </c>
      <c r="AU333" s="12" t="s">
        <v>45</v>
      </c>
    </row>
    <row r="334" spans="1:65" s="9" customFormat="1" x14ac:dyDescent="0.2">
      <c r="B334" s="126"/>
      <c r="D334" s="112" t="s">
        <v>94</v>
      </c>
      <c r="E334" s="127" t="s">
        <v>0</v>
      </c>
      <c r="F334" s="128" t="s">
        <v>403</v>
      </c>
      <c r="H334" s="129">
        <v>1.2090000000000001</v>
      </c>
      <c r="L334" s="126"/>
      <c r="M334" s="130"/>
      <c r="N334" s="131"/>
      <c r="O334" s="131"/>
      <c r="P334" s="131"/>
      <c r="Q334" s="131"/>
      <c r="R334" s="131"/>
      <c r="S334" s="131"/>
      <c r="T334" s="132"/>
      <c r="AT334" s="127" t="s">
        <v>94</v>
      </c>
      <c r="AU334" s="127" t="s">
        <v>45</v>
      </c>
      <c r="AV334" s="9" t="s">
        <v>45</v>
      </c>
      <c r="AW334" s="9" t="s">
        <v>18</v>
      </c>
      <c r="AX334" s="9" t="s">
        <v>44</v>
      </c>
      <c r="AY334" s="127" t="s">
        <v>86</v>
      </c>
    </row>
    <row r="335" spans="1:65" s="10" customFormat="1" x14ac:dyDescent="0.2">
      <c r="B335" s="133"/>
      <c r="D335" s="112" t="s">
        <v>94</v>
      </c>
      <c r="E335" s="134" t="s">
        <v>0</v>
      </c>
      <c r="F335" s="135" t="s">
        <v>95</v>
      </c>
      <c r="H335" s="136">
        <v>1.2090000000000001</v>
      </c>
      <c r="L335" s="133"/>
      <c r="M335" s="137"/>
      <c r="N335" s="138"/>
      <c r="O335" s="138"/>
      <c r="P335" s="138"/>
      <c r="Q335" s="138"/>
      <c r="R335" s="138"/>
      <c r="S335" s="138"/>
      <c r="T335" s="139"/>
      <c r="AT335" s="134" t="s">
        <v>94</v>
      </c>
      <c r="AU335" s="134" t="s">
        <v>45</v>
      </c>
      <c r="AV335" s="10" t="s">
        <v>90</v>
      </c>
      <c r="AW335" s="10" t="s">
        <v>18</v>
      </c>
      <c r="AX335" s="10" t="s">
        <v>7</v>
      </c>
      <c r="AY335" s="134" t="s">
        <v>86</v>
      </c>
    </row>
    <row r="336" spans="1:65" s="2" customFormat="1" ht="24.2" customHeight="1" x14ac:dyDescent="0.2">
      <c r="A336" s="23"/>
      <c r="B336" s="99"/>
      <c r="C336" s="100" t="s">
        <v>161</v>
      </c>
      <c r="D336" s="100" t="s">
        <v>88</v>
      </c>
      <c r="E336" s="101" t="s">
        <v>404</v>
      </c>
      <c r="F336" s="102" t="s">
        <v>405</v>
      </c>
      <c r="G336" s="103" t="s">
        <v>48</v>
      </c>
      <c r="H336" s="104">
        <v>1.2090000000000001</v>
      </c>
      <c r="I336" s="168"/>
      <c r="J336" s="105"/>
      <c r="K336" s="102" t="s">
        <v>89</v>
      </c>
      <c r="L336" s="24"/>
      <c r="M336" s="106" t="s">
        <v>0</v>
      </c>
      <c r="N336" s="107" t="s">
        <v>26</v>
      </c>
      <c r="O336" s="38"/>
      <c r="P336" s="108">
        <f>O336*H336</f>
        <v>0</v>
      </c>
      <c r="Q336" s="108">
        <v>0</v>
      </c>
      <c r="R336" s="108">
        <f>Q336*H336</f>
        <v>0</v>
      </c>
      <c r="S336" s="108">
        <v>0</v>
      </c>
      <c r="T336" s="109">
        <f>S336*H336</f>
        <v>0</v>
      </c>
      <c r="U336" s="23"/>
      <c r="V336" s="23"/>
      <c r="W336" s="23"/>
      <c r="X336" s="23"/>
      <c r="Y336" s="23"/>
      <c r="Z336" s="23"/>
      <c r="AA336" s="23"/>
      <c r="AB336" s="23"/>
      <c r="AC336" s="23"/>
      <c r="AD336" s="23"/>
      <c r="AE336" s="23"/>
      <c r="AR336" s="110" t="s">
        <v>90</v>
      </c>
      <c r="AT336" s="110" t="s">
        <v>88</v>
      </c>
      <c r="AU336" s="110" t="s">
        <v>45</v>
      </c>
      <c r="AY336" s="12" t="s">
        <v>86</v>
      </c>
      <c r="BE336" s="111">
        <f>IF(N336="základní",J336,0)</f>
        <v>0</v>
      </c>
      <c r="BF336" s="111">
        <f>IF(N336="snížená",J336,0)</f>
        <v>0</v>
      </c>
      <c r="BG336" s="111">
        <f>IF(N336="zákl. přenesená",J336,0)</f>
        <v>0</v>
      </c>
      <c r="BH336" s="111">
        <f>IF(N336="sníž. přenesená",J336,0)</f>
        <v>0</v>
      </c>
      <c r="BI336" s="111">
        <f>IF(N336="nulová",J336,0)</f>
        <v>0</v>
      </c>
      <c r="BJ336" s="12" t="s">
        <v>7</v>
      </c>
      <c r="BK336" s="111">
        <f>ROUND(I336*H336,2)</f>
        <v>0</v>
      </c>
      <c r="BL336" s="12" t="s">
        <v>90</v>
      </c>
      <c r="BM336" s="110" t="s">
        <v>406</v>
      </c>
    </row>
    <row r="337" spans="1:65" s="2" customFormat="1" ht="19.5" x14ac:dyDescent="0.2">
      <c r="A337" s="23"/>
      <c r="B337" s="24"/>
      <c r="C337" s="23"/>
      <c r="D337" s="112" t="s">
        <v>91</v>
      </c>
      <c r="E337" s="23"/>
      <c r="F337" s="113" t="s">
        <v>407</v>
      </c>
      <c r="G337" s="23"/>
      <c r="H337" s="23"/>
      <c r="J337" s="23"/>
      <c r="K337" s="23"/>
      <c r="L337" s="24"/>
      <c r="M337" s="115"/>
      <c r="N337" s="116"/>
      <c r="O337" s="38"/>
      <c r="P337" s="38"/>
      <c r="Q337" s="38"/>
      <c r="R337" s="38"/>
      <c r="S337" s="38"/>
      <c r="T337" s="39"/>
      <c r="U337" s="23"/>
      <c r="V337" s="23"/>
      <c r="W337" s="23"/>
      <c r="X337" s="23"/>
      <c r="Y337" s="23"/>
      <c r="Z337" s="23"/>
      <c r="AA337" s="23"/>
      <c r="AB337" s="23"/>
      <c r="AC337" s="23"/>
      <c r="AD337" s="23"/>
      <c r="AE337" s="23"/>
      <c r="AT337" s="12" t="s">
        <v>91</v>
      </c>
      <c r="AU337" s="12" t="s">
        <v>45</v>
      </c>
    </row>
    <row r="338" spans="1:65" s="2" customFormat="1" x14ac:dyDescent="0.2">
      <c r="A338" s="23"/>
      <c r="B338" s="24"/>
      <c r="C338" s="23"/>
      <c r="D338" s="117" t="s">
        <v>92</v>
      </c>
      <c r="E338" s="23"/>
      <c r="F338" s="118" t="s">
        <v>408</v>
      </c>
      <c r="G338" s="23"/>
      <c r="H338" s="23"/>
      <c r="J338" s="23"/>
      <c r="K338" s="23"/>
      <c r="L338" s="24"/>
      <c r="M338" s="115"/>
      <c r="N338" s="116"/>
      <c r="O338" s="38"/>
      <c r="P338" s="38"/>
      <c r="Q338" s="38"/>
      <c r="R338" s="38"/>
      <c r="S338" s="38"/>
      <c r="T338" s="39"/>
      <c r="U338" s="23"/>
      <c r="V338" s="23"/>
      <c r="W338" s="23"/>
      <c r="X338" s="23"/>
      <c r="Y338" s="23"/>
      <c r="Z338" s="23"/>
      <c r="AA338" s="23"/>
      <c r="AB338" s="23"/>
      <c r="AC338" s="23"/>
      <c r="AD338" s="23"/>
      <c r="AE338" s="23"/>
      <c r="AT338" s="12" t="s">
        <v>92</v>
      </c>
      <c r="AU338" s="12" t="s">
        <v>45</v>
      </c>
    </row>
    <row r="339" spans="1:65" s="2" customFormat="1" ht="39" x14ac:dyDescent="0.2">
      <c r="A339" s="23"/>
      <c r="B339" s="24"/>
      <c r="C339" s="23"/>
      <c r="D339" s="112" t="s">
        <v>93</v>
      </c>
      <c r="E339" s="23"/>
      <c r="F339" s="119" t="s">
        <v>402</v>
      </c>
      <c r="G339" s="23"/>
      <c r="H339" s="23"/>
      <c r="J339" s="23"/>
      <c r="K339" s="23"/>
      <c r="L339" s="24"/>
      <c r="M339" s="115"/>
      <c r="N339" s="116"/>
      <c r="O339" s="38"/>
      <c r="P339" s="38"/>
      <c r="Q339" s="38"/>
      <c r="R339" s="38"/>
      <c r="S339" s="38"/>
      <c r="T339" s="39"/>
      <c r="U339" s="23"/>
      <c r="V339" s="23"/>
      <c r="W339" s="23"/>
      <c r="X339" s="23"/>
      <c r="Y339" s="23"/>
      <c r="Z339" s="23"/>
      <c r="AA339" s="23"/>
      <c r="AB339" s="23"/>
      <c r="AC339" s="23"/>
      <c r="AD339" s="23"/>
      <c r="AE339" s="23"/>
      <c r="AT339" s="12" t="s">
        <v>93</v>
      </c>
      <c r="AU339" s="12" t="s">
        <v>45</v>
      </c>
    </row>
    <row r="340" spans="1:65" s="9" customFormat="1" x14ac:dyDescent="0.2">
      <c r="B340" s="126"/>
      <c r="D340" s="112" t="s">
        <v>94</v>
      </c>
      <c r="E340" s="127" t="s">
        <v>0</v>
      </c>
      <c r="F340" s="128" t="s">
        <v>403</v>
      </c>
      <c r="H340" s="129">
        <v>1.2090000000000001</v>
      </c>
      <c r="L340" s="126"/>
      <c r="M340" s="130"/>
      <c r="N340" s="131"/>
      <c r="O340" s="131"/>
      <c r="P340" s="131"/>
      <c r="Q340" s="131"/>
      <c r="R340" s="131"/>
      <c r="S340" s="131"/>
      <c r="T340" s="132"/>
      <c r="AT340" s="127" t="s">
        <v>94</v>
      </c>
      <c r="AU340" s="127" t="s">
        <v>45</v>
      </c>
      <c r="AV340" s="9" t="s">
        <v>45</v>
      </c>
      <c r="AW340" s="9" t="s">
        <v>18</v>
      </c>
      <c r="AX340" s="9" t="s">
        <v>44</v>
      </c>
      <c r="AY340" s="127" t="s">
        <v>86</v>
      </c>
    </row>
    <row r="341" spans="1:65" s="10" customFormat="1" x14ac:dyDescent="0.2">
      <c r="B341" s="133"/>
      <c r="D341" s="112" t="s">
        <v>94</v>
      </c>
      <c r="E341" s="134" t="s">
        <v>0</v>
      </c>
      <c r="F341" s="135" t="s">
        <v>95</v>
      </c>
      <c r="H341" s="136">
        <v>1.2090000000000001</v>
      </c>
      <c r="L341" s="133"/>
      <c r="M341" s="137"/>
      <c r="N341" s="138"/>
      <c r="O341" s="138"/>
      <c r="P341" s="138"/>
      <c r="Q341" s="138"/>
      <c r="R341" s="138"/>
      <c r="S341" s="138"/>
      <c r="T341" s="139"/>
      <c r="AT341" s="134" t="s">
        <v>94</v>
      </c>
      <c r="AU341" s="134" t="s">
        <v>45</v>
      </c>
      <c r="AV341" s="10" t="s">
        <v>90</v>
      </c>
      <c r="AW341" s="10" t="s">
        <v>18</v>
      </c>
      <c r="AX341" s="10" t="s">
        <v>7</v>
      </c>
      <c r="AY341" s="134" t="s">
        <v>86</v>
      </c>
    </row>
    <row r="342" spans="1:65" s="7" customFormat="1" ht="22.9" customHeight="1" x14ac:dyDescent="0.2">
      <c r="B342" s="86"/>
      <c r="D342" s="87" t="s">
        <v>43</v>
      </c>
      <c r="E342" s="97" t="s">
        <v>100</v>
      </c>
      <c r="F342" s="97" t="s">
        <v>164</v>
      </c>
      <c r="I342" s="169"/>
      <c r="J342" s="98"/>
      <c r="L342" s="86"/>
      <c r="M342" s="91"/>
      <c r="N342" s="92"/>
      <c r="O342" s="92"/>
      <c r="P342" s="93">
        <f>SUM(P343:P372)</f>
        <v>0</v>
      </c>
      <c r="Q342" s="92"/>
      <c r="R342" s="93">
        <f>SUM(R343:R372)</f>
        <v>0.46817400000000003</v>
      </c>
      <c r="S342" s="92"/>
      <c r="T342" s="94">
        <f>SUM(T343:T372)</f>
        <v>0</v>
      </c>
      <c r="AR342" s="87" t="s">
        <v>7</v>
      </c>
      <c r="AT342" s="95" t="s">
        <v>43</v>
      </c>
      <c r="AU342" s="95" t="s">
        <v>7</v>
      </c>
      <c r="AY342" s="87" t="s">
        <v>86</v>
      </c>
      <c r="BK342" s="96">
        <f>SUM(BK343:BK372)</f>
        <v>0</v>
      </c>
    </row>
    <row r="343" spans="1:65" s="2" customFormat="1" ht="21.75" customHeight="1" x14ac:dyDescent="0.2">
      <c r="A343" s="23"/>
      <c r="B343" s="99"/>
      <c r="C343" s="100" t="s">
        <v>162</v>
      </c>
      <c r="D343" s="100" t="s">
        <v>88</v>
      </c>
      <c r="E343" s="101" t="s">
        <v>409</v>
      </c>
      <c r="F343" s="102" t="s">
        <v>410</v>
      </c>
      <c r="G343" s="103" t="s">
        <v>151</v>
      </c>
      <c r="H343" s="104">
        <v>1</v>
      </c>
      <c r="I343" s="168"/>
      <c r="J343" s="105"/>
      <c r="K343" s="102" t="s">
        <v>89</v>
      </c>
      <c r="L343" s="24"/>
      <c r="M343" s="106" t="s">
        <v>0</v>
      </c>
      <c r="N343" s="107" t="s">
        <v>26</v>
      </c>
      <c r="O343" s="38"/>
      <c r="P343" s="108">
        <f>O343*H343</f>
        <v>0</v>
      </c>
      <c r="Q343" s="108">
        <v>6.8640000000000007E-2</v>
      </c>
      <c r="R343" s="108">
        <f>Q343*H343</f>
        <v>6.8640000000000007E-2</v>
      </c>
      <c r="S343" s="108">
        <v>0</v>
      </c>
      <c r="T343" s="109">
        <f>S343*H343</f>
        <v>0</v>
      </c>
      <c r="U343" s="23"/>
      <c r="V343" s="23"/>
      <c r="W343" s="23"/>
      <c r="X343" s="23"/>
      <c r="Y343" s="23"/>
      <c r="Z343" s="23"/>
      <c r="AA343" s="23"/>
      <c r="AB343" s="23"/>
      <c r="AC343" s="23"/>
      <c r="AD343" s="23"/>
      <c r="AE343" s="23"/>
      <c r="AR343" s="110" t="s">
        <v>90</v>
      </c>
      <c r="AT343" s="110" t="s">
        <v>88</v>
      </c>
      <c r="AU343" s="110" t="s">
        <v>45</v>
      </c>
      <c r="AY343" s="12" t="s">
        <v>86</v>
      </c>
      <c r="BE343" s="111">
        <f>IF(N343="základní",J343,0)</f>
        <v>0</v>
      </c>
      <c r="BF343" s="111">
        <f>IF(N343="snížená",J343,0)</f>
        <v>0</v>
      </c>
      <c r="BG343" s="111">
        <f>IF(N343="zákl. přenesená",J343,0)</f>
        <v>0</v>
      </c>
      <c r="BH343" s="111">
        <f>IF(N343="sníž. přenesená",J343,0)</f>
        <v>0</v>
      </c>
      <c r="BI343" s="111">
        <f>IF(N343="nulová",J343,0)</f>
        <v>0</v>
      </c>
      <c r="BJ343" s="12" t="s">
        <v>7</v>
      </c>
      <c r="BK343" s="111">
        <f>ROUND(I343*H343,2)</f>
        <v>0</v>
      </c>
      <c r="BL343" s="12" t="s">
        <v>90</v>
      </c>
      <c r="BM343" s="110" t="s">
        <v>411</v>
      </c>
    </row>
    <row r="344" spans="1:65" s="2" customFormat="1" ht="29.25" x14ac:dyDescent="0.2">
      <c r="A344" s="23"/>
      <c r="B344" s="24"/>
      <c r="C344" s="23"/>
      <c r="D344" s="112" t="s">
        <v>91</v>
      </c>
      <c r="E344" s="23"/>
      <c r="F344" s="113" t="s">
        <v>412</v>
      </c>
      <c r="G344" s="23"/>
      <c r="H344" s="23"/>
      <c r="J344" s="23"/>
      <c r="K344" s="23"/>
      <c r="L344" s="24"/>
      <c r="M344" s="115"/>
      <c r="N344" s="116"/>
      <c r="O344" s="38"/>
      <c r="P344" s="38"/>
      <c r="Q344" s="38"/>
      <c r="R344" s="38"/>
      <c r="S344" s="38"/>
      <c r="T344" s="39"/>
      <c r="U344" s="23"/>
      <c r="V344" s="23"/>
      <c r="W344" s="23"/>
      <c r="X344" s="23"/>
      <c r="Y344" s="23"/>
      <c r="Z344" s="23"/>
      <c r="AA344" s="23"/>
      <c r="AB344" s="23"/>
      <c r="AC344" s="23"/>
      <c r="AD344" s="23"/>
      <c r="AE344" s="23"/>
      <c r="AT344" s="12" t="s">
        <v>91</v>
      </c>
      <c r="AU344" s="12" t="s">
        <v>45</v>
      </c>
    </row>
    <row r="345" spans="1:65" s="2" customFormat="1" x14ac:dyDescent="0.2">
      <c r="A345" s="23"/>
      <c r="B345" s="24"/>
      <c r="C345" s="23"/>
      <c r="D345" s="117" t="s">
        <v>92</v>
      </c>
      <c r="E345" s="23"/>
      <c r="F345" s="118" t="s">
        <v>413</v>
      </c>
      <c r="G345" s="23"/>
      <c r="H345" s="23"/>
      <c r="J345" s="23"/>
      <c r="K345" s="23"/>
      <c r="L345" s="24"/>
      <c r="M345" s="115"/>
      <c r="N345" s="116"/>
      <c r="O345" s="38"/>
      <c r="P345" s="38"/>
      <c r="Q345" s="38"/>
      <c r="R345" s="38"/>
      <c r="S345" s="38"/>
      <c r="T345" s="39"/>
      <c r="U345" s="23"/>
      <c r="V345" s="23"/>
      <c r="W345" s="23"/>
      <c r="X345" s="23"/>
      <c r="Y345" s="23"/>
      <c r="Z345" s="23"/>
      <c r="AA345" s="23"/>
      <c r="AB345" s="23"/>
      <c r="AC345" s="23"/>
      <c r="AD345" s="23"/>
      <c r="AE345" s="23"/>
      <c r="AT345" s="12" t="s">
        <v>92</v>
      </c>
      <c r="AU345" s="12" t="s">
        <v>45</v>
      </c>
    </row>
    <row r="346" spans="1:65" s="2" customFormat="1" ht="97.5" x14ac:dyDescent="0.2">
      <c r="A346" s="23"/>
      <c r="B346" s="24"/>
      <c r="C346" s="23"/>
      <c r="D346" s="112" t="s">
        <v>93</v>
      </c>
      <c r="E346" s="23"/>
      <c r="F346" s="119" t="s">
        <v>170</v>
      </c>
      <c r="G346" s="23"/>
      <c r="H346" s="23"/>
      <c r="J346" s="23"/>
      <c r="K346" s="23"/>
      <c r="L346" s="24"/>
      <c r="M346" s="115"/>
      <c r="N346" s="116"/>
      <c r="O346" s="38"/>
      <c r="P346" s="38"/>
      <c r="Q346" s="38"/>
      <c r="R346" s="38"/>
      <c r="S346" s="38"/>
      <c r="T346" s="39"/>
      <c r="U346" s="23"/>
      <c r="V346" s="23"/>
      <c r="W346" s="23"/>
      <c r="X346" s="23"/>
      <c r="Y346" s="23"/>
      <c r="Z346" s="23"/>
      <c r="AA346" s="23"/>
      <c r="AB346" s="23"/>
      <c r="AC346" s="23"/>
      <c r="AD346" s="23"/>
      <c r="AE346" s="23"/>
      <c r="AT346" s="12" t="s">
        <v>93</v>
      </c>
      <c r="AU346" s="12" t="s">
        <v>45</v>
      </c>
    </row>
    <row r="347" spans="1:65" s="2" customFormat="1" ht="33" customHeight="1" x14ac:dyDescent="0.2">
      <c r="A347" s="23"/>
      <c r="B347" s="99"/>
      <c r="C347" s="100" t="s">
        <v>163</v>
      </c>
      <c r="D347" s="100" t="s">
        <v>88</v>
      </c>
      <c r="E347" s="101" t="s">
        <v>166</v>
      </c>
      <c r="F347" s="102" t="s">
        <v>167</v>
      </c>
      <c r="G347" s="103" t="s">
        <v>53</v>
      </c>
      <c r="H347" s="104">
        <v>8.5</v>
      </c>
      <c r="I347" s="168"/>
      <c r="J347" s="105"/>
      <c r="K347" s="102" t="s">
        <v>89</v>
      </c>
      <c r="L347" s="24"/>
      <c r="M347" s="106" t="s">
        <v>0</v>
      </c>
      <c r="N347" s="107" t="s">
        <v>26</v>
      </c>
      <c r="O347" s="38"/>
      <c r="P347" s="108">
        <f>O347*H347</f>
        <v>0</v>
      </c>
      <c r="Q347" s="108">
        <v>4.0000000000000003E-5</v>
      </c>
      <c r="R347" s="108">
        <f>Q347*H347</f>
        <v>3.4000000000000002E-4</v>
      </c>
      <c r="S347" s="108">
        <v>0</v>
      </c>
      <c r="T347" s="109">
        <f>S347*H347</f>
        <v>0</v>
      </c>
      <c r="U347" s="23"/>
      <c r="V347" s="23"/>
      <c r="W347" s="23"/>
      <c r="X347" s="23"/>
      <c r="Y347" s="23"/>
      <c r="Z347" s="23"/>
      <c r="AA347" s="23"/>
      <c r="AB347" s="23"/>
      <c r="AC347" s="23"/>
      <c r="AD347" s="23"/>
      <c r="AE347" s="23"/>
      <c r="AR347" s="110" t="s">
        <v>90</v>
      </c>
      <c r="AT347" s="110" t="s">
        <v>88</v>
      </c>
      <c r="AU347" s="110" t="s">
        <v>45</v>
      </c>
      <c r="AY347" s="12" t="s">
        <v>86</v>
      </c>
      <c r="BE347" s="111">
        <f>IF(N347="základní",J347,0)</f>
        <v>0</v>
      </c>
      <c r="BF347" s="111">
        <f>IF(N347="snížená",J347,0)</f>
        <v>0</v>
      </c>
      <c r="BG347" s="111">
        <f>IF(N347="zákl. přenesená",J347,0)</f>
        <v>0</v>
      </c>
      <c r="BH347" s="111">
        <f>IF(N347="sníž. přenesená",J347,0)</f>
        <v>0</v>
      </c>
      <c r="BI347" s="111">
        <f>IF(N347="nulová",J347,0)</f>
        <v>0</v>
      </c>
      <c r="BJ347" s="12" t="s">
        <v>7</v>
      </c>
      <c r="BK347" s="111">
        <f>ROUND(I347*H347,2)</f>
        <v>0</v>
      </c>
      <c r="BL347" s="12" t="s">
        <v>90</v>
      </c>
      <c r="BM347" s="110" t="s">
        <v>414</v>
      </c>
    </row>
    <row r="348" spans="1:65" s="2" customFormat="1" ht="19.5" x14ac:dyDescent="0.2">
      <c r="A348" s="23"/>
      <c r="B348" s="24"/>
      <c r="C348" s="23"/>
      <c r="D348" s="112" t="s">
        <v>91</v>
      </c>
      <c r="E348" s="23"/>
      <c r="F348" s="113" t="s">
        <v>168</v>
      </c>
      <c r="G348" s="23"/>
      <c r="H348" s="23"/>
      <c r="J348" s="23"/>
      <c r="K348" s="23"/>
      <c r="L348" s="24"/>
      <c r="M348" s="115"/>
      <c r="N348" s="116"/>
      <c r="O348" s="38"/>
      <c r="P348" s="38"/>
      <c r="Q348" s="38"/>
      <c r="R348" s="38"/>
      <c r="S348" s="38"/>
      <c r="T348" s="39"/>
      <c r="U348" s="23"/>
      <c r="V348" s="23"/>
      <c r="W348" s="23"/>
      <c r="X348" s="23"/>
      <c r="Y348" s="23"/>
      <c r="Z348" s="23"/>
      <c r="AA348" s="23"/>
      <c r="AB348" s="23"/>
      <c r="AC348" s="23"/>
      <c r="AD348" s="23"/>
      <c r="AE348" s="23"/>
      <c r="AT348" s="12" t="s">
        <v>91</v>
      </c>
      <c r="AU348" s="12" t="s">
        <v>45</v>
      </c>
    </row>
    <row r="349" spans="1:65" s="2" customFormat="1" x14ac:dyDescent="0.2">
      <c r="A349" s="23"/>
      <c r="B349" s="24"/>
      <c r="C349" s="23"/>
      <c r="D349" s="117" t="s">
        <v>92</v>
      </c>
      <c r="E349" s="23"/>
      <c r="F349" s="118" t="s">
        <v>169</v>
      </c>
      <c r="G349" s="23"/>
      <c r="H349" s="23"/>
      <c r="J349" s="23"/>
      <c r="K349" s="23"/>
      <c r="L349" s="24"/>
      <c r="M349" s="115"/>
      <c r="N349" s="116"/>
      <c r="O349" s="38"/>
      <c r="P349" s="38"/>
      <c r="Q349" s="38"/>
      <c r="R349" s="38"/>
      <c r="S349" s="38"/>
      <c r="T349" s="39"/>
      <c r="U349" s="23"/>
      <c r="V349" s="23"/>
      <c r="W349" s="23"/>
      <c r="X349" s="23"/>
      <c r="Y349" s="23"/>
      <c r="Z349" s="23"/>
      <c r="AA349" s="23"/>
      <c r="AB349" s="23"/>
      <c r="AC349" s="23"/>
      <c r="AD349" s="23"/>
      <c r="AE349" s="23"/>
      <c r="AT349" s="12" t="s">
        <v>92</v>
      </c>
      <c r="AU349" s="12" t="s">
        <v>45</v>
      </c>
    </row>
    <row r="350" spans="1:65" s="2" customFormat="1" ht="97.5" x14ac:dyDescent="0.2">
      <c r="A350" s="23"/>
      <c r="B350" s="24"/>
      <c r="C350" s="23"/>
      <c r="D350" s="112" t="s">
        <v>93</v>
      </c>
      <c r="E350" s="23"/>
      <c r="F350" s="119" t="s">
        <v>170</v>
      </c>
      <c r="G350" s="23"/>
      <c r="H350" s="23"/>
      <c r="J350" s="23"/>
      <c r="K350" s="23"/>
      <c r="L350" s="24"/>
      <c r="M350" s="115"/>
      <c r="N350" s="116"/>
      <c r="O350" s="38"/>
      <c r="P350" s="38"/>
      <c r="Q350" s="38"/>
      <c r="R350" s="38"/>
      <c r="S350" s="38"/>
      <c r="T350" s="39"/>
      <c r="U350" s="23"/>
      <c r="V350" s="23"/>
      <c r="W350" s="23"/>
      <c r="X350" s="23"/>
      <c r="Y350" s="23"/>
      <c r="Z350" s="23"/>
      <c r="AA350" s="23"/>
      <c r="AB350" s="23"/>
      <c r="AC350" s="23"/>
      <c r="AD350" s="23"/>
      <c r="AE350" s="23"/>
      <c r="AT350" s="12" t="s">
        <v>93</v>
      </c>
      <c r="AU350" s="12" t="s">
        <v>45</v>
      </c>
    </row>
    <row r="351" spans="1:65" s="2" customFormat="1" ht="24.2" customHeight="1" x14ac:dyDescent="0.2">
      <c r="A351" s="23"/>
      <c r="B351" s="99"/>
      <c r="C351" s="140" t="s">
        <v>165</v>
      </c>
      <c r="D351" s="140" t="s">
        <v>136</v>
      </c>
      <c r="E351" s="141" t="s">
        <v>172</v>
      </c>
      <c r="F351" s="142" t="s">
        <v>173</v>
      </c>
      <c r="G351" s="143" t="s">
        <v>53</v>
      </c>
      <c r="H351" s="144">
        <v>8.6280000000000001</v>
      </c>
      <c r="I351" s="170"/>
      <c r="J351" s="145"/>
      <c r="K351" s="142" t="s">
        <v>89</v>
      </c>
      <c r="L351" s="146"/>
      <c r="M351" s="147" t="s">
        <v>0</v>
      </c>
      <c r="N351" s="148" t="s">
        <v>26</v>
      </c>
      <c r="O351" s="38"/>
      <c r="P351" s="108">
        <f>O351*H351</f>
        <v>0</v>
      </c>
      <c r="Q351" s="108">
        <v>4.2999999999999997E-2</v>
      </c>
      <c r="R351" s="108">
        <f>Q351*H351</f>
        <v>0.371004</v>
      </c>
      <c r="S351" s="108">
        <v>0</v>
      </c>
      <c r="T351" s="109">
        <f>S351*H351</f>
        <v>0</v>
      </c>
      <c r="U351" s="23"/>
      <c r="V351" s="23"/>
      <c r="W351" s="23"/>
      <c r="X351" s="23"/>
      <c r="Y351" s="23"/>
      <c r="Z351" s="23"/>
      <c r="AA351" s="23"/>
      <c r="AB351" s="23"/>
      <c r="AC351" s="23"/>
      <c r="AD351" s="23"/>
      <c r="AE351" s="23"/>
      <c r="AR351" s="110" t="s">
        <v>100</v>
      </c>
      <c r="AT351" s="110" t="s">
        <v>136</v>
      </c>
      <c r="AU351" s="110" t="s">
        <v>45</v>
      </c>
      <c r="AY351" s="12" t="s">
        <v>86</v>
      </c>
      <c r="BE351" s="111">
        <f>IF(N351="základní",J351,0)</f>
        <v>0</v>
      </c>
      <c r="BF351" s="111">
        <f>IF(N351="snížená",J351,0)</f>
        <v>0</v>
      </c>
      <c r="BG351" s="111">
        <f>IF(N351="zákl. přenesená",J351,0)</f>
        <v>0</v>
      </c>
      <c r="BH351" s="111">
        <f>IF(N351="sníž. přenesená",J351,0)</f>
        <v>0</v>
      </c>
      <c r="BI351" s="111">
        <f>IF(N351="nulová",J351,0)</f>
        <v>0</v>
      </c>
      <c r="BJ351" s="12" t="s">
        <v>7</v>
      </c>
      <c r="BK351" s="111">
        <f>ROUND(I351*H351,2)</f>
        <v>0</v>
      </c>
      <c r="BL351" s="12" t="s">
        <v>90</v>
      </c>
      <c r="BM351" s="110" t="s">
        <v>415</v>
      </c>
    </row>
    <row r="352" spans="1:65" s="2" customFormat="1" ht="19.5" x14ac:dyDescent="0.2">
      <c r="A352" s="23"/>
      <c r="B352" s="24"/>
      <c r="C352" s="23"/>
      <c r="D352" s="112" t="s">
        <v>91</v>
      </c>
      <c r="E352" s="23"/>
      <c r="F352" s="113" t="s">
        <v>173</v>
      </c>
      <c r="G352" s="23"/>
      <c r="H352" s="23"/>
      <c r="J352" s="23"/>
      <c r="K352" s="23"/>
      <c r="L352" s="24"/>
      <c r="M352" s="115"/>
      <c r="N352" s="116"/>
      <c r="O352" s="38"/>
      <c r="P352" s="38"/>
      <c r="Q352" s="38"/>
      <c r="R352" s="38"/>
      <c r="S352" s="38"/>
      <c r="T352" s="39"/>
      <c r="U352" s="23"/>
      <c r="V352" s="23"/>
      <c r="W352" s="23"/>
      <c r="X352" s="23"/>
      <c r="Y352" s="23"/>
      <c r="Z352" s="23"/>
      <c r="AA352" s="23"/>
      <c r="AB352" s="23"/>
      <c r="AC352" s="23"/>
      <c r="AD352" s="23"/>
      <c r="AE352" s="23"/>
      <c r="AT352" s="12" t="s">
        <v>91</v>
      </c>
      <c r="AU352" s="12" t="s">
        <v>45</v>
      </c>
    </row>
    <row r="353" spans="1:65" s="9" customFormat="1" x14ac:dyDescent="0.2">
      <c r="B353" s="126"/>
      <c r="D353" s="112" t="s">
        <v>94</v>
      </c>
      <c r="F353" s="128" t="s">
        <v>416</v>
      </c>
      <c r="H353" s="129">
        <v>8.6280000000000001</v>
      </c>
      <c r="L353" s="126"/>
      <c r="M353" s="130"/>
      <c r="N353" s="131"/>
      <c r="O353" s="131"/>
      <c r="P353" s="131"/>
      <c r="Q353" s="131"/>
      <c r="R353" s="131"/>
      <c r="S353" s="131"/>
      <c r="T353" s="132"/>
      <c r="AT353" s="127" t="s">
        <v>94</v>
      </c>
      <c r="AU353" s="127" t="s">
        <v>45</v>
      </c>
      <c r="AV353" s="9" t="s">
        <v>45</v>
      </c>
      <c r="AW353" s="9" t="s">
        <v>1</v>
      </c>
      <c r="AX353" s="9" t="s">
        <v>7</v>
      </c>
      <c r="AY353" s="127" t="s">
        <v>86</v>
      </c>
    </row>
    <row r="354" spans="1:65" s="2" customFormat="1" ht="24.2" customHeight="1" x14ac:dyDescent="0.2">
      <c r="A354" s="23"/>
      <c r="B354" s="99"/>
      <c r="C354" s="140" t="s">
        <v>171</v>
      </c>
      <c r="D354" s="140" t="s">
        <v>136</v>
      </c>
      <c r="E354" s="141" t="s">
        <v>417</v>
      </c>
      <c r="F354" s="142" t="s">
        <v>418</v>
      </c>
      <c r="G354" s="143" t="s">
        <v>151</v>
      </c>
      <c r="H354" s="144">
        <v>2</v>
      </c>
      <c r="I354" s="170"/>
      <c r="J354" s="145"/>
      <c r="K354" s="142" t="s">
        <v>0</v>
      </c>
      <c r="L354" s="146"/>
      <c r="M354" s="147" t="s">
        <v>0</v>
      </c>
      <c r="N354" s="148" t="s">
        <v>26</v>
      </c>
      <c r="O354" s="38"/>
      <c r="P354" s="108">
        <f>O354*H354</f>
        <v>0</v>
      </c>
      <c r="Q354" s="108">
        <v>4.0000000000000002E-4</v>
      </c>
      <c r="R354" s="108">
        <f>Q354*H354</f>
        <v>8.0000000000000004E-4</v>
      </c>
      <c r="S354" s="108">
        <v>0</v>
      </c>
      <c r="T354" s="109">
        <f>S354*H354</f>
        <v>0</v>
      </c>
      <c r="U354" s="23"/>
      <c r="V354" s="23"/>
      <c r="W354" s="23"/>
      <c r="X354" s="23"/>
      <c r="Y354" s="23"/>
      <c r="Z354" s="23"/>
      <c r="AA354" s="23"/>
      <c r="AB354" s="23"/>
      <c r="AC354" s="23"/>
      <c r="AD354" s="23"/>
      <c r="AE354" s="23"/>
      <c r="AR354" s="110" t="s">
        <v>100</v>
      </c>
      <c r="AT354" s="110" t="s">
        <v>136</v>
      </c>
      <c r="AU354" s="110" t="s">
        <v>45</v>
      </c>
      <c r="AY354" s="12" t="s">
        <v>86</v>
      </c>
      <c r="BE354" s="111">
        <f>IF(N354="základní",J354,0)</f>
        <v>0</v>
      </c>
      <c r="BF354" s="111">
        <f>IF(N354="snížená",J354,0)</f>
        <v>0</v>
      </c>
      <c r="BG354" s="111">
        <f>IF(N354="zákl. přenesená",J354,0)</f>
        <v>0</v>
      </c>
      <c r="BH354" s="111">
        <f>IF(N354="sníž. přenesená",J354,0)</f>
        <v>0</v>
      </c>
      <c r="BI354" s="111">
        <f>IF(N354="nulová",J354,0)</f>
        <v>0</v>
      </c>
      <c r="BJ354" s="12" t="s">
        <v>7</v>
      </c>
      <c r="BK354" s="111">
        <f>ROUND(I354*H354,2)</f>
        <v>0</v>
      </c>
      <c r="BL354" s="12" t="s">
        <v>90</v>
      </c>
      <c r="BM354" s="110" t="s">
        <v>419</v>
      </c>
    </row>
    <row r="355" spans="1:65" s="2" customFormat="1" x14ac:dyDescent="0.2">
      <c r="A355" s="23"/>
      <c r="B355" s="24"/>
      <c r="C355" s="23"/>
      <c r="D355" s="112" t="s">
        <v>91</v>
      </c>
      <c r="E355" s="23"/>
      <c r="F355" s="113" t="s">
        <v>418</v>
      </c>
      <c r="G355" s="23"/>
      <c r="H355" s="23"/>
      <c r="J355" s="23"/>
      <c r="K355" s="23"/>
      <c r="L355" s="24"/>
      <c r="M355" s="115"/>
      <c r="N355" s="116"/>
      <c r="O355" s="38"/>
      <c r="P355" s="38"/>
      <c r="Q355" s="38"/>
      <c r="R355" s="38"/>
      <c r="S355" s="38"/>
      <c r="T355" s="39"/>
      <c r="U355" s="23"/>
      <c r="V355" s="23"/>
      <c r="W355" s="23"/>
      <c r="X355" s="23"/>
      <c r="Y355" s="23"/>
      <c r="Z355" s="23"/>
      <c r="AA355" s="23"/>
      <c r="AB355" s="23"/>
      <c r="AC355" s="23"/>
      <c r="AD355" s="23"/>
      <c r="AE355" s="23"/>
      <c r="AT355" s="12" t="s">
        <v>91</v>
      </c>
      <c r="AU355" s="12" t="s">
        <v>45</v>
      </c>
    </row>
    <row r="356" spans="1:65" s="9" customFormat="1" ht="22.5" x14ac:dyDescent="0.2">
      <c r="B356" s="126"/>
      <c r="D356" s="112" t="s">
        <v>94</v>
      </c>
      <c r="F356" s="128" t="s">
        <v>183</v>
      </c>
      <c r="H356" s="129">
        <v>2</v>
      </c>
      <c r="L356" s="126"/>
      <c r="M356" s="130"/>
      <c r="N356" s="131"/>
      <c r="O356" s="131"/>
      <c r="P356" s="131"/>
      <c r="Q356" s="131"/>
      <c r="R356" s="131"/>
      <c r="S356" s="131"/>
      <c r="T356" s="132"/>
      <c r="AT356" s="127" t="s">
        <v>94</v>
      </c>
      <c r="AU356" s="127" t="s">
        <v>45</v>
      </c>
      <c r="AV356" s="9" t="s">
        <v>45</v>
      </c>
      <c r="AW356" s="9" t="s">
        <v>1</v>
      </c>
      <c r="AX356" s="9" t="s">
        <v>7</v>
      </c>
      <c r="AY356" s="127" t="s">
        <v>86</v>
      </c>
    </row>
    <row r="357" spans="1:65" s="2" customFormat="1" ht="24.2" customHeight="1" x14ac:dyDescent="0.2">
      <c r="A357" s="23"/>
      <c r="B357" s="99"/>
      <c r="C357" s="100" t="s">
        <v>174</v>
      </c>
      <c r="D357" s="100" t="s">
        <v>88</v>
      </c>
      <c r="E357" s="101" t="s">
        <v>176</v>
      </c>
      <c r="F357" s="102" t="s">
        <v>177</v>
      </c>
      <c r="G357" s="103" t="s">
        <v>151</v>
      </c>
      <c r="H357" s="104">
        <v>2</v>
      </c>
      <c r="I357" s="168"/>
      <c r="J357" s="105"/>
      <c r="K357" s="102" t="s">
        <v>89</v>
      </c>
      <c r="L357" s="24"/>
      <c r="M357" s="106" t="s">
        <v>0</v>
      </c>
      <c r="N357" s="107" t="s">
        <v>26</v>
      </c>
      <c r="O357" s="38"/>
      <c r="P357" s="108">
        <f>O357*H357</f>
        <v>0</v>
      </c>
      <c r="Q357" s="108">
        <v>6.9999999999999994E-5</v>
      </c>
      <c r="R357" s="108">
        <f>Q357*H357</f>
        <v>1.3999999999999999E-4</v>
      </c>
      <c r="S357" s="108">
        <v>0</v>
      </c>
      <c r="T357" s="109">
        <f>S357*H357</f>
        <v>0</v>
      </c>
      <c r="U357" s="23"/>
      <c r="V357" s="23"/>
      <c r="W357" s="23"/>
      <c r="X357" s="23"/>
      <c r="Y357" s="23"/>
      <c r="Z357" s="23"/>
      <c r="AA357" s="23"/>
      <c r="AB357" s="23"/>
      <c r="AC357" s="23"/>
      <c r="AD357" s="23"/>
      <c r="AE357" s="23"/>
      <c r="AR357" s="110" t="s">
        <v>90</v>
      </c>
      <c r="AT357" s="110" t="s">
        <v>88</v>
      </c>
      <c r="AU357" s="110" t="s">
        <v>45</v>
      </c>
      <c r="AY357" s="12" t="s">
        <v>86</v>
      </c>
      <c r="BE357" s="111">
        <f>IF(N357="základní",J357,0)</f>
        <v>0</v>
      </c>
      <c r="BF357" s="111">
        <f>IF(N357="snížená",J357,0)</f>
        <v>0</v>
      </c>
      <c r="BG357" s="111">
        <f>IF(N357="zákl. přenesená",J357,0)</f>
        <v>0</v>
      </c>
      <c r="BH357" s="111">
        <f>IF(N357="sníž. přenesená",J357,0)</f>
        <v>0</v>
      </c>
      <c r="BI357" s="111">
        <f>IF(N357="nulová",J357,0)</f>
        <v>0</v>
      </c>
      <c r="BJ357" s="12" t="s">
        <v>7</v>
      </c>
      <c r="BK357" s="111">
        <f>ROUND(I357*H357,2)</f>
        <v>0</v>
      </c>
      <c r="BL357" s="12" t="s">
        <v>90</v>
      </c>
      <c r="BM357" s="110" t="s">
        <v>420</v>
      </c>
    </row>
    <row r="358" spans="1:65" s="2" customFormat="1" ht="19.5" x14ac:dyDescent="0.2">
      <c r="A358" s="23"/>
      <c r="B358" s="24"/>
      <c r="C358" s="23"/>
      <c r="D358" s="112" t="s">
        <v>91</v>
      </c>
      <c r="E358" s="23"/>
      <c r="F358" s="113" t="s">
        <v>178</v>
      </c>
      <c r="G358" s="23"/>
      <c r="H358" s="23"/>
      <c r="J358" s="23"/>
      <c r="K358" s="23"/>
      <c r="L358" s="24"/>
      <c r="M358" s="115"/>
      <c r="N358" s="116"/>
      <c r="O358" s="38"/>
      <c r="P358" s="38"/>
      <c r="Q358" s="38"/>
      <c r="R358" s="38"/>
      <c r="S358" s="38"/>
      <c r="T358" s="39"/>
      <c r="U358" s="23"/>
      <c r="V358" s="23"/>
      <c r="W358" s="23"/>
      <c r="X358" s="23"/>
      <c r="Y358" s="23"/>
      <c r="Z358" s="23"/>
      <c r="AA358" s="23"/>
      <c r="AB358" s="23"/>
      <c r="AC358" s="23"/>
      <c r="AD358" s="23"/>
      <c r="AE358" s="23"/>
      <c r="AT358" s="12" t="s">
        <v>91</v>
      </c>
      <c r="AU358" s="12" t="s">
        <v>45</v>
      </c>
    </row>
    <row r="359" spans="1:65" s="2" customFormat="1" x14ac:dyDescent="0.2">
      <c r="A359" s="23"/>
      <c r="B359" s="24"/>
      <c r="C359" s="23"/>
      <c r="D359" s="117" t="s">
        <v>92</v>
      </c>
      <c r="E359" s="23"/>
      <c r="F359" s="118" t="s">
        <v>179</v>
      </c>
      <c r="G359" s="23"/>
      <c r="H359" s="23"/>
      <c r="J359" s="23"/>
      <c r="K359" s="23"/>
      <c r="L359" s="24"/>
      <c r="M359" s="115"/>
      <c r="N359" s="116"/>
      <c r="O359" s="38"/>
      <c r="P359" s="38"/>
      <c r="Q359" s="38"/>
      <c r="R359" s="38"/>
      <c r="S359" s="38"/>
      <c r="T359" s="39"/>
      <c r="U359" s="23"/>
      <c r="V359" s="23"/>
      <c r="W359" s="23"/>
      <c r="X359" s="23"/>
      <c r="Y359" s="23"/>
      <c r="Z359" s="23"/>
      <c r="AA359" s="23"/>
      <c r="AB359" s="23"/>
      <c r="AC359" s="23"/>
      <c r="AD359" s="23"/>
      <c r="AE359" s="23"/>
      <c r="AT359" s="12" t="s">
        <v>92</v>
      </c>
      <c r="AU359" s="12" t="s">
        <v>45</v>
      </c>
    </row>
    <row r="360" spans="1:65" s="2" customFormat="1" ht="58.5" x14ac:dyDescent="0.2">
      <c r="A360" s="23"/>
      <c r="B360" s="24"/>
      <c r="C360" s="23"/>
      <c r="D360" s="112" t="s">
        <v>93</v>
      </c>
      <c r="E360" s="23"/>
      <c r="F360" s="119" t="s">
        <v>180</v>
      </c>
      <c r="G360" s="23"/>
      <c r="H360" s="23"/>
      <c r="J360" s="23"/>
      <c r="K360" s="23"/>
      <c r="L360" s="24"/>
      <c r="M360" s="115"/>
      <c r="N360" s="116"/>
      <c r="O360" s="38"/>
      <c r="P360" s="38"/>
      <c r="Q360" s="38"/>
      <c r="R360" s="38"/>
      <c r="S360" s="38"/>
      <c r="T360" s="39"/>
      <c r="U360" s="23"/>
      <c r="V360" s="23"/>
      <c r="W360" s="23"/>
      <c r="X360" s="23"/>
      <c r="Y360" s="23"/>
      <c r="Z360" s="23"/>
      <c r="AA360" s="23"/>
      <c r="AB360" s="23"/>
      <c r="AC360" s="23"/>
      <c r="AD360" s="23"/>
      <c r="AE360" s="23"/>
      <c r="AT360" s="12" t="s">
        <v>93</v>
      </c>
      <c r="AU360" s="12" t="s">
        <v>45</v>
      </c>
    </row>
    <row r="361" spans="1:65" s="2" customFormat="1" ht="24.2" customHeight="1" x14ac:dyDescent="0.2">
      <c r="A361" s="23"/>
      <c r="B361" s="99"/>
      <c r="C361" s="140" t="s">
        <v>175</v>
      </c>
      <c r="D361" s="140" t="s">
        <v>136</v>
      </c>
      <c r="E361" s="141" t="s">
        <v>421</v>
      </c>
      <c r="F361" s="142" t="s">
        <v>422</v>
      </c>
      <c r="G361" s="143" t="s">
        <v>151</v>
      </c>
      <c r="H361" s="144">
        <v>1</v>
      </c>
      <c r="I361" s="170"/>
      <c r="J361" s="145"/>
      <c r="K361" s="142" t="s">
        <v>89</v>
      </c>
      <c r="L361" s="146"/>
      <c r="M361" s="147" t="s">
        <v>0</v>
      </c>
      <c r="N361" s="148" t="s">
        <v>26</v>
      </c>
      <c r="O361" s="38"/>
      <c r="P361" s="108">
        <f>O361*H361</f>
        <v>0</v>
      </c>
      <c r="Q361" s="108">
        <v>2.1999999999999999E-2</v>
      </c>
      <c r="R361" s="108">
        <f>Q361*H361</f>
        <v>2.1999999999999999E-2</v>
      </c>
      <c r="S361" s="108">
        <v>0</v>
      </c>
      <c r="T361" s="109">
        <f>S361*H361</f>
        <v>0</v>
      </c>
      <c r="U361" s="23"/>
      <c r="V361" s="23"/>
      <c r="W361" s="23"/>
      <c r="X361" s="23"/>
      <c r="Y361" s="23"/>
      <c r="Z361" s="23"/>
      <c r="AA361" s="23"/>
      <c r="AB361" s="23"/>
      <c r="AC361" s="23"/>
      <c r="AD361" s="23"/>
      <c r="AE361" s="23"/>
      <c r="AR361" s="110" t="s">
        <v>100</v>
      </c>
      <c r="AT361" s="110" t="s">
        <v>136</v>
      </c>
      <c r="AU361" s="110" t="s">
        <v>45</v>
      </c>
      <c r="AY361" s="12" t="s">
        <v>86</v>
      </c>
      <c r="BE361" s="111">
        <f>IF(N361="základní",J361,0)</f>
        <v>0</v>
      </c>
      <c r="BF361" s="111">
        <f>IF(N361="snížená",J361,0)</f>
        <v>0</v>
      </c>
      <c r="BG361" s="111">
        <f>IF(N361="zákl. přenesená",J361,0)</f>
        <v>0</v>
      </c>
      <c r="BH361" s="111">
        <f>IF(N361="sníž. přenesená",J361,0)</f>
        <v>0</v>
      </c>
      <c r="BI361" s="111">
        <f>IF(N361="nulová",J361,0)</f>
        <v>0</v>
      </c>
      <c r="BJ361" s="12" t="s">
        <v>7</v>
      </c>
      <c r="BK361" s="111">
        <f>ROUND(I361*H361,2)</f>
        <v>0</v>
      </c>
      <c r="BL361" s="12" t="s">
        <v>90</v>
      </c>
      <c r="BM361" s="110" t="s">
        <v>423</v>
      </c>
    </row>
    <row r="362" spans="1:65" s="2" customFormat="1" ht="19.5" x14ac:dyDescent="0.2">
      <c r="A362" s="23"/>
      <c r="B362" s="24"/>
      <c r="C362" s="23"/>
      <c r="D362" s="112" t="s">
        <v>91</v>
      </c>
      <c r="E362" s="23"/>
      <c r="F362" s="113" t="s">
        <v>422</v>
      </c>
      <c r="G362" s="23"/>
      <c r="H362" s="23"/>
      <c r="J362" s="23"/>
      <c r="K362" s="23"/>
      <c r="L362" s="24"/>
      <c r="M362" s="115"/>
      <c r="N362" s="116"/>
      <c r="O362" s="38"/>
      <c r="P362" s="38"/>
      <c r="Q362" s="38"/>
      <c r="R362" s="38"/>
      <c r="S362" s="38"/>
      <c r="T362" s="39"/>
      <c r="U362" s="23"/>
      <c r="V362" s="23"/>
      <c r="W362" s="23"/>
      <c r="X362" s="23"/>
      <c r="Y362" s="23"/>
      <c r="Z362" s="23"/>
      <c r="AA362" s="23"/>
      <c r="AB362" s="23"/>
      <c r="AC362" s="23"/>
      <c r="AD362" s="23"/>
      <c r="AE362" s="23"/>
      <c r="AT362" s="12" t="s">
        <v>91</v>
      </c>
      <c r="AU362" s="12" t="s">
        <v>45</v>
      </c>
    </row>
    <row r="363" spans="1:65" s="2" customFormat="1" ht="16.5" customHeight="1" x14ac:dyDescent="0.2">
      <c r="A363" s="23"/>
      <c r="B363" s="99"/>
      <c r="C363" s="140" t="s">
        <v>181</v>
      </c>
      <c r="D363" s="140" t="s">
        <v>136</v>
      </c>
      <c r="E363" s="141" t="s">
        <v>424</v>
      </c>
      <c r="F363" s="142" t="s">
        <v>425</v>
      </c>
      <c r="G363" s="143" t="s">
        <v>151</v>
      </c>
      <c r="H363" s="144">
        <v>1</v>
      </c>
      <c r="I363" s="170"/>
      <c r="J363" s="145"/>
      <c r="K363" s="142" t="s">
        <v>0</v>
      </c>
      <c r="L363" s="146"/>
      <c r="M363" s="147" t="s">
        <v>0</v>
      </c>
      <c r="N363" s="148" t="s">
        <v>26</v>
      </c>
      <c r="O363" s="38"/>
      <c r="P363" s="108">
        <f>O363*H363</f>
        <v>0</v>
      </c>
      <c r="Q363" s="108">
        <v>5.0000000000000001E-3</v>
      </c>
      <c r="R363" s="108">
        <f>Q363*H363</f>
        <v>5.0000000000000001E-3</v>
      </c>
      <c r="S363" s="108">
        <v>0</v>
      </c>
      <c r="T363" s="109">
        <f>S363*H363</f>
        <v>0</v>
      </c>
      <c r="U363" s="23"/>
      <c r="V363" s="23"/>
      <c r="W363" s="23"/>
      <c r="X363" s="23"/>
      <c r="Y363" s="23"/>
      <c r="Z363" s="23"/>
      <c r="AA363" s="23"/>
      <c r="AB363" s="23"/>
      <c r="AC363" s="23"/>
      <c r="AD363" s="23"/>
      <c r="AE363" s="23"/>
      <c r="AR363" s="110" t="s">
        <v>100</v>
      </c>
      <c r="AT363" s="110" t="s">
        <v>136</v>
      </c>
      <c r="AU363" s="110" t="s">
        <v>45</v>
      </c>
      <c r="AY363" s="12" t="s">
        <v>86</v>
      </c>
      <c r="BE363" s="111">
        <f>IF(N363="základní",J363,0)</f>
        <v>0</v>
      </c>
      <c r="BF363" s="111">
        <f>IF(N363="snížená",J363,0)</f>
        <v>0</v>
      </c>
      <c r="BG363" s="111">
        <f>IF(N363="zákl. přenesená",J363,0)</f>
        <v>0</v>
      </c>
      <c r="BH363" s="111">
        <f>IF(N363="sníž. přenesená",J363,0)</f>
        <v>0</v>
      </c>
      <c r="BI363" s="111">
        <f>IF(N363="nulová",J363,0)</f>
        <v>0</v>
      </c>
      <c r="BJ363" s="12" t="s">
        <v>7</v>
      </c>
      <c r="BK363" s="111">
        <f>ROUND(I363*H363,2)</f>
        <v>0</v>
      </c>
      <c r="BL363" s="12" t="s">
        <v>90</v>
      </c>
      <c r="BM363" s="110" t="s">
        <v>426</v>
      </c>
    </row>
    <row r="364" spans="1:65" s="2" customFormat="1" x14ac:dyDescent="0.2">
      <c r="A364" s="23"/>
      <c r="B364" s="24"/>
      <c r="C364" s="23"/>
      <c r="D364" s="112" t="s">
        <v>91</v>
      </c>
      <c r="E364" s="23"/>
      <c r="F364" s="113" t="s">
        <v>427</v>
      </c>
      <c r="G364" s="23"/>
      <c r="H364" s="23"/>
      <c r="J364" s="23"/>
      <c r="K364" s="23"/>
      <c r="L364" s="24"/>
      <c r="M364" s="115"/>
      <c r="N364" s="116"/>
      <c r="O364" s="38"/>
      <c r="P364" s="38"/>
      <c r="Q364" s="38"/>
      <c r="R364" s="38"/>
      <c r="S364" s="38"/>
      <c r="T364" s="39"/>
      <c r="U364" s="23"/>
      <c r="V364" s="23"/>
      <c r="W364" s="23"/>
      <c r="X364" s="23"/>
      <c r="Y364" s="23"/>
      <c r="Z364" s="23"/>
      <c r="AA364" s="23"/>
      <c r="AB364" s="23"/>
      <c r="AC364" s="23"/>
      <c r="AD364" s="23"/>
      <c r="AE364" s="23"/>
      <c r="AT364" s="12" t="s">
        <v>91</v>
      </c>
      <c r="AU364" s="12" t="s">
        <v>45</v>
      </c>
    </row>
    <row r="365" spans="1:65" s="2" customFormat="1" ht="24.2" customHeight="1" x14ac:dyDescent="0.2">
      <c r="A365" s="23"/>
      <c r="B365" s="99"/>
      <c r="C365" s="100" t="s">
        <v>182</v>
      </c>
      <c r="D365" s="100" t="s">
        <v>88</v>
      </c>
      <c r="E365" s="101" t="s">
        <v>428</v>
      </c>
      <c r="F365" s="102" t="s">
        <v>429</v>
      </c>
      <c r="G365" s="103" t="s">
        <v>185</v>
      </c>
      <c r="H365" s="104">
        <v>1</v>
      </c>
      <c r="I365" s="168"/>
      <c r="J365" s="105"/>
      <c r="K365" s="102" t="s">
        <v>89</v>
      </c>
      <c r="L365" s="24"/>
      <c r="M365" s="106" t="s">
        <v>0</v>
      </c>
      <c r="N365" s="107" t="s">
        <v>26</v>
      </c>
      <c r="O365" s="38"/>
      <c r="P365" s="108">
        <f>O365*H365</f>
        <v>0</v>
      </c>
      <c r="Q365" s="108">
        <v>2.5000000000000001E-4</v>
      </c>
      <c r="R365" s="108">
        <f>Q365*H365</f>
        <v>2.5000000000000001E-4</v>
      </c>
      <c r="S365" s="108">
        <v>0</v>
      </c>
      <c r="T365" s="109">
        <f>S365*H365</f>
        <v>0</v>
      </c>
      <c r="U365" s="23"/>
      <c r="V365" s="23"/>
      <c r="W365" s="23"/>
      <c r="X365" s="23"/>
      <c r="Y365" s="23"/>
      <c r="Z365" s="23"/>
      <c r="AA365" s="23"/>
      <c r="AB365" s="23"/>
      <c r="AC365" s="23"/>
      <c r="AD365" s="23"/>
      <c r="AE365" s="23"/>
      <c r="AR365" s="110" t="s">
        <v>90</v>
      </c>
      <c r="AT365" s="110" t="s">
        <v>88</v>
      </c>
      <c r="AU365" s="110" t="s">
        <v>45</v>
      </c>
      <c r="AY365" s="12" t="s">
        <v>86</v>
      </c>
      <c r="BE365" s="111">
        <f>IF(N365="základní",J365,0)</f>
        <v>0</v>
      </c>
      <c r="BF365" s="111">
        <f>IF(N365="snížená",J365,0)</f>
        <v>0</v>
      </c>
      <c r="BG365" s="111">
        <f>IF(N365="zákl. přenesená",J365,0)</f>
        <v>0</v>
      </c>
      <c r="BH365" s="111">
        <f>IF(N365="sníž. přenesená",J365,0)</f>
        <v>0</v>
      </c>
      <c r="BI365" s="111">
        <f>IF(N365="nulová",J365,0)</f>
        <v>0</v>
      </c>
      <c r="BJ365" s="12" t="s">
        <v>7</v>
      </c>
      <c r="BK365" s="111">
        <f>ROUND(I365*H365,2)</f>
        <v>0</v>
      </c>
      <c r="BL365" s="12" t="s">
        <v>90</v>
      </c>
      <c r="BM365" s="110" t="s">
        <v>430</v>
      </c>
    </row>
    <row r="366" spans="1:65" s="2" customFormat="1" x14ac:dyDescent="0.2">
      <c r="A366" s="23"/>
      <c r="B366" s="24"/>
      <c r="C366" s="23"/>
      <c r="D366" s="112" t="s">
        <v>91</v>
      </c>
      <c r="E366" s="23"/>
      <c r="F366" s="113" t="s">
        <v>431</v>
      </c>
      <c r="G366" s="23"/>
      <c r="H366" s="23"/>
      <c r="J366" s="23"/>
      <c r="K366" s="23"/>
      <c r="L366" s="24"/>
      <c r="M366" s="115"/>
      <c r="N366" s="116"/>
      <c r="O366" s="38"/>
      <c r="P366" s="38"/>
      <c r="Q366" s="38"/>
      <c r="R366" s="38"/>
      <c r="S366" s="38"/>
      <c r="T366" s="39"/>
      <c r="U366" s="23"/>
      <c r="V366" s="23"/>
      <c r="W366" s="23"/>
      <c r="X366" s="23"/>
      <c r="Y366" s="23"/>
      <c r="Z366" s="23"/>
      <c r="AA366" s="23"/>
      <c r="AB366" s="23"/>
      <c r="AC366" s="23"/>
      <c r="AD366" s="23"/>
      <c r="AE366" s="23"/>
      <c r="AT366" s="12" t="s">
        <v>91</v>
      </c>
      <c r="AU366" s="12" t="s">
        <v>45</v>
      </c>
    </row>
    <row r="367" spans="1:65" s="2" customFormat="1" x14ac:dyDescent="0.2">
      <c r="A367" s="23"/>
      <c r="B367" s="24"/>
      <c r="C367" s="23"/>
      <c r="D367" s="117" t="s">
        <v>92</v>
      </c>
      <c r="E367" s="23"/>
      <c r="F367" s="118" t="s">
        <v>432</v>
      </c>
      <c r="G367" s="23"/>
      <c r="H367" s="23"/>
      <c r="J367" s="23"/>
      <c r="K367" s="23"/>
      <c r="L367" s="24"/>
      <c r="M367" s="115"/>
      <c r="N367" s="116"/>
      <c r="O367" s="38"/>
      <c r="P367" s="38"/>
      <c r="Q367" s="38"/>
      <c r="R367" s="38"/>
      <c r="S367" s="38"/>
      <c r="T367" s="39"/>
      <c r="U367" s="23"/>
      <c r="V367" s="23"/>
      <c r="W367" s="23"/>
      <c r="X367" s="23"/>
      <c r="Y367" s="23"/>
      <c r="Z367" s="23"/>
      <c r="AA367" s="23"/>
      <c r="AB367" s="23"/>
      <c r="AC367" s="23"/>
      <c r="AD367" s="23"/>
      <c r="AE367" s="23"/>
      <c r="AT367" s="12" t="s">
        <v>92</v>
      </c>
      <c r="AU367" s="12" t="s">
        <v>45</v>
      </c>
    </row>
    <row r="368" spans="1:65" s="2" customFormat="1" ht="78" x14ac:dyDescent="0.2">
      <c r="A368" s="23"/>
      <c r="B368" s="24"/>
      <c r="C368" s="23"/>
      <c r="D368" s="112" t="s">
        <v>93</v>
      </c>
      <c r="E368" s="23"/>
      <c r="F368" s="119" t="s">
        <v>186</v>
      </c>
      <c r="G368" s="23"/>
      <c r="H368" s="23"/>
      <c r="J368" s="23"/>
      <c r="K368" s="23"/>
      <c r="L368" s="24"/>
      <c r="M368" s="115"/>
      <c r="N368" s="116"/>
      <c r="O368" s="38"/>
      <c r="P368" s="38"/>
      <c r="Q368" s="38"/>
      <c r="R368" s="38"/>
      <c r="S368" s="38"/>
      <c r="T368" s="39"/>
      <c r="U368" s="23"/>
      <c r="V368" s="23"/>
      <c r="W368" s="23"/>
      <c r="X368" s="23"/>
      <c r="Y368" s="23"/>
      <c r="Z368" s="23"/>
      <c r="AA368" s="23"/>
      <c r="AB368" s="23"/>
      <c r="AC368" s="23"/>
      <c r="AD368" s="23"/>
      <c r="AE368" s="23"/>
      <c r="AT368" s="12" t="s">
        <v>93</v>
      </c>
      <c r="AU368" s="12" t="s">
        <v>45</v>
      </c>
    </row>
    <row r="369" spans="1:65" s="2" customFormat="1" ht="16.5" customHeight="1" x14ac:dyDescent="0.2">
      <c r="A369" s="23"/>
      <c r="B369" s="99"/>
      <c r="C369" s="100" t="s">
        <v>184</v>
      </c>
      <c r="D369" s="100" t="s">
        <v>88</v>
      </c>
      <c r="E369" s="101" t="s">
        <v>433</v>
      </c>
      <c r="F369" s="102" t="s">
        <v>434</v>
      </c>
      <c r="G369" s="103" t="s">
        <v>151</v>
      </c>
      <c r="H369" s="104">
        <v>1</v>
      </c>
      <c r="I369" s="168"/>
      <c r="J369" s="105"/>
      <c r="K369" s="102" t="s">
        <v>0</v>
      </c>
      <c r="L369" s="24"/>
      <c r="M369" s="106" t="s">
        <v>0</v>
      </c>
      <c r="N369" s="107" t="s">
        <v>26</v>
      </c>
      <c r="O369" s="38"/>
      <c r="P369" s="108">
        <f>O369*H369</f>
        <v>0</v>
      </c>
      <c r="Q369" s="108">
        <v>0</v>
      </c>
      <c r="R369" s="108">
        <f>Q369*H369</f>
        <v>0</v>
      </c>
      <c r="S369" s="108">
        <v>0</v>
      </c>
      <c r="T369" s="109">
        <f>S369*H369</f>
        <v>0</v>
      </c>
      <c r="U369" s="23"/>
      <c r="V369" s="23"/>
      <c r="W369" s="23"/>
      <c r="X369" s="23"/>
      <c r="Y369" s="23"/>
      <c r="Z369" s="23"/>
      <c r="AA369" s="23"/>
      <c r="AB369" s="23"/>
      <c r="AC369" s="23"/>
      <c r="AD369" s="23"/>
      <c r="AE369" s="23"/>
      <c r="AR369" s="110" t="s">
        <v>90</v>
      </c>
      <c r="AT369" s="110" t="s">
        <v>88</v>
      </c>
      <c r="AU369" s="110" t="s">
        <v>45</v>
      </c>
      <c r="AY369" s="12" t="s">
        <v>86</v>
      </c>
      <c r="BE369" s="111">
        <f>IF(N369="základní",J369,0)</f>
        <v>0</v>
      </c>
      <c r="BF369" s="111">
        <f>IF(N369="snížená",J369,0)</f>
        <v>0</v>
      </c>
      <c r="BG369" s="111">
        <f>IF(N369="zákl. přenesená",J369,0)</f>
        <v>0</v>
      </c>
      <c r="BH369" s="111">
        <f>IF(N369="sníž. přenesená",J369,0)</f>
        <v>0</v>
      </c>
      <c r="BI369" s="111">
        <f>IF(N369="nulová",J369,0)</f>
        <v>0</v>
      </c>
      <c r="BJ369" s="12" t="s">
        <v>7</v>
      </c>
      <c r="BK369" s="111">
        <f>ROUND(I369*H369,2)</f>
        <v>0</v>
      </c>
      <c r="BL369" s="12" t="s">
        <v>90</v>
      </c>
      <c r="BM369" s="110" t="s">
        <v>435</v>
      </c>
    </row>
    <row r="370" spans="1:65" s="2" customFormat="1" x14ac:dyDescent="0.2">
      <c r="A370" s="23"/>
      <c r="B370" s="24"/>
      <c r="C370" s="23"/>
      <c r="D370" s="112" t="s">
        <v>91</v>
      </c>
      <c r="E370" s="23"/>
      <c r="F370" s="113" t="s">
        <v>434</v>
      </c>
      <c r="G370" s="23"/>
      <c r="H370" s="23"/>
      <c r="J370" s="23"/>
      <c r="K370" s="23"/>
      <c r="L370" s="24"/>
      <c r="M370" s="115"/>
      <c r="N370" s="116"/>
      <c r="O370" s="38"/>
      <c r="P370" s="38"/>
      <c r="Q370" s="38"/>
      <c r="R370" s="38"/>
      <c r="S370" s="38"/>
      <c r="T370" s="39"/>
      <c r="U370" s="23"/>
      <c r="V370" s="23"/>
      <c r="W370" s="23"/>
      <c r="X370" s="23"/>
      <c r="Y370" s="23"/>
      <c r="Z370" s="23"/>
      <c r="AA370" s="23"/>
      <c r="AB370" s="23"/>
      <c r="AC370" s="23"/>
      <c r="AD370" s="23"/>
      <c r="AE370" s="23"/>
      <c r="AT370" s="12" t="s">
        <v>91</v>
      </c>
      <c r="AU370" s="12" t="s">
        <v>45</v>
      </c>
    </row>
    <row r="371" spans="1:65" s="2" customFormat="1" ht="16.5" customHeight="1" x14ac:dyDescent="0.2">
      <c r="A371" s="23"/>
      <c r="B371" s="99"/>
      <c r="C371" s="100" t="s">
        <v>187</v>
      </c>
      <c r="D371" s="100"/>
      <c r="E371" s="101"/>
      <c r="F371" s="102"/>
      <c r="G371" s="103"/>
      <c r="H371" s="104"/>
      <c r="I371" s="168"/>
      <c r="J371" s="105"/>
      <c r="K371" s="102" t="s">
        <v>0</v>
      </c>
      <c r="L371" s="24"/>
      <c r="M371" s="106" t="s">
        <v>0</v>
      </c>
      <c r="N371" s="107" t="s">
        <v>26</v>
      </c>
      <c r="O371" s="38"/>
      <c r="P371" s="108">
        <f>O371*H371</f>
        <v>0</v>
      </c>
      <c r="Q371" s="108">
        <v>2.35</v>
      </c>
      <c r="R371" s="108">
        <f>Q371*H371</f>
        <v>0</v>
      </c>
      <c r="S371" s="108">
        <v>0</v>
      </c>
      <c r="T371" s="109">
        <f>S371*H371</f>
        <v>0</v>
      </c>
      <c r="U371" s="23"/>
      <c r="V371" s="23"/>
      <c r="W371" s="23"/>
      <c r="X371" s="23"/>
      <c r="Y371" s="23"/>
      <c r="Z371" s="23"/>
      <c r="AA371" s="23"/>
      <c r="AB371" s="23"/>
      <c r="AC371" s="23"/>
      <c r="AD371" s="23"/>
      <c r="AE371" s="23"/>
      <c r="AR371" s="110" t="s">
        <v>90</v>
      </c>
      <c r="AT371" s="110" t="s">
        <v>88</v>
      </c>
      <c r="AU371" s="110" t="s">
        <v>45</v>
      </c>
      <c r="AY371" s="12" t="s">
        <v>86</v>
      </c>
      <c r="BE371" s="111">
        <f>IF(N371="základní",J371,0)</f>
        <v>0</v>
      </c>
      <c r="BF371" s="111">
        <f>IF(N371="snížená",J371,0)</f>
        <v>0</v>
      </c>
      <c r="BG371" s="111">
        <f>IF(N371="zákl. přenesená",J371,0)</f>
        <v>0</v>
      </c>
      <c r="BH371" s="111">
        <f>IF(N371="sníž. přenesená",J371,0)</f>
        <v>0</v>
      </c>
      <c r="BI371" s="111">
        <f>IF(N371="nulová",J371,0)</f>
        <v>0</v>
      </c>
      <c r="BJ371" s="12" t="s">
        <v>7</v>
      </c>
      <c r="BK371" s="111">
        <f>ROUND(I371*H371,2)</f>
        <v>0</v>
      </c>
      <c r="BL371" s="12" t="s">
        <v>90</v>
      </c>
      <c r="BM371" s="110" t="s">
        <v>436</v>
      </c>
    </row>
    <row r="372" spans="1:65" s="2" customFormat="1" x14ac:dyDescent="0.2">
      <c r="A372" s="23"/>
      <c r="B372" s="24"/>
      <c r="C372" s="23"/>
      <c r="D372" s="112"/>
      <c r="E372" s="23"/>
      <c r="F372" s="113"/>
      <c r="G372" s="23"/>
      <c r="H372" s="23"/>
      <c r="J372" s="23"/>
      <c r="K372" s="23"/>
      <c r="L372" s="24"/>
      <c r="M372" s="115"/>
      <c r="N372" s="116"/>
      <c r="O372" s="38"/>
      <c r="P372" s="38"/>
      <c r="Q372" s="38"/>
      <c r="R372" s="38"/>
      <c r="S372" s="38"/>
      <c r="T372" s="39"/>
      <c r="U372" s="23"/>
      <c r="V372" s="23"/>
      <c r="W372" s="23"/>
      <c r="X372" s="23"/>
      <c r="Y372" s="23"/>
      <c r="Z372" s="23"/>
      <c r="AA372" s="23"/>
      <c r="AB372" s="23"/>
      <c r="AC372" s="23"/>
      <c r="AD372" s="23"/>
      <c r="AE372" s="23"/>
      <c r="AT372" s="12" t="s">
        <v>91</v>
      </c>
      <c r="AU372" s="12" t="s">
        <v>45</v>
      </c>
    </row>
    <row r="373" spans="1:65" s="7" customFormat="1" ht="22.9" customHeight="1" x14ac:dyDescent="0.2">
      <c r="B373" s="86"/>
      <c r="D373" s="87" t="s">
        <v>43</v>
      </c>
      <c r="E373" s="97" t="s">
        <v>190</v>
      </c>
      <c r="F373" s="97" t="s">
        <v>191</v>
      </c>
      <c r="I373" s="169"/>
      <c r="J373" s="98"/>
      <c r="L373" s="86"/>
      <c r="M373" s="91"/>
      <c r="N373" s="92"/>
      <c r="O373" s="92"/>
      <c r="P373" s="93">
        <f>SUM(P374:P376)</f>
        <v>0</v>
      </c>
      <c r="Q373" s="92"/>
      <c r="R373" s="93">
        <f>SUM(R374:R376)</f>
        <v>0</v>
      </c>
      <c r="S373" s="92"/>
      <c r="T373" s="94">
        <f>SUM(T374:T376)</f>
        <v>0</v>
      </c>
      <c r="AR373" s="87" t="s">
        <v>7</v>
      </c>
      <c r="AT373" s="95" t="s">
        <v>43</v>
      </c>
      <c r="AU373" s="95" t="s">
        <v>7</v>
      </c>
      <c r="AY373" s="87" t="s">
        <v>86</v>
      </c>
      <c r="BK373" s="96">
        <f>SUM(BK374:BK376)</f>
        <v>0</v>
      </c>
    </row>
    <row r="374" spans="1:65" s="2" customFormat="1" ht="24.2" customHeight="1" x14ac:dyDescent="0.2">
      <c r="A374" s="23"/>
      <c r="B374" s="99"/>
      <c r="C374" s="100" t="s">
        <v>188</v>
      </c>
      <c r="D374" s="100" t="s">
        <v>88</v>
      </c>
      <c r="E374" s="101" t="s">
        <v>437</v>
      </c>
      <c r="F374" s="102" t="s">
        <v>438</v>
      </c>
      <c r="G374" s="103" t="s">
        <v>58</v>
      </c>
      <c r="H374" s="104">
        <v>12.951000000000001</v>
      </c>
      <c r="I374" s="168"/>
      <c r="J374" s="105"/>
      <c r="K374" s="102" t="s">
        <v>89</v>
      </c>
      <c r="L374" s="24"/>
      <c r="M374" s="106" t="s">
        <v>0</v>
      </c>
      <c r="N374" s="107" t="s">
        <v>26</v>
      </c>
      <c r="O374" s="38"/>
      <c r="P374" s="108">
        <f>O374*H374</f>
        <v>0</v>
      </c>
      <c r="Q374" s="108">
        <v>0</v>
      </c>
      <c r="R374" s="108">
        <f>Q374*H374</f>
        <v>0</v>
      </c>
      <c r="S374" s="108">
        <v>0</v>
      </c>
      <c r="T374" s="109">
        <f>S374*H374</f>
        <v>0</v>
      </c>
      <c r="U374" s="23"/>
      <c r="V374" s="23"/>
      <c r="W374" s="23"/>
      <c r="X374" s="23"/>
      <c r="Y374" s="23"/>
      <c r="Z374" s="23"/>
      <c r="AA374" s="23"/>
      <c r="AB374" s="23"/>
      <c r="AC374" s="23"/>
      <c r="AD374" s="23"/>
      <c r="AE374" s="23"/>
      <c r="AR374" s="110" t="s">
        <v>90</v>
      </c>
      <c r="AT374" s="110" t="s">
        <v>88</v>
      </c>
      <c r="AU374" s="110" t="s">
        <v>45</v>
      </c>
      <c r="AY374" s="12" t="s">
        <v>86</v>
      </c>
      <c r="BE374" s="111">
        <f>IF(N374="základní",J374,0)</f>
        <v>0</v>
      </c>
      <c r="BF374" s="111">
        <f>IF(N374="snížená",J374,0)</f>
        <v>0</v>
      </c>
      <c r="BG374" s="111">
        <f>IF(N374="zákl. přenesená",J374,0)</f>
        <v>0</v>
      </c>
      <c r="BH374" s="111">
        <f>IF(N374="sníž. přenesená",J374,0)</f>
        <v>0</v>
      </c>
      <c r="BI374" s="111">
        <f>IF(N374="nulová",J374,0)</f>
        <v>0</v>
      </c>
      <c r="BJ374" s="12" t="s">
        <v>7</v>
      </c>
      <c r="BK374" s="111">
        <f>ROUND(I374*H374,2)</f>
        <v>0</v>
      </c>
      <c r="BL374" s="12" t="s">
        <v>90</v>
      </c>
      <c r="BM374" s="110" t="s">
        <v>439</v>
      </c>
    </row>
    <row r="375" spans="1:65" s="2" customFormat="1" ht="29.25" x14ac:dyDescent="0.2">
      <c r="A375" s="23"/>
      <c r="B375" s="24"/>
      <c r="C375" s="23"/>
      <c r="D375" s="112" t="s">
        <v>91</v>
      </c>
      <c r="E375" s="23"/>
      <c r="F375" s="113" t="s">
        <v>440</v>
      </c>
      <c r="G375" s="23"/>
      <c r="H375" s="23"/>
      <c r="J375" s="23"/>
      <c r="K375" s="23"/>
      <c r="L375" s="24"/>
      <c r="M375" s="115"/>
      <c r="N375" s="116"/>
      <c r="O375" s="38"/>
      <c r="P375" s="38"/>
      <c r="Q375" s="38"/>
      <c r="R375" s="38"/>
      <c r="S375" s="38"/>
      <c r="T375" s="39"/>
      <c r="U375" s="23"/>
      <c r="V375" s="23"/>
      <c r="W375" s="23"/>
      <c r="X375" s="23"/>
      <c r="Y375" s="23"/>
      <c r="Z375" s="23"/>
      <c r="AA375" s="23"/>
      <c r="AB375" s="23"/>
      <c r="AC375" s="23"/>
      <c r="AD375" s="23"/>
      <c r="AE375" s="23"/>
      <c r="AT375" s="12" t="s">
        <v>91</v>
      </c>
      <c r="AU375" s="12" t="s">
        <v>45</v>
      </c>
    </row>
    <row r="376" spans="1:65" s="2" customFormat="1" x14ac:dyDescent="0.2">
      <c r="A376" s="23"/>
      <c r="B376" s="24"/>
      <c r="C376" s="23"/>
      <c r="D376" s="117" t="s">
        <v>92</v>
      </c>
      <c r="E376" s="23"/>
      <c r="F376" s="118" t="s">
        <v>441</v>
      </c>
      <c r="G376" s="23"/>
      <c r="H376" s="23"/>
      <c r="J376" s="23"/>
      <c r="K376" s="23"/>
      <c r="L376" s="24"/>
      <c r="M376" s="115"/>
      <c r="N376" s="116"/>
      <c r="O376" s="38"/>
      <c r="P376" s="38"/>
      <c r="Q376" s="38"/>
      <c r="R376" s="38"/>
      <c r="S376" s="38"/>
      <c r="T376" s="39"/>
      <c r="U376" s="23"/>
      <c r="V376" s="23"/>
      <c r="W376" s="23"/>
      <c r="X376" s="23"/>
      <c r="Y376" s="23"/>
      <c r="Z376" s="23"/>
      <c r="AA376" s="23"/>
      <c r="AB376" s="23"/>
      <c r="AC376" s="23"/>
      <c r="AD376" s="23"/>
      <c r="AE376" s="23"/>
      <c r="AT376" s="12" t="s">
        <v>92</v>
      </c>
      <c r="AU376" s="12" t="s">
        <v>45</v>
      </c>
    </row>
    <row r="377" spans="1:65" s="7" customFormat="1" ht="25.9" customHeight="1" x14ac:dyDescent="0.2">
      <c r="B377" s="86"/>
      <c r="D377" s="87" t="s">
        <v>43</v>
      </c>
      <c r="E377" s="88" t="s">
        <v>442</v>
      </c>
      <c r="F377" s="88" t="s">
        <v>443</v>
      </c>
      <c r="I377" s="169"/>
      <c r="J377" s="90"/>
      <c r="L377" s="86"/>
      <c r="M377" s="91"/>
      <c r="N377" s="92"/>
      <c r="O377" s="92"/>
      <c r="P377" s="93">
        <f>SUM(P378:P380)</f>
        <v>0</v>
      </c>
      <c r="Q377" s="92"/>
      <c r="R377" s="93">
        <f>SUM(R378:R380)</f>
        <v>0</v>
      </c>
      <c r="S377" s="92"/>
      <c r="T377" s="94">
        <f>SUM(T378:T380)</f>
        <v>0</v>
      </c>
      <c r="AR377" s="87" t="s">
        <v>90</v>
      </c>
      <c r="AT377" s="95" t="s">
        <v>43</v>
      </c>
      <c r="AU377" s="95" t="s">
        <v>44</v>
      </c>
      <c r="AY377" s="87" t="s">
        <v>86</v>
      </c>
      <c r="BK377" s="96">
        <f>SUM(BK378:BK380)</f>
        <v>0</v>
      </c>
    </row>
    <row r="378" spans="1:65" s="2" customFormat="1" ht="16.5" customHeight="1" x14ac:dyDescent="0.2">
      <c r="A378" s="23"/>
      <c r="B378" s="99"/>
      <c r="C378" s="100" t="s">
        <v>189</v>
      </c>
      <c r="D378" s="100" t="s">
        <v>88</v>
      </c>
      <c r="E378" s="101" t="s">
        <v>444</v>
      </c>
      <c r="F378" s="102" t="s">
        <v>445</v>
      </c>
      <c r="G378" s="103" t="s">
        <v>217</v>
      </c>
      <c r="H378" s="104">
        <v>5</v>
      </c>
      <c r="I378" s="168"/>
      <c r="J378" s="105"/>
      <c r="K378" s="102" t="s">
        <v>89</v>
      </c>
      <c r="L378" s="24"/>
      <c r="M378" s="106" t="s">
        <v>0</v>
      </c>
      <c r="N378" s="107" t="s">
        <v>26</v>
      </c>
      <c r="O378" s="38"/>
      <c r="P378" s="108">
        <f>O378*H378</f>
        <v>0</v>
      </c>
      <c r="Q378" s="108">
        <v>0</v>
      </c>
      <c r="R378" s="108">
        <f>Q378*H378</f>
        <v>0</v>
      </c>
      <c r="S378" s="108">
        <v>0</v>
      </c>
      <c r="T378" s="109">
        <f>S378*H378</f>
        <v>0</v>
      </c>
      <c r="U378" s="23"/>
      <c r="V378" s="23"/>
      <c r="W378" s="23"/>
      <c r="X378" s="23"/>
      <c r="Y378" s="23"/>
      <c r="Z378" s="23"/>
      <c r="AA378" s="23"/>
      <c r="AB378" s="23"/>
      <c r="AC378" s="23"/>
      <c r="AD378" s="23"/>
      <c r="AE378" s="23"/>
      <c r="AR378" s="110" t="s">
        <v>446</v>
      </c>
      <c r="AT378" s="110" t="s">
        <v>88</v>
      </c>
      <c r="AU378" s="110" t="s">
        <v>7</v>
      </c>
      <c r="AY378" s="12" t="s">
        <v>86</v>
      </c>
      <c r="BE378" s="111">
        <f>IF(N378="základní",J378,0)</f>
        <v>0</v>
      </c>
      <c r="BF378" s="111">
        <f>IF(N378="snížená",J378,0)</f>
        <v>0</v>
      </c>
      <c r="BG378" s="111">
        <f>IF(N378="zákl. přenesená",J378,0)</f>
        <v>0</v>
      </c>
      <c r="BH378" s="111">
        <f>IF(N378="sníž. přenesená",J378,0)</f>
        <v>0</v>
      </c>
      <c r="BI378" s="111">
        <f>IF(N378="nulová",J378,0)</f>
        <v>0</v>
      </c>
      <c r="BJ378" s="12" t="s">
        <v>7</v>
      </c>
      <c r="BK378" s="111">
        <f>ROUND(I378*H378,2)</f>
        <v>0</v>
      </c>
      <c r="BL378" s="12" t="s">
        <v>446</v>
      </c>
      <c r="BM378" s="110" t="s">
        <v>447</v>
      </c>
    </row>
    <row r="379" spans="1:65" s="2" customFormat="1" ht="19.5" x14ac:dyDescent="0.2">
      <c r="A379" s="23"/>
      <c r="B379" s="24"/>
      <c r="C379" s="23"/>
      <c r="D379" s="112" t="s">
        <v>91</v>
      </c>
      <c r="E379" s="23"/>
      <c r="F379" s="113" t="s">
        <v>448</v>
      </c>
      <c r="G379" s="23"/>
      <c r="H379" s="23"/>
      <c r="I379" s="114"/>
      <c r="J379" s="23"/>
      <c r="K379" s="23"/>
      <c r="L379" s="24"/>
      <c r="M379" s="115"/>
      <c r="N379" s="116"/>
      <c r="O379" s="38"/>
      <c r="P379" s="38"/>
      <c r="Q379" s="38"/>
      <c r="R379" s="38"/>
      <c r="S379" s="38"/>
      <c r="T379" s="39"/>
      <c r="U379" s="23"/>
      <c r="V379" s="23"/>
      <c r="W379" s="23"/>
      <c r="X379" s="23"/>
      <c r="Y379" s="23"/>
      <c r="Z379" s="23"/>
      <c r="AA379" s="23"/>
      <c r="AB379" s="23"/>
      <c r="AC379" s="23"/>
      <c r="AD379" s="23"/>
      <c r="AE379" s="23"/>
      <c r="AT379" s="12" t="s">
        <v>91</v>
      </c>
      <c r="AU379" s="12" t="s">
        <v>7</v>
      </c>
    </row>
    <row r="380" spans="1:65" s="2" customFormat="1" x14ac:dyDescent="0.2">
      <c r="A380" s="23"/>
      <c r="B380" s="24"/>
      <c r="C380" s="23"/>
      <c r="D380" s="117" t="s">
        <v>92</v>
      </c>
      <c r="E380" s="23"/>
      <c r="F380" s="118" t="s">
        <v>449</v>
      </c>
      <c r="G380" s="23"/>
      <c r="H380" s="23"/>
      <c r="I380" s="114"/>
      <c r="J380" s="23"/>
      <c r="K380" s="23"/>
      <c r="L380" s="24"/>
      <c r="M380" s="149"/>
      <c r="N380" s="150"/>
      <c r="O380" s="151"/>
      <c r="P380" s="151"/>
      <c r="Q380" s="151"/>
      <c r="R380" s="151"/>
      <c r="S380" s="151"/>
      <c r="T380" s="152"/>
      <c r="U380" s="23"/>
      <c r="V380" s="23"/>
      <c r="W380" s="23"/>
      <c r="X380" s="23"/>
      <c r="Y380" s="23"/>
      <c r="Z380" s="23"/>
      <c r="AA380" s="23"/>
      <c r="AB380" s="23"/>
      <c r="AC380" s="23"/>
      <c r="AD380" s="23"/>
      <c r="AE380" s="23"/>
      <c r="AT380" s="12" t="s">
        <v>92</v>
      </c>
      <c r="AU380" s="12" t="s">
        <v>7</v>
      </c>
    </row>
    <row r="381" spans="1:65" s="2" customFormat="1" ht="6.95" customHeight="1" x14ac:dyDescent="0.2">
      <c r="A381" s="23"/>
      <c r="B381" s="32"/>
      <c r="C381" s="33"/>
      <c r="D381" s="33"/>
      <c r="E381" s="33"/>
      <c r="F381" s="33"/>
      <c r="G381" s="33"/>
      <c r="H381" s="33"/>
      <c r="I381" s="33"/>
      <c r="J381" s="33"/>
      <c r="K381" s="33"/>
      <c r="L381" s="24"/>
      <c r="M381" s="23"/>
      <c r="O381" s="23"/>
      <c r="P381" s="23"/>
      <c r="Q381" s="23"/>
      <c r="R381" s="23"/>
      <c r="S381" s="23"/>
      <c r="T381" s="23"/>
      <c r="U381" s="23"/>
      <c r="V381" s="23"/>
      <c r="W381" s="23"/>
      <c r="X381" s="23"/>
      <c r="Y381" s="23"/>
      <c r="Z381" s="23"/>
      <c r="AA381" s="23"/>
      <c r="AB381" s="23"/>
      <c r="AC381" s="23"/>
      <c r="AD381" s="23"/>
      <c r="AE381" s="23"/>
    </row>
  </sheetData>
  <autoFilter ref="C123:K380"/>
  <mergeCells count="9">
    <mergeCell ref="E87:H87"/>
    <mergeCell ref="E114:H114"/>
    <mergeCell ref="E116:H116"/>
    <mergeCell ref="L2:V2"/>
    <mergeCell ref="E7:H7"/>
    <mergeCell ref="E9:H9"/>
    <mergeCell ref="E18:H18"/>
    <mergeCell ref="E27:H27"/>
    <mergeCell ref="E85:H85"/>
  </mergeCells>
  <hyperlinks>
    <hyperlink ref="F129" r:id="rId1"/>
    <hyperlink ref="F135" r:id="rId2"/>
    <hyperlink ref="F141" r:id="rId3"/>
    <hyperlink ref="F145" r:id="rId4"/>
    <hyperlink ref="F158" r:id="rId5"/>
    <hyperlink ref="F163" r:id="rId6"/>
    <hyperlink ref="F168" r:id="rId7"/>
    <hyperlink ref="F173" r:id="rId8"/>
    <hyperlink ref="F180" r:id="rId9"/>
    <hyperlink ref="F185" r:id="rId10"/>
    <hyperlink ref="F192" r:id="rId11"/>
    <hyperlink ref="F197" r:id="rId12"/>
    <hyperlink ref="F204" r:id="rId13"/>
    <hyperlink ref="F211" r:id="rId14"/>
    <hyperlink ref="F218" r:id="rId15"/>
    <hyperlink ref="F225" r:id="rId16"/>
    <hyperlink ref="F231" r:id="rId17"/>
    <hyperlink ref="F237" r:id="rId18"/>
    <hyperlink ref="F243" r:id="rId19"/>
    <hyperlink ref="F250" r:id="rId20"/>
    <hyperlink ref="F258" r:id="rId21"/>
    <hyperlink ref="F265" r:id="rId22"/>
    <hyperlink ref="F271" r:id="rId23"/>
    <hyperlink ref="F277" r:id="rId24"/>
    <hyperlink ref="F283" r:id="rId25"/>
    <hyperlink ref="F289" r:id="rId26"/>
    <hyperlink ref="F295" r:id="rId27"/>
    <hyperlink ref="F299" r:id="rId28"/>
    <hyperlink ref="F306" r:id="rId29"/>
    <hyperlink ref="F315" r:id="rId30"/>
    <hyperlink ref="F322" r:id="rId31"/>
    <hyperlink ref="F332" r:id="rId32"/>
    <hyperlink ref="F338" r:id="rId33"/>
    <hyperlink ref="F345" r:id="rId34"/>
    <hyperlink ref="F349" r:id="rId35"/>
    <hyperlink ref="F359" r:id="rId36"/>
    <hyperlink ref="F367" r:id="rId37"/>
    <hyperlink ref="F376" r:id="rId38"/>
    <hyperlink ref="F380" r:id="rId39"/>
  </hyperlinks>
  <pageMargins left="0.39374999999999999" right="0.39374999999999999" top="0.39374999999999999" bottom="0.39374999999999999" header="0" footer="0"/>
  <pageSetup paperSize="9" scale="77" fitToHeight="100" orientation="portrait" blackAndWhite="1" r:id="rId40"/>
  <headerFooter>
    <oddFooter>&amp;CStrana &amp;P z &amp;N</oddFooter>
  </headerFooter>
  <drawing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5"/>
  <sheetViews>
    <sheetView showGridLines="0" topLeftCell="A52" workbookViewId="0">
      <selection activeCell="J6" sqref="J6"/>
    </sheetView>
  </sheetViews>
  <sheetFormatPr defaultRowHeight="11.25" x14ac:dyDescent="0.2"/>
  <cols>
    <col min="1" max="1" width="8.33203125" style="1" customWidth="1"/>
    <col min="2" max="2" width="1.6640625" style="1" customWidth="1"/>
    <col min="3" max="3" width="25" style="1" customWidth="1"/>
    <col min="4" max="4" width="75.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x14ac:dyDescent="0.2"/>
    <row r="2" spans="1:8" s="1" customFormat="1" ht="36.950000000000003" customHeight="1" x14ac:dyDescent="0.2"/>
    <row r="3" spans="1:8" s="1" customFormat="1" ht="6.95" customHeight="1" x14ac:dyDescent="0.2">
      <c r="B3" s="13"/>
      <c r="C3" s="14"/>
      <c r="D3" s="14"/>
      <c r="E3" s="14"/>
      <c r="F3" s="14"/>
      <c r="G3" s="14"/>
      <c r="H3" s="15"/>
    </row>
    <row r="4" spans="1:8" s="1" customFormat="1" ht="24.95" customHeight="1" x14ac:dyDescent="0.2">
      <c r="B4" s="15"/>
      <c r="C4" s="16" t="s">
        <v>450</v>
      </c>
      <c r="H4" s="15"/>
    </row>
    <row r="5" spans="1:8" s="1" customFormat="1" ht="12" customHeight="1" x14ac:dyDescent="0.2">
      <c r="B5" s="15"/>
      <c r="C5" s="17" t="s">
        <v>6</v>
      </c>
      <c r="D5" s="179" t="s">
        <v>7</v>
      </c>
      <c r="E5" s="176"/>
      <c r="F5" s="176"/>
      <c r="H5" s="15"/>
    </row>
    <row r="6" spans="1:8" s="1" customFormat="1" ht="36.950000000000003" customHeight="1" x14ac:dyDescent="0.2">
      <c r="B6" s="15"/>
      <c r="C6" s="19" t="s">
        <v>8</v>
      </c>
      <c r="D6" s="180" t="s">
        <v>454</v>
      </c>
      <c r="E6" s="176"/>
      <c r="F6" s="176"/>
      <c r="H6" s="15"/>
    </row>
    <row r="7" spans="1:8" s="1" customFormat="1" ht="16.5" customHeight="1" x14ac:dyDescent="0.2">
      <c r="B7" s="15"/>
      <c r="C7" s="20" t="s">
        <v>12</v>
      </c>
      <c r="D7" s="36" t="e">
        <f>#REF!</f>
        <v>#REF!</v>
      </c>
      <c r="H7" s="15"/>
    </row>
    <row r="8" spans="1:8" s="2" customFormat="1" ht="10.9" customHeight="1" x14ac:dyDescent="0.2">
      <c r="A8" s="23"/>
      <c r="B8" s="24"/>
      <c r="C8" s="23"/>
      <c r="D8" s="23"/>
      <c r="E8" s="23"/>
      <c r="F8" s="23"/>
      <c r="G8" s="23"/>
      <c r="H8" s="24"/>
    </row>
    <row r="9" spans="1:8" s="6" customFormat="1" ht="29.25" customHeight="1" x14ac:dyDescent="0.2">
      <c r="A9" s="76"/>
      <c r="B9" s="77"/>
      <c r="C9" s="78" t="s">
        <v>40</v>
      </c>
      <c r="D9" s="79" t="s">
        <v>41</v>
      </c>
      <c r="E9" s="79" t="s">
        <v>73</v>
      </c>
      <c r="F9" s="80" t="s">
        <v>451</v>
      </c>
      <c r="G9" s="76"/>
      <c r="H9" s="77"/>
    </row>
    <row r="10" spans="1:8" s="2" customFormat="1" ht="26.45" customHeight="1" x14ac:dyDescent="0.2">
      <c r="A10" s="23"/>
      <c r="B10" s="24"/>
      <c r="C10" s="160" t="s">
        <v>453</v>
      </c>
      <c r="D10" s="160" t="s">
        <v>46</v>
      </c>
      <c r="E10" s="23"/>
      <c r="F10" s="23"/>
      <c r="G10" s="23"/>
      <c r="H10" s="24"/>
    </row>
    <row r="11" spans="1:8" s="2" customFormat="1" ht="16.899999999999999" customHeight="1" x14ac:dyDescent="0.2">
      <c r="A11" s="23"/>
      <c r="B11" s="24"/>
      <c r="C11" s="161" t="s">
        <v>192</v>
      </c>
      <c r="D11" s="162" t="s">
        <v>193</v>
      </c>
      <c r="E11" s="163" t="s">
        <v>48</v>
      </c>
      <c r="F11" s="164">
        <v>23.9</v>
      </c>
      <c r="G11" s="23"/>
      <c r="H11" s="24"/>
    </row>
    <row r="12" spans="1:8" s="2" customFormat="1" ht="16.899999999999999" customHeight="1" x14ac:dyDescent="0.2">
      <c r="A12" s="23"/>
      <c r="B12" s="24"/>
      <c r="C12" s="165" t="s">
        <v>0</v>
      </c>
      <c r="D12" s="165" t="s">
        <v>235</v>
      </c>
      <c r="E12" s="12" t="s">
        <v>0</v>
      </c>
      <c r="F12" s="166">
        <v>20.28</v>
      </c>
      <c r="G12" s="23"/>
      <c r="H12" s="24"/>
    </row>
    <row r="13" spans="1:8" s="2" customFormat="1" ht="16.899999999999999" customHeight="1" x14ac:dyDescent="0.2">
      <c r="A13" s="23"/>
      <c r="B13" s="24"/>
      <c r="C13" s="165" t="s">
        <v>0</v>
      </c>
      <c r="D13" s="165" t="s">
        <v>237</v>
      </c>
      <c r="E13" s="12" t="s">
        <v>0</v>
      </c>
      <c r="F13" s="166">
        <v>2.028</v>
      </c>
      <c r="G13" s="23"/>
      <c r="H13" s="24"/>
    </row>
    <row r="14" spans="1:8" s="2" customFormat="1" ht="16.899999999999999" customHeight="1" x14ac:dyDescent="0.2">
      <c r="A14" s="23"/>
      <c r="B14" s="24"/>
      <c r="C14" s="165" t="s">
        <v>0</v>
      </c>
      <c r="D14" s="165" t="s">
        <v>238</v>
      </c>
      <c r="E14" s="12" t="s">
        <v>0</v>
      </c>
      <c r="F14" s="166">
        <v>1.17</v>
      </c>
      <c r="G14" s="23"/>
      <c r="H14" s="24"/>
    </row>
    <row r="15" spans="1:8" s="2" customFormat="1" ht="16.899999999999999" customHeight="1" x14ac:dyDescent="0.2">
      <c r="A15" s="23"/>
      <c r="B15" s="24"/>
      <c r="C15" s="165" t="s">
        <v>0</v>
      </c>
      <c r="D15" s="165" t="s">
        <v>239</v>
      </c>
      <c r="E15" s="12" t="s">
        <v>0</v>
      </c>
      <c r="F15" s="166">
        <v>0.42199999999999999</v>
      </c>
      <c r="G15" s="23"/>
      <c r="H15" s="24"/>
    </row>
    <row r="16" spans="1:8" s="2" customFormat="1" ht="16.899999999999999" customHeight="1" x14ac:dyDescent="0.2">
      <c r="A16" s="23"/>
      <c r="B16" s="24"/>
      <c r="C16" s="165" t="s">
        <v>192</v>
      </c>
      <c r="D16" s="165" t="s">
        <v>95</v>
      </c>
      <c r="E16" s="12" t="s">
        <v>0</v>
      </c>
      <c r="F16" s="166">
        <v>23.9</v>
      </c>
      <c r="G16" s="23"/>
      <c r="H16" s="24"/>
    </row>
    <row r="17" spans="1:8" s="2" customFormat="1" ht="16.899999999999999" customHeight="1" x14ac:dyDescent="0.2">
      <c r="A17" s="23"/>
      <c r="B17" s="24"/>
      <c r="C17" s="167" t="s">
        <v>452</v>
      </c>
      <c r="D17" s="23"/>
      <c r="E17" s="23"/>
      <c r="F17" s="23"/>
      <c r="G17" s="23"/>
      <c r="H17" s="24"/>
    </row>
    <row r="18" spans="1:8" s="2" customFormat="1" ht="16.899999999999999" customHeight="1" x14ac:dyDescent="0.2">
      <c r="A18" s="23"/>
      <c r="B18" s="24"/>
      <c r="C18" s="165" t="s">
        <v>230</v>
      </c>
      <c r="D18" s="165" t="s">
        <v>231</v>
      </c>
      <c r="E18" s="12" t="s">
        <v>48</v>
      </c>
      <c r="F18" s="166">
        <v>11.95</v>
      </c>
      <c r="G18" s="23"/>
      <c r="H18" s="24"/>
    </row>
    <row r="19" spans="1:8" s="2" customFormat="1" ht="16.899999999999999" customHeight="1" x14ac:dyDescent="0.2">
      <c r="A19" s="23"/>
      <c r="B19" s="24"/>
      <c r="C19" s="165" t="s">
        <v>296</v>
      </c>
      <c r="D19" s="165" t="s">
        <v>297</v>
      </c>
      <c r="E19" s="12" t="s">
        <v>48</v>
      </c>
      <c r="F19" s="166">
        <v>29.396999999999998</v>
      </c>
      <c r="G19" s="23"/>
      <c r="H19" s="24"/>
    </row>
    <row r="20" spans="1:8" s="2" customFormat="1" ht="16.899999999999999" customHeight="1" x14ac:dyDescent="0.2">
      <c r="A20" s="23"/>
      <c r="B20" s="24"/>
      <c r="C20" s="165" t="s">
        <v>111</v>
      </c>
      <c r="D20" s="165" t="s">
        <v>112</v>
      </c>
      <c r="E20" s="12" t="s">
        <v>48</v>
      </c>
      <c r="F20" s="166">
        <v>24.986999999999998</v>
      </c>
      <c r="G20" s="23"/>
      <c r="H20" s="24"/>
    </row>
    <row r="21" spans="1:8" s="2" customFormat="1" ht="16.899999999999999" customHeight="1" x14ac:dyDescent="0.2">
      <c r="A21" s="23"/>
      <c r="B21" s="24"/>
      <c r="C21" s="165" t="s">
        <v>116</v>
      </c>
      <c r="D21" s="165" t="s">
        <v>117</v>
      </c>
      <c r="E21" s="12" t="s">
        <v>48</v>
      </c>
      <c r="F21" s="166">
        <v>4.41</v>
      </c>
      <c r="G21" s="23"/>
      <c r="H21" s="24"/>
    </row>
    <row r="22" spans="1:8" s="2" customFormat="1" ht="16.899999999999999" customHeight="1" x14ac:dyDescent="0.2">
      <c r="A22" s="23"/>
      <c r="B22" s="24"/>
      <c r="C22" s="161" t="s">
        <v>198</v>
      </c>
      <c r="D22" s="162" t="s">
        <v>199</v>
      </c>
      <c r="E22" s="163" t="s">
        <v>48</v>
      </c>
      <c r="F22" s="164">
        <v>7.17</v>
      </c>
      <c r="G22" s="23"/>
      <c r="H22" s="24"/>
    </row>
    <row r="23" spans="1:8" s="2" customFormat="1" ht="16.899999999999999" customHeight="1" x14ac:dyDescent="0.2">
      <c r="A23" s="23"/>
      <c r="B23" s="24"/>
      <c r="C23" s="165" t="s">
        <v>198</v>
      </c>
      <c r="D23" s="165" t="s">
        <v>241</v>
      </c>
      <c r="E23" s="12" t="s">
        <v>0</v>
      </c>
      <c r="F23" s="166">
        <v>7.17</v>
      </c>
      <c r="G23" s="23"/>
      <c r="H23" s="24"/>
    </row>
    <row r="24" spans="1:8" s="2" customFormat="1" ht="16.899999999999999" customHeight="1" x14ac:dyDescent="0.2">
      <c r="A24" s="23"/>
      <c r="B24" s="24"/>
      <c r="C24" s="167" t="s">
        <v>452</v>
      </c>
      <c r="D24" s="23"/>
      <c r="E24" s="23"/>
      <c r="F24" s="23"/>
      <c r="G24" s="23"/>
      <c r="H24" s="24"/>
    </row>
    <row r="25" spans="1:8" s="2" customFormat="1" ht="16.899999999999999" customHeight="1" x14ac:dyDescent="0.2">
      <c r="A25" s="23"/>
      <c r="B25" s="24"/>
      <c r="C25" s="165" t="s">
        <v>230</v>
      </c>
      <c r="D25" s="165" t="s">
        <v>231</v>
      </c>
      <c r="E25" s="12" t="s">
        <v>48</v>
      </c>
      <c r="F25" s="166">
        <v>11.95</v>
      </c>
      <c r="G25" s="23"/>
      <c r="H25" s="24"/>
    </row>
    <row r="26" spans="1:8" s="2" customFormat="1" ht="16.899999999999999" customHeight="1" x14ac:dyDescent="0.2">
      <c r="A26" s="23"/>
      <c r="B26" s="24"/>
      <c r="C26" s="165" t="s">
        <v>243</v>
      </c>
      <c r="D26" s="165" t="s">
        <v>244</v>
      </c>
      <c r="E26" s="12" t="s">
        <v>48</v>
      </c>
      <c r="F26" s="166">
        <v>7.17</v>
      </c>
      <c r="G26" s="23"/>
      <c r="H26" s="24"/>
    </row>
    <row r="27" spans="1:8" s="2" customFormat="1" ht="16.899999999999999" customHeight="1" x14ac:dyDescent="0.2">
      <c r="A27" s="23"/>
      <c r="B27" s="24"/>
      <c r="C27" s="165" t="s">
        <v>314</v>
      </c>
      <c r="D27" s="165" t="s">
        <v>315</v>
      </c>
      <c r="E27" s="12" t="s">
        <v>48</v>
      </c>
      <c r="F27" s="166">
        <v>7.17</v>
      </c>
      <c r="G27" s="23"/>
      <c r="H27" s="24"/>
    </row>
    <row r="28" spans="1:8" s="2" customFormat="1" ht="16.899999999999999" customHeight="1" x14ac:dyDescent="0.2">
      <c r="A28" s="23"/>
      <c r="B28" s="24"/>
      <c r="C28" s="161" t="s">
        <v>195</v>
      </c>
      <c r="D28" s="162" t="s">
        <v>196</v>
      </c>
      <c r="E28" s="163" t="s">
        <v>48</v>
      </c>
      <c r="F28" s="164">
        <v>11.95</v>
      </c>
      <c r="G28" s="23"/>
      <c r="H28" s="24"/>
    </row>
    <row r="29" spans="1:8" s="2" customFormat="1" ht="16.899999999999999" customHeight="1" x14ac:dyDescent="0.2">
      <c r="A29" s="23"/>
      <c r="B29" s="24"/>
      <c r="C29" s="165" t="s">
        <v>195</v>
      </c>
      <c r="D29" s="165" t="s">
        <v>240</v>
      </c>
      <c r="E29" s="12" t="s">
        <v>0</v>
      </c>
      <c r="F29" s="166">
        <v>11.95</v>
      </c>
      <c r="G29" s="23"/>
      <c r="H29" s="24"/>
    </row>
    <row r="30" spans="1:8" s="2" customFormat="1" ht="16.899999999999999" customHeight="1" x14ac:dyDescent="0.2">
      <c r="A30" s="23"/>
      <c r="B30" s="24"/>
      <c r="C30" s="167" t="s">
        <v>452</v>
      </c>
      <c r="D30" s="23"/>
      <c r="E30" s="23"/>
      <c r="F30" s="23"/>
      <c r="G30" s="23"/>
      <c r="H30" s="24"/>
    </row>
    <row r="31" spans="1:8" s="2" customFormat="1" ht="16.899999999999999" customHeight="1" x14ac:dyDescent="0.2">
      <c r="A31" s="23"/>
      <c r="B31" s="24"/>
      <c r="C31" s="165" t="s">
        <v>230</v>
      </c>
      <c r="D31" s="165" t="s">
        <v>231</v>
      </c>
      <c r="E31" s="12" t="s">
        <v>48</v>
      </c>
      <c r="F31" s="166">
        <v>11.95</v>
      </c>
      <c r="G31" s="23"/>
      <c r="H31" s="24"/>
    </row>
    <row r="32" spans="1:8" s="2" customFormat="1" ht="16.899999999999999" customHeight="1" x14ac:dyDescent="0.2">
      <c r="A32" s="23"/>
      <c r="B32" s="24"/>
      <c r="C32" s="165" t="s">
        <v>308</v>
      </c>
      <c r="D32" s="165" t="s">
        <v>309</v>
      </c>
      <c r="E32" s="12" t="s">
        <v>48</v>
      </c>
      <c r="F32" s="166">
        <v>11.95</v>
      </c>
      <c r="G32" s="23"/>
      <c r="H32" s="24"/>
    </row>
    <row r="33" spans="1:8" s="2" customFormat="1" ht="16.899999999999999" customHeight="1" x14ac:dyDescent="0.2">
      <c r="A33" s="23"/>
      <c r="B33" s="24"/>
      <c r="C33" s="161" t="s">
        <v>201</v>
      </c>
      <c r="D33" s="162" t="s">
        <v>202</v>
      </c>
      <c r="E33" s="163" t="s">
        <v>48</v>
      </c>
      <c r="F33" s="164">
        <v>4.78</v>
      </c>
      <c r="G33" s="23"/>
      <c r="H33" s="24"/>
    </row>
    <row r="34" spans="1:8" s="2" customFormat="1" ht="16.899999999999999" customHeight="1" x14ac:dyDescent="0.2">
      <c r="A34" s="23"/>
      <c r="B34" s="24"/>
      <c r="C34" s="165" t="s">
        <v>201</v>
      </c>
      <c r="D34" s="165" t="s">
        <v>242</v>
      </c>
      <c r="E34" s="12" t="s">
        <v>0</v>
      </c>
      <c r="F34" s="166">
        <v>4.78</v>
      </c>
      <c r="G34" s="23"/>
      <c r="H34" s="24"/>
    </row>
    <row r="35" spans="1:8" s="2" customFormat="1" ht="16.899999999999999" customHeight="1" x14ac:dyDescent="0.2">
      <c r="A35" s="23"/>
      <c r="B35" s="24"/>
      <c r="C35" s="167" t="s">
        <v>452</v>
      </c>
      <c r="D35" s="23"/>
      <c r="E35" s="23"/>
      <c r="F35" s="23"/>
      <c r="G35" s="23"/>
      <c r="H35" s="24"/>
    </row>
    <row r="36" spans="1:8" s="2" customFormat="1" ht="16.899999999999999" customHeight="1" x14ac:dyDescent="0.2">
      <c r="A36" s="23"/>
      <c r="B36" s="24"/>
      <c r="C36" s="165" t="s">
        <v>230</v>
      </c>
      <c r="D36" s="165" t="s">
        <v>231</v>
      </c>
      <c r="E36" s="12" t="s">
        <v>48</v>
      </c>
      <c r="F36" s="166">
        <v>11.95</v>
      </c>
      <c r="G36" s="23"/>
      <c r="H36" s="24"/>
    </row>
    <row r="37" spans="1:8" s="2" customFormat="1" ht="16.899999999999999" customHeight="1" x14ac:dyDescent="0.2">
      <c r="A37" s="23"/>
      <c r="B37" s="24"/>
      <c r="C37" s="165" t="s">
        <v>248</v>
      </c>
      <c r="D37" s="165" t="s">
        <v>249</v>
      </c>
      <c r="E37" s="12" t="s">
        <v>48</v>
      </c>
      <c r="F37" s="166">
        <v>4.78</v>
      </c>
      <c r="G37" s="23"/>
      <c r="H37" s="24"/>
    </row>
    <row r="38" spans="1:8" s="2" customFormat="1" ht="16.899999999999999" customHeight="1" x14ac:dyDescent="0.2">
      <c r="A38" s="23"/>
      <c r="B38" s="24"/>
      <c r="C38" s="165" t="s">
        <v>319</v>
      </c>
      <c r="D38" s="165" t="s">
        <v>320</v>
      </c>
      <c r="E38" s="12" t="s">
        <v>48</v>
      </c>
      <c r="F38" s="166">
        <v>4.78</v>
      </c>
      <c r="G38" s="23"/>
      <c r="H38" s="24"/>
    </row>
    <row r="39" spans="1:8" s="2" customFormat="1" ht="16.899999999999999" customHeight="1" x14ac:dyDescent="0.2">
      <c r="A39" s="23"/>
      <c r="B39" s="24"/>
      <c r="C39" s="161" t="s">
        <v>54</v>
      </c>
      <c r="D39" s="162" t="s">
        <v>55</v>
      </c>
      <c r="E39" s="163" t="s">
        <v>48</v>
      </c>
      <c r="F39" s="164">
        <v>24.986999999999998</v>
      </c>
      <c r="G39" s="23"/>
      <c r="H39" s="24"/>
    </row>
    <row r="40" spans="1:8" s="2" customFormat="1" ht="16.899999999999999" customHeight="1" x14ac:dyDescent="0.2">
      <c r="A40" s="23"/>
      <c r="B40" s="24"/>
      <c r="C40" s="165" t="s">
        <v>0</v>
      </c>
      <c r="D40" s="165" t="s">
        <v>302</v>
      </c>
      <c r="E40" s="12" t="s">
        <v>0</v>
      </c>
      <c r="F40" s="166">
        <v>0</v>
      </c>
      <c r="G40" s="23"/>
      <c r="H40" s="24"/>
    </row>
    <row r="41" spans="1:8" s="2" customFormat="1" ht="16.899999999999999" customHeight="1" x14ac:dyDescent="0.2">
      <c r="A41" s="23"/>
      <c r="B41" s="24"/>
      <c r="C41" s="165" t="s">
        <v>0</v>
      </c>
      <c r="D41" s="165" t="s">
        <v>305</v>
      </c>
      <c r="E41" s="12" t="s">
        <v>0</v>
      </c>
      <c r="F41" s="166">
        <v>24.986999999999998</v>
      </c>
      <c r="G41" s="23"/>
      <c r="H41" s="24"/>
    </row>
    <row r="42" spans="1:8" s="2" customFormat="1" ht="16.899999999999999" customHeight="1" x14ac:dyDescent="0.2">
      <c r="A42" s="23"/>
      <c r="B42" s="24"/>
      <c r="C42" s="165" t="s">
        <v>54</v>
      </c>
      <c r="D42" s="165" t="s">
        <v>95</v>
      </c>
      <c r="E42" s="12" t="s">
        <v>0</v>
      </c>
      <c r="F42" s="166">
        <v>24.986999999999998</v>
      </c>
      <c r="G42" s="23"/>
      <c r="H42" s="24"/>
    </row>
    <row r="43" spans="1:8" s="2" customFormat="1" ht="16.899999999999999" customHeight="1" x14ac:dyDescent="0.2">
      <c r="A43" s="23"/>
      <c r="B43" s="24"/>
      <c r="C43" s="167" t="s">
        <v>452</v>
      </c>
      <c r="D43" s="23"/>
      <c r="E43" s="23"/>
      <c r="F43" s="23"/>
      <c r="G43" s="23"/>
      <c r="H43" s="24"/>
    </row>
    <row r="44" spans="1:8" s="2" customFormat="1" ht="16.899999999999999" customHeight="1" x14ac:dyDescent="0.2">
      <c r="A44" s="23"/>
      <c r="B44" s="24"/>
      <c r="C44" s="165" t="s">
        <v>111</v>
      </c>
      <c r="D44" s="165" t="s">
        <v>112</v>
      </c>
      <c r="E44" s="12" t="s">
        <v>48</v>
      </c>
      <c r="F44" s="166">
        <v>24.986999999999998</v>
      </c>
      <c r="G44" s="23"/>
      <c r="H44" s="24"/>
    </row>
    <row r="45" spans="1:8" s="2" customFormat="1" ht="16.899999999999999" customHeight="1" x14ac:dyDescent="0.2">
      <c r="A45" s="23"/>
      <c r="B45" s="24"/>
      <c r="C45" s="165" t="s">
        <v>121</v>
      </c>
      <c r="D45" s="165" t="s">
        <v>122</v>
      </c>
      <c r="E45" s="12" t="s">
        <v>48</v>
      </c>
      <c r="F45" s="166">
        <v>29.396999999999998</v>
      </c>
      <c r="G45" s="23"/>
      <c r="H45" s="24"/>
    </row>
    <row r="46" spans="1:8" s="2" customFormat="1" ht="16.899999999999999" customHeight="1" x14ac:dyDescent="0.2">
      <c r="A46" s="23"/>
      <c r="B46" s="24"/>
      <c r="C46" s="165" t="s">
        <v>127</v>
      </c>
      <c r="D46" s="165" t="s">
        <v>128</v>
      </c>
      <c r="E46" s="12" t="s">
        <v>58</v>
      </c>
      <c r="F46" s="166">
        <v>52.914999999999999</v>
      </c>
      <c r="G46" s="23"/>
      <c r="H46" s="24"/>
    </row>
    <row r="47" spans="1:8" s="2" customFormat="1" ht="12" x14ac:dyDescent="0.2">
      <c r="A47" s="23"/>
      <c r="B47" s="24"/>
      <c r="C47" s="161" t="s">
        <v>56</v>
      </c>
      <c r="D47" s="162" t="s">
        <v>57</v>
      </c>
      <c r="E47" s="163" t="s">
        <v>48</v>
      </c>
      <c r="F47" s="164">
        <v>4.41</v>
      </c>
      <c r="G47" s="23"/>
      <c r="H47" s="24"/>
    </row>
    <row r="48" spans="1:8" s="2" customFormat="1" x14ac:dyDescent="0.2">
      <c r="A48" s="23"/>
      <c r="B48" s="24"/>
      <c r="C48" s="165" t="s">
        <v>0</v>
      </c>
      <c r="D48" s="165" t="s">
        <v>302</v>
      </c>
      <c r="E48" s="12" t="s">
        <v>0</v>
      </c>
      <c r="F48" s="166">
        <v>0</v>
      </c>
      <c r="G48" s="23"/>
      <c r="H48" s="24"/>
    </row>
    <row r="49" spans="1:10" s="2" customFormat="1" ht="16.899999999999999" customHeight="1" x14ac:dyDescent="0.2">
      <c r="A49" s="23"/>
      <c r="B49" s="24"/>
      <c r="C49" s="165" t="s">
        <v>0</v>
      </c>
      <c r="D49" s="165" t="s">
        <v>307</v>
      </c>
      <c r="E49" s="12" t="s">
        <v>0</v>
      </c>
      <c r="F49" s="166">
        <v>4.41</v>
      </c>
      <c r="G49" s="23"/>
      <c r="H49" s="24"/>
    </row>
    <row r="50" spans="1:10" s="2" customFormat="1" ht="16.899999999999999" customHeight="1" x14ac:dyDescent="0.2">
      <c r="A50" s="23"/>
      <c r="B50" s="24"/>
      <c r="C50" s="165" t="s">
        <v>56</v>
      </c>
      <c r="D50" s="165" t="s">
        <v>95</v>
      </c>
      <c r="E50" s="12" t="s">
        <v>0</v>
      </c>
      <c r="F50" s="166">
        <v>4.41</v>
      </c>
      <c r="G50" s="23"/>
      <c r="H50" s="24"/>
    </row>
    <row r="51" spans="1:10" s="2" customFormat="1" ht="16.899999999999999" customHeight="1" x14ac:dyDescent="0.2">
      <c r="A51" s="23"/>
      <c r="B51" s="24"/>
      <c r="C51" s="167" t="s">
        <v>452</v>
      </c>
      <c r="D51" s="23"/>
      <c r="E51" s="23"/>
      <c r="F51" s="23"/>
      <c r="G51" s="23"/>
      <c r="H51" s="24"/>
    </row>
    <row r="52" spans="1:10" s="2" customFormat="1" ht="16.899999999999999" customHeight="1" x14ac:dyDescent="0.2">
      <c r="A52" s="23"/>
      <c r="B52" s="24"/>
      <c r="C52" s="165" t="s">
        <v>116</v>
      </c>
      <c r="D52" s="165" t="s">
        <v>117</v>
      </c>
      <c r="E52" s="12" t="s">
        <v>48</v>
      </c>
      <c r="F52" s="166">
        <v>4.41</v>
      </c>
      <c r="G52" s="23"/>
      <c r="H52" s="24"/>
    </row>
    <row r="53" spans="1:10" s="2" customFormat="1" x14ac:dyDescent="0.2">
      <c r="A53" s="23"/>
      <c r="B53" s="24"/>
      <c r="C53" s="165" t="s">
        <v>121</v>
      </c>
      <c r="D53" s="165" t="s">
        <v>122</v>
      </c>
      <c r="E53" s="12" t="s">
        <v>48</v>
      </c>
      <c r="F53" s="166">
        <v>29.396999999999998</v>
      </c>
      <c r="G53" s="23"/>
      <c r="H53" s="24"/>
    </row>
    <row r="54" spans="1:10" s="2" customFormat="1" ht="16.899999999999999" customHeight="1" x14ac:dyDescent="0.2">
      <c r="A54" s="23"/>
      <c r="B54" s="24"/>
      <c r="C54" s="165" t="s">
        <v>127</v>
      </c>
      <c r="D54" s="165" t="s">
        <v>128</v>
      </c>
      <c r="E54" s="12" t="s">
        <v>58</v>
      </c>
      <c r="F54" s="166">
        <v>52.914999999999999</v>
      </c>
      <c r="G54" s="23"/>
      <c r="H54" s="24"/>
    </row>
    <row r="55" spans="1:10" s="2" customFormat="1" x14ac:dyDescent="0.2">
      <c r="A55" s="23"/>
      <c r="B55" s="32"/>
      <c r="C55" s="33"/>
      <c r="D55" s="33"/>
      <c r="E55" s="33"/>
      <c r="F55" s="33"/>
      <c r="G55" s="33"/>
      <c r="H55" s="24"/>
    </row>
    <row r="56" spans="1:10" s="2" customFormat="1" ht="16.899999999999999" customHeight="1" x14ac:dyDescent="0.2">
      <c r="A56" s="23"/>
      <c r="B56" s="23"/>
      <c r="C56" s="23"/>
      <c r="D56" s="23"/>
      <c r="E56" s="23"/>
      <c r="F56" s="23"/>
      <c r="G56" s="23"/>
      <c r="H56" s="23"/>
    </row>
    <row r="57" spans="1:10" s="2" customFormat="1" ht="16.899999999999999" customHeight="1" x14ac:dyDescent="0.2">
      <c r="A57" s="1"/>
      <c r="B57" s="1"/>
      <c r="C57" s="1"/>
      <c r="D57" s="1"/>
      <c r="E57" s="1"/>
      <c r="F57" s="1"/>
      <c r="G57" s="1"/>
      <c r="H57" s="1"/>
      <c r="I57"/>
      <c r="J57"/>
    </row>
    <row r="58" spans="1:10" s="2" customFormat="1" ht="16.899999999999999" customHeight="1" x14ac:dyDescent="0.2">
      <c r="A58" s="1"/>
      <c r="B58" s="1"/>
      <c r="C58" s="1"/>
      <c r="D58" s="1"/>
      <c r="E58" s="1"/>
      <c r="F58" s="1"/>
      <c r="G58" s="1"/>
      <c r="H58" s="1"/>
      <c r="I58"/>
      <c r="J58"/>
    </row>
    <row r="59" spans="1:10" s="2" customFormat="1" ht="16.899999999999999" customHeight="1" x14ac:dyDescent="0.2">
      <c r="A59" s="1"/>
      <c r="B59" s="1"/>
      <c r="C59" s="1"/>
      <c r="D59" s="1"/>
      <c r="E59" s="1"/>
      <c r="F59" s="1"/>
      <c r="G59" s="1"/>
      <c r="H59" s="1"/>
      <c r="I59"/>
      <c r="J59"/>
    </row>
    <row r="60" spans="1:10" s="2" customFormat="1" ht="16.899999999999999" customHeight="1" x14ac:dyDescent="0.2">
      <c r="A60" s="1"/>
      <c r="B60" s="1"/>
      <c r="C60" s="1"/>
      <c r="D60" s="1"/>
      <c r="E60" s="1"/>
      <c r="F60" s="1"/>
      <c r="G60" s="1"/>
      <c r="H60" s="1"/>
      <c r="I60"/>
      <c r="J60"/>
    </row>
    <row r="61" spans="1:10" s="2" customFormat="1" x14ac:dyDescent="0.2">
      <c r="A61" s="1"/>
      <c r="B61" s="1"/>
      <c r="C61" s="1"/>
      <c r="D61" s="1"/>
      <c r="E61" s="1"/>
      <c r="F61" s="1"/>
      <c r="G61" s="1"/>
      <c r="H61" s="1"/>
      <c r="I61"/>
      <c r="J61"/>
    </row>
    <row r="62" spans="1:10" s="2" customFormat="1" x14ac:dyDescent="0.2">
      <c r="A62" s="1"/>
      <c r="B62" s="1"/>
      <c r="C62" s="1"/>
      <c r="D62" s="1"/>
      <c r="E62" s="1"/>
      <c r="F62" s="1"/>
      <c r="G62" s="1"/>
      <c r="H62" s="1"/>
      <c r="I62"/>
      <c r="J62"/>
    </row>
    <row r="63" spans="1:10" s="2" customFormat="1" ht="16.899999999999999" customHeight="1" x14ac:dyDescent="0.2">
      <c r="A63" s="1"/>
      <c r="B63" s="1"/>
      <c r="C63" s="1"/>
      <c r="D63" s="1"/>
      <c r="E63" s="1"/>
      <c r="F63" s="1"/>
      <c r="G63" s="1"/>
      <c r="H63" s="1"/>
      <c r="I63"/>
      <c r="J63"/>
    </row>
    <row r="64" spans="1:10" s="2" customFormat="1" ht="16.899999999999999" customHeight="1" x14ac:dyDescent="0.2">
      <c r="A64" s="1"/>
      <c r="B64" s="1"/>
      <c r="C64" s="1"/>
      <c r="D64" s="1"/>
      <c r="E64" s="1"/>
      <c r="F64" s="1"/>
      <c r="G64" s="1"/>
      <c r="H64" s="1"/>
      <c r="I64"/>
      <c r="J64"/>
    </row>
    <row r="65" spans="1:10" s="2" customFormat="1" ht="16.899999999999999" customHeight="1" x14ac:dyDescent="0.2">
      <c r="A65" s="1"/>
      <c r="B65" s="1"/>
      <c r="C65" s="1"/>
      <c r="D65" s="1"/>
      <c r="E65" s="1"/>
      <c r="F65" s="1"/>
      <c r="G65" s="1"/>
      <c r="H65" s="1"/>
      <c r="I65"/>
      <c r="J65"/>
    </row>
    <row r="66" spans="1:10" s="2" customFormat="1" ht="16.899999999999999" customHeight="1" x14ac:dyDescent="0.2">
      <c r="A66" s="1"/>
      <c r="B66" s="1"/>
      <c r="C66" s="1"/>
      <c r="D66" s="1"/>
      <c r="E66" s="1"/>
      <c r="F66" s="1"/>
      <c r="G66" s="1"/>
      <c r="H66" s="1"/>
      <c r="I66"/>
      <c r="J66"/>
    </row>
    <row r="67" spans="1:10" s="2" customFormat="1" x14ac:dyDescent="0.2">
      <c r="A67" s="1"/>
      <c r="B67" s="1"/>
      <c r="C67" s="1"/>
      <c r="D67" s="1"/>
      <c r="E67" s="1"/>
      <c r="F67" s="1"/>
      <c r="G67" s="1"/>
      <c r="H67" s="1"/>
      <c r="I67"/>
      <c r="J67"/>
    </row>
    <row r="68" spans="1:10" s="2" customFormat="1" ht="16.899999999999999" customHeight="1" x14ac:dyDescent="0.2">
      <c r="A68" s="1"/>
      <c r="B68" s="1"/>
      <c r="C68" s="1"/>
      <c r="D68" s="1"/>
      <c r="E68" s="1"/>
      <c r="F68" s="1"/>
      <c r="G68" s="1"/>
      <c r="H68" s="1"/>
      <c r="I68"/>
      <c r="J68"/>
    </row>
    <row r="69" spans="1:10" s="2" customFormat="1" x14ac:dyDescent="0.2">
      <c r="A69" s="1"/>
      <c r="B69" s="1"/>
      <c r="C69" s="1"/>
      <c r="D69" s="1"/>
      <c r="E69" s="1"/>
      <c r="F69" s="1"/>
      <c r="G69" s="1"/>
      <c r="H69" s="1"/>
      <c r="I69"/>
      <c r="J69"/>
    </row>
    <row r="70" spans="1:10" s="2" customFormat="1" ht="16.899999999999999" customHeight="1" x14ac:dyDescent="0.2">
      <c r="A70" s="1"/>
      <c r="B70" s="1"/>
      <c r="C70" s="1"/>
      <c r="D70" s="1"/>
      <c r="E70" s="1"/>
      <c r="F70" s="1"/>
      <c r="G70" s="1"/>
      <c r="H70" s="1"/>
      <c r="I70"/>
      <c r="J70"/>
    </row>
    <row r="71" spans="1:10" s="2" customFormat="1" ht="16.899999999999999" customHeight="1" x14ac:dyDescent="0.2">
      <c r="A71" s="1"/>
      <c r="B71" s="1"/>
      <c r="C71" s="1"/>
      <c r="D71" s="1"/>
      <c r="E71" s="1"/>
      <c r="F71" s="1"/>
      <c r="G71" s="1"/>
      <c r="H71" s="1"/>
      <c r="I71"/>
      <c r="J71"/>
    </row>
    <row r="72" spans="1:10" s="2" customFormat="1" ht="16.899999999999999" customHeight="1" x14ac:dyDescent="0.2">
      <c r="A72" s="1"/>
      <c r="B72" s="1"/>
      <c r="C72" s="1"/>
      <c r="D72" s="1"/>
      <c r="E72" s="1"/>
      <c r="F72" s="1"/>
      <c r="G72" s="1"/>
      <c r="H72" s="1"/>
      <c r="I72"/>
      <c r="J72"/>
    </row>
    <row r="73" spans="1:10" s="2" customFormat="1" ht="16.899999999999999" customHeight="1" x14ac:dyDescent="0.2">
      <c r="A73" s="1"/>
      <c r="B73" s="1"/>
      <c r="C73" s="1"/>
      <c r="D73" s="1"/>
      <c r="E73" s="1"/>
      <c r="F73" s="1"/>
      <c r="G73" s="1"/>
      <c r="H73" s="1"/>
      <c r="I73"/>
      <c r="J73"/>
    </row>
    <row r="74" spans="1:10" s="2" customFormat="1" ht="16.899999999999999" customHeight="1" x14ac:dyDescent="0.2">
      <c r="A74" s="1"/>
      <c r="B74" s="1"/>
      <c r="C74" s="1"/>
      <c r="D74" s="1"/>
      <c r="E74" s="1"/>
      <c r="F74" s="1"/>
      <c r="G74" s="1"/>
      <c r="H74" s="1"/>
      <c r="I74"/>
      <c r="J74"/>
    </row>
    <row r="75" spans="1:10" s="2" customFormat="1" x14ac:dyDescent="0.2">
      <c r="A75" s="1"/>
      <c r="B75" s="1"/>
      <c r="C75" s="1"/>
      <c r="D75" s="1"/>
      <c r="E75" s="1"/>
      <c r="F75" s="1"/>
      <c r="G75" s="1"/>
      <c r="H75" s="1"/>
      <c r="I75"/>
      <c r="J75"/>
    </row>
    <row r="76" spans="1:10" s="2" customFormat="1" x14ac:dyDescent="0.2">
      <c r="A76" s="1"/>
      <c r="B76" s="1"/>
      <c r="C76" s="1"/>
      <c r="D76" s="1"/>
      <c r="E76" s="1"/>
      <c r="F76" s="1"/>
      <c r="G76" s="1"/>
      <c r="H76" s="1"/>
      <c r="I76"/>
      <c r="J76"/>
    </row>
    <row r="77" spans="1:10" s="2" customFormat="1" ht="16.899999999999999" customHeight="1" x14ac:dyDescent="0.2">
      <c r="A77" s="1"/>
      <c r="B77" s="1"/>
      <c r="C77" s="1"/>
      <c r="D77" s="1"/>
      <c r="E77" s="1"/>
      <c r="F77" s="1"/>
      <c r="G77" s="1"/>
      <c r="H77" s="1"/>
      <c r="I77"/>
      <c r="J77"/>
    </row>
    <row r="78" spans="1:10" s="2" customFormat="1" ht="16.899999999999999" customHeight="1" x14ac:dyDescent="0.2">
      <c r="A78" s="1"/>
      <c r="B78" s="1"/>
      <c r="C78" s="1"/>
      <c r="D78" s="1"/>
      <c r="E78" s="1"/>
      <c r="F78" s="1"/>
      <c r="G78" s="1"/>
      <c r="H78" s="1"/>
      <c r="I78"/>
      <c r="J78"/>
    </row>
    <row r="79" spans="1:10" s="2" customFormat="1" ht="16.899999999999999" customHeight="1" x14ac:dyDescent="0.2">
      <c r="A79" s="1"/>
      <c r="B79" s="1"/>
      <c r="C79" s="1"/>
      <c r="D79" s="1"/>
      <c r="E79" s="1"/>
      <c r="F79" s="1"/>
      <c r="G79" s="1"/>
      <c r="H79" s="1"/>
      <c r="I79"/>
      <c r="J79"/>
    </row>
    <row r="80" spans="1:10" s="2" customFormat="1" ht="16.899999999999999" customHeight="1" x14ac:dyDescent="0.2">
      <c r="A80" s="1"/>
      <c r="B80" s="1"/>
      <c r="C80" s="1"/>
      <c r="D80" s="1"/>
      <c r="E80" s="1"/>
      <c r="F80" s="1"/>
      <c r="G80" s="1"/>
      <c r="H80" s="1"/>
      <c r="I80"/>
      <c r="J80"/>
    </row>
    <row r="81" spans="1:10" s="2" customFormat="1" x14ac:dyDescent="0.2">
      <c r="A81" s="1"/>
      <c r="B81" s="1"/>
      <c r="C81" s="1"/>
      <c r="D81" s="1"/>
      <c r="E81" s="1"/>
      <c r="F81" s="1"/>
      <c r="G81" s="1"/>
      <c r="H81" s="1"/>
      <c r="I81"/>
      <c r="J81"/>
    </row>
    <row r="82" spans="1:10" s="2" customFormat="1" ht="16.899999999999999" customHeight="1" x14ac:dyDescent="0.2">
      <c r="A82" s="1"/>
      <c r="B82" s="1"/>
      <c r="C82" s="1"/>
      <c r="D82" s="1"/>
      <c r="E82" s="1"/>
      <c r="F82" s="1"/>
      <c r="G82" s="1"/>
      <c r="H82" s="1"/>
      <c r="I82"/>
      <c r="J82"/>
    </row>
    <row r="83" spans="1:10" s="2" customFormat="1" x14ac:dyDescent="0.2">
      <c r="A83" s="1"/>
      <c r="B83" s="1"/>
      <c r="C83" s="1"/>
      <c r="D83" s="1"/>
      <c r="E83" s="1"/>
      <c r="F83" s="1"/>
      <c r="G83" s="1"/>
      <c r="H83" s="1"/>
      <c r="I83"/>
      <c r="J83"/>
    </row>
    <row r="84" spans="1:10" s="2" customFormat="1" ht="16.899999999999999" customHeight="1" x14ac:dyDescent="0.2">
      <c r="A84" s="1"/>
      <c r="B84" s="1"/>
      <c r="C84" s="1"/>
      <c r="D84" s="1"/>
      <c r="E84" s="1"/>
      <c r="F84" s="1"/>
      <c r="G84" s="1"/>
      <c r="H84" s="1"/>
      <c r="I84"/>
      <c r="J84"/>
    </row>
    <row r="85" spans="1:10" s="2" customFormat="1" ht="16.899999999999999" customHeight="1" x14ac:dyDescent="0.2">
      <c r="A85" s="1"/>
      <c r="B85" s="1"/>
      <c r="C85" s="1"/>
      <c r="D85" s="1"/>
      <c r="E85" s="1"/>
      <c r="F85" s="1"/>
      <c r="G85" s="1"/>
      <c r="H85" s="1"/>
      <c r="I85"/>
      <c r="J85"/>
    </row>
    <row r="86" spans="1:10" s="2" customFormat="1" ht="16.899999999999999" customHeight="1" x14ac:dyDescent="0.2">
      <c r="A86" s="1"/>
      <c r="B86" s="1"/>
      <c r="C86" s="1"/>
      <c r="D86" s="1"/>
      <c r="E86" s="1"/>
      <c r="F86" s="1"/>
      <c r="G86" s="1"/>
      <c r="H86" s="1"/>
      <c r="I86"/>
      <c r="J86"/>
    </row>
    <row r="87" spans="1:10" s="2" customFormat="1" ht="16.899999999999999" customHeight="1" x14ac:dyDescent="0.2">
      <c r="A87" s="1"/>
      <c r="B87" s="1"/>
      <c r="C87" s="1"/>
      <c r="D87" s="1"/>
      <c r="E87" s="1"/>
      <c r="F87" s="1"/>
      <c r="G87" s="1"/>
      <c r="H87" s="1"/>
      <c r="I87"/>
      <c r="J87"/>
    </row>
    <row r="88" spans="1:10" s="2" customFormat="1" ht="16.899999999999999" customHeight="1" x14ac:dyDescent="0.2">
      <c r="A88" s="1"/>
      <c r="B88" s="1"/>
      <c r="C88" s="1"/>
      <c r="D88" s="1"/>
      <c r="E88" s="1"/>
      <c r="F88" s="1"/>
      <c r="G88" s="1"/>
      <c r="H88" s="1"/>
      <c r="I88"/>
      <c r="J88"/>
    </row>
    <row r="89" spans="1:10" s="2" customFormat="1" ht="16.899999999999999" customHeight="1" x14ac:dyDescent="0.2">
      <c r="A89" s="1"/>
      <c r="B89" s="1"/>
      <c r="C89" s="1"/>
      <c r="D89" s="1"/>
      <c r="E89" s="1"/>
      <c r="F89" s="1"/>
      <c r="G89" s="1"/>
      <c r="H89" s="1"/>
      <c r="I89"/>
      <c r="J89"/>
    </row>
    <row r="90" spans="1:10" s="2" customFormat="1" ht="16.899999999999999" customHeight="1" x14ac:dyDescent="0.2">
      <c r="A90" s="1"/>
      <c r="B90" s="1"/>
      <c r="C90" s="1"/>
      <c r="D90" s="1"/>
      <c r="E90" s="1"/>
      <c r="F90" s="1"/>
      <c r="G90" s="1"/>
      <c r="H90" s="1"/>
      <c r="I90"/>
      <c r="J90"/>
    </row>
    <row r="91" spans="1:10" s="2" customFormat="1" ht="16.899999999999999" customHeight="1" x14ac:dyDescent="0.2">
      <c r="A91" s="1"/>
      <c r="B91" s="1"/>
      <c r="C91" s="1"/>
      <c r="D91" s="1"/>
      <c r="E91" s="1"/>
      <c r="F91" s="1"/>
      <c r="G91" s="1"/>
      <c r="H91" s="1"/>
      <c r="I91"/>
      <c r="J91"/>
    </row>
    <row r="92" spans="1:10" s="2" customFormat="1" ht="16.899999999999999" customHeight="1" x14ac:dyDescent="0.2">
      <c r="A92" s="1"/>
      <c r="B92" s="1"/>
      <c r="C92" s="1"/>
      <c r="D92" s="1"/>
      <c r="E92" s="1"/>
      <c r="F92" s="1"/>
      <c r="G92" s="1"/>
      <c r="H92" s="1"/>
      <c r="I92"/>
      <c r="J92"/>
    </row>
    <row r="93" spans="1:10" s="2" customFormat="1" ht="16.899999999999999" customHeight="1" x14ac:dyDescent="0.2">
      <c r="A93" s="1"/>
      <c r="B93" s="1"/>
      <c r="C93" s="1"/>
      <c r="D93" s="1"/>
      <c r="E93" s="1"/>
      <c r="F93" s="1"/>
      <c r="G93" s="1"/>
      <c r="H93" s="1"/>
      <c r="I93"/>
      <c r="J93"/>
    </row>
    <row r="94" spans="1:10" s="2" customFormat="1" ht="16.899999999999999" customHeight="1" x14ac:dyDescent="0.2">
      <c r="A94" s="1"/>
      <c r="B94" s="1"/>
      <c r="C94" s="1"/>
      <c r="D94" s="1"/>
      <c r="E94" s="1"/>
      <c r="F94" s="1"/>
      <c r="G94" s="1"/>
      <c r="H94" s="1"/>
      <c r="I94"/>
      <c r="J94"/>
    </row>
    <row r="95" spans="1:10" s="2" customFormat="1" ht="16.899999999999999" customHeight="1" x14ac:dyDescent="0.2">
      <c r="A95" s="1"/>
      <c r="B95" s="1"/>
      <c r="C95" s="1"/>
      <c r="D95" s="1"/>
      <c r="E95" s="1"/>
      <c r="F95" s="1"/>
      <c r="G95" s="1"/>
      <c r="H95" s="1"/>
      <c r="I95"/>
      <c r="J95"/>
    </row>
    <row r="96" spans="1:10" s="2" customFormat="1" ht="16.899999999999999" customHeight="1" x14ac:dyDescent="0.2">
      <c r="A96" s="1"/>
      <c r="B96" s="1"/>
      <c r="C96" s="1"/>
      <c r="D96" s="1"/>
      <c r="E96" s="1"/>
      <c r="F96" s="1"/>
      <c r="G96" s="1"/>
      <c r="H96" s="1"/>
      <c r="I96"/>
      <c r="J96"/>
    </row>
    <row r="97" spans="1:10" s="2" customFormat="1" ht="16.899999999999999" customHeight="1" x14ac:dyDescent="0.2">
      <c r="A97" s="1"/>
      <c r="B97" s="1"/>
      <c r="C97" s="1"/>
      <c r="D97" s="1"/>
      <c r="E97" s="1"/>
      <c r="F97" s="1"/>
      <c r="G97" s="1"/>
      <c r="H97" s="1"/>
      <c r="I97"/>
      <c r="J97"/>
    </row>
    <row r="98" spans="1:10" s="2" customFormat="1" ht="16.899999999999999" customHeight="1" x14ac:dyDescent="0.2">
      <c r="A98" s="1"/>
      <c r="B98" s="1"/>
      <c r="C98" s="1"/>
      <c r="D98" s="1"/>
      <c r="E98" s="1"/>
      <c r="F98" s="1"/>
      <c r="G98" s="1"/>
      <c r="H98" s="1"/>
      <c r="I98"/>
      <c r="J98"/>
    </row>
    <row r="99" spans="1:10" s="2" customFormat="1" ht="16.899999999999999" customHeight="1" x14ac:dyDescent="0.2">
      <c r="A99" s="1"/>
      <c r="B99" s="1"/>
      <c r="C99" s="1"/>
      <c r="D99" s="1"/>
      <c r="E99" s="1"/>
      <c r="F99" s="1"/>
      <c r="G99" s="1"/>
      <c r="H99" s="1"/>
      <c r="I99"/>
      <c r="J99"/>
    </row>
    <row r="100" spans="1:10" s="2" customFormat="1" ht="16.899999999999999" customHeight="1" x14ac:dyDescent="0.2">
      <c r="A100" s="1"/>
      <c r="B100" s="1"/>
      <c r="C100" s="1"/>
      <c r="D100" s="1"/>
      <c r="E100" s="1"/>
      <c r="F100" s="1"/>
      <c r="G100" s="1"/>
      <c r="H100" s="1"/>
      <c r="I100"/>
      <c r="J100"/>
    </row>
    <row r="101" spans="1:10" s="2" customFormat="1" ht="16.899999999999999" customHeight="1" x14ac:dyDescent="0.2">
      <c r="A101" s="1"/>
      <c r="B101" s="1"/>
      <c r="C101" s="1"/>
      <c r="D101" s="1"/>
      <c r="E101" s="1"/>
      <c r="F101" s="1"/>
      <c r="G101" s="1"/>
      <c r="H101" s="1"/>
      <c r="I101"/>
      <c r="J101"/>
    </row>
    <row r="102" spans="1:10" s="2" customFormat="1" ht="16.899999999999999" customHeight="1" x14ac:dyDescent="0.2">
      <c r="A102" s="1"/>
      <c r="B102" s="1"/>
      <c r="C102" s="1"/>
      <c r="D102" s="1"/>
      <c r="E102" s="1"/>
      <c r="F102" s="1"/>
      <c r="G102" s="1"/>
      <c r="H102" s="1"/>
      <c r="I102"/>
      <c r="J102"/>
    </row>
    <row r="103" spans="1:10" s="2" customFormat="1" ht="16.899999999999999" customHeight="1" x14ac:dyDescent="0.2">
      <c r="A103" s="1"/>
      <c r="B103" s="1"/>
      <c r="C103" s="1"/>
      <c r="D103" s="1"/>
      <c r="E103" s="1"/>
      <c r="F103" s="1"/>
      <c r="G103" s="1"/>
      <c r="H103" s="1"/>
      <c r="I103"/>
      <c r="J103"/>
    </row>
    <row r="104" spans="1:10" s="2" customFormat="1" ht="16.899999999999999" customHeight="1" x14ac:dyDescent="0.2">
      <c r="A104" s="1"/>
      <c r="B104" s="1"/>
      <c r="C104" s="1"/>
      <c r="D104" s="1"/>
      <c r="E104" s="1"/>
      <c r="F104" s="1"/>
      <c r="G104" s="1"/>
      <c r="H104" s="1"/>
      <c r="I104"/>
      <c r="J104"/>
    </row>
    <row r="105" spans="1:10" s="2" customFormat="1" ht="16.899999999999999" customHeight="1" x14ac:dyDescent="0.2">
      <c r="A105" s="1"/>
      <c r="B105" s="1"/>
      <c r="C105" s="1"/>
      <c r="D105" s="1"/>
      <c r="E105" s="1"/>
      <c r="F105" s="1"/>
      <c r="G105" s="1"/>
      <c r="H105" s="1"/>
      <c r="I105"/>
      <c r="J105"/>
    </row>
    <row r="106" spans="1:10" s="2" customFormat="1" ht="16.899999999999999" customHeight="1" x14ac:dyDescent="0.2">
      <c r="A106" s="1"/>
      <c r="B106" s="1"/>
      <c r="C106" s="1"/>
      <c r="D106" s="1"/>
      <c r="E106" s="1"/>
      <c r="F106" s="1"/>
      <c r="G106" s="1"/>
      <c r="H106" s="1"/>
      <c r="I106"/>
      <c r="J106"/>
    </row>
    <row r="107" spans="1:10" s="2" customFormat="1" ht="16.899999999999999" customHeight="1" x14ac:dyDescent="0.2">
      <c r="A107" s="1"/>
      <c r="B107" s="1"/>
      <c r="C107" s="1"/>
      <c r="D107" s="1"/>
      <c r="E107" s="1"/>
      <c r="F107" s="1"/>
      <c r="G107" s="1"/>
      <c r="H107" s="1"/>
      <c r="I107"/>
      <c r="J107"/>
    </row>
    <row r="108" spans="1:10" s="2" customFormat="1" ht="16.899999999999999" customHeight="1" x14ac:dyDescent="0.2">
      <c r="A108" s="1"/>
      <c r="B108" s="1"/>
      <c r="C108" s="1"/>
      <c r="D108" s="1"/>
      <c r="E108" s="1"/>
      <c r="F108" s="1"/>
      <c r="G108" s="1"/>
      <c r="H108" s="1"/>
      <c r="I108"/>
      <c r="J108"/>
    </row>
    <row r="109" spans="1:10" s="2" customFormat="1" ht="16.899999999999999" customHeight="1" x14ac:dyDescent="0.2">
      <c r="A109" s="1"/>
      <c r="B109" s="1"/>
      <c r="C109" s="1"/>
      <c r="D109" s="1"/>
      <c r="E109" s="1"/>
      <c r="F109" s="1"/>
      <c r="G109" s="1"/>
      <c r="H109" s="1"/>
      <c r="I109"/>
      <c r="J109"/>
    </row>
    <row r="110" spans="1:10" s="2" customFormat="1" ht="16.899999999999999" customHeight="1" x14ac:dyDescent="0.2">
      <c r="A110" s="1"/>
      <c r="B110" s="1"/>
      <c r="C110" s="1"/>
      <c r="D110" s="1"/>
      <c r="E110" s="1"/>
      <c r="F110" s="1"/>
      <c r="G110" s="1"/>
      <c r="H110" s="1"/>
      <c r="I110"/>
      <c r="J110"/>
    </row>
    <row r="111" spans="1:10" s="2" customFormat="1" ht="16.899999999999999" customHeight="1" x14ac:dyDescent="0.2">
      <c r="A111" s="1"/>
      <c r="B111" s="1"/>
      <c r="C111" s="1"/>
      <c r="D111" s="1"/>
      <c r="E111" s="1"/>
      <c r="F111" s="1"/>
      <c r="G111" s="1"/>
      <c r="H111" s="1"/>
      <c r="I111"/>
      <c r="J111"/>
    </row>
    <row r="112" spans="1:10" s="2" customFormat="1" ht="16.899999999999999" customHeight="1" x14ac:dyDescent="0.2">
      <c r="A112" s="1"/>
      <c r="B112" s="1"/>
      <c r="C112" s="1"/>
      <c r="D112" s="1"/>
      <c r="E112" s="1"/>
      <c r="F112" s="1"/>
      <c r="G112" s="1"/>
      <c r="H112" s="1"/>
      <c r="I112"/>
      <c r="J112"/>
    </row>
    <row r="113" spans="1:10" s="2" customFormat="1" ht="16.899999999999999" customHeight="1" x14ac:dyDescent="0.2">
      <c r="A113" s="1"/>
      <c r="B113" s="1"/>
      <c r="C113" s="1"/>
      <c r="D113" s="1"/>
      <c r="E113" s="1"/>
      <c r="F113" s="1"/>
      <c r="G113" s="1"/>
      <c r="H113" s="1"/>
      <c r="I113"/>
      <c r="J113"/>
    </row>
    <row r="114" spans="1:10" s="2" customFormat="1" ht="16.899999999999999" customHeight="1" x14ac:dyDescent="0.2">
      <c r="A114" s="1"/>
      <c r="B114" s="1"/>
      <c r="C114" s="1"/>
      <c r="D114" s="1"/>
      <c r="E114" s="1"/>
      <c r="F114" s="1"/>
      <c r="G114" s="1"/>
      <c r="H114" s="1"/>
      <c r="I114"/>
      <c r="J114"/>
    </row>
    <row r="115" spans="1:10" s="2" customFormat="1" ht="16.899999999999999" customHeight="1" x14ac:dyDescent="0.2">
      <c r="A115" s="1"/>
      <c r="B115" s="1"/>
      <c r="C115" s="1"/>
      <c r="D115" s="1"/>
      <c r="E115" s="1"/>
      <c r="F115" s="1"/>
      <c r="G115" s="1"/>
      <c r="H115" s="1"/>
      <c r="I115"/>
      <c r="J115"/>
    </row>
    <row r="116" spans="1:10" s="2" customFormat="1" ht="16.899999999999999" customHeight="1" x14ac:dyDescent="0.2">
      <c r="A116" s="1"/>
      <c r="B116" s="1"/>
      <c r="C116" s="1"/>
      <c r="D116" s="1"/>
      <c r="E116" s="1"/>
      <c r="F116" s="1"/>
      <c r="G116" s="1"/>
      <c r="H116" s="1"/>
      <c r="I116"/>
      <c r="J116"/>
    </row>
    <row r="117" spans="1:10" s="2" customFormat="1" ht="16.899999999999999" customHeight="1" x14ac:dyDescent="0.2">
      <c r="A117" s="1"/>
      <c r="B117" s="1"/>
      <c r="C117" s="1"/>
      <c r="D117" s="1"/>
      <c r="E117" s="1"/>
      <c r="F117" s="1"/>
      <c r="G117" s="1"/>
      <c r="H117" s="1"/>
      <c r="I117"/>
      <c r="J117"/>
    </row>
    <row r="118" spans="1:10" s="2" customFormat="1" ht="16.899999999999999" customHeight="1" x14ac:dyDescent="0.2">
      <c r="A118" s="1"/>
      <c r="B118" s="1"/>
      <c r="C118" s="1"/>
      <c r="D118" s="1"/>
      <c r="E118" s="1"/>
      <c r="F118" s="1"/>
      <c r="G118" s="1"/>
      <c r="H118" s="1"/>
      <c r="I118"/>
      <c r="J118"/>
    </row>
    <row r="119" spans="1:10" s="2" customFormat="1" ht="16.899999999999999" customHeight="1" x14ac:dyDescent="0.2">
      <c r="A119" s="1"/>
      <c r="B119" s="1"/>
      <c r="C119" s="1"/>
      <c r="D119" s="1"/>
      <c r="E119" s="1"/>
      <c r="F119" s="1"/>
      <c r="G119" s="1"/>
      <c r="H119" s="1"/>
      <c r="I119"/>
      <c r="J119"/>
    </row>
    <row r="120" spans="1:10" s="2" customFormat="1" ht="16.899999999999999" customHeight="1" x14ac:dyDescent="0.2">
      <c r="A120" s="1"/>
      <c r="B120" s="1"/>
      <c r="C120" s="1"/>
      <c r="D120" s="1"/>
      <c r="E120" s="1"/>
      <c r="F120" s="1"/>
      <c r="G120" s="1"/>
      <c r="H120" s="1"/>
      <c r="I120"/>
      <c r="J120"/>
    </row>
    <row r="121" spans="1:10" s="2" customFormat="1" ht="16.899999999999999" customHeight="1" x14ac:dyDescent="0.2">
      <c r="A121" s="1"/>
      <c r="B121" s="1"/>
      <c r="C121" s="1"/>
      <c r="D121" s="1"/>
      <c r="E121" s="1"/>
      <c r="F121" s="1"/>
      <c r="G121" s="1"/>
      <c r="H121" s="1"/>
      <c r="I121"/>
      <c r="J121"/>
    </row>
    <row r="122" spans="1:10" s="2" customFormat="1" ht="16.899999999999999" customHeight="1" x14ac:dyDescent="0.2">
      <c r="A122" s="1"/>
      <c r="B122" s="1"/>
      <c r="C122" s="1"/>
      <c r="D122" s="1"/>
      <c r="E122" s="1"/>
      <c r="F122" s="1"/>
      <c r="G122" s="1"/>
      <c r="H122" s="1"/>
      <c r="I122"/>
      <c r="J122"/>
    </row>
    <row r="123" spans="1:10" s="2" customFormat="1" ht="16.899999999999999" customHeight="1" x14ac:dyDescent="0.2">
      <c r="A123" s="1"/>
      <c r="B123" s="1"/>
      <c r="C123" s="1"/>
      <c r="D123" s="1"/>
      <c r="E123" s="1"/>
      <c r="F123" s="1"/>
      <c r="G123" s="1"/>
      <c r="H123" s="1"/>
      <c r="I123"/>
      <c r="J123"/>
    </row>
    <row r="124" spans="1:10" s="2" customFormat="1" ht="16.899999999999999" customHeight="1" x14ac:dyDescent="0.2">
      <c r="A124" s="1"/>
      <c r="B124" s="1"/>
      <c r="C124" s="1"/>
      <c r="D124" s="1"/>
      <c r="E124" s="1"/>
      <c r="F124" s="1"/>
      <c r="G124" s="1"/>
      <c r="H124" s="1"/>
      <c r="I124"/>
      <c r="J124"/>
    </row>
    <row r="125" spans="1:10" s="2" customFormat="1" ht="16.899999999999999" customHeight="1" x14ac:dyDescent="0.2">
      <c r="A125" s="1"/>
      <c r="B125" s="1"/>
      <c r="C125" s="1"/>
      <c r="D125" s="1"/>
      <c r="E125" s="1"/>
      <c r="F125" s="1"/>
      <c r="G125" s="1"/>
      <c r="H125" s="1"/>
      <c r="I125"/>
      <c r="J125"/>
    </row>
    <row r="126" spans="1:10" s="2" customFormat="1" ht="16.899999999999999" customHeight="1" x14ac:dyDescent="0.2">
      <c r="A126" s="1"/>
      <c r="B126" s="1"/>
      <c r="C126" s="1"/>
      <c r="D126" s="1"/>
      <c r="E126" s="1"/>
      <c r="F126" s="1"/>
      <c r="G126" s="1"/>
      <c r="H126" s="1"/>
      <c r="I126"/>
      <c r="J126"/>
    </row>
    <row r="127" spans="1:10" s="2" customFormat="1" ht="16.899999999999999" customHeight="1" x14ac:dyDescent="0.2">
      <c r="A127" s="1"/>
      <c r="B127" s="1"/>
      <c r="C127" s="1"/>
      <c r="D127" s="1"/>
      <c r="E127" s="1"/>
      <c r="F127" s="1"/>
      <c r="G127" s="1"/>
      <c r="H127" s="1"/>
      <c r="I127"/>
      <c r="J127"/>
    </row>
    <row r="128" spans="1:10" s="2" customFormat="1" ht="16.899999999999999" customHeight="1" x14ac:dyDescent="0.2">
      <c r="A128" s="1"/>
      <c r="B128" s="1"/>
      <c r="C128" s="1"/>
      <c r="D128" s="1"/>
      <c r="E128" s="1"/>
      <c r="F128" s="1"/>
      <c r="G128" s="1"/>
      <c r="H128" s="1"/>
      <c r="I128"/>
      <c r="J128"/>
    </row>
    <row r="129" spans="1:10" s="2" customFormat="1" ht="16.899999999999999" customHeight="1" x14ac:dyDescent="0.2">
      <c r="A129" s="1"/>
      <c r="B129" s="1"/>
      <c r="C129" s="1"/>
      <c r="D129" s="1"/>
      <c r="E129" s="1"/>
      <c r="F129" s="1"/>
      <c r="G129" s="1"/>
      <c r="H129" s="1"/>
      <c r="I129"/>
      <c r="J129"/>
    </row>
    <row r="130" spans="1:10" s="2" customFormat="1" ht="16.899999999999999" customHeight="1" x14ac:dyDescent="0.2">
      <c r="A130" s="1"/>
      <c r="B130" s="1"/>
      <c r="C130" s="1"/>
      <c r="D130" s="1"/>
      <c r="E130" s="1"/>
      <c r="F130" s="1"/>
      <c r="G130" s="1"/>
      <c r="H130" s="1"/>
      <c r="I130"/>
      <c r="J130"/>
    </row>
    <row r="131" spans="1:10" s="2" customFormat="1" ht="16.899999999999999" customHeight="1" x14ac:dyDescent="0.2">
      <c r="A131" s="1"/>
      <c r="B131" s="1"/>
      <c r="C131" s="1"/>
      <c r="D131" s="1"/>
      <c r="E131" s="1"/>
      <c r="F131" s="1"/>
      <c r="G131" s="1"/>
      <c r="H131" s="1"/>
      <c r="I131"/>
      <c r="J131"/>
    </row>
    <row r="132" spans="1:10" s="2" customFormat="1" ht="16.899999999999999" customHeight="1" x14ac:dyDescent="0.2">
      <c r="A132" s="1"/>
      <c r="B132" s="1"/>
      <c r="C132" s="1"/>
      <c r="D132" s="1"/>
      <c r="E132" s="1"/>
      <c r="F132" s="1"/>
      <c r="G132" s="1"/>
      <c r="H132" s="1"/>
      <c r="I132"/>
      <c r="J132"/>
    </row>
    <row r="133" spans="1:10" s="2" customFormat="1" ht="16.899999999999999" customHeight="1" x14ac:dyDescent="0.2">
      <c r="A133" s="1"/>
      <c r="B133" s="1"/>
      <c r="C133" s="1"/>
      <c r="D133" s="1"/>
      <c r="E133" s="1"/>
      <c r="F133" s="1"/>
      <c r="G133" s="1"/>
      <c r="H133" s="1"/>
      <c r="I133"/>
      <c r="J133"/>
    </row>
    <row r="134" spans="1:10" s="2" customFormat="1" ht="16.899999999999999" customHeight="1" x14ac:dyDescent="0.2">
      <c r="A134" s="1"/>
      <c r="B134" s="1"/>
      <c r="C134" s="1"/>
      <c r="D134" s="1"/>
      <c r="E134" s="1"/>
      <c r="F134" s="1"/>
      <c r="G134" s="1"/>
      <c r="H134" s="1"/>
      <c r="I134"/>
      <c r="J134"/>
    </row>
    <row r="135" spans="1:10" s="2" customFormat="1" ht="16.899999999999999" customHeight="1" x14ac:dyDescent="0.2">
      <c r="A135" s="1"/>
      <c r="B135" s="1"/>
      <c r="C135" s="1"/>
      <c r="D135" s="1"/>
      <c r="E135" s="1"/>
      <c r="F135" s="1"/>
      <c r="G135" s="1"/>
      <c r="H135" s="1"/>
      <c r="I135"/>
      <c r="J135"/>
    </row>
    <row r="136" spans="1:10" s="2" customFormat="1" x14ac:dyDescent="0.2">
      <c r="A136" s="1"/>
      <c r="B136" s="1"/>
      <c r="C136" s="1"/>
      <c r="D136" s="1"/>
      <c r="E136" s="1"/>
      <c r="F136" s="1"/>
      <c r="G136" s="1"/>
      <c r="H136" s="1"/>
      <c r="I136"/>
      <c r="J136"/>
    </row>
    <row r="137" spans="1:10" s="2" customFormat="1" ht="16.899999999999999" customHeight="1" x14ac:dyDescent="0.2">
      <c r="A137" s="1"/>
      <c r="B137" s="1"/>
      <c r="C137" s="1"/>
      <c r="D137" s="1"/>
      <c r="E137" s="1"/>
      <c r="F137" s="1"/>
      <c r="G137" s="1"/>
      <c r="H137" s="1"/>
      <c r="I137"/>
      <c r="J137"/>
    </row>
    <row r="138" spans="1:10" s="2" customFormat="1" ht="16.899999999999999" customHeight="1" x14ac:dyDescent="0.2">
      <c r="A138" s="1"/>
      <c r="B138" s="1"/>
      <c r="C138" s="1"/>
      <c r="D138" s="1"/>
      <c r="E138" s="1"/>
      <c r="F138" s="1"/>
      <c r="G138" s="1"/>
      <c r="H138" s="1"/>
      <c r="I138"/>
      <c r="J138"/>
    </row>
    <row r="139" spans="1:10" s="2" customFormat="1" ht="16.899999999999999" customHeight="1" x14ac:dyDescent="0.2">
      <c r="A139" s="1"/>
      <c r="B139" s="1"/>
      <c r="C139" s="1"/>
      <c r="D139" s="1"/>
      <c r="E139" s="1"/>
      <c r="F139" s="1"/>
      <c r="G139" s="1"/>
      <c r="H139" s="1"/>
      <c r="I139"/>
      <c r="J139"/>
    </row>
    <row r="140" spans="1:10" s="2" customFormat="1" x14ac:dyDescent="0.2">
      <c r="A140" s="1"/>
      <c r="B140" s="1"/>
      <c r="C140" s="1"/>
      <c r="D140" s="1"/>
      <c r="E140" s="1"/>
      <c r="F140" s="1"/>
      <c r="G140" s="1"/>
      <c r="H140" s="1"/>
      <c r="I140"/>
      <c r="J140"/>
    </row>
    <row r="141" spans="1:10" s="2" customFormat="1" ht="16.899999999999999" customHeight="1" x14ac:dyDescent="0.2">
      <c r="A141" s="1"/>
      <c r="B141" s="1"/>
      <c r="C141" s="1"/>
      <c r="D141" s="1"/>
      <c r="E141" s="1"/>
      <c r="F141" s="1"/>
      <c r="G141" s="1"/>
      <c r="H141" s="1"/>
      <c r="I141"/>
      <c r="J141"/>
    </row>
    <row r="142" spans="1:10" s="2" customFormat="1" ht="16.899999999999999" customHeight="1" x14ac:dyDescent="0.2">
      <c r="A142" s="1"/>
      <c r="B142" s="1"/>
      <c r="C142" s="1"/>
      <c r="D142" s="1"/>
      <c r="E142" s="1"/>
      <c r="F142" s="1"/>
      <c r="G142" s="1"/>
      <c r="H142" s="1"/>
      <c r="I142"/>
      <c r="J142"/>
    </row>
    <row r="143" spans="1:10" s="2" customFormat="1" ht="16.899999999999999" customHeight="1" x14ac:dyDescent="0.2">
      <c r="A143" s="1"/>
      <c r="B143" s="1"/>
      <c r="C143" s="1"/>
      <c r="D143" s="1"/>
      <c r="E143" s="1"/>
      <c r="F143" s="1"/>
      <c r="G143" s="1"/>
      <c r="H143" s="1"/>
      <c r="I143"/>
      <c r="J143"/>
    </row>
    <row r="144" spans="1:10" s="2" customFormat="1" ht="16.899999999999999" customHeight="1" x14ac:dyDescent="0.2">
      <c r="A144" s="1"/>
      <c r="B144" s="1"/>
      <c r="C144" s="1"/>
      <c r="D144" s="1"/>
      <c r="E144" s="1"/>
      <c r="F144" s="1"/>
      <c r="G144" s="1"/>
      <c r="H144" s="1"/>
      <c r="I144"/>
      <c r="J144"/>
    </row>
    <row r="145" spans="1:10" s="2" customFormat="1" ht="16.899999999999999" customHeight="1" x14ac:dyDescent="0.2">
      <c r="A145" s="1"/>
      <c r="B145" s="1"/>
      <c r="C145" s="1"/>
      <c r="D145" s="1"/>
      <c r="E145" s="1"/>
      <c r="F145" s="1"/>
      <c r="G145" s="1"/>
      <c r="H145" s="1"/>
      <c r="I145"/>
      <c r="J145"/>
    </row>
    <row r="146" spans="1:10" s="2" customFormat="1" ht="16.899999999999999" customHeight="1" x14ac:dyDescent="0.2">
      <c r="A146" s="1"/>
      <c r="B146" s="1"/>
      <c r="C146" s="1"/>
      <c r="D146" s="1"/>
      <c r="E146" s="1"/>
      <c r="F146" s="1"/>
      <c r="G146" s="1"/>
      <c r="H146" s="1"/>
      <c r="I146"/>
      <c r="J146"/>
    </row>
    <row r="147" spans="1:10" s="2" customFormat="1" ht="16.899999999999999" customHeight="1" x14ac:dyDescent="0.2">
      <c r="A147" s="1"/>
      <c r="B147" s="1"/>
      <c r="C147" s="1"/>
      <c r="D147" s="1"/>
      <c r="E147" s="1"/>
      <c r="F147" s="1"/>
      <c r="G147" s="1"/>
      <c r="H147" s="1"/>
      <c r="I147"/>
      <c r="J147"/>
    </row>
    <row r="148" spans="1:10" s="2" customFormat="1" ht="16.899999999999999" customHeight="1" x14ac:dyDescent="0.2">
      <c r="A148" s="1"/>
      <c r="B148" s="1"/>
      <c r="C148" s="1"/>
      <c r="D148" s="1"/>
      <c r="E148" s="1"/>
      <c r="F148" s="1"/>
      <c r="G148" s="1"/>
      <c r="H148" s="1"/>
      <c r="I148"/>
      <c r="J148"/>
    </row>
    <row r="149" spans="1:10" s="2" customFormat="1" ht="16.899999999999999" customHeight="1" x14ac:dyDescent="0.2">
      <c r="A149" s="1"/>
      <c r="B149" s="1"/>
      <c r="C149" s="1"/>
      <c r="D149" s="1"/>
      <c r="E149" s="1"/>
      <c r="F149" s="1"/>
      <c r="G149" s="1"/>
      <c r="H149" s="1"/>
      <c r="I149"/>
      <c r="J149"/>
    </row>
    <row r="150" spans="1:10" s="2" customFormat="1" ht="16.899999999999999" customHeight="1" x14ac:dyDescent="0.2">
      <c r="A150" s="1"/>
      <c r="B150" s="1"/>
      <c r="C150" s="1"/>
      <c r="D150" s="1"/>
      <c r="E150" s="1"/>
      <c r="F150" s="1"/>
      <c r="G150" s="1"/>
      <c r="H150" s="1"/>
      <c r="I150"/>
      <c r="J150"/>
    </row>
    <row r="151" spans="1:10" s="2" customFormat="1" ht="16.899999999999999" customHeight="1" x14ac:dyDescent="0.2">
      <c r="A151" s="1"/>
      <c r="B151" s="1"/>
      <c r="C151" s="1"/>
      <c r="D151" s="1"/>
      <c r="E151" s="1"/>
      <c r="F151" s="1"/>
      <c r="G151" s="1"/>
      <c r="H151" s="1"/>
      <c r="I151"/>
      <c r="J151"/>
    </row>
    <row r="152" spans="1:10" s="2" customFormat="1" ht="16.899999999999999" customHeight="1" x14ac:dyDescent="0.2">
      <c r="A152" s="1"/>
      <c r="B152" s="1"/>
      <c r="C152" s="1"/>
      <c r="D152" s="1"/>
      <c r="E152" s="1"/>
      <c r="F152" s="1"/>
      <c r="G152" s="1"/>
      <c r="H152" s="1"/>
      <c r="I152"/>
      <c r="J152"/>
    </row>
    <row r="153" spans="1:10" s="2" customFormat="1" ht="16.899999999999999" customHeight="1" x14ac:dyDescent="0.2">
      <c r="A153" s="1"/>
      <c r="B153" s="1"/>
      <c r="C153" s="1"/>
      <c r="D153" s="1"/>
      <c r="E153" s="1"/>
      <c r="F153" s="1"/>
      <c r="G153" s="1"/>
      <c r="H153" s="1"/>
      <c r="I153"/>
      <c r="J153"/>
    </row>
    <row r="154" spans="1:10" s="2" customFormat="1" ht="16.899999999999999" customHeight="1" x14ac:dyDescent="0.2">
      <c r="A154" s="1"/>
      <c r="B154" s="1"/>
      <c r="C154" s="1"/>
      <c r="D154" s="1"/>
      <c r="E154" s="1"/>
      <c r="F154" s="1"/>
      <c r="G154" s="1"/>
      <c r="H154" s="1"/>
      <c r="I154"/>
      <c r="J154"/>
    </row>
    <row r="155" spans="1:10" s="2" customFormat="1" ht="16.899999999999999" customHeight="1" x14ac:dyDescent="0.2">
      <c r="A155" s="1"/>
      <c r="B155" s="1"/>
      <c r="C155" s="1"/>
      <c r="D155" s="1"/>
      <c r="E155" s="1"/>
      <c r="F155" s="1"/>
      <c r="G155" s="1"/>
      <c r="H155" s="1"/>
      <c r="I155"/>
      <c r="J155"/>
    </row>
    <row r="156" spans="1:10" s="2" customFormat="1" ht="16.899999999999999" customHeight="1" x14ac:dyDescent="0.2">
      <c r="A156" s="1"/>
      <c r="B156" s="1"/>
      <c r="C156" s="1"/>
      <c r="D156" s="1"/>
      <c r="E156" s="1"/>
      <c r="F156" s="1"/>
      <c r="G156" s="1"/>
      <c r="H156" s="1"/>
      <c r="I156"/>
      <c r="J156"/>
    </row>
    <row r="157" spans="1:10" s="2" customFormat="1" ht="16.899999999999999" customHeight="1" x14ac:dyDescent="0.2">
      <c r="A157" s="1"/>
      <c r="B157" s="1"/>
      <c r="C157" s="1"/>
      <c r="D157" s="1"/>
      <c r="E157" s="1"/>
      <c r="F157" s="1"/>
      <c r="G157" s="1"/>
      <c r="H157" s="1"/>
      <c r="I157"/>
      <c r="J157"/>
    </row>
    <row r="158" spans="1:10" s="2" customFormat="1" ht="16.899999999999999" customHeight="1" x14ac:dyDescent="0.2">
      <c r="A158" s="1"/>
      <c r="B158" s="1"/>
      <c r="C158" s="1"/>
      <c r="D158" s="1"/>
      <c r="E158" s="1"/>
      <c r="F158" s="1"/>
      <c r="G158" s="1"/>
      <c r="H158" s="1"/>
      <c r="I158"/>
      <c r="J158"/>
    </row>
    <row r="159" spans="1:10" s="2" customFormat="1" ht="16.899999999999999" customHeight="1" x14ac:dyDescent="0.2">
      <c r="A159" s="1"/>
      <c r="B159" s="1"/>
      <c r="C159" s="1"/>
      <c r="D159" s="1"/>
      <c r="E159" s="1"/>
      <c r="F159" s="1"/>
      <c r="G159" s="1"/>
      <c r="H159" s="1"/>
      <c r="I159"/>
      <c r="J159"/>
    </row>
    <row r="160" spans="1:10" s="2" customFormat="1" ht="16.899999999999999" customHeight="1" x14ac:dyDescent="0.2">
      <c r="A160" s="1"/>
      <c r="B160" s="1"/>
      <c r="C160" s="1"/>
      <c r="D160" s="1"/>
      <c r="E160" s="1"/>
      <c r="F160" s="1"/>
      <c r="G160" s="1"/>
      <c r="H160" s="1"/>
      <c r="I160"/>
      <c r="J160"/>
    </row>
    <row r="161" spans="1:10" s="2" customFormat="1" ht="16.899999999999999" customHeight="1" x14ac:dyDescent="0.2">
      <c r="A161" s="1"/>
      <c r="B161" s="1"/>
      <c r="C161" s="1"/>
      <c r="D161" s="1"/>
      <c r="E161" s="1"/>
      <c r="F161" s="1"/>
      <c r="G161" s="1"/>
      <c r="H161" s="1"/>
      <c r="I161"/>
      <c r="J161"/>
    </row>
    <row r="162" spans="1:10" s="2" customFormat="1" ht="16.899999999999999" customHeight="1" x14ac:dyDescent="0.2">
      <c r="A162" s="1"/>
      <c r="B162" s="1"/>
      <c r="C162" s="1"/>
      <c r="D162" s="1"/>
      <c r="E162" s="1"/>
      <c r="F162" s="1"/>
      <c r="G162" s="1"/>
      <c r="H162" s="1"/>
      <c r="I162"/>
      <c r="J162"/>
    </row>
    <row r="163" spans="1:10" s="2" customFormat="1" ht="16.899999999999999" customHeight="1" x14ac:dyDescent="0.2">
      <c r="A163" s="1"/>
      <c r="B163" s="1"/>
      <c r="C163" s="1"/>
      <c r="D163" s="1"/>
      <c r="E163" s="1"/>
      <c r="F163" s="1"/>
      <c r="G163" s="1"/>
      <c r="H163" s="1"/>
      <c r="I163"/>
      <c r="J163"/>
    </row>
    <row r="164" spans="1:10" s="2" customFormat="1" x14ac:dyDescent="0.2">
      <c r="A164" s="1"/>
      <c r="B164" s="1"/>
      <c r="C164" s="1"/>
      <c r="D164" s="1"/>
      <c r="E164" s="1"/>
      <c r="F164" s="1"/>
      <c r="G164" s="1"/>
      <c r="H164" s="1"/>
      <c r="I164"/>
      <c r="J164"/>
    </row>
    <row r="165" spans="1:10" s="2" customFormat="1" x14ac:dyDescent="0.2">
      <c r="A165" s="1"/>
      <c r="B165" s="1"/>
      <c r="C165" s="1"/>
      <c r="D165" s="1"/>
      <c r="E165" s="1"/>
      <c r="F165" s="1"/>
      <c r="G165" s="1"/>
      <c r="H165" s="1"/>
      <c r="I165"/>
      <c r="J165"/>
    </row>
    <row r="166" spans="1:10" s="2" customFormat="1" ht="16.899999999999999" customHeight="1" x14ac:dyDescent="0.2">
      <c r="A166" s="1"/>
      <c r="B166" s="1"/>
      <c r="C166" s="1"/>
      <c r="D166" s="1"/>
      <c r="E166" s="1"/>
      <c r="F166" s="1"/>
      <c r="G166" s="1"/>
      <c r="H166" s="1"/>
      <c r="I166"/>
      <c r="J166"/>
    </row>
    <row r="167" spans="1:10" s="2" customFormat="1" ht="16.899999999999999" customHeight="1" x14ac:dyDescent="0.2">
      <c r="A167" s="1"/>
      <c r="B167" s="1"/>
      <c r="C167" s="1"/>
      <c r="D167" s="1"/>
      <c r="E167" s="1"/>
      <c r="F167" s="1"/>
      <c r="G167" s="1"/>
      <c r="H167" s="1"/>
      <c r="I167"/>
      <c r="J167"/>
    </row>
    <row r="168" spans="1:10" s="2" customFormat="1" ht="16.899999999999999" customHeight="1" x14ac:dyDescent="0.2">
      <c r="A168" s="1"/>
      <c r="B168" s="1"/>
      <c r="C168" s="1"/>
      <c r="D168" s="1"/>
      <c r="E168" s="1"/>
      <c r="F168" s="1"/>
      <c r="G168" s="1"/>
      <c r="H168" s="1"/>
      <c r="I168"/>
      <c r="J168"/>
    </row>
    <row r="169" spans="1:10" s="2" customFormat="1" ht="16.899999999999999" customHeight="1" x14ac:dyDescent="0.2">
      <c r="A169" s="1"/>
      <c r="B169" s="1"/>
      <c r="C169" s="1"/>
      <c r="D169" s="1"/>
      <c r="E169" s="1"/>
      <c r="F169" s="1"/>
      <c r="G169" s="1"/>
      <c r="H169" s="1"/>
      <c r="I169"/>
      <c r="J169"/>
    </row>
    <row r="170" spans="1:10" s="2" customFormat="1" ht="16.899999999999999" customHeight="1" x14ac:dyDescent="0.2">
      <c r="A170" s="1"/>
      <c r="B170" s="1"/>
      <c r="C170" s="1"/>
      <c r="D170" s="1"/>
      <c r="E170" s="1"/>
      <c r="F170" s="1"/>
      <c r="G170" s="1"/>
      <c r="H170" s="1"/>
      <c r="I170"/>
      <c r="J170"/>
    </row>
    <row r="171" spans="1:10" s="2" customFormat="1" x14ac:dyDescent="0.2">
      <c r="A171" s="1"/>
      <c r="B171" s="1"/>
      <c r="C171" s="1"/>
      <c r="D171" s="1"/>
      <c r="E171" s="1"/>
      <c r="F171" s="1"/>
      <c r="G171" s="1"/>
      <c r="H171" s="1"/>
      <c r="I171"/>
      <c r="J171"/>
    </row>
    <row r="172" spans="1:10" s="2" customFormat="1" ht="16.899999999999999" customHeight="1" x14ac:dyDescent="0.2">
      <c r="A172" s="1"/>
      <c r="B172" s="1"/>
      <c r="C172" s="1"/>
      <c r="D172" s="1"/>
      <c r="E172" s="1"/>
      <c r="F172" s="1"/>
      <c r="G172" s="1"/>
      <c r="H172" s="1"/>
      <c r="I172"/>
      <c r="J172"/>
    </row>
    <row r="173" spans="1:10" s="2" customFormat="1" x14ac:dyDescent="0.2">
      <c r="A173" s="1"/>
      <c r="B173" s="1"/>
      <c r="C173" s="1"/>
      <c r="D173" s="1"/>
      <c r="E173" s="1"/>
      <c r="F173" s="1"/>
      <c r="G173" s="1"/>
      <c r="H173" s="1"/>
      <c r="I173"/>
      <c r="J173"/>
    </row>
    <row r="174" spans="1:10" s="2" customFormat="1" ht="16.899999999999999" customHeight="1" x14ac:dyDescent="0.2">
      <c r="A174" s="1"/>
      <c r="B174" s="1"/>
      <c r="C174" s="1"/>
      <c r="D174" s="1"/>
      <c r="E174" s="1"/>
      <c r="F174" s="1"/>
      <c r="G174" s="1"/>
      <c r="H174" s="1"/>
      <c r="I174"/>
      <c r="J174"/>
    </row>
    <row r="175" spans="1:10" s="2" customFormat="1" ht="16.899999999999999" customHeight="1" x14ac:dyDescent="0.2">
      <c r="A175" s="1"/>
      <c r="B175" s="1"/>
      <c r="C175" s="1"/>
      <c r="D175" s="1"/>
      <c r="E175" s="1"/>
      <c r="F175" s="1"/>
      <c r="G175" s="1"/>
      <c r="H175" s="1"/>
      <c r="I175"/>
      <c r="J175"/>
    </row>
    <row r="176" spans="1:10" s="2" customFormat="1" ht="16.899999999999999" customHeight="1" x14ac:dyDescent="0.2">
      <c r="A176" s="1"/>
      <c r="B176" s="1"/>
      <c r="C176" s="1"/>
      <c r="D176" s="1"/>
      <c r="E176" s="1"/>
      <c r="F176" s="1"/>
      <c r="G176" s="1"/>
      <c r="H176" s="1"/>
      <c r="I176"/>
      <c r="J176"/>
    </row>
    <row r="177" spans="1:10" s="2" customFormat="1" ht="16.899999999999999" customHeight="1" x14ac:dyDescent="0.2">
      <c r="A177" s="1"/>
      <c r="B177" s="1"/>
      <c r="C177" s="1"/>
      <c r="D177" s="1"/>
      <c r="E177" s="1"/>
      <c r="F177" s="1"/>
      <c r="G177" s="1"/>
      <c r="H177" s="1"/>
      <c r="I177"/>
      <c r="J177"/>
    </row>
    <row r="178" spans="1:10" s="2" customFormat="1" x14ac:dyDescent="0.2">
      <c r="A178" s="1"/>
      <c r="B178" s="1"/>
      <c r="C178" s="1"/>
      <c r="D178" s="1"/>
      <c r="E178" s="1"/>
      <c r="F178" s="1"/>
      <c r="G178" s="1"/>
      <c r="H178" s="1"/>
      <c r="I178"/>
      <c r="J178"/>
    </row>
    <row r="179" spans="1:10" s="2" customFormat="1" ht="16.899999999999999" customHeight="1" x14ac:dyDescent="0.2">
      <c r="A179" s="1"/>
      <c r="B179" s="1"/>
      <c r="C179" s="1"/>
      <c r="D179" s="1"/>
      <c r="E179" s="1"/>
      <c r="F179" s="1"/>
      <c r="G179" s="1"/>
      <c r="H179" s="1"/>
      <c r="I179"/>
      <c r="J179"/>
    </row>
    <row r="180" spans="1:10" s="2" customFormat="1" x14ac:dyDescent="0.2">
      <c r="A180" s="1"/>
      <c r="B180" s="1"/>
      <c r="C180" s="1"/>
      <c r="D180" s="1"/>
      <c r="E180" s="1"/>
      <c r="F180" s="1"/>
      <c r="G180" s="1"/>
      <c r="H180" s="1"/>
      <c r="I180"/>
      <c r="J180"/>
    </row>
    <row r="181" spans="1:10" s="2" customFormat="1" ht="16.899999999999999" customHeight="1" x14ac:dyDescent="0.2">
      <c r="A181" s="1"/>
      <c r="B181" s="1"/>
      <c r="C181" s="1"/>
      <c r="D181" s="1"/>
      <c r="E181" s="1"/>
      <c r="F181" s="1"/>
      <c r="G181" s="1"/>
      <c r="H181" s="1"/>
      <c r="I181"/>
      <c r="J181"/>
    </row>
    <row r="182" spans="1:10" s="2" customFormat="1" ht="16.899999999999999" customHeight="1" x14ac:dyDescent="0.2">
      <c r="A182" s="1"/>
      <c r="B182" s="1"/>
      <c r="C182" s="1"/>
      <c r="D182" s="1"/>
      <c r="E182" s="1"/>
      <c r="F182" s="1"/>
      <c r="G182" s="1"/>
      <c r="H182" s="1"/>
      <c r="I182"/>
      <c r="J182"/>
    </row>
    <row r="183" spans="1:10" s="2" customFormat="1" ht="16.899999999999999" customHeight="1" x14ac:dyDescent="0.2">
      <c r="A183" s="1"/>
      <c r="B183" s="1"/>
      <c r="C183" s="1"/>
      <c r="D183" s="1"/>
      <c r="E183" s="1"/>
      <c r="F183" s="1"/>
      <c r="G183" s="1"/>
      <c r="H183" s="1"/>
      <c r="I183"/>
      <c r="J183"/>
    </row>
    <row r="184" spans="1:10" s="2" customFormat="1" x14ac:dyDescent="0.2">
      <c r="A184" s="1"/>
      <c r="B184" s="1"/>
      <c r="C184" s="1"/>
      <c r="D184" s="1"/>
      <c r="E184" s="1"/>
      <c r="F184" s="1"/>
      <c r="G184" s="1"/>
      <c r="H184" s="1"/>
      <c r="I184"/>
      <c r="J184"/>
    </row>
    <row r="185" spans="1:10" s="2" customFormat="1" x14ac:dyDescent="0.2">
      <c r="A185" s="1"/>
      <c r="B185" s="1"/>
      <c r="C185" s="1"/>
      <c r="D185" s="1"/>
      <c r="E185" s="1"/>
      <c r="F185" s="1"/>
      <c r="G185" s="1"/>
      <c r="H185" s="1"/>
      <c r="I185"/>
      <c r="J185"/>
    </row>
    <row r="186" spans="1:10" s="2" customFormat="1" ht="16.899999999999999" customHeight="1" x14ac:dyDescent="0.2">
      <c r="A186" s="1"/>
      <c r="B186" s="1"/>
      <c r="C186" s="1"/>
      <c r="D186" s="1"/>
      <c r="E186" s="1"/>
      <c r="F186" s="1"/>
      <c r="G186" s="1"/>
      <c r="H186" s="1"/>
      <c r="I186"/>
      <c r="J186"/>
    </row>
    <row r="187" spans="1:10" s="2" customFormat="1" ht="16.899999999999999" customHeight="1" x14ac:dyDescent="0.2">
      <c r="A187" s="1"/>
      <c r="B187" s="1"/>
      <c r="C187" s="1"/>
      <c r="D187" s="1"/>
      <c r="E187" s="1"/>
      <c r="F187" s="1"/>
      <c r="G187" s="1"/>
      <c r="H187" s="1"/>
      <c r="I187"/>
      <c r="J187"/>
    </row>
    <row r="188" spans="1:10" s="2" customFormat="1" ht="16.899999999999999" customHeight="1" x14ac:dyDescent="0.2">
      <c r="A188" s="1"/>
      <c r="B188" s="1"/>
      <c r="C188" s="1"/>
      <c r="D188" s="1"/>
      <c r="E188" s="1"/>
      <c r="F188" s="1"/>
      <c r="G188" s="1"/>
      <c r="H188" s="1"/>
      <c r="I188"/>
      <c r="J188"/>
    </row>
    <row r="189" spans="1:10" s="2" customFormat="1" ht="16.899999999999999" customHeight="1" x14ac:dyDescent="0.2">
      <c r="A189" s="1"/>
      <c r="B189" s="1"/>
      <c r="C189" s="1"/>
      <c r="D189" s="1"/>
      <c r="E189" s="1"/>
      <c r="F189" s="1"/>
      <c r="G189" s="1"/>
      <c r="H189" s="1"/>
      <c r="I189"/>
      <c r="J189"/>
    </row>
    <row r="190" spans="1:10" s="2" customFormat="1" ht="16.899999999999999" customHeight="1" x14ac:dyDescent="0.2">
      <c r="A190" s="1"/>
      <c r="B190" s="1"/>
      <c r="C190" s="1"/>
      <c r="D190" s="1"/>
      <c r="E190" s="1"/>
      <c r="F190" s="1"/>
      <c r="G190" s="1"/>
      <c r="H190" s="1"/>
      <c r="I190"/>
      <c r="J190"/>
    </row>
    <row r="191" spans="1:10" s="2" customFormat="1" ht="16.899999999999999" customHeight="1" x14ac:dyDescent="0.2">
      <c r="A191" s="1"/>
      <c r="B191" s="1"/>
      <c r="C191" s="1"/>
      <c r="D191" s="1"/>
      <c r="E191" s="1"/>
      <c r="F191" s="1"/>
      <c r="G191" s="1"/>
      <c r="H191" s="1"/>
      <c r="I191"/>
      <c r="J191"/>
    </row>
    <row r="192" spans="1:10" s="2" customFormat="1" ht="16.899999999999999" customHeight="1" x14ac:dyDescent="0.2">
      <c r="A192" s="1"/>
      <c r="B192" s="1"/>
      <c r="C192" s="1"/>
      <c r="D192" s="1"/>
      <c r="E192" s="1"/>
      <c r="F192" s="1"/>
      <c r="G192" s="1"/>
      <c r="H192" s="1"/>
      <c r="I192"/>
      <c r="J192"/>
    </row>
    <row r="193" spans="1:10" s="2" customFormat="1" x14ac:dyDescent="0.2">
      <c r="A193" s="1"/>
      <c r="B193" s="1"/>
      <c r="C193" s="1"/>
      <c r="D193" s="1"/>
      <c r="E193" s="1"/>
      <c r="F193" s="1"/>
      <c r="G193" s="1"/>
      <c r="H193" s="1"/>
      <c r="I193"/>
      <c r="J193"/>
    </row>
    <row r="194" spans="1:10" s="2" customFormat="1" ht="16.899999999999999" customHeight="1" x14ac:dyDescent="0.2">
      <c r="A194" s="1"/>
      <c r="B194" s="1"/>
      <c r="C194" s="1"/>
      <c r="D194" s="1"/>
      <c r="E194" s="1"/>
      <c r="F194" s="1"/>
      <c r="G194" s="1"/>
      <c r="H194" s="1"/>
      <c r="I194"/>
      <c r="J194"/>
    </row>
    <row r="195" spans="1:10" s="2" customFormat="1" ht="16.899999999999999" customHeight="1" x14ac:dyDescent="0.2">
      <c r="A195" s="1"/>
      <c r="B195" s="1"/>
      <c r="C195" s="1"/>
      <c r="D195" s="1"/>
      <c r="E195" s="1"/>
      <c r="F195" s="1"/>
      <c r="G195" s="1"/>
      <c r="H195" s="1"/>
      <c r="I195"/>
      <c r="J195"/>
    </row>
    <row r="196" spans="1:10" s="2" customFormat="1" ht="16.899999999999999" customHeight="1" x14ac:dyDescent="0.2">
      <c r="A196" s="1"/>
      <c r="B196" s="1"/>
      <c r="C196" s="1"/>
      <c r="D196" s="1"/>
      <c r="E196" s="1"/>
      <c r="F196" s="1"/>
      <c r="G196" s="1"/>
      <c r="H196" s="1"/>
      <c r="I196"/>
      <c r="J196"/>
    </row>
    <row r="197" spans="1:10" s="2" customFormat="1" ht="16.899999999999999" customHeight="1" x14ac:dyDescent="0.2">
      <c r="A197" s="1"/>
      <c r="B197" s="1"/>
      <c r="C197" s="1"/>
      <c r="D197" s="1"/>
      <c r="E197" s="1"/>
      <c r="F197" s="1"/>
      <c r="G197" s="1"/>
      <c r="H197" s="1"/>
      <c r="I197"/>
      <c r="J197"/>
    </row>
    <row r="198" spans="1:10" s="2" customFormat="1" ht="16.899999999999999" customHeight="1" x14ac:dyDescent="0.2">
      <c r="A198" s="1"/>
      <c r="B198" s="1"/>
      <c r="C198" s="1"/>
      <c r="D198" s="1"/>
      <c r="E198" s="1"/>
      <c r="F198" s="1"/>
      <c r="G198" s="1"/>
      <c r="H198" s="1"/>
      <c r="I198"/>
      <c r="J198"/>
    </row>
    <row r="199" spans="1:10" s="2" customFormat="1" x14ac:dyDescent="0.2">
      <c r="A199" s="1"/>
      <c r="B199" s="1"/>
      <c r="C199" s="1"/>
      <c r="D199" s="1"/>
      <c r="E199" s="1"/>
      <c r="F199" s="1"/>
      <c r="G199" s="1"/>
      <c r="H199" s="1"/>
      <c r="I199"/>
      <c r="J199"/>
    </row>
    <row r="200" spans="1:10" s="2" customFormat="1" x14ac:dyDescent="0.2">
      <c r="A200" s="1"/>
      <c r="B200" s="1"/>
      <c r="C200" s="1"/>
      <c r="D200" s="1"/>
      <c r="E200" s="1"/>
      <c r="F200" s="1"/>
      <c r="G200" s="1"/>
      <c r="H200" s="1"/>
      <c r="I200"/>
      <c r="J200"/>
    </row>
    <row r="201" spans="1:10" s="2" customFormat="1" ht="16.899999999999999" customHeight="1" x14ac:dyDescent="0.2">
      <c r="A201" s="1"/>
      <c r="B201" s="1"/>
      <c r="C201" s="1"/>
      <c r="D201" s="1"/>
      <c r="E201" s="1"/>
      <c r="F201" s="1"/>
      <c r="G201" s="1"/>
      <c r="H201" s="1"/>
      <c r="I201"/>
      <c r="J201"/>
    </row>
    <row r="202" spans="1:10" s="2" customFormat="1" ht="16.899999999999999" customHeight="1" x14ac:dyDescent="0.2">
      <c r="A202" s="1"/>
      <c r="B202" s="1"/>
      <c r="C202" s="1"/>
      <c r="D202" s="1"/>
      <c r="E202" s="1"/>
      <c r="F202" s="1"/>
      <c r="G202" s="1"/>
      <c r="H202" s="1"/>
      <c r="I202"/>
      <c r="J202"/>
    </row>
    <row r="203" spans="1:10" s="2" customFormat="1" ht="16.899999999999999" customHeight="1" x14ac:dyDescent="0.2">
      <c r="A203" s="1"/>
      <c r="B203" s="1"/>
      <c r="C203" s="1"/>
      <c r="D203" s="1"/>
      <c r="E203" s="1"/>
      <c r="F203" s="1"/>
      <c r="G203" s="1"/>
      <c r="H203" s="1"/>
      <c r="I203"/>
      <c r="J203"/>
    </row>
    <row r="204" spans="1:10" s="2" customFormat="1" ht="16.899999999999999" customHeight="1" x14ac:dyDescent="0.2">
      <c r="A204" s="1"/>
      <c r="B204" s="1"/>
      <c r="C204" s="1"/>
      <c r="D204" s="1"/>
      <c r="E204" s="1"/>
      <c r="F204" s="1"/>
      <c r="G204" s="1"/>
      <c r="H204" s="1"/>
      <c r="I204"/>
      <c r="J204"/>
    </row>
    <row r="205" spans="1:10" s="2" customFormat="1" ht="16.899999999999999" customHeight="1" x14ac:dyDescent="0.2">
      <c r="A205" s="1"/>
      <c r="B205" s="1"/>
      <c r="C205" s="1"/>
      <c r="D205" s="1"/>
      <c r="E205" s="1"/>
      <c r="F205" s="1"/>
      <c r="G205" s="1"/>
      <c r="H205" s="1"/>
      <c r="I205"/>
      <c r="J205"/>
    </row>
    <row r="206" spans="1:10" s="2" customFormat="1" x14ac:dyDescent="0.2">
      <c r="A206" s="1"/>
      <c r="B206" s="1"/>
      <c r="C206" s="1"/>
      <c r="D206" s="1"/>
      <c r="E206" s="1"/>
      <c r="F206" s="1"/>
      <c r="G206" s="1"/>
      <c r="H206" s="1"/>
      <c r="I206"/>
      <c r="J206"/>
    </row>
    <row r="207" spans="1:10" s="2" customFormat="1" x14ac:dyDescent="0.2">
      <c r="A207" s="1"/>
      <c r="B207" s="1"/>
      <c r="C207" s="1"/>
      <c r="D207" s="1"/>
      <c r="E207" s="1"/>
      <c r="F207" s="1"/>
      <c r="G207" s="1"/>
      <c r="H207" s="1"/>
      <c r="I207"/>
      <c r="J207"/>
    </row>
    <row r="208" spans="1:10" s="2" customFormat="1" ht="16.899999999999999" customHeight="1" x14ac:dyDescent="0.2">
      <c r="A208" s="1"/>
      <c r="B208" s="1"/>
      <c r="C208" s="1"/>
      <c r="D208" s="1"/>
      <c r="E208" s="1"/>
      <c r="F208" s="1"/>
      <c r="G208" s="1"/>
      <c r="H208" s="1"/>
      <c r="I208"/>
      <c r="J208"/>
    </row>
    <row r="209" spans="1:10" s="2" customFormat="1" ht="16.899999999999999" customHeight="1" x14ac:dyDescent="0.2">
      <c r="A209" s="1"/>
      <c r="B209" s="1"/>
      <c r="C209" s="1"/>
      <c r="D209" s="1"/>
      <c r="E209" s="1"/>
      <c r="F209" s="1"/>
      <c r="G209" s="1"/>
      <c r="H209" s="1"/>
      <c r="I209"/>
      <c r="J209"/>
    </row>
    <row r="210" spans="1:10" s="2" customFormat="1" ht="16.899999999999999" customHeight="1" x14ac:dyDescent="0.2">
      <c r="A210" s="1"/>
      <c r="B210" s="1"/>
      <c r="C210" s="1"/>
      <c r="D210" s="1"/>
      <c r="E210" s="1"/>
      <c r="F210" s="1"/>
      <c r="G210" s="1"/>
      <c r="H210" s="1"/>
      <c r="I210"/>
      <c r="J210"/>
    </row>
    <row r="211" spans="1:10" s="2" customFormat="1" ht="16.899999999999999" customHeight="1" x14ac:dyDescent="0.2">
      <c r="A211" s="1"/>
      <c r="B211" s="1"/>
      <c r="C211" s="1"/>
      <c r="D211" s="1"/>
      <c r="E211" s="1"/>
      <c r="F211" s="1"/>
      <c r="G211" s="1"/>
      <c r="H211" s="1"/>
      <c r="I211"/>
      <c r="J211"/>
    </row>
    <row r="212" spans="1:10" s="2" customFormat="1" ht="16.899999999999999" customHeight="1" x14ac:dyDescent="0.2">
      <c r="A212" s="1"/>
      <c r="B212" s="1"/>
      <c r="C212" s="1"/>
      <c r="D212" s="1"/>
      <c r="E212" s="1"/>
      <c r="F212" s="1"/>
      <c r="G212" s="1"/>
      <c r="H212" s="1"/>
      <c r="I212"/>
      <c r="J212"/>
    </row>
    <row r="213" spans="1:10" s="2" customFormat="1" ht="16.899999999999999" customHeight="1" x14ac:dyDescent="0.2">
      <c r="A213" s="1"/>
      <c r="B213" s="1"/>
      <c r="C213" s="1"/>
      <c r="D213" s="1"/>
      <c r="E213" s="1"/>
      <c r="F213" s="1"/>
      <c r="G213" s="1"/>
      <c r="H213" s="1"/>
      <c r="I213"/>
      <c r="J213"/>
    </row>
    <row r="214" spans="1:10" s="2" customFormat="1" ht="16.899999999999999" customHeight="1" x14ac:dyDescent="0.2">
      <c r="A214" s="1"/>
      <c r="B214" s="1"/>
      <c r="C214" s="1"/>
      <c r="D214" s="1"/>
      <c r="E214" s="1"/>
      <c r="F214" s="1"/>
      <c r="G214" s="1"/>
      <c r="H214" s="1"/>
      <c r="I214"/>
      <c r="J214"/>
    </row>
    <row r="215" spans="1:10" s="2" customFormat="1" ht="16.899999999999999" customHeight="1" x14ac:dyDescent="0.2">
      <c r="A215" s="1"/>
      <c r="B215" s="1"/>
      <c r="C215" s="1"/>
      <c r="D215" s="1"/>
      <c r="E215" s="1"/>
      <c r="F215" s="1"/>
      <c r="G215" s="1"/>
      <c r="H215" s="1"/>
      <c r="I215"/>
      <c r="J215"/>
    </row>
    <row r="216" spans="1:10" s="2" customFormat="1" ht="16.899999999999999" customHeight="1" x14ac:dyDescent="0.2">
      <c r="A216" s="1"/>
      <c r="B216" s="1"/>
      <c r="C216" s="1"/>
      <c r="D216" s="1"/>
      <c r="E216" s="1"/>
      <c r="F216" s="1"/>
      <c r="G216" s="1"/>
      <c r="H216" s="1"/>
      <c r="I216"/>
      <c r="J216"/>
    </row>
    <row r="217" spans="1:10" s="2" customFormat="1" ht="16.899999999999999" customHeight="1" x14ac:dyDescent="0.2">
      <c r="A217" s="1"/>
      <c r="B217" s="1"/>
      <c r="C217" s="1"/>
      <c r="D217" s="1"/>
      <c r="E217" s="1"/>
      <c r="F217" s="1"/>
      <c r="G217" s="1"/>
      <c r="H217" s="1"/>
      <c r="I217"/>
      <c r="J217"/>
    </row>
    <row r="218" spans="1:10" s="2" customFormat="1" ht="16.899999999999999" customHeight="1" x14ac:dyDescent="0.2">
      <c r="A218" s="1"/>
      <c r="B218" s="1"/>
      <c r="C218" s="1"/>
      <c r="D218" s="1"/>
      <c r="E218" s="1"/>
      <c r="F218" s="1"/>
      <c r="G218" s="1"/>
      <c r="H218" s="1"/>
      <c r="I218"/>
      <c r="J218"/>
    </row>
    <row r="219" spans="1:10" s="2" customFormat="1" ht="16.899999999999999" customHeight="1" x14ac:dyDescent="0.2">
      <c r="A219" s="1"/>
      <c r="B219" s="1"/>
      <c r="C219" s="1"/>
      <c r="D219" s="1"/>
      <c r="E219" s="1"/>
      <c r="F219" s="1"/>
      <c r="G219" s="1"/>
      <c r="H219" s="1"/>
      <c r="I219"/>
      <c r="J219"/>
    </row>
    <row r="220" spans="1:10" s="2" customFormat="1" ht="16.899999999999999" customHeight="1" x14ac:dyDescent="0.2">
      <c r="A220" s="1"/>
      <c r="B220" s="1"/>
      <c r="C220" s="1"/>
      <c r="D220" s="1"/>
      <c r="E220" s="1"/>
      <c r="F220" s="1"/>
      <c r="G220" s="1"/>
      <c r="H220" s="1"/>
      <c r="I220"/>
      <c r="J220"/>
    </row>
    <row r="221" spans="1:10" s="2" customFormat="1" ht="16.899999999999999" customHeight="1" x14ac:dyDescent="0.2">
      <c r="A221" s="1"/>
      <c r="B221" s="1"/>
      <c r="C221" s="1"/>
      <c r="D221" s="1"/>
      <c r="E221" s="1"/>
      <c r="F221" s="1"/>
      <c r="G221" s="1"/>
      <c r="H221" s="1"/>
      <c r="I221"/>
      <c r="J221"/>
    </row>
    <row r="222" spans="1:10" s="2" customFormat="1" ht="16.899999999999999" customHeight="1" x14ac:dyDescent="0.2">
      <c r="A222" s="1"/>
      <c r="B222" s="1"/>
      <c r="C222" s="1"/>
      <c r="D222" s="1"/>
      <c r="E222" s="1"/>
      <c r="F222" s="1"/>
      <c r="G222" s="1"/>
      <c r="H222" s="1"/>
      <c r="I222"/>
      <c r="J222"/>
    </row>
    <row r="223" spans="1:10" s="2" customFormat="1" ht="16.899999999999999" customHeight="1" x14ac:dyDescent="0.2">
      <c r="A223" s="1"/>
      <c r="B223" s="1"/>
      <c r="C223" s="1"/>
      <c r="D223" s="1"/>
      <c r="E223" s="1"/>
      <c r="F223" s="1"/>
      <c r="G223" s="1"/>
      <c r="H223" s="1"/>
      <c r="I223"/>
      <c r="J223"/>
    </row>
    <row r="224" spans="1:10" s="2" customFormat="1" ht="16.899999999999999" customHeight="1" x14ac:dyDescent="0.2">
      <c r="A224" s="1"/>
      <c r="B224" s="1"/>
      <c r="C224" s="1"/>
      <c r="D224" s="1"/>
      <c r="E224" s="1"/>
      <c r="F224" s="1"/>
      <c r="G224" s="1"/>
      <c r="H224" s="1"/>
      <c r="I224"/>
      <c r="J224"/>
    </row>
    <row r="225" spans="1:10" s="2" customFormat="1" ht="16.899999999999999" customHeight="1" x14ac:dyDescent="0.2">
      <c r="A225" s="1"/>
      <c r="B225" s="1"/>
      <c r="C225" s="1"/>
      <c r="D225" s="1"/>
      <c r="E225" s="1"/>
      <c r="F225" s="1"/>
      <c r="G225" s="1"/>
      <c r="H225" s="1"/>
      <c r="I225"/>
      <c r="J225"/>
    </row>
    <row r="226" spans="1:10" s="2" customFormat="1" ht="16.899999999999999" customHeight="1" x14ac:dyDescent="0.2">
      <c r="A226" s="1"/>
      <c r="B226" s="1"/>
      <c r="C226" s="1"/>
      <c r="D226" s="1"/>
      <c r="E226" s="1"/>
      <c r="F226" s="1"/>
      <c r="G226" s="1"/>
      <c r="H226" s="1"/>
      <c r="I226"/>
      <c r="J226"/>
    </row>
    <row r="227" spans="1:10" s="2" customFormat="1" ht="16.899999999999999" customHeight="1" x14ac:dyDescent="0.2">
      <c r="A227" s="1"/>
      <c r="B227" s="1"/>
      <c r="C227" s="1"/>
      <c r="D227" s="1"/>
      <c r="E227" s="1"/>
      <c r="F227" s="1"/>
      <c r="G227" s="1"/>
      <c r="H227" s="1"/>
      <c r="I227"/>
      <c r="J227"/>
    </row>
    <row r="228" spans="1:10" s="2" customFormat="1" ht="16.899999999999999" customHeight="1" x14ac:dyDescent="0.2">
      <c r="A228" s="1"/>
      <c r="B228" s="1"/>
      <c r="C228" s="1"/>
      <c r="D228" s="1"/>
      <c r="E228" s="1"/>
      <c r="F228" s="1"/>
      <c r="G228" s="1"/>
      <c r="H228" s="1"/>
      <c r="I228"/>
      <c r="J228"/>
    </row>
    <row r="229" spans="1:10" s="2" customFormat="1" ht="26.45" customHeight="1" x14ac:dyDescent="0.2">
      <c r="A229" s="1"/>
      <c r="B229" s="1"/>
      <c r="C229" s="1"/>
      <c r="D229" s="1"/>
      <c r="E229" s="1"/>
      <c r="F229" s="1"/>
      <c r="G229" s="1"/>
      <c r="H229" s="1"/>
      <c r="I229"/>
      <c r="J229"/>
    </row>
    <row r="230" spans="1:10" s="2" customFormat="1" ht="16.899999999999999" customHeight="1" x14ac:dyDescent="0.2">
      <c r="A230" s="1"/>
      <c r="B230" s="1"/>
      <c r="C230" s="1"/>
      <c r="D230" s="1"/>
      <c r="E230" s="1"/>
      <c r="F230" s="1"/>
      <c r="G230" s="1"/>
      <c r="H230" s="1"/>
      <c r="I230"/>
      <c r="J230"/>
    </row>
    <row r="231" spans="1:10" s="2" customFormat="1" ht="16.899999999999999" customHeight="1" x14ac:dyDescent="0.2">
      <c r="A231" s="1"/>
      <c r="B231" s="1"/>
      <c r="C231" s="1"/>
      <c r="D231" s="1"/>
      <c r="E231" s="1"/>
      <c r="F231" s="1"/>
      <c r="G231" s="1"/>
      <c r="H231" s="1"/>
      <c r="I231"/>
      <c r="J231"/>
    </row>
    <row r="232" spans="1:10" s="2" customFormat="1" ht="16.899999999999999" customHeight="1" x14ac:dyDescent="0.2">
      <c r="A232" s="1"/>
      <c r="B232" s="1"/>
      <c r="C232" s="1"/>
      <c r="D232" s="1"/>
      <c r="E232" s="1"/>
      <c r="F232" s="1"/>
      <c r="G232" s="1"/>
      <c r="H232" s="1"/>
      <c r="I232"/>
      <c r="J232"/>
    </row>
    <row r="233" spans="1:10" s="2" customFormat="1" ht="16.899999999999999" customHeight="1" x14ac:dyDescent="0.2">
      <c r="A233" s="1"/>
      <c r="B233" s="1"/>
      <c r="C233" s="1"/>
      <c r="D233" s="1"/>
      <c r="E233" s="1"/>
      <c r="F233" s="1"/>
      <c r="G233" s="1"/>
      <c r="H233" s="1"/>
      <c r="I233"/>
      <c r="J233"/>
    </row>
    <row r="234" spans="1:10" s="2" customFormat="1" ht="16.899999999999999" customHeight="1" x14ac:dyDescent="0.2">
      <c r="A234" s="1"/>
      <c r="B234" s="1"/>
      <c r="C234" s="1"/>
      <c r="D234" s="1"/>
      <c r="E234" s="1"/>
      <c r="F234" s="1"/>
      <c r="G234" s="1"/>
      <c r="H234" s="1"/>
      <c r="I234"/>
      <c r="J234"/>
    </row>
    <row r="235" spans="1:10" s="2" customFormat="1" ht="16.899999999999999" customHeight="1" x14ac:dyDescent="0.2">
      <c r="A235" s="1"/>
      <c r="B235" s="1"/>
      <c r="C235" s="1"/>
      <c r="D235" s="1"/>
      <c r="E235" s="1"/>
      <c r="F235" s="1"/>
      <c r="G235" s="1"/>
      <c r="H235" s="1"/>
      <c r="I235"/>
      <c r="J235"/>
    </row>
    <row r="236" spans="1:10" s="2" customFormat="1" ht="16.899999999999999" customHeight="1" x14ac:dyDescent="0.2">
      <c r="A236" s="1"/>
      <c r="B236" s="1"/>
      <c r="C236" s="1"/>
      <c r="D236" s="1"/>
      <c r="E236" s="1"/>
      <c r="F236" s="1"/>
      <c r="G236" s="1"/>
      <c r="H236" s="1"/>
      <c r="I236"/>
      <c r="J236"/>
    </row>
    <row r="237" spans="1:10" s="2" customFormat="1" ht="16.899999999999999" customHeight="1" x14ac:dyDescent="0.2">
      <c r="A237" s="1"/>
      <c r="B237" s="1"/>
      <c r="C237" s="1"/>
      <c r="D237" s="1"/>
      <c r="E237" s="1"/>
      <c r="F237" s="1"/>
      <c r="G237" s="1"/>
      <c r="H237" s="1"/>
      <c r="I237"/>
      <c r="J237"/>
    </row>
    <row r="238" spans="1:10" s="2" customFormat="1" ht="16.899999999999999" customHeight="1" x14ac:dyDescent="0.2">
      <c r="A238" s="1"/>
      <c r="B238" s="1"/>
      <c r="C238" s="1"/>
      <c r="D238" s="1"/>
      <c r="E238" s="1"/>
      <c r="F238" s="1"/>
      <c r="G238" s="1"/>
      <c r="H238" s="1"/>
      <c r="I238"/>
      <c r="J238"/>
    </row>
    <row r="239" spans="1:10" s="2" customFormat="1" x14ac:dyDescent="0.2">
      <c r="A239" s="1"/>
      <c r="B239" s="1"/>
      <c r="C239" s="1"/>
      <c r="D239" s="1"/>
      <c r="E239" s="1"/>
      <c r="F239" s="1"/>
      <c r="G239" s="1"/>
      <c r="H239" s="1"/>
      <c r="I239"/>
      <c r="J239"/>
    </row>
    <row r="240" spans="1:10" s="2" customFormat="1" x14ac:dyDescent="0.2">
      <c r="A240" s="1"/>
      <c r="B240" s="1"/>
      <c r="C240" s="1"/>
      <c r="D240" s="1"/>
      <c r="E240" s="1"/>
      <c r="F240" s="1"/>
      <c r="G240" s="1"/>
      <c r="H240" s="1"/>
      <c r="I240"/>
      <c r="J240"/>
    </row>
    <row r="241" spans="1:10" s="2" customFormat="1" ht="16.899999999999999" customHeight="1" x14ac:dyDescent="0.2">
      <c r="A241" s="1"/>
      <c r="B241" s="1"/>
      <c r="C241" s="1"/>
      <c r="D241" s="1"/>
      <c r="E241" s="1"/>
      <c r="F241" s="1"/>
      <c r="G241" s="1"/>
      <c r="H241" s="1"/>
      <c r="I241"/>
      <c r="J241"/>
    </row>
    <row r="242" spans="1:10" s="2" customFormat="1" ht="16.899999999999999" customHeight="1" x14ac:dyDescent="0.2">
      <c r="A242" s="1"/>
      <c r="B242" s="1"/>
      <c r="C242" s="1"/>
      <c r="D242" s="1"/>
      <c r="E242" s="1"/>
      <c r="F242" s="1"/>
      <c r="G242" s="1"/>
      <c r="H242" s="1"/>
      <c r="I242"/>
      <c r="J242"/>
    </row>
    <row r="243" spans="1:10" s="2" customFormat="1" ht="16.899999999999999" customHeight="1" x14ac:dyDescent="0.2">
      <c r="A243" s="1"/>
      <c r="B243" s="1"/>
      <c r="C243" s="1"/>
      <c r="D243" s="1"/>
      <c r="E243" s="1"/>
      <c r="F243" s="1"/>
      <c r="G243" s="1"/>
      <c r="H243" s="1"/>
      <c r="I243"/>
      <c r="J243"/>
    </row>
    <row r="244" spans="1:10" s="2" customFormat="1" ht="16.899999999999999" customHeight="1" x14ac:dyDescent="0.2">
      <c r="A244" s="1"/>
      <c r="B244" s="1"/>
      <c r="C244" s="1"/>
      <c r="D244" s="1"/>
      <c r="E244" s="1"/>
      <c r="F244" s="1"/>
      <c r="G244" s="1"/>
      <c r="H244" s="1"/>
      <c r="I244"/>
      <c r="J244"/>
    </row>
    <row r="245" spans="1:10" s="2" customFormat="1" ht="16.899999999999999" customHeight="1" x14ac:dyDescent="0.2">
      <c r="A245" s="1"/>
      <c r="B245" s="1"/>
      <c r="C245" s="1"/>
      <c r="D245" s="1"/>
      <c r="E245" s="1"/>
      <c r="F245" s="1"/>
      <c r="G245" s="1"/>
      <c r="H245" s="1"/>
      <c r="I245"/>
      <c r="J245"/>
    </row>
    <row r="246" spans="1:10" s="2" customFormat="1" ht="16.899999999999999" customHeight="1" x14ac:dyDescent="0.2">
      <c r="A246" s="1"/>
      <c r="B246" s="1"/>
      <c r="C246" s="1"/>
      <c r="D246" s="1"/>
      <c r="E246" s="1"/>
      <c r="F246" s="1"/>
      <c r="G246" s="1"/>
      <c r="H246" s="1"/>
      <c r="I246"/>
      <c r="J246"/>
    </row>
    <row r="247" spans="1:10" s="2" customFormat="1" ht="16.899999999999999" customHeight="1" x14ac:dyDescent="0.2">
      <c r="A247" s="1"/>
      <c r="B247" s="1"/>
      <c r="C247" s="1"/>
      <c r="D247" s="1"/>
      <c r="E247" s="1"/>
      <c r="F247" s="1"/>
      <c r="G247" s="1"/>
      <c r="H247" s="1"/>
      <c r="I247"/>
      <c r="J247"/>
    </row>
    <row r="248" spans="1:10" s="2" customFormat="1" ht="16.899999999999999" customHeight="1" x14ac:dyDescent="0.2">
      <c r="A248" s="1"/>
      <c r="B248" s="1"/>
      <c r="C248" s="1"/>
      <c r="D248" s="1"/>
      <c r="E248" s="1"/>
      <c r="F248" s="1"/>
      <c r="G248" s="1"/>
      <c r="H248" s="1"/>
      <c r="I248"/>
      <c r="J248"/>
    </row>
    <row r="249" spans="1:10" s="2" customFormat="1" ht="16.899999999999999" customHeight="1" x14ac:dyDescent="0.2">
      <c r="A249" s="1"/>
      <c r="B249" s="1"/>
      <c r="C249" s="1"/>
      <c r="D249" s="1"/>
      <c r="E249" s="1"/>
      <c r="F249" s="1"/>
      <c r="G249" s="1"/>
      <c r="H249" s="1"/>
      <c r="I249"/>
      <c r="J249"/>
    </row>
    <row r="250" spans="1:10" s="2" customFormat="1" ht="16.899999999999999" customHeight="1" x14ac:dyDescent="0.2">
      <c r="A250" s="1"/>
      <c r="B250" s="1"/>
      <c r="C250" s="1"/>
      <c r="D250" s="1"/>
      <c r="E250" s="1"/>
      <c r="F250" s="1"/>
      <c r="G250" s="1"/>
      <c r="H250" s="1"/>
      <c r="I250"/>
      <c r="J250"/>
    </row>
    <row r="251" spans="1:10" s="2" customFormat="1" ht="16.899999999999999" customHeight="1" x14ac:dyDescent="0.2">
      <c r="A251" s="1"/>
      <c r="B251" s="1"/>
      <c r="C251" s="1"/>
      <c r="D251" s="1"/>
      <c r="E251" s="1"/>
      <c r="F251" s="1"/>
      <c r="G251" s="1"/>
      <c r="H251" s="1"/>
      <c r="I251"/>
      <c r="J251"/>
    </row>
    <row r="252" spans="1:10" s="2" customFormat="1" ht="16.899999999999999" customHeight="1" x14ac:dyDescent="0.2">
      <c r="A252" s="1"/>
      <c r="B252" s="1"/>
      <c r="C252" s="1"/>
      <c r="D252" s="1"/>
      <c r="E252" s="1"/>
      <c r="F252" s="1"/>
      <c r="G252" s="1"/>
      <c r="H252" s="1"/>
      <c r="I252"/>
      <c r="J252"/>
    </row>
    <row r="253" spans="1:10" s="2" customFormat="1" ht="16.899999999999999" customHeight="1" x14ac:dyDescent="0.2">
      <c r="A253" s="1"/>
      <c r="B253" s="1"/>
      <c r="C253" s="1"/>
      <c r="D253" s="1"/>
      <c r="E253" s="1"/>
      <c r="F253" s="1"/>
      <c r="G253" s="1"/>
      <c r="H253" s="1"/>
      <c r="I253"/>
      <c r="J253"/>
    </row>
    <row r="254" spans="1:10" s="2" customFormat="1" ht="16.899999999999999" customHeight="1" x14ac:dyDescent="0.2">
      <c r="A254" s="1"/>
      <c r="B254" s="1"/>
      <c r="C254" s="1"/>
      <c r="D254" s="1"/>
      <c r="E254" s="1"/>
      <c r="F254" s="1"/>
      <c r="G254" s="1"/>
      <c r="H254" s="1"/>
      <c r="I254"/>
      <c r="J254"/>
    </row>
    <row r="255" spans="1:10" s="2" customFormat="1" ht="16.899999999999999" customHeight="1" x14ac:dyDescent="0.2">
      <c r="A255" s="1"/>
      <c r="B255" s="1"/>
      <c r="C255" s="1"/>
      <c r="D255" s="1"/>
      <c r="E255" s="1"/>
      <c r="F255" s="1"/>
      <c r="G255" s="1"/>
      <c r="H255" s="1"/>
      <c r="I255"/>
      <c r="J255"/>
    </row>
    <row r="256" spans="1:10" s="2" customFormat="1" ht="16.899999999999999" customHeight="1" x14ac:dyDescent="0.2">
      <c r="A256" s="1"/>
      <c r="B256" s="1"/>
      <c r="C256" s="1"/>
      <c r="D256" s="1"/>
      <c r="E256" s="1"/>
      <c r="F256" s="1"/>
      <c r="G256" s="1"/>
      <c r="H256" s="1"/>
      <c r="I256"/>
      <c r="J256"/>
    </row>
    <row r="257" spans="1:10" s="2" customFormat="1" ht="16.899999999999999" customHeight="1" x14ac:dyDescent="0.2">
      <c r="A257" s="1"/>
      <c r="B257" s="1"/>
      <c r="C257" s="1"/>
      <c r="D257" s="1"/>
      <c r="E257" s="1"/>
      <c r="F257" s="1"/>
      <c r="G257" s="1"/>
      <c r="H257" s="1"/>
      <c r="I257"/>
      <c r="J257"/>
    </row>
    <row r="258" spans="1:10" s="2" customFormat="1" ht="16.899999999999999" customHeight="1" x14ac:dyDescent="0.2">
      <c r="A258" s="1"/>
      <c r="B258" s="1"/>
      <c r="C258" s="1"/>
      <c r="D258" s="1"/>
      <c r="E258" s="1"/>
      <c r="F258" s="1"/>
      <c r="G258" s="1"/>
      <c r="H258" s="1"/>
      <c r="I258"/>
      <c r="J258"/>
    </row>
    <row r="259" spans="1:10" s="2" customFormat="1" ht="16.899999999999999" customHeight="1" x14ac:dyDescent="0.2">
      <c r="A259" s="1"/>
      <c r="B259" s="1"/>
      <c r="C259" s="1"/>
      <c r="D259" s="1"/>
      <c r="E259" s="1"/>
      <c r="F259" s="1"/>
      <c r="G259" s="1"/>
      <c r="H259" s="1"/>
      <c r="I259"/>
      <c r="J259"/>
    </row>
    <row r="260" spans="1:10" s="2" customFormat="1" ht="16.899999999999999" customHeight="1" x14ac:dyDescent="0.2">
      <c r="A260" s="1"/>
      <c r="B260" s="1"/>
      <c r="C260" s="1"/>
      <c r="D260" s="1"/>
      <c r="E260" s="1"/>
      <c r="F260" s="1"/>
      <c r="G260" s="1"/>
      <c r="H260" s="1"/>
      <c r="I260"/>
      <c r="J260"/>
    </row>
    <row r="261" spans="1:10" s="2" customFormat="1" ht="16.899999999999999" customHeight="1" x14ac:dyDescent="0.2">
      <c r="A261" s="1"/>
      <c r="B261" s="1"/>
      <c r="C261" s="1"/>
      <c r="D261" s="1"/>
      <c r="E261" s="1"/>
      <c r="F261" s="1"/>
      <c r="G261" s="1"/>
      <c r="H261" s="1"/>
      <c r="I261"/>
      <c r="J261"/>
    </row>
    <row r="262" spans="1:10" s="2" customFormat="1" ht="16.899999999999999" customHeight="1" x14ac:dyDescent="0.2">
      <c r="A262" s="1"/>
      <c r="B262" s="1"/>
      <c r="C262" s="1"/>
      <c r="D262" s="1"/>
      <c r="E262" s="1"/>
      <c r="F262" s="1"/>
      <c r="G262" s="1"/>
      <c r="H262" s="1"/>
      <c r="I262"/>
      <c r="J262"/>
    </row>
    <row r="263" spans="1:10" s="2" customFormat="1" x14ac:dyDescent="0.2">
      <c r="A263" s="1"/>
      <c r="B263" s="1"/>
      <c r="C263" s="1"/>
      <c r="D263" s="1"/>
      <c r="E263" s="1"/>
      <c r="F263" s="1"/>
      <c r="G263" s="1"/>
      <c r="H263" s="1"/>
      <c r="I263"/>
      <c r="J263"/>
    </row>
    <row r="264" spans="1:10" s="2" customFormat="1" ht="16.899999999999999" customHeight="1" x14ac:dyDescent="0.2">
      <c r="A264" s="1"/>
      <c r="B264" s="1"/>
      <c r="C264" s="1"/>
      <c r="D264" s="1"/>
      <c r="E264" s="1"/>
      <c r="F264" s="1"/>
      <c r="G264" s="1"/>
      <c r="H264" s="1"/>
      <c r="I264"/>
      <c r="J264"/>
    </row>
    <row r="265" spans="1:10" s="2" customFormat="1" x14ac:dyDescent="0.2">
      <c r="A265" s="1"/>
      <c r="B265" s="1"/>
      <c r="C265" s="1"/>
      <c r="D265" s="1"/>
      <c r="E265" s="1"/>
      <c r="F265" s="1"/>
      <c r="G265" s="1"/>
      <c r="H265" s="1"/>
      <c r="I265"/>
      <c r="J265"/>
    </row>
    <row r="266" spans="1:10" s="2" customFormat="1" ht="16.899999999999999" customHeight="1" x14ac:dyDescent="0.2">
      <c r="A266" s="1"/>
      <c r="B266" s="1"/>
      <c r="C266" s="1"/>
      <c r="D266" s="1"/>
      <c r="E266" s="1"/>
      <c r="F266" s="1"/>
      <c r="G266" s="1"/>
      <c r="H266" s="1"/>
      <c r="I266"/>
      <c r="J266"/>
    </row>
    <row r="267" spans="1:10" s="2" customFormat="1" ht="16.899999999999999" customHeight="1" x14ac:dyDescent="0.2">
      <c r="A267" s="1"/>
      <c r="B267" s="1"/>
      <c r="C267" s="1"/>
      <c r="D267" s="1"/>
      <c r="E267" s="1"/>
      <c r="F267" s="1"/>
      <c r="G267" s="1"/>
      <c r="H267" s="1"/>
      <c r="I267"/>
      <c r="J267"/>
    </row>
    <row r="268" spans="1:10" s="2" customFormat="1" ht="16.899999999999999" customHeight="1" x14ac:dyDescent="0.2">
      <c r="A268" s="1"/>
      <c r="B268" s="1"/>
      <c r="C268" s="1"/>
      <c r="D268" s="1"/>
      <c r="E268" s="1"/>
      <c r="F268" s="1"/>
      <c r="G268" s="1"/>
      <c r="H268" s="1"/>
      <c r="I268"/>
      <c r="J268"/>
    </row>
    <row r="269" spans="1:10" s="2" customFormat="1" ht="16.899999999999999" customHeight="1" x14ac:dyDescent="0.2">
      <c r="A269" s="1"/>
      <c r="B269" s="1"/>
      <c r="C269" s="1"/>
      <c r="D269" s="1"/>
      <c r="E269" s="1"/>
      <c r="F269" s="1"/>
      <c r="G269" s="1"/>
      <c r="H269" s="1"/>
      <c r="I269"/>
      <c r="J269"/>
    </row>
    <row r="270" spans="1:10" s="2" customFormat="1" ht="16.899999999999999" customHeight="1" x14ac:dyDescent="0.2">
      <c r="A270" s="1"/>
      <c r="B270" s="1"/>
      <c r="C270" s="1"/>
      <c r="D270" s="1"/>
      <c r="E270" s="1"/>
      <c r="F270" s="1"/>
      <c r="G270" s="1"/>
      <c r="H270" s="1"/>
      <c r="I270"/>
      <c r="J270"/>
    </row>
    <row r="271" spans="1:10" s="2" customFormat="1" x14ac:dyDescent="0.2">
      <c r="A271" s="1"/>
      <c r="B271" s="1"/>
      <c r="C271" s="1"/>
      <c r="D271" s="1"/>
      <c r="E271" s="1"/>
      <c r="F271" s="1"/>
      <c r="G271" s="1"/>
      <c r="H271" s="1"/>
      <c r="I271"/>
      <c r="J271"/>
    </row>
    <row r="272" spans="1:10" s="2" customFormat="1" ht="16.899999999999999" customHeight="1" x14ac:dyDescent="0.2">
      <c r="A272" s="1"/>
      <c r="B272" s="1"/>
      <c r="C272" s="1"/>
      <c r="D272" s="1"/>
      <c r="E272" s="1"/>
      <c r="F272" s="1"/>
      <c r="G272" s="1"/>
      <c r="H272" s="1"/>
      <c r="I272"/>
      <c r="J272"/>
    </row>
    <row r="273" spans="1:10" s="2" customFormat="1" x14ac:dyDescent="0.2">
      <c r="A273" s="1"/>
      <c r="B273" s="1"/>
      <c r="C273" s="1"/>
      <c r="D273" s="1"/>
      <c r="E273" s="1"/>
      <c r="F273" s="1"/>
      <c r="G273" s="1"/>
      <c r="H273" s="1"/>
      <c r="I273"/>
      <c r="J273"/>
    </row>
    <row r="274" spans="1:10" s="2" customFormat="1" ht="7.35" customHeight="1" x14ac:dyDescent="0.2">
      <c r="A274" s="1"/>
      <c r="B274" s="1"/>
      <c r="C274" s="1"/>
      <c r="D274" s="1"/>
      <c r="E274" s="1"/>
      <c r="F274" s="1"/>
      <c r="G274" s="1"/>
      <c r="H274" s="1"/>
      <c r="I274"/>
      <c r="J274"/>
    </row>
    <row r="275" spans="1:10" s="2" customFormat="1" x14ac:dyDescent="0.2">
      <c r="A275" s="1"/>
      <c r="B275" s="1"/>
      <c r="C275" s="1"/>
      <c r="D275" s="1"/>
      <c r="E275" s="1"/>
      <c r="F275" s="1"/>
      <c r="G275" s="1"/>
      <c r="H275" s="1"/>
      <c r="I275"/>
      <c r="J275"/>
    </row>
  </sheetData>
  <mergeCells count="2">
    <mergeCell ref="D5:F5"/>
    <mergeCell ref="D6:F6"/>
  </mergeCells>
  <pageMargins left="0.7" right="0.7" top="0.78740157499999996" bottom="0.78740157499999996" header="0.3" footer="0.3"/>
  <pageSetup paperSize="9" scale="80" fitToHeight="100" orientation="portrait" blackAndWhite="1" r:id="rId1"/>
  <headerFooter>
    <oddFooter>&amp;CStrana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SO 300.4 - Kanalizační př...</vt:lpstr>
      <vt:lpstr>Seznam figur</vt:lpstr>
      <vt:lpstr>'Seznam figur'!Názvy_tisku</vt:lpstr>
      <vt:lpstr>'SO 300.4 - Kanalizační př...'!Názvy_tisku</vt:lpstr>
      <vt:lpstr>'Seznam figur'!Oblast_tisku</vt:lpstr>
      <vt:lpstr>'SO 300.4 - Kanalizační př...'!Oblast_tisku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DESKTOP-5UCNF4N\TMI</dc:creator>
  <cp:lastModifiedBy>Uživatel systému Windows</cp:lastModifiedBy>
  <cp:lastPrinted>2022-01-12T17:17:18Z</cp:lastPrinted>
  <dcterms:created xsi:type="dcterms:W3CDTF">2022-01-10T22:24:48Z</dcterms:created>
  <dcterms:modified xsi:type="dcterms:W3CDTF">2024-01-28T10:19:53Z</dcterms:modified>
</cp:coreProperties>
</file>