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Z:\17_139 JKC Brno 2etapa\ZTI\02_DSP+ DPS R2\001_odevzdano\2024-03-06 zavzorcovani rozpoctu\"/>
    </mc:Choice>
  </mc:AlternateContent>
  <xr:revisionPtr revIDLastSave="0" documentId="13_ncr:1_{1696DDA0-C256-489D-895E-A3319E51233A}" xr6:coauthVersionLast="47" xr6:coauthVersionMax="47" xr10:uidLastSave="{00000000-0000-0000-0000-000000000000}"/>
  <bookViews>
    <workbookView xWindow="28680" yWindow="-120" windowWidth="29040" windowHeight="15840" activeTab="1" xr2:uid="{00000000-000D-0000-FFFF-FFFF00000000}"/>
  </bookViews>
  <sheets>
    <sheet name="Rekapitulace" sheetId="4" r:id="rId1"/>
    <sheet name="Položky" sheetId="3" r:id="rId2"/>
  </sheets>
  <definedNames>
    <definedName name="_xlnm._FilterDatabase" localSheetId="1" hidden="1">Položky!$A$1:$K$701</definedName>
    <definedName name="cisloobjektu">#REF!</definedName>
    <definedName name="cislostavby">#REF!</definedName>
    <definedName name="Datum">#REF!</definedName>
    <definedName name="Dil">#REF!</definedName>
    <definedName name="Dodavka">#REF!</definedName>
    <definedName name="Dodavka0">Položky!#REF!</definedName>
    <definedName name="HSV">#REF!</definedName>
    <definedName name="HSV0">Položky!#REF!</definedName>
    <definedName name="HZS">#REF!</definedName>
    <definedName name="HZS0">Položky!#REF!</definedName>
    <definedName name="JKSO">#REF!</definedName>
    <definedName name="MJ">#REF!</definedName>
    <definedName name="Mont">#REF!</definedName>
    <definedName name="Montaz0">Položky!#REF!</definedName>
    <definedName name="NazevDilu">#REF!</definedName>
    <definedName name="nazevobjektu">#REF!</definedName>
    <definedName name="nazevstavby">#REF!</definedName>
    <definedName name="_xlnm.Print_Titles" localSheetId="1">Položky!$1:$6</definedName>
    <definedName name="Objednatel">#REF!</definedName>
    <definedName name="_xlnm.Print_Area" localSheetId="1">Položky!$A$1:$G$369</definedName>
    <definedName name="PocetMJ">#REF!</definedName>
    <definedName name="Poznamka">#REF!</definedName>
    <definedName name="Projektant">#REF!</definedName>
    <definedName name="PSV">#REF!</definedName>
    <definedName name="PSV0">Položky!#REF!</definedName>
    <definedName name="SazbaDPH1">#REF!</definedName>
    <definedName name="SazbaDPH2">#REF!</definedName>
    <definedName name="SloupecCC">Položky!$G$6</definedName>
    <definedName name="SloupecCisloPol">Položky!$B$6</definedName>
    <definedName name="SloupecJC">Položky!$F$6</definedName>
    <definedName name="SloupecMJ">Položky!$D$6</definedName>
    <definedName name="SloupecMnozstvi">Položky!$E$6</definedName>
    <definedName name="SloupecNazPol">Položky!$C$6</definedName>
    <definedName name="SloupecPC">Položky!$A$6</definedName>
    <definedName name="solver_lin" localSheetId="1" hidden="1">0</definedName>
    <definedName name="solver_num" localSheetId="1" hidden="1">0</definedName>
    <definedName name="solver_opt" localSheetId="1" hidden="1">Položky!#REF!</definedName>
    <definedName name="solver_typ" localSheetId="1" hidden="1">1</definedName>
    <definedName name="solver_val" localSheetId="1" hidden="1">0</definedName>
    <definedName name="Typ">Položky!#REF!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81029"/>
</workbook>
</file>

<file path=xl/calcChain.xml><?xml version="1.0" encoding="utf-8"?>
<calcChain xmlns="http://schemas.openxmlformats.org/spreadsheetml/2006/main">
  <c r="G159" i="3" l="1"/>
  <c r="G269" i="3"/>
  <c r="G355" i="3"/>
  <c r="G369" i="3"/>
  <c r="G87" i="3"/>
  <c r="G366" i="3"/>
  <c r="G363" i="3"/>
  <c r="G360" i="3"/>
  <c r="G357" i="3"/>
  <c r="G352" i="3"/>
  <c r="G349" i="3"/>
  <c r="G346" i="3"/>
  <c r="G343" i="3"/>
  <c r="G340" i="3"/>
  <c r="G337" i="3"/>
  <c r="G334" i="3"/>
  <c r="G331" i="3"/>
  <c r="G328" i="3"/>
  <c r="G325" i="3"/>
  <c r="G322" i="3"/>
  <c r="G319" i="3"/>
  <c r="G316" i="3"/>
  <c r="G313" i="3"/>
  <c r="G310" i="3"/>
  <c r="G307" i="3"/>
  <c r="G304" i="3"/>
  <c r="G301" i="3"/>
  <c r="G298" i="3"/>
  <c r="G295" i="3"/>
  <c r="G292" i="3"/>
  <c r="G289" i="3"/>
  <c r="G286" i="3"/>
  <c r="G283" i="3"/>
  <c r="G280" i="3"/>
  <c r="G277" i="3"/>
  <c r="G274" i="3"/>
  <c r="G271" i="3"/>
  <c r="G266" i="3"/>
  <c r="G263" i="3"/>
  <c r="G260" i="3"/>
  <c r="G257" i="3"/>
  <c r="G254" i="3"/>
  <c r="G251" i="3"/>
  <c r="G248" i="3"/>
  <c r="G245" i="3"/>
  <c r="G242" i="3"/>
  <c r="G239" i="3"/>
  <c r="G236" i="3"/>
  <c r="G233" i="3"/>
  <c r="G230" i="3"/>
  <c r="G227" i="3"/>
  <c r="G224" i="3"/>
  <c r="G221" i="3"/>
  <c r="G218" i="3"/>
  <c r="G215" i="3"/>
  <c r="G212" i="3"/>
  <c r="G209" i="3"/>
  <c r="G206" i="3"/>
  <c r="G203" i="3"/>
  <c r="G200" i="3"/>
  <c r="G197" i="3"/>
  <c r="G194" i="3"/>
  <c r="G191" i="3"/>
  <c r="G188" i="3"/>
  <c r="G185" i="3"/>
  <c r="G182" i="3"/>
  <c r="G179" i="3"/>
  <c r="G176" i="3"/>
  <c r="G173" i="3"/>
  <c r="G170" i="3"/>
  <c r="G167" i="3"/>
  <c r="G164" i="3"/>
  <c r="G161" i="3"/>
  <c r="G156" i="3"/>
  <c r="G153" i="3"/>
  <c r="G150" i="3"/>
  <c r="G147" i="3"/>
  <c r="G144" i="3"/>
  <c r="G141" i="3"/>
  <c r="G138" i="3"/>
  <c r="G135" i="3"/>
  <c r="G132" i="3"/>
  <c r="G129" i="3"/>
  <c r="G126" i="3"/>
  <c r="G123" i="3"/>
  <c r="G120" i="3"/>
  <c r="G117" i="3"/>
  <c r="G114" i="3"/>
  <c r="G111" i="3"/>
  <c r="G108" i="3"/>
  <c r="G105" i="3"/>
  <c r="G102" i="3"/>
  <c r="G99" i="3"/>
  <c r="G96" i="3"/>
  <c r="G93" i="3"/>
  <c r="G90" i="3"/>
  <c r="G84" i="3"/>
  <c r="G81" i="3"/>
  <c r="G78" i="3"/>
  <c r="G75" i="3"/>
  <c r="G72" i="3"/>
  <c r="G69" i="3"/>
  <c r="G66" i="3"/>
  <c r="G62" i="3"/>
  <c r="G59" i="3"/>
  <c r="G56" i="3"/>
  <c r="G52" i="3"/>
  <c r="G49" i="3"/>
  <c r="G46" i="3"/>
  <c r="G43" i="3"/>
  <c r="G40" i="3"/>
  <c r="G37" i="3"/>
  <c r="G33" i="3"/>
  <c r="G30" i="3"/>
  <c r="G26" i="3"/>
  <c r="G23" i="3"/>
  <c r="G20" i="3"/>
  <c r="G17" i="3"/>
  <c r="G13" i="3"/>
  <c r="G10" i="3"/>
  <c r="E233" i="3"/>
  <c r="E236" i="3" s="1"/>
  <c r="E129" i="3" l="1"/>
  <c r="F10" i="4" l="1"/>
  <c r="E147" i="3"/>
  <c r="E144" i="3"/>
  <c r="E114" i="3"/>
  <c r="E69" i="3"/>
  <c r="E23" i="3" l="1"/>
  <c r="E26" i="3"/>
  <c r="E20" i="3"/>
  <c r="E17" i="3"/>
  <c r="E132" i="3" l="1"/>
  <c r="E135" i="3"/>
  <c r="E138" i="3"/>
  <c r="E141" i="3"/>
  <c r="E150" i="3"/>
  <c r="E46" i="3"/>
  <c r="E13" i="3"/>
  <c r="E30" i="3"/>
  <c r="E10" i="3"/>
  <c r="E78" i="3"/>
  <c r="E72" i="3"/>
  <c r="E87" i="3" l="1"/>
  <c r="E84" i="3"/>
  <c r="E56" i="3" l="1"/>
  <c r="E52" i="3"/>
  <c r="E49" i="3" l="1"/>
  <c r="E40" i="3" l="1"/>
  <c r="E81" i="3"/>
  <c r="E59" i="3"/>
  <c r="E37" i="3"/>
  <c r="B9" i="4" l="1"/>
  <c r="B8" i="4"/>
  <c r="I11" i="4"/>
  <c r="H11" i="4"/>
  <c r="G11" i="4"/>
  <c r="E11" i="4"/>
  <c r="A7" i="4"/>
  <c r="C355" i="3" l="1"/>
  <c r="E337" i="3"/>
  <c r="E334" i="3"/>
  <c r="E331" i="3"/>
  <c r="E325" i="3"/>
  <c r="E322" i="3"/>
  <c r="E319" i="3"/>
  <c r="E313" i="3"/>
  <c r="E310" i="3"/>
  <c r="E307" i="3"/>
  <c r="E301" i="3"/>
  <c r="E286" i="3"/>
  <c r="E283" i="3"/>
  <c r="E280" i="3"/>
  <c r="E277" i="3"/>
  <c r="C269" i="3"/>
  <c r="F9" i="4" l="1"/>
  <c r="C159" i="3" l="1"/>
  <c r="B7" i="4" s="1"/>
  <c r="E99" i="3"/>
  <c r="E105" i="3"/>
  <c r="E102" i="3"/>
  <c r="E43" i="3"/>
  <c r="E62" i="3" s="1"/>
  <c r="E108" i="3" l="1"/>
  <c r="E111" i="3" s="1"/>
  <c r="E117" i="3" l="1"/>
  <c r="F7" i="4" l="1"/>
  <c r="F8" i="4"/>
  <c r="F11" i="4" l="1"/>
</calcChain>
</file>

<file path=xl/sharedStrings.xml><?xml version="1.0" encoding="utf-8"?>
<sst xmlns="http://schemas.openxmlformats.org/spreadsheetml/2006/main" count="694" uniqueCount="461">
  <si>
    <t>HZS</t>
  </si>
  <si>
    <t>Stavba :</t>
  </si>
  <si>
    <t>Objekt :</t>
  </si>
  <si>
    <t>REKAPITULACE  STAVEBNÍCH  DÍLŮ</t>
  </si>
  <si>
    <t>Stavební díl</t>
  </si>
  <si>
    <t>HSV</t>
  </si>
  <si>
    <t>PSV</t>
  </si>
  <si>
    <t>Dodávka</t>
  </si>
  <si>
    <t>Montáž</t>
  </si>
  <si>
    <t>CELKEM  OBJEKT</t>
  </si>
  <si>
    <t>Rozpočet:</t>
  </si>
  <si>
    <t>P.č.</t>
  </si>
  <si>
    <t>Číslo položky</t>
  </si>
  <si>
    <t>Název položky</t>
  </si>
  <si>
    <t>MJ</t>
  </si>
  <si>
    <t>množství</t>
  </si>
  <si>
    <t>cena / MJ</t>
  </si>
  <si>
    <t>celkem (Kč)</t>
  </si>
  <si>
    <t>Díl:</t>
  </si>
  <si>
    <t>Celkem za</t>
  </si>
  <si>
    <t>m</t>
  </si>
  <si>
    <t>místnost číslo:</t>
  </si>
  <si>
    <t>-1,76*2,4-0,8*1,97</t>
  </si>
  <si>
    <t>0,15*(1,76+2,4*2)</t>
  </si>
  <si>
    <t>-2,09*1,0-1,0*2,4-0,8*1,97</t>
  </si>
  <si>
    <t>0,15*(2,09*2+1,0+2,4*2)</t>
  </si>
  <si>
    <t>-0,8*1,97-2,06*1,5</t>
  </si>
  <si>
    <t>0,15*(2,06*2+1,5*2)</t>
  </si>
  <si>
    <t>-0,7*1,97-2,06*1,5</t>
  </si>
  <si>
    <t>-0,7*1,97*3-1,65*0,75</t>
  </si>
  <si>
    <t>0,15*(1,65*2+0,75*2)</t>
  </si>
  <si>
    <t>-0,7*1,97-1,76*2,4</t>
  </si>
  <si>
    <t>-0,7*1,97*2-0,8*1,97-1,76*2,4-1,77*2,4</t>
  </si>
  <si>
    <t>0,15*(1,76+2,4*2+1,77+2,4*2)</t>
  </si>
  <si>
    <t>-0,8*1,97*4-0,7*1,97*3</t>
  </si>
  <si>
    <t>-0,8*1,97-3,2*2,4-3,52*2,4-3,3*1,0</t>
  </si>
  <si>
    <t>0,15*(3,2+2,4*2+3,52+2,4*2+3,3*2+1,0*2)</t>
  </si>
  <si>
    <t>-0,7*1,97</t>
  </si>
  <si>
    <t>Mezisoučet</t>
  </si>
  <si>
    <t>3,05*(2,06*2+1,55)</t>
  </si>
  <si>
    <t>-2,06*1,5*2</t>
  </si>
  <si>
    <t>0,2*(2,06*4+1,5*4)</t>
  </si>
  <si>
    <t>(3,05+4,79)/2*(3,09+0,73+1,27+1,76+2,06+1,56+0,95+1,65+3,46+1,76)</t>
  </si>
  <si>
    <t>-1,76*2,4-2,09*1,0-1,0*2,4-2,06*1,5-1,65*0,75-1,76*2,4</t>
  </si>
  <si>
    <t>0,2*(1,76*2+2,4*2+3,09*2+2,4*2)</t>
  </si>
  <si>
    <t>0,2*(2,06*2+1,5*2+1,65*2+0,75*2+1,76*2+2,4*2)</t>
  </si>
  <si>
    <t>4,79*(1,87+3,2+0,68)</t>
  </si>
  <si>
    <t>-3,2*2,4</t>
  </si>
  <si>
    <t>0,2*(3,2*2+2,4*2)</t>
  </si>
  <si>
    <t>skladba A1:</t>
  </si>
  <si>
    <t>13,04+16,43+20,19</t>
  </si>
  <si>
    <t>latě 30/50 mm:</t>
  </si>
  <si>
    <t>předpoklad a 0,5m:</t>
  </si>
  <si>
    <t>1.01:2,05+2,05*1,35+3,65+3,02-1,76-0,8</t>
  </si>
  <si>
    <t>1.02:3,32+3,32*1,35+3,65*2-1,0-0,8</t>
  </si>
  <si>
    <t>1.03:3,02+3,02*1,35+3,65*2-0,8</t>
  </si>
  <si>
    <t>1.05:3,75+3,75*1,35+3,65*2-0,8</t>
  </si>
  <si>
    <t>1.08:2,28+2,32+pi*4,4*1/2+6,0-0,7*2-0,8-1,76-1,77</t>
  </si>
  <si>
    <t>49,66*1,1</t>
  </si>
  <si>
    <t>62,92*1,1</t>
  </si>
  <si>
    <t>1.04:2,0*(3,65*2+2,0+2,0*1,35)-0,7*1,97-2,06*1,1</t>
  </si>
  <si>
    <t>0,15*(2,06+1,1*2)</t>
  </si>
  <si>
    <t>1.07:2,0*(2,13+3,19+1,45+4,5-1,76)-0,7*1,97</t>
  </si>
  <si>
    <t>0,15*2,0*2</t>
  </si>
  <si>
    <t>39,24*1,1</t>
  </si>
  <si>
    <t>98,4*1,1</t>
  </si>
  <si>
    <t>(81,64+293,0)/0,5*(0,03*2+0,05*2)</t>
  </si>
  <si>
    <t>STROP:</t>
  </si>
  <si>
    <t>na sdk podhled:</t>
  </si>
  <si>
    <t>8,25+14,46+13,04+8,66+16,43+10,9+1,07+7,49+20,19+2,84</t>
  </si>
  <si>
    <t>na šikmý sdk podhled:</t>
  </si>
  <si>
    <t>(17,19+24,84+19,91)*1,1</t>
  </si>
  <si>
    <t>STĚNY:</t>
  </si>
  <si>
    <t>1.01:2,65*(2,05+2,05*1,35+3,65+3,02)</t>
  </si>
  <si>
    <t>1.02:2,65*(3,32+3,32*1,35+3,65*2)</t>
  </si>
  <si>
    <t>1.03:2,65*(3,02+3,02*1,35+3,65*2)</t>
  </si>
  <si>
    <t>1.04:2,65*(3,65*2+2,0+2,0*1,35)</t>
  </si>
  <si>
    <t>1.05:2,65*(3,75+3,75*1,35+3,65*2)</t>
  </si>
  <si>
    <t>1.06:2,65*(2,22+2,22*1,35+5,07+4,6)</t>
  </si>
  <si>
    <t>1.07:2,65*(2,13+3,19+1,45+4,5)</t>
  </si>
  <si>
    <t>1.08:2,65*(2,28+2,32+pi*4,4*1/2+6,0)</t>
  </si>
  <si>
    <t>1.09:3,1*(6,73+0,45*2+3,75+2,0+3,02+3,32+2,05+2,31+0,15*5+1,25+1,5)</t>
  </si>
  <si>
    <t>1.10+1.11:3,4*(pi*4,4*1/2+6,73+14,75)</t>
  </si>
  <si>
    <t>1.12:2,65*(2,95+2,25+2,5)</t>
  </si>
  <si>
    <t>odečet plochy s ker. obkladem:</t>
  </si>
  <si>
    <t>-39,24</t>
  </si>
  <si>
    <t>JKC BRNO</t>
  </si>
  <si>
    <t>Vnitřní vodovod</t>
  </si>
  <si>
    <t>SO.01.2</t>
  </si>
  <si>
    <t>D.1.4.A- ZTI</t>
  </si>
  <si>
    <r>
      <t xml:space="preserve">Nehořlavé potrubní pouzdro z kamené vlny s vrchní vrstou AL, tl.20mm -vnitřní d 35 
</t>
    </r>
    <r>
      <rPr>
        <sz val="8"/>
        <color rgb="FF538DD5"/>
        <rFont val="Arial CE"/>
        <charset val="238"/>
      </rPr>
      <t>SV HLAVNÍ.</t>
    </r>
  </si>
  <si>
    <r>
      <t xml:space="preserve">Nehořlavé potrubní pouzdro z kamené vlny s vrchní vrstou AL, tl.20mm -vnitřní d 54 
</t>
    </r>
    <r>
      <rPr>
        <sz val="8"/>
        <color rgb="FF538DD5"/>
        <rFont val="Arial CE"/>
        <charset val="238"/>
      </rPr>
      <t>SV HLAVNÍ.</t>
    </r>
  </si>
  <si>
    <t>JKC BRNO- ČÁST I. ETAPA</t>
  </si>
  <si>
    <r>
      <t xml:space="preserve">Uzavírací ventil pro vodu DN20, mosaz
</t>
    </r>
    <r>
      <rPr>
        <sz val="8"/>
        <color rgb="FFFF0000"/>
        <rFont val="Arial CE"/>
        <charset val="238"/>
      </rPr>
      <t xml:space="preserve">TV + </t>
    </r>
    <r>
      <rPr>
        <sz val="8"/>
        <color theme="4"/>
        <rFont val="Arial CE"/>
        <charset val="238"/>
      </rPr>
      <t xml:space="preserve">SV </t>
    </r>
  </si>
  <si>
    <r>
      <t xml:space="preserve">Vyvedení a upevnění výpustek do DN20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</si>
  <si>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Proplach a dezinfekce vodovod.potrubí (2x), včetně média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</si>
  <si>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Tlaková zkouška vodovodního potrubí do-DN50, vč. média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</si>
  <si>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Revizní dvířka 300/300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</si>
  <si>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 xml:space="preserve">Poznámka k položce:
Termoizolační trubice z pěnového polyetylenu, laminovaná ochrannou PE tkaninou. Zvýšená paronepropustnost, omyvatelnost. Možnost barevného rozlišení trub. Červená, modrá, bílá, šedá, Dodávka izolace  </t>
  </si>
  <si>
    <t>kus</t>
  </si>
  <si>
    <t>Poznámka k položce:
Armatury se dvěma závity montáž vodovodních armatur se dvěma
závity ostatních typů G 1/2 Položka obsahuje: Montáž armatur =
materiál spojovací, upevňovací, kladení, montáž, těsnění spojů,
dávkový čas. Montáž provedena dle platných ČSN a montážních
pokynů výrobce potrubí.</t>
  </si>
  <si>
    <r>
      <t xml:space="preserve">Montáž vodovodních armatur 2závity, G 3/4
</t>
    </r>
    <r>
      <rPr>
        <sz val="8"/>
        <color rgb="FFFF0000"/>
        <rFont val="Arial CE"/>
        <charset val="238"/>
      </rPr>
      <t xml:space="preserve">TV + </t>
    </r>
    <r>
      <rPr>
        <sz val="8"/>
        <color theme="4"/>
        <rFont val="Arial CE"/>
        <charset val="238"/>
      </rPr>
      <t xml:space="preserve">SV </t>
    </r>
  </si>
  <si>
    <r>
      <t xml:space="preserve">Elektrický průtokový ohřívač, výkon 6,5kW, 400V, vč.pojistné sestavy - D+M
</t>
    </r>
    <r>
      <rPr>
        <sz val="8"/>
        <color theme="4"/>
        <rFont val="Arial CE"/>
        <charset val="238"/>
      </rPr>
      <t xml:space="preserve">SV </t>
    </r>
  </si>
  <si>
    <t>Poznámka k položce:
Položka obsahuje montážní a spojovací materiál, zadnickou přípomoc, pojistnou sestavu. Vč. montáže a dodávky. Průtokový ohřívač nesmí být instalován s úspornou vodovodní baterií.</t>
  </si>
  <si>
    <t>Poznámka k položce:
Dodávka + montáž = sestava, materiál spojovací, upevňovací,
kladení, montáž, těsnění spojů, dávkový čas</t>
  </si>
  <si>
    <t>vč. materiálu pro výpomoc a média (vč. dodávky a montáže)</t>
  </si>
  <si>
    <t>Poznámka k položce:
Dodávka + montáž tvarovky = tvarovka, materiál spojovací,
upevňovací, kladení, montáž, těsnění hrdel, spojů, dávkový čas</t>
  </si>
  <si>
    <t>Poznámka k položce:
Zřízení přípojek na potrubí vyvedení a upevnění výpustek do DN 25,
cena za vyvedení Dodávka a montáž = materiál upevňovací, kladení,
montáž, těsnění hrdel, spojů, dávkový čas</t>
  </si>
  <si>
    <t>Poznámka k položce:
Uzavírací ventil, nerezový / mosazný, pro rozvody pitné vody, Položka obsahuje dodávku armatury. Montáž dle samostatné položky.</t>
  </si>
  <si>
    <t>Orientační popisky na dvířka a kazety podhledu- samolepka</t>
  </si>
  <si>
    <t>Poznámka k položce:
Položka obsahuje pomocný materiál (vč. dodávky a montáže)</t>
  </si>
  <si>
    <t>Vnitřní kanalizace</t>
  </si>
  <si>
    <t>722</t>
  </si>
  <si>
    <t>Včetně zednické výpomoci, tvarovek, lešenářského materiálu, upevňovacího materiálu, spojovacího materiálu, těsnícího materiálu, materiálu pro výpomoc (včetně dodávky a montáže)</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</si>
  <si>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</si>
  <si>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13</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312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</si>
  <si>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Čistící kus PE potrubí DN110</t>
  </si>
  <si>
    <t>Včetně těsnění, montáže,spojovacího materiálu, upevňovacího materiálu, kladení, montáže, lešenářského materiálu, těsnění hrdel a spojů, dávkový čas.</t>
  </si>
  <si>
    <t>Čistící kus PE potrubí DN125</t>
  </si>
  <si>
    <t>Čistící kus PE potrubí DN200</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</si>
  <si>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</si>
  <si>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Čistící kus PE potrubí DN250</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</si>
  <si>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</si>
  <si>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Včetně montáže,spojovacího materiálu, upevňovacího materiálu, kladení, montáže, lešenářského materiálu, těsnění hrdel a spojů, dávkový čas.</t>
  </si>
  <si>
    <t>Vyvedení odpadních výpustek DN 50</t>
  </si>
  <si>
    <t>Vyvedení odpadních výpustek DN 110</t>
  </si>
  <si>
    <t>Zkouška těsnosti kanalizace vodou do DN 300 vč. media</t>
  </si>
  <si>
    <t xml:space="preserve">Zkouška+dodávka média.   </t>
  </si>
  <si>
    <t>Zkouška těsnosti kanalizace kouřem do DN 300 vč. media</t>
  </si>
  <si>
    <t>m2</t>
  </si>
  <si>
    <t xml:space="preserve">Dodávka + montáž.   </t>
  </si>
  <si>
    <r>
      <t>1</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</si>
  <si>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Revizní dvířka 300x300 </t>
  </si>
  <si>
    <t>Dodávka + montáž = sestava, materiál spojovací, upevňvoací, kladení, montáž, těsnění spojů, dávkový čas</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</si>
  <si>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</si>
  <si>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</si>
  <si>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</si>
  <si>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Přesun hmot pro kanalizaci do 36 m</t>
  </si>
  <si>
    <t>%</t>
  </si>
  <si>
    <t>Zařizovací předměty</t>
  </si>
  <si>
    <t>Dodávka + montáž = zařizovací předmět, manžeta, materiál upevňovací, těsnící, kladení, montáž, dávkový čas</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</si>
  <si>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</si>
  <si>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WCi-Klozet závěsný pro imobilní + sedátko, bílý, D+M</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</si>
  <si>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</si>
  <si>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Montážní prvek pro závěsné WC, nádržka do lehkých stěn komplet, nastavitelný, h 122 cm, D+M</t>
  </si>
  <si>
    <t>Montážní prvek pro závěsné WC, nádržka do lehkých stěn komplet, bezbariérový, h 112 cm, D+M</t>
  </si>
  <si>
    <t>Souprava pro utlumení hluku pro závěsná WC, D+M</t>
  </si>
  <si>
    <t>Dodávka + montáž.</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</si>
  <si>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</si>
  <si>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Ovládací deska pro dvě množství splachování, D+M</t>
  </si>
  <si>
    <t>Oddálené ovládání pro dvě množství splachování, D+M</t>
  </si>
  <si>
    <t>Ui-Umyvadlo keramické imobilní, bílé ,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</si>
  <si>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</si>
  <si>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Um-Umývátko, keramické bílé š. 400 mm, bílé ,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</si>
  <si>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</si>
  <si>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Montážní prvek pro umyvadlo,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</si>
  <si>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</si>
  <si>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</si>
  <si>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Baterie umyvadlová stojánková páková, D+M</t>
  </si>
  <si>
    <t>Baterie umyvadlová stojánková páková pro imobilní, D+M</t>
  </si>
  <si>
    <t>VL-Výlevka závěsná s ochranou mřížkou, DN 100, D+M</t>
  </si>
  <si>
    <t>Montážní prvek pro výlevku, h 112cm, pro instalaci nástěnné baterie, do lehkých stěn, D+M</t>
  </si>
  <si>
    <t>Nástěnná jedno páková baterie 1/2x150, dlouhý výtok, D+M</t>
  </si>
  <si>
    <t>Souprava pro utlumení hluku pro závěsná výlevky, D+M</t>
  </si>
  <si>
    <t>Sprchová zástěna - dodávkou stavby</t>
  </si>
  <si>
    <t>VP-vnitřní podlahová vpust DN100, se suchou zápachovou uzávěrkou, stavitelná, D+M</t>
  </si>
  <si>
    <r>
      <t xml:space="preserve">Izolace potrubní s uzavřenými póry tl.20mm -
vnitřní d 22 
</t>
    </r>
    <r>
      <rPr>
        <sz val="8"/>
        <color rgb="FFFF0000"/>
        <rFont val="Arial CE"/>
        <charset val="238"/>
      </rPr>
      <t>TV PŘIPOJ</t>
    </r>
  </si>
  <si>
    <t xml:space="preserve">Koordinace s ostatními profesemi </t>
  </si>
  <si>
    <t>ZTI001</t>
  </si>
  <si>
    <t>ZTI002</t>
  </si>
  <si>
    <t>ZTI003</t>
  </si>
  <si>
    <t>ZTI004</t>
  </si>
  <si>
    <t>ZTI005</t>
  </si>
  <si>
    <t>ZTI006</t>
  </si>
  <si>
    <t>ZTI007</t>
  </si>
  <si>
    <t>ZTI008</t>
  </si>
  <si>
    <t xml:space="preserve">ZTI011
</t>
  </si>
  <si>
    <t xml:space="preserve">ZTI012
</t>
  </si>
  <si>
    <t xml:space="preserve">ZTI013
</t>
  </si>
  <si>
    <t xml:space="preserve">ZTI014
</t>
  </si>
  <si>
    <t xml:space="preserve">ZTI016
</t>
  </si>
  <si>
    <t xml:space="preserve">ZTI017
</t>
  </si>
  <si>
    <t xml:space="preserve">ZTI018
</t>
  </si>
  <si>
    <t xml:space="preserve">ZTI024
</t>
  </si>
  <si>
    <t xml:space="preserve">ZTI027
</t>
  </si>
  <si>
    <t>ZTI047</t>
  </si>
  <si>
    <t>ZTI048</t>
  </si>
  <si>
    <t>ZTI049</t>
  </si>
  <si>
    <t>ZTI050</t>
  </si>
  <si>
    <t>ZTI052</t>
  </si>
  <si>
    <t>ZTI053</t>
  </si>
  <si>
    <t>ZTI054</t>
  </si>
  <si>
    <t>ZTI056</t>
  </si>
  <si>
    <t>ZTI057</t>
  </si>
  <si>
    <t>ZTI059</t>
  </si>
  <si>
    <t>ZTI060</t>
  </si>
  <si>
    <t>ZTI069</t>
  </si>
  <si>
    <t>ZTI071</t>
  </si>
  <si>
    <t>ZTI072</t>
  </si>
  <si>
    <t>ZTI073</t>
  </si>
  <si>
    <t>ZTI074</t>
  </si>
  <si>
    <t>ZTI075</t>
  </si>
  <si>
    <t>ZTI076</t>
  </si>
  <si>
    <t>ZTI077</t>
  </si>
  <si>
    <t>ZTI078</t>
  </si>
  <si>
    <t>ZTI079</t>
  </si>
  <si>
    <t>SO.01.2 Kulturní centrum</t>
  </si>
  <si>
    <t>721</t>
  </si>
  <si>
    <t>700</t>
  </si>
  <si>
    <r>
      <t xml:space="preserve">Izolace potrubní s uzavřenými póry tl.30mm -
vnitřní d 28 
</t>
    </r>
    <r>
      <rPr>
        <sz val="8"/>
        <color rgb="FFFF0000"/>
        <rFont val="Arial CE"/>
        <charset val="238"/>
      </rPr>
      <t>TV PŘIPOJ</t>
    </r>
  </si>
  <si>
    <t>ZTI090</t>
  </si>
  <si>
    <t>ZTI091</t>
  </si>
  <si>
    <t>ZTI092</t>
  </si>
  <si>
    <t>ZTI093</t>
  </si>
  <si>
    <t>ZTI094</t>
  </si>
  <si>
    <r>
      <t xml:space="preserve">Potrubí z ocelových trubek z ušlechtilé oceli 1.4404, spojované lisováním-42x1,5, vč. kompenzátorů 
</t>
    </r>
    <r>
      <rPr>
        <sz val="8"/>
        <color rgb="FF538DD5"/>
        <rFont val="Arial CE"/>
        <charset val="238"/>
      </rPr>
      <t xml:space="preserve">SV </t>
    </r>
  </si>
  <si>
    <r>
      <t xml:space="preserve">Nehořlavé potrubní pouzdro z kamené vlny s vrchní vrstou AL, tl.20mm -vnitřní d 42 
</t>
    </r>
    <r>
      <rPr>
        <sz val="8"/>
        <color rgb="FF538DD5"/>
        <rFont val="Arial CE"/>
        <charset val="238"/>
      </rPr>
      <t>SV HLAVNÍ.</t>
    </r>
  </si>
  <si>
    <t>Poznámka k položce:
Podružný vodoměr s impulsním výstupem je vodoměr na dálkové odečítání, usnadňuje monitorovat spotřebu vody a přenášet data.</t>
  </si>
  <si>
    <t>ZTI095</t>
  </si>
  <si>
    <t>ZTI096</t>
  </si>
  <si>
    <t>ZTI097</t>
  </si>
  <si>
    <r>
      <t xml:space="preserve">Uzavírací ventil pro vodu DN40, mosaz
</t>
    </r>
    <r>
      <rPr>
        <sz val="8"/>
        <color theme="4"/>
        <rFont val="Arial CE"/>
        <charset val="238"/>
      </rPr>
      <t xml:space="preserve">SV </t>
    </r>
  </si>
  <si>
    <r>
      <t xml:space="preserve">Montáž vodovodních armatur 2závity, G 5/4
</t>
    </r>
    <r>
      <rPr>
        <sz val="8"/>
        <color rgb="FFFF0000"/>
        <rFont val="Arial CE"/>
        <charset val="238"/>
      </rPr>
      <t xml:space="preserve">TV + </t>
    </r>
    <r>
      <rPr>
        <sz val="8"/>
        <color theme="4"/>
        <rFont val="Arial CE"/>
        <charset val="238"/>
      </rPr>
      <t xml:space="preserve">SV </t>
    </r>
  </si>
  <si>
    <r>
      <t xml:space="preserve">Montáž vodovodních armatur 2závity, G 6/4
</t>
    </r>
    <r>
      <rPr>
        <sz val="8"/>
        <color theme="4"/>
        <rFont val="Arial CE"/>
        <charset val="238"/>
      </rPr>
      <t xml:space="preserve">SV </t>
    </r>
  </si>
  <si>
    <t>Poznámka k položce:
Zpětný ventil je vhodný pro ochranu rozvodů pitné vody před kontaminací. Konstrukce odpovídá požadavkům normy ČSN EN 1717 a může být použit pro ochranu do rizikové třídy 2(EA). Zpětný ventil může být použit jako hlavní ochrana před kontaminací způsobenou zpětným tlakem, zpětným průtokem nebo zpětným nasátím.Položka obsahuje dodávku armatury. Montáž dle samostatné položky.</t>
  </si>
  <si>
    <r>
      <t>Vodoměr podružný (DN32, Q</t>
    </r>
    <r>
      <rPr>
        <b/>
        <vertAlign val="subscript"/>
        <sz val="11"/>
        <color theme="1"/>
        <rFont val="Arial"/>
        <family val="2"/>
        <charset val="238"/>
      </rPr>
      <t>n</t>
    </r>
    <r>
      <rPr>
        <b/>
        <sz val="11"/>
        <color theme="1"/>
        <rFont val="Arial"/>
        <family val="2"/>
        <charset val="238"/>
      </rPr>
      <t>6,0, Q</t>
    </r>
    <r>
      <rPr>
        <b/>
        <vertAlign val="subscript"/>
        <sz val="11"/>
        <color theme="1"/>
        <rFont val="Arial"/>
        <family val="2"/>
        <charset val="238"/>
      </rPr>
      <t>max</t>
    </r>
    <r>
      <rPr>
        <b/>
        <sz val="11"/>
        <color theme="1"/>
        <rFont val="Arial"/>
        <family val="2"/>
        <charset val="238"/>
      </rPr>
      <t xml:space="preserve"> 12,0m</t>
    </r>
    <r>
      <rPr>
        <b/>
        <vertAlign val="superscript"/>
        <sz val="11"/>
        <color theme="1"/>
        <rFont val="Arial"/>
        <family val="2"/>
        <charset val="238"/>
      </rPr>
      <t>3</t>
    </r>
    <r>
      <rPr>
        <b/>
        <sz val="11"/>
        <color theme="1"/>
        <rFont val="Arial"/>
        <family val="2"/>
        <charset val="238"/>
      </rPr>
      <t xml:space="preserve">/hod) s impulzním výstupem                                                       </t>
    </r>
    <r>
      <rPr>
        <sz val="8"/>
        <color theme="3" tint="0.39997558519241921"/>
        <rFont val="Arial"/>
        <family val="2"/>
        <charset val="238"/>
      </rPr>
      <t>SV</t>
    </r>
    <r>
      <rPr>
        <b/>
        <sz val="8"/>
        <color theme="3" tint="0.39997558519241921"/>
        <rFont val="Arial"/>
        <family val="2"/>
        <charset val="238"/>
      </rPr>
      <t xml:space="preserve"> </t>
    </r>
  </si>
  <si>
    <r>
      <t>Vodoměr podružný (DN40, Q</t>
    </r>
    <r>
      <rPr>
        <b/>
        <vertAlign val="subscript"/>
        <sz val="11"/>
        <rFont val="Arial"/>
        <family val="2"/>
        <charset val="238"/>
      </rPr>
      <t>n</t>
    </r>
    <r>
      <rPr>
        <b/>
        <sz val="11"/>
        <rFont val="Arial"/>
        <family val="2"/>
        <charset val="238"/>
      </rPr>
      <t>10,0 Q</t>
    </r>
    <r>
      <rPr>
        <b/>
        <vertAlign val="subscript"/>
        <sz val="11"/>
        <rFont val="Arial"/>
        <family val="2"/>
        <charset val="238"/>
      </rPr>
      <t>max</t>
    </r>
    <r>
      <rPr>
        <b/>
        <sz val="11"/>
        <rFont val="Arial"/>
        <family val="2"/>
        <charset val="238"/>
      </rPr>
      <t xml:space="preserve"> 20,0m</t>
    </r>
    <r>
      <rPr>
        <b/>
        <vertAlign val="superscript"/>
        <sz val="11"/>
        <rFont val="Arial"/>
        <family val="2"/>
        <charset val="238"/>
      </rPr>
      <t>3</t>
    </r>
    <r>
      <rPr>
        <b/>
        <sz val="11"/>
        <rFont val="Arial"/>
        <family val="2"/>
        <charset val="238"/>
      </rPr>
      <t xml:space="preserve">/hod) s impulzním výstupem                                                       </t>
    </r>
    <r>
      <rPr>
        <sz val="8"/>
        <color theme="3" tint="0.39997558519241921"/>
        <rFont val="Arial"/>
        <family val="2"/>
        <charset val="238"/>
      </rPr>
      <t xml:space="preserve">SV </t>
    </r>
  </si>
  <si>
    <t xml:space="preserve">Dodávka + montáž.  </t>
  </si>
  <si>
    <r>
      <t>1</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</si>
  <si>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Poznámka k položce:
protipožární ucpávka - protipožární tmel CP 601S , těsnění mezi
kovovovým potrubí a k-cí, oboustranně - prostup stěnou. Požární
odolnost EI 30-60min. Tmel v kombinaci s minerální vatou min.
45kg/m3. Nutná izolace potrubí z minerální vaty délky 500mm, tl.
30mm - před a za prostupem. Dodávka + montáž tvarovky =
tvarovka, materiál spojovací, upevňovací, kladení, montáž, těsnění
hrdel, spojů, dávkový čas</t>
  </si>
  <si>
    <r>
      <t>Vodoměr podružný (DN20, Q</t>
    </r>
    <r>
      <rPr>
        <b/>
        <vertAlign val="subscript"/>
        <sz val="11"/>
        <color theme="1"/>
        <rFont val="Arial"/>
        <family val="2"/>
        <charset val="238"/>
      </rPr>
      <t>n</t>
    </r>
    <r>
      <rPr>
        <b/>
        <sz val="11"/>
        <color theme="1"/>
        <rFont val="Arial"/>
        <family val="2"/>
        <charset val="238"/>
      </rPr>
      <t>1,5, Q</t>
    </r>
    <r>
      <rPr>
        <b/>
        <vertAlign val="subscript"/>
        <sz val="11"/>
        <color theme="1"/>
        <rFont val="Arial"/>
        <family val="2"/>
        <charset val="238"/>
      </rPr>
      <t>max</t>
    </r>
    <r>
      <rPr>
        <b/>
        <sz val="11"/>
        <color theme="1"/>
        <rFont val="Arial"/>
        <family val="2"/>
        <charset val="238"/>
      </rPr>
      <t xml:space="preserve"> 3,13m</t>
    </r>
    <r>
      <rPr>
        <b/>
        <vertAlign val="superscript"/>
        <sz val="11"/>
        <color theme="1"/>
        <rFont val="Arial"/>
        <family val="2"/>
        <charset val="238"/>
      </rPr>
      <t>3</t>
    </r>
    <r>
      <rPr>
        <b/>
        <sz val="11"/>
        <color theme="1"/>
        <rFont val="Arial"/>
        <family val="2"/>
        <charset val="238"/>
      </rPr>
      <t xml:space="preserve">/hod) s impulzním výstupem                                                       </t>
    </r>
    <r>
      <rPr>
        <sz val="8"/>
        <color rgb="FFFF0000"/>
        <rFont val="Arial"/>
        <family val="2"/>
        <charset val="238"/>
      </rPr>
      <t>TV</t>
    </r>
    <r>
      <rPr>
        <sz val="8"/>
        <color theme="3" tint="0.39997558519241921"/>
        <rFont val="Arial"/>
        <family val="2"/>
        <charset val="238"/>
      </rPr>
      <t xml:space="preserve"> + SV </t>
    </r>
  </si>
  <si>
    <r>
      <t xml:space="preserve">Uzavírací ventil DN32, mosaz
</t>
    </r>
    <r>
      <rPr>
        <sz val="8"/>
        <color theme="4"/>
        <rFont val="Arial CE"/>
        <charset val="238"/>
      </rPr>
      <t xml:space="preserve">SV </t>
    </r>
  </si>
  <si>
    <r>
      <t xml:space="preserve">Nástěnka pro trubkyPP-RCT, D+M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</si>
  <si>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</si>
  <si>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13</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</si>
  <si>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8</t>
    </r>
    <r>
      <rPr>
        <sz val="10"/>
        <color rgb="FF808080"/>
        <rFont val="Arial"/>
        <family val="2"/>
        <charset val="238"/>
      </rPr>
      <t>_1PP</t>
    </r>
    <r>
      <rPr>
        <sz val="10"/>
        <color rgb="FF0000FF"/>
        <rFont val="Arial"/>
        <family val="2"/>
        <charset val="238"/>
      </rPr>
      <t/>
    </r>
  </si>
  <si>
    <r>
      <t>0</t>
    </r>
    <r>
      <rPr>
        <b/>
        <sz val="10"/>
        <color rgb="FF0000FF"/>
        <rFont val="Arial"/>
        <family val="2"/>
        <charset val="238"/>
      </rPr>
      <t xml:space="preserve"> </t>
    </r>
    <r>
      <rPr>
        <sz val="10"/>
        <color theme="0" tint="-0.499984740745262"/>
        <rFont val="Arial"/>
        <family val="2"/>
        <charset val="238"/>
      </rPr>
      <t>_</t>
    </r>
    <r>
      <rPr>
        <sz val="10"/>
        <color rgb="FF808080"/>
        <rFont val="Arial"/>
        <family val="2"/>
        <charset val="238"/>
      </rPr>
      <t>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60</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</si>
  <si>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</si>
  <si>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32</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</si>
  <si>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10</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</si>
  <si>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26</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</si>
  <si>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10</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</si>
  <si>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26</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</si>
  <si>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rPr>
        <b/>
        <sz val="10"/>
        <color theme="1"/>
        <rFont val="Arial"/>
        <family val="2"/>
        <charset val="238"/>
      </rP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8</t>
    </r>
    <r>
      <rPr>
        <sz val="10"/>
        <color rgb="FF808080"/>
        <rFont val="Arial"/>
        <family val="2"/>
        <charset val="238"/>
      </rPr>
      <t>_1PP</t>
    </r>
    <r>
      <rPr>
        <sz val="10"/>
        <color rgb="FF0000FF"/>
        <rFont val="Arial"/>
        <family val="2"/>
        <charset val="238"/>
      </rPr>
      <t/>
    </r>
  </si>
  <si>
    <r>
      <t>0</t>
    </r>
    <r>
      <rPr>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6</t>
    </r>
    <r>
      <rPr>
        <b/>
        <sz val="10"/>
        <color theme="1"/>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</si>
  <si>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rPr>
        <b/>
        <sz val="10"/>
        <rFont val="Arial"/>
        <family val="2"/>
        <charset val="238"/>
      </rP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theme="1"/>
        <rFont val="Arial"/>
        <family val="2"/>
        <charset val="238"/>
      </rPr>
      <t>5</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</si>
  <si>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sz val="10"/>
        <color rgb="FF0000FF"/>
        <rFont val="Arial"/>
        <family val="2"/>
        <charset val="238"/>
      </rPr>
      <t xml:space="preserve"> </t>
    </r>
    <r>
      <rPr>
        <sz val="10"/>
        <color rgb="FF808080"/>
        <rFont val="Arial"/>
        <family val="2"/>
        <charset val="238"/>
      </rPr>
      <t>_3PP+</t>
    </r>
    <r>
      <rPr>
        <b/>
        <sz val="10"/>
        <color theme="1"/>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32</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</si>
  <si>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rPr>
        <b/>
        <sz val="10"/>
        <rFont val="Arial"/>
        <family val="2"/>
        <charset val="238"/>
      </rPr>
      <t xml:space="preserve">0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</si>
  <si>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156</t>
    </r>
    <r>
      <rPr>
        <sz val="10"/>
        <color rgb="FF808080"/>
        <rFont val="Arial"/>
        <family val="2"/>
        <charset val="238"/>
      </rPr>
      <t>_1PP</t>
    </r>
    <r>
      <rPr>
        <sz val="10"/>
        <color rgb="FF0000FF"/>
        <rFont val="Arial"/>
        <family val="2"/>
        <charset val="238"/>
      </rPr>
      <t xml:space="preserve">
</t>
    </r>
    <r>
      <rPr>
        <b/>
        <sz val="10"/>
        <color rgb="FF000000"/>
        <rFont val="Arial"/>
        <family val="2"/>
        <charset val="238"/>
      </rPr>
      <t/>
    </r>
  </si>
  <si>
    <r>
      <t>0</t>
    </r>
    <r>
      <rPr>
        <b/>
        <sz val="10"/>
        <color rgb="FF0000FF"/>
        <rFont val="Arial"/>
        <family val="2"/>
        <charset val="238"/>
      </rPr>
      <t xml:space="preserve"> </t>
    </r>
    <r>
      <rPr>
        <sz val="10"/>
        <color rgb="FF808080"/>
        <rFont val="Arial"/>
        <family val="2"/>
        <charset val="238"/>
      </rPr>
      <t>_1PP+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</si>
  <si>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rPr>
        <sz val="10"/>
        <color rgb="FF0000FF"/>
        <rFont val="Arial"/>
        <family val="2"/>
        <charset val="238"/>
      </rPr>
      <t xml:space="preserve">
</t>
    </r>
    <r>
      <rPr>
        <b/>
        <sz val="10"/>
        <color theme="1"/>
        <rFont val="Arial"/>
        <family val="2"/>
        <charset val="238"/>
      </rPr>
      <t xml:space="preserve">0 </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 +</t>
    </r>
    <r>
      <rPr>
        <b/>
        <sz val="10"/>
        <color theme="1"/>
        <rFont val="Arial"/>
        <family val="2"/>
        <charset val="238"/>
      </rPr>
      <t>4</t>
    </r>
    <r>
      <rPr>
        <sz val="10"/>
        <color theme="0" tint="-0.499984740745262"/>
        <rFont val="Arial"/>
        <family val="2"/>
        <charset val="238"/>
      </rPr>
      <t>_1PP</t>
    </r>
    <r>
      <rPr>
        <b/>
        <sz val="10"/>
        <color rgb="FF00000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</si>
  <si>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b/>
        <sz val="10"/>
        <color rgb="FF000000"/>
        <rFont val="Arial"/>
        <family val="2"/>
        <charset val="238"/>
      </rPr>
      <t/>
    </r>
  </si>
  <si>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 xml:space="preserve"> _3PP+</t>
    </r>
    <r>
      <rPr>
        <b/>
        <sz val="10"/>
        <color theme="1"/>
        <rFont val="Arial"/>
        <family val="2"/>
        <charset val="238"/>
      </rPr>
      <t>0</t>
    </r>
    <r>
      <rPr>
        <sz val="10"/>
        <color theme="0" tint="-0.499984740745262"/>
        <rFont val="Arial"/>
        <family val="2"/>
        <charset val="238"/>
      </rPr>
      <t>_2PP +</t>
    </r>
    <r>
      <rPr>
        <b/>
        <sz val="10"/>
        <color theme="1"/>
        <rFont val="Arial"/>
        <family val="2"/>
        <charset val="238"/>
      </rPr>
      <t>2</t>
    </r>
    <r>
      <rPr>
        <sz val="10"/>
        <color theme="0" tint="-0.499984740745262"/>
        <rFont val="Arial"/>
        <family val="2"/>
        <charset val="238"/>
      </rPr>
      <t>_1PP</t>
    </r>
  </si>
  <si>
    <r>
      <rPr>
        <b/>
        <sz val="10"/>
        <color theme="0" tint="-0.499984740745262"/>
        <rFont val="Arial"/>
        <family val="2"/>
        <charset val="238"/>
      </rPr>
      <t xml:space="preserve">
</t>
    </r>
    <r>
      <rPr>
        <b/>
        <sz val="10"/>
        <rFont val="Arial"/>
        <family val="2"/>
        <charset val="238"/>
      </rPr>
      <t>0</t>
    </r>
    <r>
      <rPr>
        <sz val="10"/>
        <color theme="0" tint="-0.499984740745262"/>
        <rFont val="Arial"/>
        <family val="2"/>
        <charset val="238"/>
      </rPr>
      <t xml:space="preserve"> _3PP+</t>
    </r>
    <r>
      <rPr>
        <b/>
        <sz val="10"/>
        <rFont val="Arial"/>
        <family val="2"/>
        <charset val="238"/>
      </rPr>
      <t>0</t>
    </r>
    <r>
      <rPr>
        <sz val="10"/>
        <color theme="0" tint="-0.499984740745262"/>
        <rFont val="Arial"/>
        <family val="2"/>
        <charset val="238"/>
      </rPr>
      <t>_2PP +</t>
    </r>
    <r>
      <rPr>
        <b/>
        <sz val="10"/>
        <rFont val="Arial"/>
        <family val="2"/>
        <charset val="238"/>
      </rPr>
      <t>1</t>
    </r>
    <r>
      <rPr>
        <sz val="10"/>
        <color theme="0" tint="-0.499984740745262"/>
        <rFont val="Arial"/>
        <family val="2"/>
        <charset val="238"/>
      </rPr>
      <t>_1PP</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</si>
  <si>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</si>
  <si>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_3PP+</t>
    </r>
    <r>
      <rPr>
        <b/>
        <sz val="10"/>
        <color theme="1"/>
        <rFont val="Arial"/>
        <family val="2"/>
        <charset val="238"/>
      </rPr>
      <t>0</t>
    </r>
    <r>
      <rPr>
        <sz val="10"/>
        <color theme="0" tint="-0.499984740745262"/>
        <rFont val="Arial"/>
        <family val="2"/>
        <charset val="238"/>
      </rPr>
      <t>_2PP +</t>
    </r>
    <r>
      <rPr>
        <b/>
        <sz val="10"/>
        <color theme="1"/>
        <rFont val="Arial"/>
        <family val="2"/>
        <charset val="238"/>
      </rPr>
      <t>6</t>
    </r>
    <r>
      <rPr>
        <sz val="10"/>
        <color theme="0" tint="-0.499984740745262"/>
        <rFont val="Arial"/>
        <family val="2"/>
        <charset val="238"/>
      </rPr>
      <t>_1PP</t>
    </r>
    <r>
      <rPr>
        <b/>
        <sz val="10"/>
        <color rgb="FF00000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</si>
  <si>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</si>
  <si>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</si>
  <si>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 xml:space="preserve">0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</si>
  <si>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b/>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</si>
  <si>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 xml:space="preserve">0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15</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</si>
  <si>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156</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</si>
  <si>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sz val="10"/>
        <color rgb="FF0000FF"/>
        <rFont val="Arial"/>
        <family val="2"/>
        <charset val="238"/>
      </rPr>
      <t xml:space="preserve"> </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156</t>
    </r>
    <r>
      <rPr>
        <sz val="10"/>
        <color rgb="FF808080"/>
        <rFont val="Arial"/>
        <family val="2"/>
        <charset val="238"/>
      </rPr>
      <t>_1PP</t>
    </r>
    <r>
      <rPr>
        <sz val="10"/>
        <color rgb="FF0000FF"/>
        <rFont val="Arial"/>
        <family val="2"/>
        <charset val="238"/>
      </rPr>
      <t xml:space="preserve"> </t>
    </r>
    <r>
      <rPr>
        <sz val="10"/>
        <color rgb="FF808080"/>
        <rFont val="Arial"/>
        <family val="2"/>
        <charset val="238"/>
      </rPr>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</si>
  <si>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6</t>
    </r>
    <r>
      <rPr>
        <sz val="10"/>
        <color rgb="FF808080"/>
        <rFont val="Arial"/>
        <family val="2"/>
        <charset val="238"/>
      </rPr>
      <t>_1PP</t>
    </r>
    <r>
      <rPr>
        <sz val="10"/>
        <color rgb="FF0000FF"/>
        <rFont val="Arial"/>
        <family val="2"/>
        <charset val="238"/>
      </rPr>
      <t xml:space="preserve"> 
</t>
    </r>
    <r>
      <rPr>
        <b/>
        <sz val="10"/>
        <color rgb="FF000000"/>
        <rFont val="Arial"/>
        <family val="2"/>
        <charset val="238"/>
      </rPr>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</si>
  <si>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</si>
  <si>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</si>
  <si>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4</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3</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</si>
  <si>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</si>
  <si>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1</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</si>
  <si>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r>
      <t>0</t>
    </r>
    <r>
      <rPr>
        <sz val="10"/>
        <color rgb="FF808080"/>
        <rFont val="Arial"/>
        <family val="2"/>
        <charset val="238"/>
      </rPr>
      <t>_3PP+</t>
    </r>
    <r>
      <rPr>
        <b/>
        <sz val="10"/>
        <color theme="1"/>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</si>
  <si>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WC-Klozet závěsný,vodorovný odpad, bez oplachového kruhu + sedátko, bílý, D+M</t>
  </si>
  <si>
    <t>U-Umyvadlo keramické bílé š. 550 mm s bezpečnostním přepadem, D+M</t>
  </si>
  <si>
    <t>Dodávka + montáž = zařizovací předmět, manžeta, materiál upevňovací, těsnící, kladení, montáž, dávkový čas, pomocný materiál</t>
  </si>
  <si>
    <t>Dodávka + montáž = baterie,  materiál upevňovací, těsnící, kladení, montáž, dávkový čas, pomocný materiál</t>
  </si>
  <si>
    <t>Dodávka + montáž = zařizovací předmět,  materiál upevňovací, těsnící, kladení, montáž, dávkový čas, pomocný materiál</t>
  </si>
  <si>
    <t>Dodávka + montáž = sestava, materiál spojovací, upevňovací, kladení, montáž, těsnění spojů, dávkový čas, pomocný materiál</t>
  </si>
  <si>
    <t>Dodávka + montáž = baterie, materiál upevňovací, kladení, montáž, těsnění spojů, dávkový čas, pomocný materiál</t>
  </si>
  <si>
    <t>Dodávka + montáž = zápachová uzávěrka, materiál spojovací, upevňovací, kladení, montáž, těsnění spojů, dávkový čas</t>
  </si>
  <si>
    <t>Dodávka + montáž = sestava, materiál spojovací, upevňovací, kladení, montáž, ěsnění spojů, dávkový čas, pomocný materiál</t>
  </si>
  <si>
    <t>ZU DN50 pro umyvadla, chrom bez ozdobných kroužků, D+M</t>
  </si>
  <si>
    <t>ZU do stěny DN50 pro umyvadla imobilní, D+M</t>
  </si>
  <si>
    <t>S1 Sprchová vanička 900x900 mm, bílá, D+M</t>
  </si>
  <si>
    <t>Baterie sprchová nástěnná - chrom, se sprchovou hadicí + hlavicí,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</si>
  <si>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</si>
  <si>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Sprchová ZU nízká DN 50, D+M</t>
  </si>
  <si>
    <t>VP6-střešní vpust so otevřené šachty , vyhřívaná, s vodorovným odtokem  DN75,&gt;3l/s, D+M</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</si>
  <si>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</si>
  <si>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Přesun hmot pro zařizovací předměty do 24 m</t>
  </si>
  <si>
    <t>VP5-sklepní vpust s dvojitým uzávěrem proti zpětnému vzdutí, DN100, D+M</t>
  </si>
  <si>
    <t>Dokumentace pro realizaci stavby</t>
  </si>
  <si>
    <t>Náklady na vyhotovení dokumentace pro realizaci stavby a její předání objednateli v požadované formě a požadovaném počtu. Dokumentace zohlednuje koordninaci jednotlivých profesí a jejich konkrétních výrobků, postupy a atesty, které bude GD dodávat.</t>
  </si>
  <si>
    <t>Dokumentace dílenská a výrobní</t>
  </si>
  <si>
    <t xml:space="preserve">Dokumentace skutečného provedení </t>
  </si>
  <si>
    <t>Tato dokumentave se předpokládá, že bude zpracována pro části, které potřebují další podorbnější dokumentaci než je realizační. Náklady na vyhotovení dokumentace a její předání objednateli v požadované formě a požadovaném počtu. Dokumentace se předpokládá zejména na části závěsný systém, pevné a posuvné body, osazení jednoltivýcz zařízení (zdroje chladu, VZT jednotky, ATS, čerpadla atd.) pomocné ocelové konstrukce, atypické prvky.</t>
  </si>
  <si>
    <t>Náklady na vyhotovení dokumentace skutečného provedení stavby a její předání objednateli v požadované formě a požadovaném počtu.</t>
  </si>
  <si>
    <t>Tazus</t>
  </si>
  <si>
    <t>obdržení kladného vyjádření k protipožárně akustické ucpávce pro stavbu JKC (specifikace dané ucpávky viz. dokumentace D.1.1.001b Stavební akustika) pro profesi ÚT, VZT, ZTI, CHL</t>
  </si>
  <si>
    <r>
      <t xml:space="preserve">Přesun hmot pro vnitřní vodovod do výšky 24m
</t>
    </r>
    <r>
      <rPr>
        <sz val="8"/>
        <color rgb="FFFF0000"/>
        <rFont val="Arial CE"/>
        <charset val="238"/>
      </rPr>
      <t/>
    </r>
  </si>
  <si>
    <t>Včetně zednické výpomoci, lešenářského materiálu, upevňovacího materiálu, spojovacího materiálu, těsnícího materiálu, materiálu pro výpomoc, objímek a kotvení (včetně dodávky a montáže)</t>
  </si>
  <si>
    <t>Pomocná závěsná konstrukce pro potrubí vedené ve volném prosotru do 3,5m do DN 160</t>
  </si>
  <si>
    <r>
      <t>4</t>
    </r>
    <r>
      <rPr>
        <b/>
        <sz val="10"/>
        <color rgb="FF808080"/>
        <rFont val="Arial"/>
        <family val="2"/>
        <charset val="238"/>
      </rPr>
      <t>_3</t>
    </r>
    <r>
      <rPr>
        <sz val="10"/>
        <color rgb="FF808080"/>
        <rFont val="Arial"/>
        <family val="2"/>
        <charset val="238"/>
      </rPr>
      <t>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</si>
  <si>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800</t>
  </si>
  <si>
    <t>Dokumentace, certifikace</t>
  </si>
  <si>
    <t>Dokumentace + certifikace</t>
  </si>
  <si>
    <t>Průzkum stavby</t>
  </si>
  <si>
    <t>hod</t>
  </si>
  <si>
    <t>Přípalatek za koordinaci rozvodů s ostatními profesemi při jejich provádění</t>
  </si>
  <si>
    <t>Průzkum stavby= kontrola a zaměření stávajících rozvodů, kontrola prostupů, zaměření spádů potrubí</t>
  </si>
  <si>
    <t>PODZEMNÍ PODLAŽÍ</t>
  </si>
  <si>
    <r>
      <t xml:space="preserve">Trubka jednovrstvá PP-RCT D 20 x 2,3 mm, S 4, vč. kompenzátorů a zavěšení
</t>
    </r>
    <r>
      <rPr>
        <sz val="8"/>
        <color rgb="FFFF0000"/>
        <rFont val="Arial CE"/>
        <charset val="238"/>
      </rPr>
      <t>TV PŘIPOJ.</t>
    </r>
  </si>
  <si>
    <r>
      <t xml:space="preserve">Trubka jednovrstvá PP-RCT D 25 x 2,8 mm, S 4, vč. kompenzátorů a zavěšení
</t>
    </r>
    <r>
      <rPr>
        <sz val="8"/>
        <color rgb="FFFF0000"/>
        <rFont val="Arial CE"/>
        <charset val="238"/>
      </rPr>
      <t>TV PŘIPOJ.</t>
    </r>
  </si>
  <si>
    <r>
      <t xml:space="preserve">Potrubí z ocelových trubek z ušlechtilé oceli 1.4404, spojované lisováním-28x1,2, vč. kompenzátorů  a zavěšení
</t>
    </r>
    <r>
      <rPr>
        <sz val="8"/>
        <color rgb="FF538DD5"/>
        <rFont val="Arial CE"/>
        <charset val="238"/>
      </rPr>
      <t xml:space="preserve">SV </t>
    </r>
  </si>
  <si>
    <r>
      <t xml:space="preserve">Potrubí z ocelových trubek z ušlechtilé oceli 1.4404, spojované lisováním-35x1,5, vč. kompenzátorů  a zavěšení
</t>
    </r>
    <r>
      <rPr>
        <sz val="8"/>
        <color rgb="FF538DD5"/>
        <rFont val="Arial CE"/>
        <charset val="238"/>
      </rPr>
      <t xml:space="preserve">SV </t>
    </r>
  </si>
  <si>
    <r>
      <t xml:space="preserve">Potrubí z ocelových trubek z ušlechtilé oceli 1.4404, spojované lisováním-54x1,5, vč. kompenzátorů  a zavěšení
</t>
    </r>
    <r>
      <rPr>
        <sz val="8"/>
        <color rgb="FF538DD5"/>
        <rFont val="Arial CE"/>
        <charset val="238"/>
      </rPr>
      <t xml:space="preserve">SV </t>
    </r>
  </si>
  <si>
    <r>
      <t xml:space="preserve">Trubka jednovrstvá PP-RCT D 20 x 2,3 mm, S 4 vč. kompenzátorů  a zavěšení
</t>
    </r>
    <r>
      <rPr>
        <sz val="8"/>
        <color theme="3" tint="0.39997558519241921"/>
        <rFont val="Arial CE"/>
        <charset val="238"/>
      </rPr>
      <t>SV PŘIPOJ.</t>
    </r>
  </si>
  <si>
    <r>
      <t xml:space="preserve">Trubka jednovrstvá PP-RCT D 25 x 2,8 mm, S 4 vč. kompenzátorů  a zavěšení
</t>
    </r>
    <r>
      <rPr>
        <sz val="8"/>
        <color theme="3" tint="0.39997558519241921"/>
        <rFont val="Arial CE"/>
        <charset val="238"/>
      </rPr>
      <t>SV PŘIPOJ.</t>
    </r>
  </si>
  <si>
    <r>
      <t xml:space="preserve">Nehořlavé potrubní pouzdro z kamené vlny s vrchní vrstou AL, tl.20mm -vnitřní d 28
</t>
    </r>
    <r>
      <rPr>
        <sz val="8"/>
        <color rgb="FF538DD5"/>
        <rFont val="Arial CE"/>
        <charset val="238"/>
      </rPr>
      <t>SV HLAVNÍ.</t>
    </r>
  </si>
  <si>
    <r>
      <t xml:space="preserve">Izolace potrubní s uzavřenými póry proti kondenzaci tl.13mm -vnitřní d 22 
</t>
    </r>
    <r>
      <rPr>
        <sz val="8"/>
        <color rgb="FF538DD5"/>
        <rFont val="Arial CE"/>
        <charset val="238"/>
      </rPr>
      <t>SV PŘIPOJ.</t>
    </r>
  </si>
  <si>
    <r>
      <t xml:space="preserve">Izolace potrubní s uzavřenými póry proti kondenzaci tl.13mm -vnitřní d 28 
</t>
    </r>
    <r>
      <rPr>
        <sz val="8"/>
        <color rgb="FF538DD5"/>
        <rFont val="Arial CE"/>
        <charset val="238"/>
      </rPr>
      <t>SV PŘIPOJ.</t>
    </r>
  </si>
  <si>
    <t xml:space="preserve">Potrubí z PP-RCT                                                                                                 Položka obsahuje: dodávku + montáž  = potrubí, tvarovky, materiál spojovací, upevňovací, kladení, montáž, těsnění hrdel, spojů, dávkový čas, zednická výpomoc,lešenářská přípomoc- lešení do 1,9m,  Montáž provedena dle platných ČSN a montážních pokynů výrobce potrubí. </t>
  </si>
  <si>
    <t xml:space="preserve">Poznámka k položce:
Nerez ocel 1.4404 dle ČSN EN 10088 (AISI 316L). Redukován obsah uhlíku a Molybdenu ≥ 2,3 % pro vyšší odolnost proti korozi · Vyrobeno dle čsn EN 10312 · Popisky v černé barvě. Spojováno pomocí lisovných tvarovek. Těsnící kroužek EPDM. Položka obsahuje: Dodávka + montáž  = potrubí, tvarovky, materiál spojovací, upevňovací, kladení, montáž, těsnění hrdel, spojů, dávkový čas, zednická výpomoc,lešenářská přípomoc, lešení do 1,9m. Montáž provedena dle platných ČSN a montážních pokynů výrobce potrubí. </t>
  </si>
  <si>
    <t xml:space="preserve">Montáž tepelné izolace do DN 200mm
</t>
  </si>
  <si>
    <t>Poznámka k položce:
materiál spojovací, upevňovací, kladení, lešenářská přípomoc, lešení do 1,9m</t>
  </si>
  <si>
    <t>Poznámka k položce:
protipožární ucpávka - protipožární tmel CP 601S , těsnění mezi
kovovovým potrubí a k-cí, oboustranně - prostup stěnou. Požární
odolnost EI 60min. Tmel v kombinaci s minerální vatou min.
45kg/m3. Nutná izolace potrubí z minerální vaty délky 500mm, tl.
30mm - před a za prostupem. Dodávka + montáž tvarovky =
tvarovka, materiál spojovací, upevňovací, kladení, montáž, těsnění
hrdel, spojů, dávkový čas</t>
  </si>
  <si>
    <r>
      <t xml:space="preserve">Požární ucpávka DN40;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</si>
  <si>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DN50;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</si>
  <si>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DN32;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</si>
  <si>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DN25; nerez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</si>
  <si>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DN32;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</si>
  <si>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DN50; nerez - EI60. STROP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</si>
  <si>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t>Poznámka k položce:
protipožární ucpávka - protipožární zpěňující páska CP 648 E, jedno
omotání, oboustranně - prostup stěnou. Požární odolnost EI 60
min. Včetně identifikačního štítku.Tmel k dotěsnění pásky na bázi
akrylátu CFS-ACR. Dodávka + montáž tvarovky = tvarovka, materiál
spojovací, upevňovací, kladení, montáž, těsnění hrdel, spojů,
dávkový čas</t>
  </si>
  <si>
    <t>Těsnící prostupka kanalizačního potrubí do ŽB konstrukce DN250.</t>
  </si>
  <si>
    <t>Včetně zednické výpomoci, tvarovek, lešenářského materiálu- lešení do 1,9m</t>
  </si>
  <si>
    <t>Demontáže kanalizačního potrubí - do DN300 včetně dopravy a uložení na skládku + poplatek za skládku</t>
  </si>
  <si>
    <r>
      <t>0</t>
    </r>
    <r>
      <rPr>
        <b/>
        <sz val="10"/>
        <color rgb="FF0000FF"/>
        <rFont val="Arial"/>
        <family val="2"/>
        <charset val="238"/>
      </rPr>
      <t xml:space="preserve"> </t>
    </r>
    <r>
      <rPr>
        <b/>
        <sz val="10"/>
        <color rgb="FF808080"/>
        <rFont val="Arial"/>
        <family val="2"/>
        <charset val="238"/>
      </rPr>
      <t>_</t>
    </r>
    <r>
      <rPr>
        <sz val="10"/>
        <color rgb="FF808080"/>
        <rFont val="Arial"/>
        <family val="2"/>
        <charset val="238"/>
      </rPr>
      <t>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</si>
  <si>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Hrdlové odhlučněné PP potrubí - DN50
</t>
    </r>
    <r>
      <rPr>
        <sz val="8"/>
        <color rgb="FFFF0000"/>
        <rFont val="Arial CE"/>
        <charset val="238"/>
      </rPr>
      <t>SPLAŠKOVÁ KANALIZACE -PŘIPOJOVACÍ</t>
    </r>
  </si>
  <si>
    <r>
      <t xml:space="preserve">Hrdlové odhlučněné PP potrubí - DN110
</t>
    </r>
    <r>
      <rPr>
        <sz val="8"/>
        <color rgb="FFFF0000"/>
        <rFont val="Arial CE"/>
        <charset val="238"/>
      </rPr>
      <t>SPLAŠKOVÁ KANALIZACE-PŘIPOJOVACÍ</t>
    </r>
  </si>
  <si>
    <r>
      <t>50</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</si>
  <si>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46</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94</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</si>
  <si>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DN75
</t>
    </r>
    <r>
      <rPr>
        <sz val="8"/>
        <color rgb="FFFF0000"/>
        <rFont val="Arial CE"/>
        <charset val="238"/>
      </rPr>
      <t>SPLAŠKOVÁ KANALIZACE-LEŽATÉ ZAVĚŠENÉ</t>
    </r>
  </si>
  <si>
    <r>
      <t>32</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16</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</si>
  <si>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DN125
</t>
    </r>
    <r>
      <rPr>
        <sz val="8"/>
        <color rgb="FFFF0000"/>
        <rFont val="Arial CE"/>
        <charset val="238"/>
      </rPr>
      <t>SPLAŠKOVÁ KANALIZACE -LEŽATÉ ZAVĚŠENÉ</t>
    </r>
  </si>
  <si>
    <r>
      <t>16</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26</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</si>
  <si>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Svařované PE potrubí - DN200
</t>
    </r>
    <r>
      <rPr>
        <sz val="8"/>
        <color rgb="FFFF0000"/>
        <rFont val="Arial CE"/>
        <charset val="238"/>
      </rPr>
      <t>SPLAŠKOVÁ KANALIZACE -LEŽATÉ ZAVĚŠENÉ</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</si>
  <si>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21</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</si>
  <si>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3</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2</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</si>
  <si>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2</t>
    </r>
    <r>
      <rPr>
        <b/>
        <sz val="10"/>
        <color rgb="FF808080"/>
        <rFont val="Arial"/>
        <family val="2"/>
        <charset val="238"/>
      </rPr>
      <t>_3</t>
    </r>
    <r>
      <rPr>
        <sz val="10"/>
        <color rgb="FF808080"/>
        <rFont val="Arial"/>
        <family val="2"/>
        <charset val="238"/>
      </rPr>
      <t>PP+</t>
    </r>
    <r>
      <rPr>
        <b/>
        <sz val="10"/>
        <color rgb="FF000000"/>
        <rFont val="Arial"/>
        <family val="2"/>
        <charset val="238"/>
      </rPr>
      <t>2</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</si>
  <si>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</si>
  <si>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4</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</si>
  <si>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1</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1</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</si>
  <si>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Požární ucpávka na potrubí 25X2,8;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</si>
  <si>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Požární ucpávka na potrubí  25X2,8; PP-RCT - EI60. STĚNA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</si>
  <si>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</si>
  <si>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Poznámka k položce:
protipožární ucpávka - protipožární tmel, těsnění mezi
kovovovým potrubí a k-cí, oboustranně - prostup stěnou. Požární
odolnost EI 60min. Tmel v kombinaci s minerální vatou min.
45kg/m3. Nutná izolace potrubí z minerální vaty délky 500mm, tl.
30mm - před a za prostupem. Dodávka + montáž tvarovky =
tvarovka, materiál spojovací, upevňovací, kladení, montáž, těsnění
hrdel, spojů, dávkový čas</t>
  </si>
  <si>
    <r>
      <t xml:space="preserve">POU- Požární ucpávka DN50 - EI60
</t>
    </r>
    <r>
      <rPr>
        <sz val="8"/>
        <color rgb="FFFF0000"/>
        <rFont val="Arial CE"/>
        <charset val="238"/>
      </rPr>
      <t/>
    </r>
  </si>
  <si>
    <r>
      <t>POM- Požární manžeta DN110 - EI60</t>
    </r>
    <r>
      <rPr>
        <sz val="8"/>
        <color rgb="FFFF0000"/>
        <rFont val="Arial CE"/>
        <charset val="238"/>
      </rPr>
      <t/>
    </r>
  </si>
  <si>
    <r>
      <t>POM- Požární manžeta DN125 - EI60</t>
    </r>
    <r>
      <rPr>
        <sz val="8"/>
        <color rgb="FFFF0000"/>
        <rFont val="Arial CE"/>
        <charset val="238"/>
      </rPr>
      <t/>
    </r>
  </si>
  <si>
    <r>
      <t>4</t>
    </r>
    <r>
      <rPr>
        <sz val="10"/>
        <color rgb="FF808080"/>
        <rFont val="Arial"/>
        <family val="2"/>
        <charset val="238"/>
      </rPr>
      <t>_3PP+</t>
    </r>
    <r>
      <rPr>
        <b/>
        <sz val="10"/>
        <color rgb="FF000000"/>
        <rFont val="Arial"/>
        <family val="2"/>
        <charset val="238"/>
      </rPr>
      <t>6</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</si>
  <si>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6</t>
    </r>
    <r>
      <rPr>
        <sz val="10"/>
        <color rgb="FF808080"/>
        <rFont val="Arial"/>
        <family val="2"/>
        <charset val="238"/>
      </rPr>
      <t>_3PP+</t>
    </r>
    <r>
      <rPr>
        <b/>
        <sz val="10"/>
        <color rgb="FF000000"/>
        <rFont val="Arial"/>
        <family val="2"/>
        <charset val="238"/>
      </rPr>
      <t>10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</si>
  <si>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POM- Požární manžeta DN200 - EI60</t>
    </r>
    <r>
      <rPr>
        <sz val="8"/>
        <color rgb="FFFF0000"/>
        <rFont val="Arial CE"/>
        <charset val="238"/>
      </rPr>
      <t/>
    </r>
  </si>
  <si>
    <r>
      <t>POM- Požární manžeta DN150 - EI60</t>
    </r>
    <r>
      <rPr>
        <sz val="8"/>
        <color rgb="FFFF0000"/>
        <rFont val="Arial CE"/>
        <charset val="238"/>
      </rPr>
      <t/>
    </r>
  </si>
  <si>
    <r>
      <t>0</t>
    </r>
    <r>
      <rPr>
        <sz val="10"/>
        <color rgb="FF808080"/>
        <rFont val="Arial"/>
        <family val="2"/>
        <charset val="238"/>
      </rPr>
      <t>_3PP+</t>
    </r>
    <r>
      <rPr>
        <b/>
        <sz val="10"/>
        <color rgb="FF000000"/>
        <rFont val="Arial"/>
        <family val="2"/>
        <charset val="238"/>
      </rPr>
      <t>4</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</si>
  <si>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POM- Požární manžeta DN250- EI60</t>
    </r>
    <r>
      <rPr>
        <sz val="8"/>
        <color rgb="FFFF0000"/>
        <rFont val="Arial CE"/>
        <charset val="238"/>
      </rPr>
      <t/>
    </r>
  </si>
  <si>
    <r>
      <t>0</t>
    </r>
    <r>
      <rPr>
        <sz val="10"/>
        <color rgb="FF808080"/>
        <rFont val="Arial"/>
        <family val="2"/>
        <charset val="238"/>
      </rPr>
      <t>_3PP+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2</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</si>
  <si>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Poznámka k položce:
Protipožární akustická ucpávka - specifikace dané ucpávky viz. dokumentace D.1.1.001b Stavební akustika (Detaily pro akustickou odolnost v prostupech s požárními požadavky),dle požadavku generálního projektanta</t>
  </si>
  <si>
    <r>
      <t>APOM- Akusticky požárně odolná manžeta DN110- EI60</t>
    </r>
    <r>
      <rPr>
        <sz val="8"/>
        <color rgb="FFFF0000"/>
        <rFont val="Arial CE"/>
        <charset val="238"/>
      </rPr>
      <t/>
    </r>
  </si>
  <si>
    <r>
      <t>0</t>
    </r>
    <r>
      <rPr>
        <sz val="10"/>
        <color rgb="FF808080"/>
        <rFont val="Arial"/>
        <family val="2"/>
        <charset val="238"/>
      </rPr>
      <t>_3PP+</t>
    </r>
    <r>
      <rPr>
        <b/>
        <sz val="10"/>
        <color rgb="FF000000"/>
        <rFont val="Arial"/>
        <family val="2"/>
        <charset val="238"/>
      </rPr>
      <t>8</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0</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sz val="10"/>
        <color rgb="FF808080"/>
        <rFont val="Arial"/>
        <family val="2"/>
        <charset val="238"/>
      </rPr>
      <t>_1NP+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rgb="FF00000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</si>
  <si>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 xml:space="preserve">Včetně montáže,spojovacího materiálu, pomocného materiálu upevňovacího materiálu, kladení, lešenářské přípomoci- lešení do 1,9m. </t>
  </si>
  <si>
    <r>
      <t xml:space="preserve">Svařované PE potrubí - DN110
</t>
    </r>
    <r>
      <rPr>
        <sz val="8"/>
        <color rgb="FFFF0000"/>
        <rFont val="Arial CE"/>
        <charset val="238"/>
      </rPr>
      <t>SPLAŠKOVÁ , DEŠŤOVÁ KANALIZACE-LEŽATÉ ZAVĚŠENÉ</t>
    </r>
  </si>
  <si>
    <r>
      <t xml:space="preserve">Svařované PE potrubí - DN110
</t>
    </r>
    <r>
      <rPr>
        <sz val="8"/>
        <color rgb="FFFF0000"/>
        <rFont val="Arial CE"/>
        <charset val="238"/>
      </rPr>
      <t>SPLAŠKOVÁ , DEŠŤOVÁ  KANALIZACE-SVISLÉ</t>
    </r>
  </si>
  <si>
    <r>
      <t>12</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rFont val="Arial"/>
        <family val="2"/>
        <charset val="238"/>
      </rPr>
      <t>0</t>
    </r>
    <r>
      <rPr>
        <b/>
        <sz val="10"/>
        <color rgb="FF808080"/>
        <rFont val="Arial"/>
        <family val="2"/>
        <charset val="238"/>
      </rPr>
      <t>_</t>
    </r>
    <r>
      <rPr>
        <sz val="10"/>
        <color rgb="FF808080"/>
        <rFont val="Arial"/>
        <family val="2"/>
        <charset val="238"/>
      </rPr>
      <t>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</si>
  <si>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t>Včetně montáže,spojovacího materiálu, pomocného materiálu upevňovacího materiálu, kladení, lešenářské přípomoci- lešení do 1,9m.</t>
  </si>
  <si>
    <t>Pomocná závěsná konstrukce pro potrubí vedené ve volném prosotru  3,5m pro potrubí do DN 160</t>
  </si>
  <si>
    <t>Včetně montáže, dovávky, spojovacího materiálu, pomocného materiálu upevňovacího materiálu.</t>
  </si>
  <si>
    <t xml:space="preserve">Č1 - kompaktní přečerpávací zařízení splaškové kanalizace, min. 3,5 l/s, 300 l sběrná nádrž, 2x kalové čerpadlo, výtlak min 18m, 400 V, D+M               </t>
  </si>
  <si>
    <t xml:space="preserve">Č8 - kompaktní přečerpávací zařízení dešťové kanalizace, min. 4 l/s, 200l sběrná nádrž, 2x kalové čerpadlo, výtlak min 18m D+M               </t>
  </si>
  <si>
    <t>Usazovací šachta DN400 s filtračním sítem předřezena před Č1</t>
  </si>
  <si>
    <r>
      <rPr>
        <b/>
        <sz val="10"/>
        <color rgb="FF808080"/>
        <rFont val="Arial"/>
        <family val="2"/>
        <charset val="238"/>
      </rPr>
      <t>3</t>
    </r>
    <r>
      <rPr>
        <sz val="10"/>
        <color rgb="FF808080"/>
        <rFont val="Arial"/>
        <family val="2"/>
        <charset val="238"/>
      </rPr>
      <t>PP+2PP</t>
    </r>
    <r>
      <rPr>
        <sz val="10"/>
        <color rgb="FF0000FF"/>
        <rFont val="Arial"/>
        <family val="2"/>
        <charset val="238"/>
      </rPr>
      <t xml:space="preserve"> </t>
    </r>
    <r>
      <rPr>
        <sz val="10"/>
        <color rgb="FF808080"/>
        <rFont val="Arial"/>
        <family val="2"/>
        <charset val="238"/>
      </rPr>
      <t>+1PP</t>
    </r>
    <r>
      <rPr>
        <b/>
        <sz val="10"/>
        <color theme="1"/>
        <rFont val="Arial"/>
        <family val="2"/>
        <charset val="238"/>
      </rPr>
      <t xml:space="preserve"> =120</t>
    </r>
  </si>
  <si>
    <r>
      <t>0</t>
    </r>
    <r>
      <rPr>
        <sz val="10"/>
        <color rgb="FF808080"/>
        <rFont val="Arial"/>
        <family val="2"/>
        <charset val="238"/>
      </rPr>
      <t>_3PP+</t>
    </r>
    <r>
      <rPr>
        <b/>
        <sz val="10"/>
        <color theme="1"/>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19</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</si>
  <si>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Poznámka k položce:
včetně dodávky a montáže, pomocného instalačního materiálu, zednické přípomoci</t>
  </si>
  <si>
    <r>
      <t>10</t>
    </r>
    <r>
      <rPr>
        <sz val="10"/>
        <color rgb="FF808080"/>
        <rFont val="Arial"/>
        <family val="2"/>
        <charset val="238"/>
      </rPr>
      <t>_3PP+</t>
    </r>
    <r>
      <rPr>
        <b/>
        <sz val="10"/>
        <color theme="1"/>
        <rFont val="Arial"/>
        <family val="2"/>
        <charset val="238"/>
      </rPr>
      <t>28</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3</t>
    </r>
    <r>
      <rPr>
        <sz val="10"/>
        <color rgb="FF808080"/>
        <rFont val="Arial"/>
        <family val="2"/>
        <charset val="238"/>
      </rPr>
      <t>_1PP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theme="1"/>
        <rFont val="Arial"/>
        <family val="2"/>
        <charset val="238"/>
      </rPr>
      <t>0</t>
    </r>
    <r>
      <rPr>
        <sz val="10"/>
        <color theme="0" tint="-0.499984740745262"/>
        <rFont val="Arial"/>
        <family val="2"/>
        <charset val="238"/>
      </rPr>
      <t>_PR+</t>
    </r>
    <r>
      <rPr>
        <b/>
        <sz val="10"/>
        <color rgb="FF000000"/>
        <rFont val="Arial"/>
        <family val="2"/>
        <charset val="238"/>
      </rPr>
      <t>0</t>
    </r>
    <r>
      <rPr>
        <sz val="10"/>
        <color theme="0" tint="-0.499984740745262"/>
        <rFont val="Arial"/>
        <family val="2"/>
        <charset val="238"/>
      </rPr>
      <t>_</t>
    </r>
    <r>
      <rPr>
        <sz val="10"/>
        <color rgb="FF808080"/>
        <rFont val="Arial"/>
        <family val="2"/>
        <charset val="238"/>
      </rPr>
      <t>1NP+</t>
    </r>
    <r>
      <rPr>
        <b/>
        <sz val="10"/>
        <color theme="1"/>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color theme="1"/>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sz val="10"/>
        <color theme="0" tint="-0.499984740745262"/>
        <rFont val="Arial"/>
        <family val="2"/>
        <charset val="238"/>
      </rPr>
      <t>+</t>
    </r>
    <r>
      <rPr>
        <b/>
        <sz val="10"/>
        <color rgb="FF000000"/>
        <rFont val="Arial"/>
        <family val="2"/>
        <charset val="238"/>
      </rPr>
      <t>0</t>
    </r>
    <r>
      <rPr>
        <sz val="10"/>
        <color rgb="FF808080"/>
        <rFont val="Arial"/>
        <family val="2"/>
        <charset val="238"/>
      </rPr>
      <t>_STR</t>
    </r>
  </si>
  <si>
    <t>Rohový ventil chromový, DN15</t>
  </si>
  <si>
    <t>Dodávka + montáž -materiál spojovací, upevňovací, těsnění spojů, pomocný materiál</t>
  </si>
  <si>
    <r>
      <t>0</t>
    </r>
    <r>
      <rPr>
        <b/>
        <sz val="10"/>
        <color rgb="FF0000FF"/>
        <rFont val="Arial"/>
        <family val="2"/>
        <charset val="238"/>
      </rPr>
      <t xml:space="preserve"> </t>
    </r>
    <r>
      <rPr>
        <b/>
        <sz val="10"/>
        <color rgb="FF808080"/>
        <rFont val="Arial"/>
        <family val="2"/>
        <charset val="238"/>
      </rPr>
      <t>_3</t>
    </r>
    <r>
      <rPr>
        <sz val="10"/>
        <color rgb="FF808080"/>
        <rFont val="Arial"/>
        <family val="2"/>
        <charset val="238"/>
      </rPr>
      <t>PP+</t>
    </r>
    <r>
      <rPr>
        <b/>
        <sz val="10"/>
        <color rgb="FF000000"/>
        <rFont val="Arial"/>
        <family val="2"/>
        <charset val="238"/>
      </rPr>
      <t>0</t>
    </r>
    <r>
      <rPr>
        <sz val="10"/>
        <color rgb="FF808080"/>
        <rFont val="Arial"/>
        <family val="2"/>
        <charset val="238"/>
      </rPr>
      <t>_2PP</t>
    </r>
    <r>
      <rPr>
        <sz val="10"/>
        <color rgb="FF0000FF"/>
        <rFont val="Arial"/>
        <family val="2"/>
        <charset val="238"/>
      </rPr>
      <t xml:space="preserve"> </t>
    </r>
    <r>
      <rPr>
        <sz val="10"/>
        <color rgb="FF808080"/>
        <rFont val="Arial"/>
        <family val="2"/>
        <charset val="238"/>
      </rPr>
      <t>+</t>
    </r>
    <r>
      <rPr>
        <b/>
        <sz val="10"/>
        <color rgb="FF000000"/>
        <rFont val="Arial"/>
        <family val="2"/>
        <charset val="238"/>
      </rPr>
      <t>12</t>
    </r>
    <r>
      <rPr>
        <b/>
        <sz val="10"/>
        <color rgb="FF808080"/>
        <rFont val="Arial"/>
        <family val="2"/>
        <charset val="238"/>
      </rPr>
      <t>_1</t>
    </r>
    <r>
      <rPr>
        <sz val="10"/>
        <color rgb="FF808080"/>
        <rFont val="Arial"/>
        <family val="2"/>
        <charset val="238"/>
      </rPr>
      <t>PP</t>
    </r>
    <r>
      <rPr>
        <sz val="10"/>
        <color rgb="FF0000FF"/>
        <rFont val="Arial"/>
        <family val="2"/>
        <charset val="238"/>
      </rPr>
      <t xml:space="preserve"> </t>
    </r>
    <r>
      <rPr>
        <sz val="10"/>
        <color rgb="FF808080"/>
        <rFont val="Arial"/>
        <family val="2"/>
        <charset val="238"/>
      </rPr>
      <t>+</t>
    </r>
    <r>
      <rPr>
        <sz val="10"/>
        <color rgb="FF0000FF"/>
        <rFont val="Arial"/>
        <family val="2"/>
        <charset val="238"/>
      </rPr>
      <t xml:space="preserve">
</t>
    </r>
    <r>
      <rPr>
        <b/>
        <sz val="10"/>
        <color rgb="FF000000"/>
        <rFont val="Arial"/>
        <family val="2"/>
        <charset val="238"/>
      </rPr>
      <t>0</t>
    </r>
    <r>
      <rPr>
        <b/>
        <sz val="10"/>
        <color rgb="FF808080"/>
        <rFont val="Arial"/>
        <family val="2"/>
        <charset val="238"/>
      </rPr>
      <t>_</t>
    </r>
    <r>
      <rPr>
        <sz val="10"/>
        <color rgb="FF808080"/>
        <rFont val="Arial"/>
        <family val="2"/>
        <charset val="238"/>
      </rPr>
      <t>PR+</t>
    </r>
    <r>
      <rPr>
        <b/>
        <sz val="10"/>
        <color rgb="FF000000"/>
        <rFont val="Arial"/>
        <family val="2"/>
        <charset val="238"/>
      </rPr>
      <t>0</t>
    </r>
    <r>
      <rPr>
        <b/>
        <sz val="10"/>
        <color rgb="FF808080"/>
        <rFont val="Arial"/>
        <family val="2"/>
        <charset val="238"/>
      </rPr>
      <t>_</t>
    </r>
    <r>
      <rPr>
        <sz val="10"/>
        <color rgb="FF808080"/>
        <rFont val="Arial"/>
        <family val="2"/>
        <charset val="238"/>
      </rPr>
      <t>1NP+</t>
    </r>
    <r>
      <rPr>
        <b/>
        <sz val="10"/>
        <color rgb="FF000000"/>
        <rFont val="Arial"/>
        <family val="2"/>
        <charset val="238"/>
      </rPr>
      <t>0</t>
    </r>
    <r>
      <rPr>
        <sz val="10"/>
        <color rgb="FF808080"/>
        <rFont val="Arial"/>
        <family val="2"/>
        <charset val="238"/>
      </rPr>
      <t>_ME+</t>
    </r>
    <r>
      <rPr>
        <b/>
        <sz val="10"/>
        <color rgb="FF000000"/>
        <rFont val="Arial"/>
        <family val="2"/>
        <charset val="238"/>
      </rPr>
      <t>0</t>
    </r>
    <r>
      <rPr>
        <sz val="10"/>
        <color rgb="FF808080"/>
        <rFont val="Arial"/>
        <family val="2"/>
        <charset val="238"/>
      </rPr>
      <t>_2NP+</t>
    </r>
    <r>
      <rPr>
        <b/>
        <sz val="10"/>
        <rFont val="Arial"/>
        <family val="2"/>
        <charset val="238"/>
      </rPr>
      <t>0</t>
    </r>
    <r>
      <rPr>
        <sz val="10"/>
        <color rgb="FF808080"/>
        <rFont val="Arial"/>
        <family val="2"/>
        <charset val="238"/>
      </rPr>
      <t>_3NP+</t>
    </r>
    <r>
      <rPr>
        <b/>
        <sz val="10"/>
        <color rgb="FF000000"/>
        <rFont val="Arial"/>
        <family val="2"/>
        <charset val="238"/>
      </rPr>
      <t>0</t>
    </r>
    <r>
      <rPr>
        <sz val="10"/>
        <color rgb="FF808080"/>
        <rFont val="Arial"/>
        <family val="2"/>
        <charset val="238"/>
      </rPr>
      <t>_4NP+</t>
    </r>
    <r>
      <rPr>
        <b/>
        <sz val="10"/>
        <color rgb="FF000000"/>
        <rFont val="Arial"/>
        <family val="2"/>
        <charset val="238"/>
      </rPr>
      <t>0</t>
    </r>
    <r>
      <rPr>
        <sz val="10"/>
        <color rgb="FF808080"/>
        <rFont val="Arial"/>
        <family val="2"/>
        <charset val="238"/>
      </rPr>
      <t>_5NP+</t>
    </r>
    <r>
      <rPr>
        <b/>
        <sz val="10"/>
        <color rgb="FF000000"/>
        <rFont val="Arial"/>
        <family val="2"/>
        <charset val="238"/>
      </rPr>
      <t>0</t>
    </r>
    <r>
      <rPr>
        <sz val="10"/>
        <color rgb="FF808080"/>
        <rFont val="Arial"/>
        <family val="2"/>
        <charset val="238"/>
      </rPr>
      <t>_6NP</t>
    </r>
    <r>
      <rPr>
        <b/>
        <sz val="10"/>
        <color rgb="FF000000"/>
        <rFont val="Arial"/>
        <family val="2"/>
        <charset val="238"/>
      </rPr>
      <t>+0</t>
    </r>
    <r>
      <rPr>
        <sz val="10"/>
        <color rgb="FF808080"/>
        <rFont val="Arial"/>
        <family val="2"/>
        <charset val="238"/>
      </rPr>
      <t>_STR</t>
    </r>
  </si>
  <si>
    <r>
      <t xml:space="preserve">Iolace potrubí z kamené vlny s vrchní vrstou AL, tl.30mm -na potrubí DN 75 -DN250- na délku splaškového zavěšeného a svislého potrubí vykázaného výše, λ&lt;0,038 W/mK                                                                                 </t>
    </r>
    <r>
      <rPr>
        <sz val="8"/>
        <color rgb="FFFF0000"/>
        <rFont val="Arial CE"/>
        <charset val="238"/>
      </rPr>
      <t>SPLAŠKOVÁ KANALIZACE</t>
    </r>
  </si>
  <si>
    <r>
      <t xml:space="preserve">Izolace potrubí s uzavřenými póry nenasákavá- kaučuková - tl. 20mm, pro potrubí DN110,  λ&lt;0,038 W/mK                                                               </t>
    </r>
    <r>
      <rPr>
        <sz val="8"/>
        <color rgb="FFFF0000"/>
        <rFont val="Arial CE"/>
        <charset val="238"/>
      </rPr>
      <t xml:space="preserve">DEŠŤOVÁ KANALIZACE </t>
    </r>
  </si>
  <si>
    <t xml:space="preserve">ZTI09
</t>
  </si>
  <si>
    <t xml:space="preserve">ZTI010
</t>
  </si>
  <si>
    <t xml:space="preserve">ZTI015
</t>
  </si>
  <si>
    <t>ZTII025</t>
  </si>
  <si>
    <t>ZTII026</t>
  </si>
  <si>
    <t>ZTII028</t>
  </si>
  <si>
    <t>ZTII029</t>
  </si>
  <si>
    <t>ZTII031</t>
  </si>
  <si>
    <t>ZTII032</t>
  </si>
  <si>
    <t>ZTII033</t>
  </si>
  <si>
    <t>ZTII034</t>
  </si>
  <si>
    <t>ZTII036</t>
  </si>
  <si>
    <t>ZTII037</t>
  </si>
  <si>
    <t>ZTI019</t>
  </si>
  <si>
    <t>ZTI020</t>
  </si>
  <si>
    <t>ZTI022</t>
  </si>
  <si>
    <t>ZTI023</t>
  </si>
  <si>
    <r>
      <t xml:space="preserve">Oddělovač systému BA s odvodněním DN40, vč. kalichu pro odvodnění
</t>
    </r>
    <r>
      <rPr>
        <sz val="11"/>
        <color theme="3" tint="0.39997558519241921"/>
        <rFont val="Arial"/>
        <family val="2"/>
        <charset val="238"/>
      </rPr>
      <t xml:space="preserve">SV </t>
    </r>
  </si>
  <si>
    <r>
      <t xml:space="preserve">Oddělovač systému BA s odvodněním DN32, vč. kalichu pro odvodnění
</t>
    </r>
    <r>
      <rPr>
        <sz val="11"/>
        <color theme="3" tint="0.39997558519241921"/>
        <rFont val="Arial"/>
        <family val="2"/>
        <charset val="238"/>
      </rPr>
      <t xml:space="preserve">SV </t>
    </r>
  </si>
  <si>
    <t xml:space="preserve">ZTI021
</t>
  </si>
  <si>
    <t>ZTI025</t>
  </si>
  <si>
    <t xml:space="preserve">ZTI030
</t>
  </si>
  <si>
    <t xml:space="preserve">ZTI032
</t>
  </si>
  <si>
    <t xml:space="preserve">ZTI035
</t>
  </si>
  <si>
    <t xml:space="preserve">ZTI038
</t>
  </si>
  <si>
    <t>ZTII039</t>
  </si>
  <si>
    <t>ZTII040</t>
  </si>
  <si>
    <t xml:space="preserve">ZTI041
</t>
  </si>
  <si>
    <t>ZTII042</t>
  </si>
  <si>
    <t>ZTII043</t>
  </si>
  <si>
    <t>ZTI044</t>
  </si>
  <si>
    <t>ZTI045</t>
  </si>
  <si>
    <t>ZTI046</t>
  </si>
  <si>
    <t>ZTI051</t>
  </si>
  <si>
    <t>ZTI055</t>
  </si>
  <si>
    <t>ZTI058</t>
  </si>
  <si>
    <t>ZTII061</t>
  </si>
  <si>
    <t>ZTII062</t>
  </si>
  <si>
    <t>ZTII063</t>
  </si>
  <si>
    <t>ZTII064</t>
  </si>
  <si>
    <t>ZTII065</t>
  </si>
  <si>
    <t>ZTII066</t>
  </si>
  <si>
    <t>ZTII067</t>
  </si>
  <si>
    <t>ZTII068</t>
  </si>
  <si>
    <t>ZTI070</t>
  </si>
  <si>
    <t>ZTI098</t>
  </si>
  <si>
    <t>ZTI099</t>
  </si>
  <si>
    <t>ZTI100</t>
  </si>
  <si>
    <t>ZTI101</t>
  </si>
  <si>
    <t>ZTI102</t>
  </si>
  <si>
    <t>ZTI103</t>
  </si>
  <si>
    <t>ZTI104</t>
  </si>
  <si>
    <t>ZTI105</t>
  </si>
  <si>
    <t>ZTI106</t>
  </si>
  <si>
    <t>ZTI107</t>
  </si>
  <si>
    <t>ZTI108</t>
  </si>
  <si>
    <t>ZTI109</t>
  </si>
  <si>
    <t>ZTI110</t>
  </si>
  <si>
    <t>ZTI111</t>
  </si>
  <si>
    <t>ZTI112</t>
  </si>
  <si>
    <t>ZTI113</t>
  </si>
  <si>
    <t>ZTI114</t>
  </si>
  <si>
    <t>ZTI115</t>
  </si>
  <si>
    <t>ZTI116</t>
  </si>
  <si>
    <t>ZTI117</t>
  </si>
  <si>
    <t>ZTI118</t>
  </si>
  <si>
    <t>ZTI119</t>
  </si>
  <si>
    <t>ZTI120</t>
  </si>
  <si>
    <t>ZTI121</t>
  </si>
  <si>
    <t>ZTI122</t>
  </si>
  <si>
    <t>λ&lt; 0.038  W/(m.K), uzavření pouzdra samolepící AL páskou</t>
  </si>
  <si>
    <r>
      <t xml:space="preserve">Revizní dvířka pro požární ucpávky a manžety 250x250mm
</t>
    </r>
    <r>
      <rPr>
        <sz val="8"/>
        <color rgb="FFFF0000"/>
        <rFont val="Arial CE"/>
        <charset val="238"/>
      </rPr>
      <t>TV +</t>
    </r>
    <r>
      <rPr>
        <sz val="8"/>
        <color theme="4"/>
        <rFont val="Arial CE"/>
        <charset val="238"/>
      </rPr>
      <t xml:space="preserve"> SV</t>
    </r>
    <r>
      <rPr>
        <sz val="8"/>
        <color rgb="FFFF0000"/>
        <rFont val="Arial CE"/>
        <charset val="238"/>
      </rPr>
      <t xml:space="preserve"> </t>
    </r>
    <r>
      <rPr>
        <sz val="8"/>
        <color theme="4"/>
        <rFont val="Arial CE"/>
        <charset val="238"/>
      </rPr>
      <t xml:space="preserve"> </t>
    </r>
  </si>
  <si>
    <r>
      <t xml:space="preserve">Revizní dvířka pro požární ucpávky a manžety  250x250mm
</t>
    </r>
    <r>
      <rPr>
        <sz val="8"/>
        <color rgb="FFFF0000"/>
        <rFont val="Arial CE"/>
        <charset val="238"/>
      </rPr>
      <t/>
    </r>
  </si>
  <si>
    <t>Přivzdušňovací ventil DN50-110 vč. montáže, průtok &gt; 20l/s</t>
  </si>
  <si>
    <t>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</si>
</sst>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č&quot;_-;\-* #,##0.00\ &quot;Kč&quot;_-;_-* &quot;-&quot;??\ &quot;Kč&quot;_-;_-@_-"/>
    <numFmt numFmtId="164" formatCode="#,##0.0"/>
    <numFmt numFmtId="165" formatCode="_ &quot;Fr.&quot;\ * #,##0_ ;_ &quot;Fr.&quot;\ * \-#,##0_ ;_ &quot;Fr.&quot;\ * &quot;-&quot;_ ;_ @_ "/>
    <numFmt numFmtId="166" formatCode="_ * #,##0_ ;_ * \-#,##0_ ;_ * &quot;-&quot;_ ;_ @_ "/>
    <numFmt numFmtId="167" formatCode="_ &quot;Fr.&quot;\ * #,##0.00_ ;_ &quot;Fr.&quot;\ * \-#,##0.00_ ;_ &quot;Fr.&quot;\ * &quot;-&quot;??_ ;_ @_ "/>
    <numFmt numFmtId="168" formatCode="_ * #,##0.00_ ;_ * \-#,##0.00_ ;_ * &quot;-&quot;??_ ;_ @_ "/>
  </numFmts>
  <fonts count="106"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name val="Arial"/>
      <family val="2"/>
      <charset val="238"/>
    </font>
    <font>
      <sz val="10"/>
      <name val="Arial"/>
      <family val="2"/>
      <charset val="238"/>
    </font>
    <font>
      <b/>
      <sz val="10"/>
      <name val="Arial"/>
      <family val="2"/>
      <charset val="238"/>
    </font>
    <font>
      <sz val="9"/>
      <name val="Arial"/>
      <family val="2"/>
      <charset val="238"/>
    </font>
    <font>
      <sz val="10"/>
      <name val="Arial CE"/>
    </font>
    <font>
      <b/>
      <sz val="10"/>
      <name val="Arial CE"/>
      <family val="2"/>
      <charset val="238"/>
    </font>
    <font>
      <sz val="9"/>
      <name val="Arial CE"/>
      <family val="2"/>
      <charset val="238"/>
    </font>
    <font>
      <b/>
      <u/>
      <sz val="12"/>
      <name val="Arial"/>
      <family val="2"/>
      <charset val="238"/>
    </font>
    <font>
      <b/>
      <u/>
      <sz val="10"/>
      <name val="Arial"/>
      <family val="2"/>
      <charset val="238"/>
    </font>
    <font>
      <u/>
      <sz val="10"/>
      <name val="Arial"/>
      <family val="2"/>
      <charset val="238"/>
    </font>
    <font>
      <sz val="10"/>
      <color indexed="9"/>
      <name val="Arial CE"/>
      <family val="2"/>
      <charset val="238"/>
    </font>
    <font>
      <sz val="10"/>
      <color indexed="9"/>
      <name val="Arial CE"/>
    </font>
    <font>
      <sz val="8"/>
      <color indexed="9"/>
      <name val="Arial"/>
      <family val="2"/>
      <charset val="238"/>
    </font>
    <font>
      <i/>
      <sz val="8"/>
      <name val="Arial CE"/>
      <family val="2"/>
      <charset val="238"/>
    </font>
    <font>
      <i/>
      <sz val="9"/>
      <name val="Arial CE"/>
    </font>
    <font>
      <i/>
      <sz val="10"/>
      <name val="Arial"/>
      <family val="2"/>
      <charset val="238"/>
    </font>
    <font>
      <sz val="10"/>
      <name val="Arial CE"/>
      <charset val="238"/>
    </font>
    <font>
      <sz val="11"/>
      <color theme="1"/>
      <name val="Calibri"/>
      <family val="2"/>
      <scheme val="minor"/>
    </font>
    <font>
      <sz val="8"/>
      <name val="Arial CE"/>
      <family val="2"/>
    </font>
    <font>
      <u/>
      <sz val="11"/>
      <color theme="10"/>
      <name val="Calibri"/>
      <family val="2"/>
      <charset val="238"/>
      <scheme val="minor"/>
    </font>
    <font>
      <sz val="12"/>
      <name val="Times New Roman CE"/>
      <charset val="238"/>
    </font>
    <font>
      <sz val="10"/>
      <name val="Arial CE"/>
      <family val="2"/>
      <charset val="238"/>
    </font>
    <font>
      <b/>
      <sz val="12"/>
      <name val="Arial CE"/>
      <family val="2"/>
      <charset val="238"/>
    </font>
    <font>
      <b/>
      <sz val="24"/>
      <name val="Tahoma"/>
      <family val="2"/>
      <charset val="238"/>
    </font>
    <font>
      <sz val="14"/>
      <name val="Tahoma"/>
      <family val="2"/>
      <charset val="238"/>
    </font>
    <font>
      <b/>
      <sz val="14"/>
      <name val="Arial CE"/>
      <family val="2"/>
      <charset val="238"/>
    </font>
    <font>
      <b/>
      <sz val="10"/>
      <name val="Arial"/>
      <family val="2"/>
    </font>
    <font>
      <sz val="12"/>
      <name val="Times New Roman"/>
      <family val="1"/>
      <charset val="238"/>
    </font>
    <font>
      <u/>
      <sz val="10"/>
      <color indexed="12"/>
      <name val="Arial"/>
      <family val="2"/>
      <charset val="238"/>
    </font>
    <font>
      <b/>
      <sz val="18"/>
      <color indexed="56"/>
      <name val="Cambria"/>
      <family val="2"/>
      <charset val="238"/>
    </font>
    <font>
      <sz val="8"/>
      <name val="Arial CE"/>
      <family val="2"/>
      <charset val="238"/>
    </font>
    <font>
      <sz val="10"/>
      <color indexed="8"/>
      <name val="Arial"/>
      <family val="2"/>
      <charset val="238"/>
    </font>
    <font>
      <sz val="10"/>
      <color indexed="9"/>
      <name val="Arial"/>
      <family val="2"/>
      <charset val="238"/>
    </font>
    <font>
      <b/>
      <sz val="10"/>
      <color indexed="8"/>
      <name val="Arial"/>
      <family val="2"/>
      <charset val="238"/>
    </font>
    <font>
      <b/>
      <sz val="10"/>
      <color indexed="9"/>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sz val="10"/>
      <color indexed="60"/>
      <name val="Arial"/>
      <family val="2"/>
      <charset val="238"/>
    </font>
    <font>
      <sz val="10"/>
      <color indexed="52"/>
      <name val="Arial"/>
      <family val="2"/>
      <charset val="238"/>
    </font>
    <font>
      <sz val="10"/>
      <color indexed="17"/>
      <name val="Arial"/>
      <family val="2"/>
      <charset val="238"/>
    </font>
    <font>
      <sz val="10"/>
      <color indexed="10"/>
      <name val="Arial"/>
      <family val="2"/>
      <charset val="238"/>
    </font>
    <font>
      <sz val="10"/>
      <color indexed="62"/>
      <name val="Arial"/>
      <family val="2"/>
      <charset val="238"/>
    </font>
    <font>
      <b/>
      <sz val="10"/>
      <color indexed="52"/>
      <name val="Arial"/>
      <family val="2"/>
      <charset val="238"/>
    </font>
    <font>
      <b/>
      <sz val="10"/>
      <color indexed="63"/>
      <name val="Arial"/>
      <family val="2"/>
      <charset val="238"/>
    </font>
    <font>
      <i/>
      <sz val="10"/>
      <color indexed="23"/>
      <name val="Arial"/>
      <family val="2"/>
      <charset val="238"/>
    </font>
    <font>
      <sz val="10"/>
      <color theme="1"/>
      <name val="Arial Narrow"/>
      <family val="2"/>
      <charset val="238"/>
    </font>
    <font>
      <sz val="8"/>
      <name val="MS Sans Serif"/>
      <family val="2"/>
      <charset val="1"/>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63"/>
      <name val="Calibri"/>
      <family val="2"/>
      <charset val="238"/>
    </font>
    <font>
      <i/>
      <sz val="11"/>
      <color indexed="23"/>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19"/>
      <name val="Calibri"/>
      <family val="2"/>
      <charset val="238"/>
    </font>
    <font>
      <b/>
      <sz val="11"/>
      <color indexed="10"/>
      <name val="Calibri"/>
      <family val="2"/>
      <charset val="238"/>
    </font>
    <font>
      <sz val="8"/>
      <color rgb="FFFF0000"/>
      <name val="Arial CE"/>
      <charset val="238"/>
    </font>
    <font>
      <sz val="11"/>
      <name val="Arial"/>
      <family val="2"/>
      <charset val="238"/>
    </font>
    <font>
      <b/>
      <sz val="11"/>
      <name val="Arial"/>
      <family val="2"/>
      <charset val="238"/>
    </font>
    <font>
      <i/>
      <sz val="11"/>
      <name val="Arial"/>
      <family val="2"/>
      <charset val="238"/>
    </font>
    <font>
      <b/>
      <sz val="11"/>
      <color theme="1"/>
      <name val="Arial CE"/>
      <charset val="238"/>
    </font>
    <font>
      <sz val="11"/>
      <color theme="1" tint="0.34998626667073579"/>
      <name val="Arial"/>
      <family val="2"/>
      <charset val="238"/>
    </font>
    <font>
      <sz val="11"/>
      <color indexed="12"/>
      <name val="Arial"/>
      <family val="2"/>
      <charset val="238"/>
    </font>
    <font>
      <sz val="11"/>
      <color rgb="FF595959"/>
      <name val="Arial"/>
      <family val="2"/>
      <charset val="238"/>
    </font>
    <font>
      <sz val="10"/>
      <color rgb="FF0000FF"/>
      <name val="Arial"/>
      <family val="2"/>
      <charset val="238"/>
    </font>
    <font>
      <b/>
      <sz val="10"/>
      <color rgb="FF000000"/>
      <name val="Arial"/>
      <family val="2"/>
      <charset val="238"/>
    </font>
    <font>
      <b/>
      <sz val="10"/>
      <color rgb="FF0000FF"/>
      <name val="Arial"/>
      <family val="2"/>
      <charset val="238"/>
    </font>
    <font>
      <b/>
      <sz val="10"/>
      <color rgb="FF808080"/>
      <name val="Arial"/>
      <family val="2"/>
      <charset val="238"/>
    </font>
    <font>
      <sz val="10"/>
      <color rgb="FF808080"/>
      <name val="Arial"/>
      <family val="2"/>
      <charset val="238"/>
    </font>
    <font>
      <b/>
      <sz val="11"/>
      <color rgb="FF000000"/>
      <name val="Arial CE"/>
      <charset val="238"/>
    </font>
    <font>
      <sz val="11"/>
      <color rgb="FF0000FF"/>
      <name val="Arial"/>
      <family val="2"/>
      <charset val="238"/>
    </font>
    <font>
      <sz val="8"/>
      <color theme="3" tint="0.39997558519241921"/>
      <name val="Arial CE"/>
      <charset val="238"/>
    </font>
    <font>
      <sz val="8"/>
      <color rgb="FF538DD5"/>
      <name val="Arial CE"/>
      <charset val="238"/>
    </font>
    <font>
      <sz val="8"/>
      <color theme="4"/>
      <name val="Arial CE"/>
      <charset val="238"/>
    </font>
    <font>
      <sz val="11"/>
      <color theme="1"/>
      <name val="Arial"/>
      <family val="2"/>
      <charset val="238"/>
    </font>
    <font>
      <b/>
      <sz val="10"/>
      <color rgb="FF000000"/>
      <name val="Arial CE"/>
      <charset val="238"/>
    </font>
    <font>
      <b/>
      <sz val="11"/>
      <name val="Arial CE"/>
      <charset val="238"/>
    </font>
    <font>
      <b/>
      <sz val="10"/>
      <color theme="1"/>
      <name val="Arial"/>
      <family val="2"/>
      <charset val="238"/>
    </font>
    <font>
      <sz val="11"/>
      <name val="Arial CE"/>
    </font>
    <font>
      <sz val="10"/>
      <color theme="0" tint="-0.499984740745262"/>
      <name val="Arial"/>
      <family val="2"/>
      <charset val="238"/>
    </font>
    <font>
      <sz val="8"/>
      <name val="Arial CE"/>
      <charset val="238"/>
    </font>
    <font>
      <b/>
      <sz val="11"/>
      <color rgb="FFFF0000"/>
      <name val="Arial CE"/>
      <charset val="238"/>
    </font>
    <font>
      <b/>
      <sz val="11"/>
      <color theme="1"/>
      <name val="Arial"/>
      <family val="2"/>
      <charset val="238"/>
    </font>
    <font>
      <b/>
      <vertAlign val="subscript"/>
      <sz val="11"/>
      <color theme="1"/>
      <name val="Arial"/>
      <family val="2"/>
      <charset val="238"/>
    </font>
    <font>
      <b/>
      <vertAlign val="superscript"/>
      <sz val="11"/>
      <color theme="1"/>
      <name val="Arial"/>
      <family val="2"/>
      <charset val="238"/>
    </font>
    <font>
      <b/>
      <vertAlign val="subscript"/>
      <sz val="11"/>
      <name val="Arial"/>
      <family val="2"/>
      <charset val="238"/>
    </font>
    <font>
      <b/>
      <vertAlign val="superscript"/>
      <sz val="11"/>
      <name val="Arial"/>
      <family val="2"/>
      <charset val="238"/>
    </font>
    <font>
      <sz val="8"/>
      <color theme="3" tint="0.39997558519241921"/>
      <name val="Arial"/>
      <family val="2"/>
      <charset val="238"/>
    </font>
    <font>
      <b/>
      <sz val="10"/>
      <color theme="0" tint="-0.499984740745262"/>
      <name val="Arial"/>
      <family val="2"/>
      <charset val="238"/>
    </font>
    <font>
      <b/>
      <sz val="8"/>
      <color theme="3" tint="0.39997558519241921"/>
      <name val="Arial"/>
      <family val="2"/>
      <charset val="238"/>
    </font>
    <font>
      <sz val="8"/>
      <color rgb="FFFF0000"/>
      <name val="Arial"/>
      <family val="2"/>
      <charset val="238"/>
    </font>
    <font>
      <sz val="11"/>
      <color rgb="FF000000"/>
      <name val="Arial"/>
      <family val="2"/>
      <charset val="238"/>
    </font>
    <font>
      <b/>
      <sz val="11"/>
      <color rgb="FF000000"/>
      <name val="Arial"/>
      <family val="2"/>
      <charset val="238"/>
    </font>
    <font>
      <sz val="11"/>
      <color theme="3" tint="0.39997558519241921"/>
      <name val="Arial"/>
      <family val="2"/>
      <charset val="238"/>
    </font>
  </fonts>
  <fills count="37">
    <fill>
      <patternFill patternType="none"/>
    </fill>
    <fill>
      <patternFill patternType="gray125"/>
    </fill>
    <fill>
      <patternFill patternType="solid">
        <fgColor indexed="22"/>
        <bgColor indexed="64"/>
      </patternFill>
    </fill>
    <fill>
      <patternFill patternType="solid">
        <fgColor indexed="9"/>
        <bgColor indexed="40"/>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42"/>
        <bgColor indexed="27"/>
      </patternFill>
    </fill>
    <fill>
      <patternFill patternType="lightGray">
        <fgColor indexed="22"/>
      </patternFill>
    </fill>
    <fill>
      <patternFill patternType="lightGray">
        <fgColor indexed="22"/>
        <bgColor indexed="9"/>
      </patternFill>
    </fill>
    <fill>
      <patternFill patternType="solid">
        <fgColor indexed="47"/>
        <bgColor indexed="22"/>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20"/>
        <bgColor indexed="36"/>
      </patternFill>
    </fill>
    <fill>
      <patternFill patternType="solid">
        <fgColor indexed="49"/>
        <bgColor indexed="40"/>
      </patternFill>
    </fill>
    <fill>
      <patternFill patternType="solid">
        <fgColor indexed="53"/>
        <bgColor indexed="52"/>
      </patternFill>
    </fill>
    <fill>
      <patternFill patternType="solid">
        <fgColor indexed="45"/>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51"/>
      </patternFill>
    </fill>
    <fill>
      <patternFill patternType="solid">
        <fgColor indexed="43"/>
      </patternFill>
    </fill>
    <fill>
      <patternFill patternType="solid">
        <fgColor indexed="49"/>
      </patternFill>
    </fill>
    <fill>
      <patternFill patternType="solid">
        <fgColor indexed="53"/>
      </patternFill>
    </fill>
    <fill>
      <patternFill patternType="solid">
        <fgColor indexed="55"/>
      </patternFill>
    </fill>
    <fill>
      <patternFill patternType="solid">
        <fgColor indexed="9"/>
      </patternFill>
    </fill>
    <fill>
      <patternFill patternType="solid">
        <fgColor indexed="56"/>
      </patternFill>
    </fill>
    <fill>
      <patternFill patternType="solid">
        <fgColor indexed="10"/>
      </patternFill>
    </fill>
    <fill>
      <patternFill patternType="solid">
        <fgColor indexed="54"/>
      </patternFill>
    </fill>
    <fill>
      <patternFill patternType="solid">
        <fgColor rgb="FFFFFFFF"/>
        <bgColor rgb="FF00CCFF"/>
      </patternFill>
    </fill>
    <fill>
      <patternFill patternType="solid">
        <fgColor theme="0"/>
        <bgColor indexed="64"/>
      </patternFill>
    </fill>
    <fill>
      <patternFill patternType="solid">
        <fgColor theme="0" tint="-0.249977111117893"/>
        <bgColor indexed="64"/>
      </patternFill>
    </fill>
  </fills>
  <borders count="70">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otted">
        <color indexed="64"/>
      </top>
      <bottom/>
      <diagonal/>
    </border>
    <border>
      <left style="thin">
        <color indexed="64"/>
      </left>
      <right style="thin">
        <color indexed="64"/>
      </right>
      <top style="dotted">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8"/>
      </left>
      <right style="thin">
        <color indexed="8"/>
      </right>
      <top/>
      <bottom style="medium">
        <color indexed="8"/>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hair">
        <color rgb="FF969696"/>
      </left>
      <right style="hair">
        <color rgb="FF969696"/>
      </right>
      <top style="hair">
        <color rgb="FF969696"/>
      </top>
      <bottom style="hair">
        <color rgb="FF969696"/>
      </bottom>
      <diagonal/>
    </border>
    <border>
      <left style="hair">
        <color rgb="FF969696"/>
      </left>
      <right style="hair">
        <color rgb="FF969696"/>
      </right>
      <top/>
      <bottom style="hair">
        <color rgb="FF969696"/>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style="thin">
        <color rgb="FF000000"/>
      </right>
      <top style="dotted">
        <color indexed="64"/>
      </top>
      <bottom style="dotted">
        <color indexed="64"/>
      </bottom>
      <diagonal/>
    </border>
    <border>
      <left/>
      <right style="thin">
        <color rgb="FF000000"/>
      </right>
      <top style="dotted">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top/>
      <bottom style="thin">
        <color indexed="64"/>
      </bottom>
      <diagonal/>
    </border>
    <border>
      <left style="thin">
        <color indexed="64"/>
      </left>
      <right/>
      <top style="dotted">
        <color indexed="64"/>
      </top>
      <bottom/>
      <diagonal/>
    </border>
    <border>
      <left style="thin">
        <color rgb="FF000000"/>
      </left>
      <right style="thin">
        <color indexed="64"/>
      </right>
      <top style="dotted">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hair">
        <color rgb="FF969696"/>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hair">
        <color rgb="FF969696"/>
      </left>
      <right style="hair">
        <color rgb="FF969696"/>
      </right>
      <top style="thin">
        <color indexed="64"/>
      </top>
      <bottom style="hair">
        <color rgb="FF969696"/>
      </bottom>
      <diagonal/>
    </border>
    <border>
      <left/>
      <right/>
      <top style="dotted">
        <color indexed="64"/>
      </top>
      <bottom/>
      <diagonal/>
    </border>
    <border>
      <left/>
      <right style="thin">
        <color rgb="FF000000"/>
      </right>
      <top style="dotted">
        <color indexed="64"/>
      </top>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s>
  <cellStyleXfs count="5306">
    <xf numFmtId="0" fontId="0" fillId="0" borderId="0"/>
    <xf numFmtId="0" fontId="8" fillId="0" borderId="0"/>
    <xf numFmtId="0" fontId="21" fillId="0" borderId="0"/>
    <xf numFmtId="0" fontId="22" fillId="0" borderId="0"/>
    <xf numFmtId="0" fontId="23" fillId="0" borderId="0" applyNumberFormat="0" applyFill="0" applyBorder="0" applyAlignment="0" applyProtection="0"/>
    <xf numFmtId="0" fontId="24" fillId="0" borderId="0"/>
    <xf numFmtId="0" fontId="37" fillId="0" borderId="29" applyNumberFormat="0" applyFill="0" applyAlignment="0" applyProtection="0"/>
    <xf numFmtId="0" fontId="37" fillId="0" borderId="29" applyNumberFormat="0" applyFill="0" applyAlignment="0" applyProtection="0"/>
    <xf numFmtId="166" fontId="5" fillId="0" borderId="0" applyFont="0" applyFill="0" applyBorder="0" applyAlignment="0" applyProtection="0"/>
    <xf numFmtId="168" fontId="5" fillId="0" borderId="0" applyFont="0" applyFill="0" applyBorder="0" applyAlignment="0" applyProtection="0"/>
    <xf numFmtId="0" fontId="26" fillId="0" borderId="0"/>
    <xf numFmtId="0" fontId="27" fillId="0" borderId="0"/>
    <xf numFmtId="0" fontId="32" fillId="0" borderId="0" applyNumberFormat="0" applyFill="0" applyBorder="0" applyAlignment="0" applyProtection="0">
      <alignment vertical="top"/>
      <protection locked="0"/>
    </xf>
    <xf numFmtId="0" fontId="38" fillId="4" borderId="30" applyNumberFormat="0" applyAlignment="0" applyProtection="0"/>
    <xf numFmtId="44" fontId="25" fillId="0" borderId="0" applyFont="0" applyFill="0" applyBorder="0" applyAlignment="0" applyProtection="0"/>
    <xf numFmtId="0" fontId="39" fillId="0" borderId="31" applyNumberFormat="0" applyFill="0" applyAlignment="0" applyProtection="0"/>
    <xf numFmtId="0" fontId="40" fillId="0" borderId="32" applyNumberFormat="0" applyFill="0" applyAlignment="0" applyProtection="0"/>
    <xf numFmtId="0" fontId="41" fillId="0" borderId="33" applyNumberFormat="0" applyFill="0" applyAlignment="0" applyProtection="0"/>
    <xf numFmtId="0" fontId="41" fillId="0" borderId="0" applyNumberFormat="0" applyFill="0" applyBorder="0" applyAlignment="0" applyProtection="0"/>
    <xf numFmtId="0" fontId="33" fillId="0" borderId="0" applyNumberFormat="0" applyFill="0" applyBorder="0" applyAlignment="0" applyProtection="0"/>
    <xf numFmtId="0" fontId="42" fillId="5" borderId="0" applyNumberFormat="0" applyBorder="0" applyAlignment="0" applyProtection="0"/>
    <xf numFmtId="0" fontId="25" fillId="0" borderId="0" applyNumberFormat="0" applyFill="0" applyBorder="0" applyAlignment="0" applyProtection="0"/>
    <xf numFmtId="0" fontId="50" fillId="0" borderId="0"/>
    <xf numFmtId="0" fontId="20"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5" fillId="0" borderId="0"/>
    <xf numFmtId="0" fontId="2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5" fillId="0" borderId="0"/>
    <xf numFmtId="0" fontId="3"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4" fillId="0" borderId="34">
      <alignment horizontal="center" vertical="center" wrapText="1"/>
    </xf>
    <xf numFmtId="0" fontId="28" fillId="0" borderId="0"/>
    <xf numFmtId="0" fontId="35" fillId="6" borderId="35" applyNumberFormat="0" applyAlignment="0" applyProtection="0"/>
    <xf numFmtId="0" fontId="35" fillId="6" borderId="35" applyNumberFormat="0" applyAlignment="0" applyProtection="0"/>
    <xf numFmtId="0" fontId="43" fillId="0" borderId="36" applyNumberFormat="0" applyFill="0" applyAlignment="0" applyProtection="0"/>
    <xf numFmtId="0" fontId="44" fillId="7" borderId="0" applyNumberFormat="0" applyBorder="0" applyAlignment="0" applyProtection="0"/>
    <xf numFmtId="0" fontId="5" fillId="0" borderId="0"/>
    <xf numFmtId="0" fontId="9" fillId="8" borderId="0">
      <alignment horizontal="left"/>
    </xf>
    <xf numFmtId="0" fontId="29" fillId="9" borderId="0"/>
    <xf numFmtId="0" fontId="25" fillId="0" borderId="0" applyProtection="0"/>
    <xf numFmtId="0" fontId="45" fillId="0" borderId="0" applyNumberFormat="0" applyFill="0" applyBorder="0" applyAlignment="0" applyProtection="0"/>
    <xf numFmtId="0" fontId="9" fillId="0" borderId="0"/>
    <xf numFmtId="164" fontId="30" fillId="0" borderId="3">
      <alignment horizontal="right" vertical="center"/>
    </xf>
    <xf numFmtId="0" fontId="46" fillId="10" borderId="37" applyNumberFormat="0" applyAlignment="0" applyProtection="0"/>
    <xf numFmtId="0" fontId="46" fillId="10" borderId="37" applyNumberFormat="0" applyAlignment="0" applyProtection="0"/>
    <xf numFmtId="0" fontId="47" fillId="11" borderId="37" applyNumberFormat="0" applyAlignment="0" applyProtection="0"/>
    <xf numFmtId="0" fontId="47" fillId="11" borderId="37" applyNumberFormat="0" applyAlignment="0" applyProtection="0"/>
    <xf numFmtId="0" fontId="48" fillId="11" borderId="38" applyNumberFormat="0" applyAlignment="0" applyProtection="0"/>
    <xf numFmtId="0" fontId="48" fillId="11" borderId="38" applyNumberFormat="0" applyAlignment="0" applyProtection="0"/>
    <xf numFmtId="0" fontId="49" fillId="0" borderId="0" applyNumberFormat="0" applyFill="0" applyBorder="0" applyAlignment="0" applyProtection="0"/>
    <xf numFmtId="165" fontId="5" fillId="0" borderId="0" applyFont="0" applyFill="0" applyBorder="0" applyAlignment="0" applyProtection="0"/>
    <xf numFmtId="167" fontId="5" fillId="0" borderId="0" applyFont="0" applyFill="0" applyBorder="0" applyAlignment="0" applyProtection="0"/>
    <xf numFmtId="0" fontId="25" fillId="0" borderId="0"/>
    <xf numFmtId="0" fontId="36"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5" fillId="0" borderId="0"/>
    <xf numFmtId="0" fontId="52" fillId="22" borderId="0" applyNumberFormat="0" applyBorder="0" applyAlignment="0" applyProtection="0"/>
    <xf numFmtId="0" fontId="52" fillId="23" borderId="0" applyNumberFormat="0" applyBorder="0" applyAlignment="0" applyProtection="0"/>
    <xf numFmtId="0" fontId="52" fillId="24" borderId="0" applyNumberFormat="0" applyBorder="0" applyAlignment="0" applyProtection="0"/>
    <xf numFmtId="0" fontId="52" fillId="21" borderId="0" applyNumberFormat="0" applyBorder="0" applyAlignment="0" applyProtection="0"/>
    <xf numFmtId="0" fontId="52" fillId="20" borderId="0" applyNumberFormat="0" applyBorder="0" applyAlignment="0" applyProtection="0"/>
    <xf numFmtId="0" fontId="52" fillId="24" borderId="0" applyNumberFormat="0" applyBorder="0" applyAlignment="0" applyProtection="0"/>
    <xf numFmtId="0" fontId="52" fillId="20" borderId="0" applyNumberFormat="0" applyBorder="0" applyAlignment="0" applyProtection="0"/>
    <xf numFmtId="0" fontId="52" fillId="23" borderId="0" applyNumberFormat="0" applyBorder="0" applyAlignment="0" applyProtection="0"/>
    <xf numFmtId="0" fontId="52" fillId="26" borderId="0" applyNumberFormat="0" applyBorder="0" applyAlignment="0" applyProtection="0"/>
    <xf numFmtId="0" fontId="52" fillId="18" borderId="0" applyNumberFormat="0" applyBorder="0" applyAlignment="0" applyProtection="0"/>
    <xf numFmtId="0" fontId="52" fillId="20" borderId="0" applyNumberFormat="0" applyBorder="0" applyAlignment="0" applyProtection="0"/>
    <xf numFmtId="0" fontId="52" fillId="24" borderId="0" applyNumberFormat="0" applyBorder="0" applyAlignment="0" applyProtection="0"/>
    <xf numFmtId="0" fontId="53" fillId="20" borderId="0" applyNumberFormat="0" applyBorder="0" applyAlignment="0" applyProtection="0"/>
    <xf numFmtId="0" fontId="53" fillId="28" borderId="0" applyNumberFormat="0" applyBorder="0" applyAlignment="0" applyProtection="0"/>
    <xf numFmtId="0" fontId="53" fillId="25" borderId="0" applyNumberFormat="0" applyBorder="0" applyAlignment="0" applyProtection="0"/>
    <xf numFmtId="0" fontId="53" fillId="18" borderId="0" applyNumberFormat="0" applyBorder="0" applyAlignment="0" applyProtection="0"/>
    <xf numFmtId="0" fontId="53" fillId="20" borderId="0" applyNumberFormat="0" applyBorder="0" applyAlignment="0" applyProtection="0"/>
    <xf numFmtId="0" fontId="53" fillId="23" borderId="0" applyNumberFormat="0" applyBorder="0" applyAlignment="0" applyProtection="0"/>
    <xf numFmtId="0" fontId="54" fillId="0" borderId="39" applyNumberFormat="0" applyFill="0" applyAlignment="0" applyProtection="0"/>
    <xf numFmtId="0" fontId="55" fillId="19" borderId="0" applyNumberFormat="0" applyBorder="0" applyAlignment="0" applyProtection="0"/>
    <xf numFmtId="0" fontId="56" fillId="29" borderId="30" applyNumberFormat="0" applyAlignment="0" applyProtection="0"/>
    <xf numFmtId="0" fontId="62" fillId="0" borderId="40" applyNumberFormat="0" applyFill="0" applyAlignment="0" applyProtection="0"/>
    <xf numFmtId="0" fontId="63" fillId="0" borderId="41" applyNumberFormat="0" applyFill="0" applyAlignment="0" applyProtection="0"/>
    <xf numFmtId="0" fontId="64" fillId="0" borderId="42" applyNumberFormat="0" applyFill="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26" borderId="0" applyNumberFormat="0" applyBorder="0" applyAlignment="0" applyProtection="0"/>
    <xf numFmtId="0" fontId="25"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5" fillId="0" borderId="0"/>
    <xf numFmtId="0" fontId="20" fillId="0" borderId="0"/>
    <xf numFmtId="0" fontId="25"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0" fillId="0" borderId="0"/>
    <xf numFmtId="0" fontId="51" fillId="0" borderId="0">
      <alignment vertical="top" wrapText="1"/>
      <protection locked="0"/>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0"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0" fillId="0" borderId="0"/>
    <xf numFmtId="0" fontId="22" fillId="0" borderId="0"/>
    <xf numFmtId="0" fontId="22" fillId="0" borderId="0"/>
    <xf numFmtId="0" fontId="22" fillId="0" borderId="0"/>
    <xf numFmtId="0" fontId="22" fillId="0" borderId="0"/>
    <xf numFmtId="0" fontId="22" fillId="0" borderId="0"/>
    <xf numFmtId="0" fontId="22" fillId="0" borderId="0"/>
    <xf numFmtId="0" fontId="20" fillId="0" borderId="0"/>
    <xf numFmtId="0" fontId="20" fillId="0" borderId="0"/>
    <xf numFmtId="0" fontId="20" fillId="0" borderId="0"/>
    <xf numFmtId="0" fontId="20" fillId="0" borderId="0"/>
    <xf numFmtId="0" fontId="20" fillId="24" borderId="35" applyNumberFormat="0" applyFont="0" applyAlignment="0" applyProtection="0"/>
    <xf numFmtId="9" fontId="25" fillId="0" borderId="0" applyFill="0" applyBorder="0" applyAlignment="0" applyProtection="0"/>
    <xf numFmtId="9" fontId="25" fillId="0" borderId="0" applyFill="0" applyBorder="0" applyAlignment="0" applyProtection="0"/>
    <xf numFmtId="0" fontId="58" fillId="0" borderId="43" applyNumberFormat="0" applyFill="0" applyAlignment="0" applyProtection="0"/>
    <xf numFmtId="0" fontId="57" fillId="20" borderId="0" applyNumberFormat="0" applyBorder="0" applyAlignment="0" applyProtection="0"/>
    <xf numFmtId="0" fontId="58" fillId="0" borderId="0" applyNumberFormat="0" applyFill="0" applyBorder="0" applyAlignment="0" applyProtection="0"/>
    <xf numFmtId="0" fontId="59" fillId="26" borderId="37" applyNumberFormat="0" applyAlignment="0" applyProtection="0"/>
    <xf numFmtId="0" fontId="67" fillId="30" borderId="37" applyNumberFormat="0" applyAlignment="0" applyProtection="0"/>
    <xf numFmtId="0" fontId="60" fillId="30" borderId="38" applyNumberFormat="0" applyAlignment="0" applyProtection="0"/>
    <xf numFmtId="0" fontId="61" fillId="0" borderId="0" applyNumberFormat="0" applyFill="0" applyBorder="0" applyAlignment="0" applyProtection="0"/>
    <xf numFmtId="0" fontId="53" fillId="31" borderId="0" applyNumberFormat="0" applyBorder="0" applyAlignment="0" applyProtection="0"/>
    <xf numFmtId="0" fontId="53" fillId="28" borderId="0" applyNumberFormat="0" applyBorder="0" applyAlignment="0" applyProtection="0"/>
    <xf numFmtId="0" fontId="53" fillId="25" borderId="0" applyNumberFormat="0" applyBorder="0" applyAlignment="0" applyProtection="0"/>
    <xf numFmtId="0" fontId="53" fillId="33" borderId="0" applyNumberFormat="0" applyBorder="0" applyAlignment="0" applyProtection="0"/>
    <xf numFmtId="0" fontId="53" fillId="27" borderId="0" applyNumberFormat="0" applyBorder="0" applyAlignment="0" applyProtection="0"/>
    <xf numFmtId="0" fontId="53" fillId="32" borderId="0" applyNumberFormat="0" applyBorder="0" applyAlignment="0" applyProtection="0"/>
    <xf numFmtId="0" fontId="25" fillId="0" borderId="0"/>
    <xf numFmtId="0" fontId="25" fillId="0" borderId="0"/>
    <xf numFmtId="0" fontId="3" fillId="0" borderId="0"/>
    <xf numFmtId="0" fontId="3" fillId="0" borderId="0"/>
    <xf numFmtId="0" fontId="3" fillId="0" borderId="0"/>
    <xf numFmtId="0" fontId="5" fillId="0" borderId="0"/>
    <xf numFmtId="0" fontId="20" fillId="0" borderId="0"/>
    <xf numFmtId="0" fontId="20" fillId="0" borderId="0"/>
    <xf numFmtId="0" fontId="20" fillId="0" borderId="0"/>
    <xf numFmtId="0" fontId="25"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5" fillId="0" borderId="0"/>
    <xf numFmtId="0" fontId="20" fillId="0" borderId="0"/>
    <xf numFmtId="0" fontId="25" fillId="0" borderId="0"/>
    <xf numFmtId="0" fontId="20" fillId="0" borderId="0"/>
    <xf numFmtId="0" fontId="25" fillId="0" borderId="0"/>
    <xf numFmtId="0" fontId="31" fillId="0" borderId="0"/>
    <xf numFmtId="0" fontId="25" fillId="0" borderId="0"/>
    <xf numFmtId="0" fontId="20" fillId="0" borderId="0"/>
    <xf numFmtId="0" fontId="20" fillId="0" borderId="0"/>
    <xf numFmtId="0" fontId="31" fillId="0" borderId="0"/>
    <xf numFmtId="0" fontId="20" fillId="0" borderId="0"/>
    <xf numFmtId="0" fontId="20" fillId="0" borderId="0"/>
    <xf numFmtId="0" fontId="31" fillId="0" borderId="0"/>
    <xf numFmtId="0" fontId="31" fillId="0" borderId="0"/>
    <xf numFmtId="0" fontId="42" fillId="5" borderId="0" applyNumberFormat="0" applyBorder="0" applyAlignment="0" applyProtection="0"/>
    <xf numFmtId="0" fontId="33" fillId="0" borderId="0" applyNumberFormat="0" applyFill="0" applyBorder="0" applyAlignment="0" applyProtection="0"/>
    <xf numFmtId="0" fontId="25" fillId="0" borderId="0"/>
    <xf numFmtId="0" fontId="20" fillId="0" borderId="0"/>
    <xf numFmtId="0" fontId="25" fillId="0" borderId="0"/>
    <xf numFmtId="0" fontId="20" fillId="0" borderId="0"/>
    <xf numFmtId="0" fontId="41" fillId="0" borderId="0" applyNumberFormat="0" applyFill="0" applyBorder="0" applyAlignment="0" applyProtection="0"/>
    <xf numFmtId="0" fontId="20" fillId="0" borderId="0"/>
    <xf numFmtId="0" fontId="20" fillId="0" borderId="0"/>
    <xf numFmtId="0" fontId="41" fillId="0" borderId="33" applyNumberFormat="0" applyFill="0" applyAlignment="0" applyProtection="0"/>
    <xf numFmtId="0" fontId="20" fillId="0" borderId="0"/>
    <xf numFmtId="0" fontId="20" fillId="0" borderId="0"/>
    <xf numFmtId="0" fontId="40" fillId="0" borderId="32" applyNumberFormat="0" applyFill="0" applyAlignment="0" applyProtection="0"/>
    <xf numFmtId="0" fontId="39" fillId="0" borderId="31" applyNumberFormat="0" applyFill="0" applyAlignment="0" applyProtection="0"/>
    <xf numFmtId="44" fontId="25" fillId="0" borderId="0" applyFont="0" applyFill="0" applyBorder="0" applyAlignment="0" applyProtection="0"/>
    <xf numFmtId="44" fontId="25" fillId="0" borderId="0" applyFont="0" applyFill="0" applyBorder="0" applyAlignment="0" applyProtection="0"/>
    <xf numFmtId="0" fontId="38" fillId="4" borderId="30" applyNumberFormat="0" applyAlignment="0" applyProtection="0"/>
    <xf numFmtId="0" fontId="25" fillId="0" borderId="0"/>
    <xf numFmtId="0" fontId="37" fillId="0" borderId="29" applyNumberFormat="0" applyFill="0" applyAlignment="0" applyProtection="0"/>
    <xf numFmtId="0" fontId="25" fillId="0" borderId="0"/>
    <xf numFmtId="0" fontId="35" fillId="0" borderId="0"/>
    <xf numFmtId="0" fontId="20" fillId="0" borderId="0"/>
    <xf numFmtId="0" fontId="25" fillId="0" borderId="0"/>
    <xf numFmtId="0" fontId="25" fillId="0" borderId="0"/>
    <xf numFmtId="0" fontId="25" fillId="0" borderId="0"/>
    <xf numFmtId="0" fontId="25" fillId="0" borderId="0"/>
    <xf numFmtId="0" fontId="25" fillId="0" borderId="0"/>
    <xf numFmtId="0" fontId="2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35" fillId="0" borderId="0"/>
    <xf numFmtId="0" fontId="3" fillId="0" borderId="0"/>
    <xf numFmtId="0" fontId="31" fillId="0" borderId="0"/>
    <xf numFmtId="0" fontId="31" fillId="0" borderId="0"/>
    <xf numFmtId="0" fontId="31" fillId="0" borderId="0"/>
    <xf numFmtId="0" fontId="24" fillId="0" borderId="0"/>
    <xf numFmtId="0" fontId="24" fillId="0" borderId="0"/>
    <xf numFmtId="0" fontId="24" fillId="0" borderId="0"/>
    <xf numFmtId="0" fontId="24" fillId="0" borderId="0"/>
    <xf numFmtId="0" fontId="31" fillId="0" borderId="0"/>
    <xf numFmtId="0" fontId="24" fillId="0" borderId="0"/>
    <xf numFmtId="0" fontId="24" fillId="0" borderId="0"/>
    <xf numFmtId="0" fontId="24" fillId="0" borderId="0"/>
    <xf numFmtId="0" fontId="24" fillId="0" borderId="0"/>
    <xf numFmtId="0" fontId="31" fillId="0" borderId="0"/>
    <xf numFmtId="0" fontId="31" fillId="0" borderId="0"/>
    <xf numFmtId="0" fontId="31" fillId="0" borderId="0"/>
    <xf numFmtId="0" fontId="35" fillId="6" borderId="35" applyNumberFormat="0" applyAlignment="0" applyProtection="0"/>
    <xf numFmtId="0" fontId="43" fillId="0" borderId="36" applyNumberFormat="0" applyFill="0" applyAlignment="0" applyProtection="0"/>
    <xf numFmtId="0" fontId="44" fillId="7" borderId="0" applyNumberFormat="0" applyBorder="0" applyAlignment="0" applyProtection="0"/>
    <xf numFmtId="0" fontId="45" fillId="0" borderId="0" applyNumberFormat="0" applyFill="0" applyBorder="0" applyAlignment="0" applyProtection="0"/>
    <xf numFmtId="0" fontId="46" fillId="10" borderId="37" applyNumberFormat="0" applyAlignment="0" applyProtection="0"/>
    <xf numFmtId="0" fontId="47" fillId="11" borderId="37" applyNumberFormat="0" applyAlignment="0" applyProtection="0"/>
    <xf numFmtId="0" fontId="48" fillId="11" borderId="38" applyNumberFormat="0" applyAlignment="0" applyProtection="0"/>
    <xf numFmtId="0" fontId="49" fillId="0" borderId="0" applyNumberFormat="0" applyFill="0" applyBorder="0" applyAlignment="0" applyProtection="0"/>
    <xf numFmtId="0" fontId="36"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4" fillId="0" borderId="0"/>
    <xf numFmtId="44" fontId="25" fillId="0" borderId="0" applyFont="0" applyFill="0" applyBorder="0" applyAlignment="0" applyProtection="0"/>
    <xf numFmtId="0" fontId="25" fillId="0" borderId="0"/>
    <xf numFmtId="0" fontId="25" fillId="0" borderId="0"/>
    <xf numFmtId="0" fontId="20" fillId="0" borderId="0"/>
    <xf numFmtId="0" fontId="3" fillId="0" borderId="0"/>
    <xf numFmtId="0" fontId="20" fillId="0" borderId="0"/>
    <xf numFmtId="0" fontId="25" fillId="0" borderId="0"/>
    <xf numFmtId="0" fontId="3" fillId="0" borderId="0"/>
    <xf numFmtId="0" fontId="3" fillId="0" borderId="0"/>
    <xf numFmtId="0" fontId="3" fillId="0" borderId="0"/>
    <xf numFmtId="0" fontId="25" fillId="0" borderId="0"/>
    <xf numFmtId="0" fontId="3" fillId="0" borderId="0"/>
    <xf numFmtId="0" fontId="24" fillId="0" borderId="0"/>
    <xf numFmtId="0" fontId="54" fillId="0" borderId="39" applyNumberFormat="0" applyFill="0" applyAlignment="0" applyProtection="0"/>
    <xf numFmtId="0" fontId="37" fillId="0" borderId="29" applyNumberFormat="0" applyFill="0" applyAlignment="0" applyProtection="0"/>
    <xf numFmtId="0" fontId="56" fillId="29" borderId="30" applyNumberFormat="0" applyAlignment="0" applyProtection="0"/>
    <xf numFmtId="0" fontId="38" fillId="4" borderId="30" applyNumberFormat="0" applyAlignment="0" applyProtection="0"/>
    <xf numFmtId="44" fontId="25" fillId="0" borderId="0" applyFont="0" applyFill="0" applyBorder="0" applyAlignment="0" applyProtection="0"/>
    <xf numFmtId="0" fontId="62" fillId="0" borderId="40" applyNumberFormat="0" applyFill="0" applyAlignment="0" applyProtection="0"/>
    <xf numFmtId="0" fontId="39" fillId="0" borderId="31" applyNumberFormat="0" applyFill="0" applyAlignment="0" applyProtection="0"/>
    <xf numFmtId="0" fontId="63" fillId="0" borderId="41" applyNumberFormat="0" applyFill="0" applyAlignment="0" applyProtection="0"/>
    <xf numFmtId="0" fontId="40" fillId="0" borderId="32" applyNumberFormat="0" applyFill="0" applyAlignment="0" applyProtection="0"/>
    <xf numFmtId="0" fontId="64" fillId="0" borderId="42" applyNumberFormat="0" applyFill="0" applyAlignment="0" applyProtection="0"/>
    <xf numFmtId="0" fontId="41" fillId="0" borderId="33" applyNumberFormat="0" applyFill="0" applyAlignment="0" applyProtection="0"/>
    <xf numFmtId="0" fontId="64" fillId="0" borderId="0" applyNumberFormat="0" applyFill="0" applyBorder="0" applyAlignment="0" applyProtection="0"/>
    <xf numFmtId="0" fontId="41" fillId="0" borderId="0" applyNumberFormat="0" applyFill="0" applyBorder="0" applyAlignment="0" applyProtection="0"/>
    <xf numFmtId="0" fontId="65" fillId="0" borderId="0" applyNumberFormat="0" applyFill="0" applyBorder="0" applyAlignment="0" applyProtection="0"/>
    <xf numFmtId="0" fontId="33" fillId="0" borderId="0" applyNumberFormat="0" applyFill="0" applyBorder="0" applyAlignment="0" applyProtection="0"/>
    <xf numFmtId="0" fontId="66" fillId="26" borderId="0" applyNumberFormat="0" applyBorder="0" applyAlignment="0" applyProtection="0"/>
    <xf numFmtId="0" fontId="42" fillId="5" borderId="0" applyNumberFormat="0" applyBorder="0" applyAlignment="0" applyProtection="0"/>
    <xf numFmtId="0" fontId="25" fillId="0" borderId="0"/>
    <xf numFmtId="0" fontId="31" fillId="0" borderId="0"/>
    <xf numFmtId="0" fontId="3" fillId="0" borderId="0"/>
    <xf numFmtId="0" fontId="31" fillId="0" borderId="0"/>
    <xf numFmtId="0" fontId="20" fillId="0" borderId="0"/>
    <xf numFmtId="0" fontId="31" fillId="0" borderId="0"/>
    <xf numFmtId="0" fontId="20" fillId="0" borderId="0"/>
    <xf numFmtId="0" fontId="31" fillId="0" borderId="0"/>
    <xf numFmtId="0" fontId="20" fillId="0" borderId="0"/>
    <xf numFmtId="0" fontId="5" fillId="0" borderId="0"/>
    <xf numFmtId="0" fontId="20" fillId="0" borderId="0"/>
    <xf numFmtId="0" fontId="3" fillId="0" borderId="0"/>
    <xf numFmtId="0" fontId="20" fillId="0" borderId="0"/>
    <xf numFmtId="0" fontId="3" fillId="0" borderId="0"/>
    <xf numFmtId="0" fontId="20" fillId="0" borderId="0"/>
    <xf numFmtId="0" fontId="3" fillId="0" borderId="0"/>
    <xf numFmtId="0" fontId="20" fillId="0" borderId="0"/>
    <xf numFmtId="0" fontId="35" fillId="0" borderId="0"/>
    <xf numFmtId="0" fontId="20" fillId="0" borderId="0"/>
    <xf numFmtId="0" fontId="25" fillId="0" borderId="0"/>
    <xf numFmtId="0" fontId="25"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25" fillId="0" borderId="0"/>
    <xf numFmtId="0" fontId="31" fillId="0" borderId="0"/>
    <xf numFmtId="0" fontId="20" fillId="0" borderId="0"/>
    <xf numFmtId="0" fontId="31"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0" fillId="0" borderId="0"/>
    <xf numFmtId="0" fontId="35" fillId="0" borderId="0"/>
    <xf numFmtId="0" fontId="20" fillId="0" borderId="0"/>
    <xf numFmtId="0" fontId="3" fillId="0" borderId="0"/>
    <xf numFmtId="0" fontId="20" fillId="0" borderId="0"/>
    <xf numFmtId="0" fontId="20" fillId="0" borderId="0"/>
    <xf numFmtId="0" fontId="31" fillId="0" borderId="0"/>
    <xf numFmtId="0" fontId="20" fillId="0" borderId="0"/>
    <xf numFmtId="0" fontId="31" fillId="0" borderId="0"/>
    <xf numFmtId="0" fontId="20" fillId="0" borderId="0"/>
    <xf numFmtId="0" fontId="31" fillId="0" borderId="0"/>
    <xf numFmtId="0" fontId="24" fillId="0" borderId="0"/>
    <xf numFmtId="0" fontId="24" fillId="0" borderId="0"/>
    <xf numFmtId="0" fontId="24" fillId="0" borderId="0"/>
    <xf numFmtId="0" fontId="24" fillId="0" borderId="0"/>
    <xf numFmtId="0" fontId="20" fillId="0" borderId="0"/>
    <xf numFmtId="0" fontId="31" fillId="0" borderId="0"/>
    <xf numFmtId="0" fontId="24" fillId="0" borderId="0"/>
    <xf numFmtId="0" fontId="24" fillId="0" borderId="0"/>
    <xf numFmtId="0" fontId="24" fillId="0" borderId="0"/>
    <xf numFmtId="0" fontId="24" fillId="0" borderId="0"/>
    <xf numFmtId="0" fontId="20" fillId="0" borderId="0"/>
    <xf numFmtId="0" fontId="31" fillId="0" borderId="0"/>
    <xf numFmtId="0" fontId="20" fillId="0" borderId="0"/>
    <xf numFmtId="0" fontId="31" fillId="0" borderId="0"/>
    <xf numFmtId="0" fontId="20" fillId="0" borderId="0"/>
    <xf numFmtId="0" fontId="31" fillId="0" borderId="0"/>
    <xf numFmtId="0" fontId="20" fillId="24" borderId="35" applyNumberFormat="0" applyFont="0" applyAlignment="0" applyProtection="0"/>
    <xf numFmtId="0" fontId="35" fillId="6" borderId="35" applyNumberFormat="0" applyAlignment="0" applyProtection="0"/>
    <xf numFmtId="0" fontId="58" fillId="0" borderId="43" applyNumberFormat="0" applyFill="0" applyAlignment="0" applyProtection="0"/>
    <xf numFmtId="0" fontId="43" fillId="0" borderId="36" applyNumberFormat="0" applyFill="0" applyAlignment="0" applyProtection="0"/>
    <xf numFmtId="0" fontId="57" fillId="20" borderId="0" applyNumberFormat="0" applyBorder="0" applyAlignment="0" applyProtection="0"/>
    <xf numFmtId="0" fontId="44" fillId="7" borderId="0" applyNumberFormat="0" applyBorder="0" applyAlignment="0" applyProtection="0"/>
    <xf numFmtId="0" fontId="58" fillId="0" borderId="0" applyNumberFormat="0" applyFill="0" applyBorder="0" applyAlignment="0" applyProtection="0"/>
    <xf numFmtId="0" fontId="45" fillId="0" borderId="0" applyNumberFormat="0" applyFill="0" applyBorder="0" applyAlignment="0" applyProtection="0"/>
    <xf numFmtId="0" fontId="59" fillId="26" borderId="37" applyNumberFormat="0" applyAlignment="0" applyProtection="0"/>
    <xf numFmtId="0" fontId="46" fillId="10" borderId="37" applyNumberFormat="0" applyAlignment="0" applyProtection="0"/>
    <xf numFmtId="0" fontId="67" fillId="30" borderId="37" applyNumberFormat="0" applyAlignment="0" applyProtection="0"/>
    <xf numFmtId="0" fontId="47" fillId="11" borderId="37" applyNumberFormat="0" applyAlignment="0" applyProtection="0"/>
    <xf numFmtId="0" fontId="60" fillId="30" borderId="38" applyNumberFormat="0" applyAlignment="0" applyProtection="0"/>
    <xf numFmtId="0" fontId="48" fillId="11" borderId="38" applyNumberFormat="0" applyAlignment="0" applyProtection="0"/>
    <xf numFmtId="0" fontId="61" fillId="0" borderId="0" applyNumberFormat="0" applyFill="0" applyBorder="0" applyAlignment="0" applyProtection="0"/>
    <xf numFmtId="0" fontId="49" fillId="0" borderId="0" applyNumberFormat="0" applyFill="0" applyBorder="0" applyAlignment="0" applyProtection="0"/>
    <xf numFmtId="0" fontId="53" fillId="31" borderId="0" applyNumberFormat="0" applyBorder="0" applyAlignment="0" applyProtection="0"/>
    <xf numFmtId="0" fontId="36" fillId="12" borderId="0" applyNumberFormat="0" applyBorder="0" applyAlignment="0" applyProtection="0"/>
    <xf numFmtId="0" fontId="53" fillId="28" borderId="0" applyNumberFormat="0" applyBorder="0" applyAlignment="0" applyProtection="0"/>
    <xf numFmtId="0" fontId="36" fillId="13" borderId="0" applyNumberFormat="0" applyBorder="0" applyAlignment="0" applyProtection="0"/>
    <xf numFmtId="0" fontId="53" fillId="25" borderId="0" applyNumberFormat="0" applyBorder="0" applyAlignment="0" applyProtection="0"/>
    <xf numFmtId="0" fontId="36" fillId="14" borderId="0" applyNumberFormat="0" applyBorder="0" applyAlignment="0" applyProtection="0"/>
    <xf numFmtId="0" fontId="53" fillId="33" borderId="0" applyNumberFormat="0" applyBorder="0" applyAlignment="0" applyProtection="0"/>
    <xf numFmtId="0" fontId="36" fillId="15" borderId="0" applyNumberFormat="0" applyBorder="0" applyAlignment="0" applyProtection="0"/>
    <xf numFmtId="0" fontId="53" fillId="27" borderId="0" applyNumberFormat="0" applyBorder="0" applyAlignment="0" applyProtection="0"/>
    <xf numFmtId="0" fontId="36" fillId="16" borderId="0" applyNumberFormat="0" applyBorder="0" applyAlignment="0" applyProtection="0"/>
    <xf numFmtId="0" fontId="53" fillId="32" borderId="0" applyNumberFormat="0" applyBorder="0" applyAlignment="0" applyProtection="0"/>
    <xf numFmtId="0" fontId="36" fillId="17" borderId="0" applyNumberFormat="0" applyBorder="0" applyAlignment="0" applyProtection="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24"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24" fillId="0" borderId="0"/>
    <xf numFmtId="0" fontId="24" fillId="0" borderId="0"/>
    <xf numFmtId="0" fontId="25" fillId="0" borderId="0"/>
    <xf numFmtId="0" fontId="20" fillId="0" borderId="0"/>
    <xf numFmtId="0" fontId="20"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24" fillId="0" borderId="0"/>
    <xf numFmtId="0" fontId="3" fillId="0" borderId="0"/>
    <xf numFmtId="0" fontId="3" fillId="0" borderId="0"/>
    <xf numFmtId="0" fontId="3" fillId="0" borderId="0"/>
    <xf numFmtId="0" fontId="20" fillId="0" borderId="0"/>
    <xf numFmtId="0" fontId="20" fillId="0" borderId="0"/>
    <xf numFmtId="0" fontId="3" fillId="0" borderId="0"/>
    <xf numFmtId="0" fontId="3" fillId="0" borderId="0"/>
    <xf numFmtId="0" fontId="3" fillId="0" borderId="0"/>
    <xf numFmtId="0" fontId="20" fillId="0" borderId="0"/>
    <xf numFmtId="0" fontId="3" fillId="0" borderId="0"/>
    <xf numFmtId="0" fontId="20" fillId="0" borderId="0"/>
    <xf numFmtId="0" fontId="20" fillId="0" borderId="0"/>
    <xf numFmtId="0" fontId="25" fillId="0" borderId="0"/>
    <xf numFmtId="0" fontId="25" fillId="0" borderId="0"/>
    <xf numFmtId="0" fontId="25" fillId="0" borderId="0"/>
    <xf numFmtId="0" fontId="24" fillId="0" borderId="0"/>
    <xf numFmtId="0" fontId="25" fillId="0" borderId="0"/>
    <xf numFmtId="0" fontId="25" fillId="0" borderId="0"/>
    <xf numFmtId="0" fontId="25"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5" fillId="0" borderId="0"/>
    <xf numFmtId="0" fontId="25" fillId="0" borderId="0"/>
    <xf numFmtId="0" fontId="25" fillId="0" borderId="0"/>
    <xf numFmtId="0" fontId="25" fillId="0" borderId="0"/>
    <xf numFmtId="0" fontId="25" fillId="0" borderId="0"/>
    <xf numFmtId="0" fontId="20" fillId="0" borderId="0"/>
    <xf numFmtId="0" fontId="25" fillId="0" borderId="0"/>
    <xf numFmtId="0" fontId="22" fillId="0" borderId="0"/>
    <xf numFmtId="0" fontId="22"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22"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22"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0" fillId="0" borderId="0"/>
    <xf numFmtId="0" fontId="3" fillId="0" borderId="0"/>
    <xf numFmtId="0" fontId="20" fillId="0" borderId="0"/>
    <xf numFmtId="0" fontId="20" fillId="0" borderId="0"/>
    <xf numFmtId="0" fontId="20" fillId="0" borderId="0"/>
    <xf numFmtId="0" fontId="25" fillId="0" borderId="0"/>
    <xf numFmtId="0" fontId="3" fillId="0" borderId="0"/>
    <xf numFmtId="0" fontId="3" fillId="0" borderId="0"/>
    <xf numFmtId="0" fontId="3" fillId="0" borderId="0"/>
    <xf numFmtId="0" fontId="20" fillId="0" borderId="0"/>
    <xf numFmtId="0" fontId="25" fillId="0" borderId="0"/>
    <xf numFmtId="0" fontId="25" fillId="0" borderId="0"/>
    <xf numFmtId="0" fontId="3" fillId="0" borderId="0"/>
    <xf numFmtId="0" fontId="20" fillId="0" borderId="0"/>
    <xf numFmtId="0" fontId="20" fillId="0" borderId="0"/>
    <xf numFmtId="0" fontId="20" fillId="0" borderId="0"/>
    <xf numFmtId="0" fontId="3"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0" fontId="20" fillId="0" borderId="0"/>
    <xf numFmtId="0" fontId="25" fillId="0" borderId="0"/>
    <xf numFmtId="0" fontId="20" fillId="0" borderId="0"/>
    <xf numFmtId="0" fontId="25" fillId="0" borderId="0"/>
    <xf numFmtId="0" fontId="21" fillId="0" borderId="0"/>
    <xf numFmtId="0" fontId="20" fillId="0" borderId="0"/>
    <xf numFmtId="0" fontId="25" fillId="0" borderId="0"/>
    <xf numFmtId="0" fontId="25" fillId="0" borderId="0"/>
    <xf numFmtId="0" fontId="20" fillId="0" borderId="0"/>
    <xf numFmtId="0" fontId="25" fillId="0" borderId="0"/>
    <xf numFmtId="0" fontId="25" fillId="0" borderId="0"/>
    <xf numFmtId="0" fontId="25" fillId="0" borderId="0"/>
    <xf numFmtId="0" fontId="20" fillId="0" borderId="0"/>
    <xf numFmtId="0" fontId="20" fillId="0" borderId="0"/>
    <xf numFmtId="0" fontId="25" fillId="0" borderId="0"/>
    <xf numFmtId="0" fontId="25" fillId="0" borderId="0"/>
    <xf numFmtId="0" fontId="20" fillId="0" borderId="0"/>
    <xf numFmtId="0" fontId="25" fillId="0" borderId="0"/>
    <xf numFmtId="0" fontId="21" fillId="0" borderId="0"/>
    <xf numFmtId="0" fontId="25" fillId="0" borderId="0"/>
    <xf numFmtId="0" fontId="25" fillId="0" borderId="0"/>
    <xf numFmtId="0" fontId="20" fillId="0" borderId="0"/>
    <xf numFmtId="0" fontId="20" fillId="0" borderId="0"/>
    <xf numFmtId="0" fontId="25" fillId="0" borderId="0"/>
    <xf numFmtId="0" fontId="25" fillId="0" borderId="0"/>
    <xf numFmtId="0" fontId="25" fillId="0" borderId="0"/>
    <xf numFmtId="0" fontId="25" fillId="0" borderId="0"/>
    <xf numFmtId="0" fontId="21" fillId="0" borderId="0"/>
    <xf numFmtId="0" fontId="25" fillId="0" borderId="0"/>
    <xf numFmtId="44" fontId="25" fillId="0" borderId="0" applyFont="0" applyFill="0" applyBorder="0" applyAlignment="0" applyProtection="0"/>
    <xf numFmtId="0" fontId="20" fillId="0" borderId="0"/>
    <xf numFmtId="0" fontId="20" fillId="0" borderId="0"/>
    <xf numFmtId="0" fontId="25" fillId="0" borderId="0"/>
    <xf numFmtId="0" fontId="25" fillId="0" borderId="0"/>
    <xf numFmtId="0" fontId="20" fillId="0" borderId="0"/>
    <xf numFmtId="0" fontId="20" fillId="0" borderId="0"/>
    <xf numFmtId="0" fontId="25" fillId="0" borderId="0"/>
    <xf numFmtId="0" fontId="3" fillId="0" borderId="0"/>
    <xf numFmtId="0" fontId="3" fillId="0" borderId="0"/>
    <xf numFmtId="0" fontId="3" fillId="0" borderId="0"/>
    <xf numFmtId="0" fontId="3" fillId="0" borderId="0"/>
    <xf numFmtId="0" fontId="25" fillId="0" borderId="0"/>
    <xf numFmtId="0" fontId="25" fillId="0" borderId="0"/>
    <xf numFmtId="0" fontId="3" fillId="0" borderId="0"/>
    <xf numFmtId="0" fontId="20" fillId="0" borderId="0"/>
    <xf numFmtId="0" fontId="25" fillId="0" borderId="0"/>
    <xf numFmtId="0" fontId="25" fillId="0" borderId="0"/>
    <xf numFmtId="0" fontId="20" fillId="0" borderId="0"/>
    <xf numFmtId="0" fontId="25" fillId="0" borderId="0"/>
    <xf numFmtId="0" fontId="20" fillId="0" borderId="0"/>
    <xf numFmtId="0" fontId="3" fillId="0" borderId="0"/>
    <xf numFmtId="0" fontId="3" fillId="0" borderId="0"/>
    <xf numFmtId="0" fontId="3" fillId="0" borderId="0"/>
    <xf numFmtId="0" fontId="25" fillId="0" borderId="0"/>
    <xf numFmtId="0" fontId="25" fillId="0" borderId="0"/>
    <xf numFmtId="0" fontId="20" fillId="0" borderId="0"/>
    <xf numFmtId="44" fontId="25" fillId="0" borderId="0" applyFont="0" applyFill="0" applyBorder="0" applyAlignment="0" applyProtection="0"/>
    <xf numFmtId="44" fontId="25" fillId="0" borderId="0" applyFont="0" applyFill="0" applyBorder="0" applyAlignment="0" applyProtection="0"/>
    <xf numFmtId="0" fontId="25" fillId="0" borderId="0"/>
    <xf numFmtId="0" fontId="20" fillId="0" borderId="0"/>
    <xf numFmtId="0" fontId="20" fillId="0" borderId="0"/>
    <xf numFmtId="0" fontId="3" fillId="0" borderId="0"/>
    <xf numFmtId="0" fontId="25"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25" fillId="0" borderId="0"/>
    <xf numFmtId="0" fontId="20" fillId="0" borderId="0"/>
    <xf numFmtId="0" fontId="3" fillId="0" borderId="0"/>
    <xf numFmtId="0" fontId="3" fillId="0" borderId="0"/>
    <xf numFmtId="0" fontId="3" fillId="0" borderId="0"/>
    <xf numFmtId="0" fontId="20" fillId="0" borderId="0"/>
    <xf numFmtId="0" fontId="3" fillId="0" borderId="0"/>
    <xf numFmtId="0" fontId="25" fillId="0" borderId="0"/>
    <xf numFmtId="0" fontId="21"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5" fillId="0" borderId="0"/>
    <xf numFmtId="0" fontId="25"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20" fillId="0" borderId="0"/>
    <xf numFmtId="0" fontId="20" fillId="0" borderId="0"/>
    <xf numFmtId="0" fontId="25"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0" fontId="25" fillId="0" borderId="0"/>
    <xf numFmtId="0" fontId="25" fillId="0" borderId="0"/>
    <xf numFmtId="0" fontId="20" fillId="0" borderId="0"/>
    <xf numFmtId="0" fontId="25" fillId="0" borderId="0"/>
    <xf numFmtId="0" fontId="25" fillId="0" borderId="0"/>
    <xf numFmtId="0" fontId="25" fillId="0" borderId="0"/>
    <xf numFmtId="0" fontId="20" fillId="0" borderId="0"/>
    <xf numFmtId="0" fontId="25" fillId="0" borderId="0"/>
    <xf numFmtId="0" fontId="25" fillId="0" borderId="0"/>
    <xf numFmtId="0" fontId="25" fillId="0" borderId="0"/>
    <xf numFmtId="0" fontId="20" fillId="0" borderId="0"/>
    <xf numFmtId="0" fontId="25" fillId="0" borderId="0"/>
    <xf numFmtId="0" fontId="25" fillId="0" borderId="0"/>
    <xf numFmtId="0" fontId="25" fillId="0" borderId="0"/>
    <xf numFmtId="0" fontId="20" fillId="0" borderId="0"/>
    <xf numFmtId="0" fontId="25" fillId="0" borderId="0"/>
    <xf numFmtId="0" fontId="25" fillId="0" borderId="0"/>
    <xf numFmtId="0" fontId="25" fillId="0" borderId="0"/>
    <xf numFmtId="0" fontId="20" fillId="0" borderId="0"/>
    <xf numFmtId="0" fontId="25" fillId="0" borderId="0"/>
    <xf numFmtId="0" fontId="25" fillId="0" borderId="0"/>
    <xf numFmtId="0" fontId="20" fillId="0" borderId="0"/>
    <xf numFmtId="0" fontId="25" fillId="0" borderId="0"/>
    <xf numFmtId="0" fontId="25" fillId="0" borderId="0"/>
    <xf numFmtId="0" fontId="20" fillId="0" borderId="0"/>
    <xf numFmtId="0" fontId="25" fillId="0" borderId="0"/>
    <xf numFmtId="0" fontId="25" fillId="0" borderId="0"/>
    <xf numFmtId="0" fontId="20" fillId="0" borderId="0"/>
    <xf numFmtId="0" fontId="25" fillId="0" borderId="0"/>
    <xf numFmtId="0" fontId="20" fillId="0" borderId="0"/>
    <xf numFmtId="0" fontId="25" fillId="0" borderId="0"/>
    <xf numFmtId="0" fontId="20"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0"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44" fontId="25" fillId="0" borderId="0" applyFont="0" applyFill="0" applyBorder="0" applyAlignment="0" applyProtection="0"/>
    <xf numFmtId="44" fontId="25" fillId="0" borderId="0" applyFont="0" applyFill="0" applyBorder="0" applyAlignment="0" applyProtection="0"/>
    <xf numFmtId="0" fontId="3"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4" fontId="25" fillId="0" borderId="0" applyFont="0" applyFill="0" applyBorder="0" applyAlignment="0" applyProtection="0"/>
    <xf numFmtId="44" fontId="25" fillId="0" borderId="0" applyFont="0" applyFill="0" applyBorder="0" applyAlignment="0" applyProtection="0"/>
    <xf numFmtId="0" fontId="2"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44" fontId="25"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4" fontId="25" fillId="0" borderId="0" applyFont="0" applyFill="0" applyBorder="0" applyAlignment="0" applyProtection="0"/>
    <xf numFmtId="44" fontId="25" fillId="0" borderId="0" applyFont="0" applyFill="0" applyBorder="0" applyAlignment="0" applyProtection="0"/>
    <xf numFmtId="0" fontId="1" fillId="0" borderId="0"/>
  </cellStyleXfs>
  <cellXfs count="217">
    <xf numFmtId="0" fontId="0" fillId="0" borderId="0" xfId="0"/>
    <xf numFmtId="0" fontId="5" fillId="0" borderId="0" xfId="0" applyFont="1"/>
    <xf numFmtId="49" fontId="6" fillId="0" borderId="14" xfId="1" applyNumberFormat="1" applyFont="1" applyBorder="1"/>
    <xf numFmtId="49" fontId="5" fillId="0" borderId="14" xfId="1" applyNumberFormat="1" applyFont="1" applyBorder="1"/>
    <xf numFmtId="49" fontId="5" fillId="0" borderId="14" xfId="1" applyNumberFormat="1" applyFont="1" applyBorder="1" applyAlignment="1">
      <alignment horizontal="right"/>
    </xf>
    <xf numFmtId="49" fontId="6" fillId="0" borderId="19" xfId="1" applyNumberFormat="1" applyFont="1" applyBorder="1"/>
    <xf numFmtId="49" fontId="5" fillId="0" borderId="19" xfId="1" applyNumberFormat="1" applyFont="1" applyBorder="1"/>
    <xf numFmtId="49" fontId="5" fillId="0" borderId="19" xfId="1" applyNumberFormat="1" applyFont="1" applyBorder="1" applyAlignment="1">
      <alignment horizontal="right"/>
    </xf>
    <xf numFmtId="49" fontId="4" fillId="0" borderId="0" xfId="0" applyNumberFormat="1" applyFont="1" applyAlignment="1">
      <alignment horizontal="centerContinuous"/>
    </xf>
    <xf numFmtId="0" fontId="4" fillId="0" borderId="0" xfId="0" applyFont="1" applyAlignment="1">
      <alignment horizontal="centerContinuous"/>
    </xf>
    <xf numFmtId="49" fontId="6" fillId="2" borderId="7" xfId="0" applyNumberFormat="1" applyFont="1" applyFill="1" applyBorder="1" applyAlignment="1">
      <alignment horizontal="center"/>
    </xf>
    <xf numFmtId="0" fontId="6" fillId="2" borderId="8" xfId="0" applyFont="1" applyFill="1" applyBorder="1" applyAlignment="1">
      <alignment horizontal="center"/>
    </xf>
    <xf numFmtId="0" fontId="6" fillId="2" borderId="9" xfId="0" applyFont="1" applyFill="1" applyBorder="1" applyAlignment="1">
      <alignment horizontal="center"/>
    </xf>
    <xf numFmtId="0" fontId="6" fillId="2" borderId="22" xfId="0" applyFont="1" applyFill="1" applyBorder="1" applyAlignment="1">
      <alignment horizontal="center"/>
    </xf>
    <xf numFmtId="0" fontId="6" fillId="2" borderId="23" xfId="0" applyFont="1" applyFill="1" applyBorder="1" applyAlignment="1">
      <alignment horizontal="center"/>
    </xf>
    <xf numFmtId="0" fontId="6" fillId="2" borderId="24" xfId="0" applyFont="1" applyFill="1" applyBorder="1" applyAlignment="1">
      <alignment horizontal="center"/>
    </xf>
    <xf numFmtId="3" fontId="5" fillId="0" borderId="11" xfId="0" applyNumberFormat="1" applyFont="1" applyBorder="1"/>
    <xf numFmtId="0" fontId="6" fillId="2" borderId="7" xfId="0" applyFont="1" applyFill="1" applyBorder="1"/>
    <xf numFmtId="0" fontId="6" fillId="2" borderId="8" xfId="0" applyFont="1" applyFill="1" applyBorder="1"/>
    <xf numFmtId="3" fontId="6" fillId="2" borderId="9" xfId="0" applyNumberFormat="1" applyFont="1" applyFill="1" applyBorder="1"/>
    <xf numFmtId="3" fontId="6" fillId="2" borderId="22" xfId="0" applyNumberFormat="1" applyFont="1" applyFill="1" applyBorder="1"/>
    <xf numFmtId="3" fontId="6" fillId="2" borderId="23" xfId="0" applyNumberFormat="1" applyFont="1" applyFill="1" applyBorder="1"/>
    <xf numFmtId="3" fontId="6" fillId="2" borderId="24" xfId="0" applyNumberFormat="1" applyFont="1" applyFill="1" applyBorder="1"/>
    <xf numFmtId="0" fontId="9" fillId="0" borderId="0" xfId="0" applyFont="1"/>
    <xf numFmtId="3" fontId="10" fillId="0" borderId="0" xfId="0" applyNumberFormat="1" applyFont="1"/>
    <xf numFmtId="4" fontId="10" fillId="0" borderId="0" xfId="0" applyNumberFormat="1" applyFont="1"/>
    <xf numFmtId="4" fontId="0" fillId="0" borderId="0" xfId="0" applyNumberFormat="1"/>
    <xf numFmtId="0" fontId="8" fillId="0" borderId="0" xfId="1"/>
    <xf numFmtId="0" fontId="5" fillId="0" borderId="0" xfId="1" applyFont="1"/>
    <xf numFmtId="0" fontId="12" fillId="0" borderId="0" xfId="1" applyFont="1" applyAlignment="1">
      <alignment horizontal="centerContinuous"/>
    </xf>
    <xf numFmtId="0" fontId="13" fillId="0" borderId="0" xfId="1" applyFont="1" applyAlignment="1">
      <alignment horizontal="centerContinuous"/>
    </xf>
    <xf numFmtId="0" fontId="13" fillId="0" borderId="0" xfId="1" applyFont="1" applyAlignment="1">
      <alignment horizontal="right"/>
    </xf>
    <xf numFmtId="0" fontId="7" fillId="0" borderId="15" xfId="1" applyFont="1" applyBorder="1" applyAlignment="1">
      <alignment horizontal="right"/>
    </xf>
    <xf numFmtId="49" fontId="5" fillId="0" borderId="14" xfId="1" applyNumberFormat="1" applyFont="1" applyBorder="1" applyAlignment="1">
      <alignment horizontal="left"/>
    </xf>
    <xf numFmtId="0" fontId="5" fillId="0" borderId="16" xfId="1" applyFont="1" applyBorder="1"/>
    <xf numFmtId="0" fontId="14" fillId="0" borderId="0" xfId="1" applyFont="1"/>
    <xf numFmtId="0" fontId="15" fillId="0" borderId="0" xfId="1" applyFont="1"/>
    <xf numFmtId="0" fontId="16" fillId="0" borderId="0" xfId="1" applyFont="1" applyAlignment="1">
      <alignment wrapText="1"/>
    </xf>
    <xf numFmtId="3" fontId="8" fillId="0" borderId="0" xfId="1" applyNumberFormat="1"/>
    <xf numFmtId="0" fontId="17" fillId="0" borderId="0" xfId="1" applyFont="1"/>
    <xf numFmtId="0" fontId="8" fillId="0" borderId="0" xfId="1" applyAlignment="1">
      <alignment horizontal="right"/>
    </xf>
    <xf numFmtId="0" fontId="18" fillId="0" borderId="0" xfId="1" applyFont="1"/>
    <xf numFmtId="3" fontId="18" fillId="0" borderId="0" xfId="1" applyNumberFormat="1" applyFont="1" applyAlignment="1">
      <alignment horizontal="right"/>
    </xf>
    <xf numFmtId="4" fontId="18" fillId="0" borderId="0" xfId="1" applyNumberFormat="1" applyFont="1"/>
    <xf numFmtId="49" fontId="7" fillId="0" borderId="4" xfId="0" applyNumberFormat="1" applyFont="1" applyBorder="1"/>
    <xf numFmtId="3" fontId="5" fillId="0" borderId="5" xfId="0" applyNumberFormat="1" applyFont="1" applyBorder="1"/>
    <xf numFmtId="3" fontId="5" fillId="0" borderId="25" xfId="0" applyNumberFormat="1" applyFont="1" applyBorder="1"/>
    <xf numFmtId="0" fontId="81" fillId="0" borderId="46" xfId="0" applyFont="1" applyBorder="1" applyAlignment="1" applyProtection="1">
      <alignment horizontal="left" vertical="center" wrapText="1"/>
      <protection locked="0"/>
    </xf>
    <xf numFmtId="49" fontId="69" fillId="0" borderId="25" xfId="1" applyNumberFormat="1" applyFont="1" applyBorder="1" applyAlignment="1">
      <alignment horizontal="right"/>
    </xf>
    <xf numFmtId="0" fontId="74" fillId="0" borderId="5" xfId="0" applyFont="1" applyBorder="1" applyAlignment="1">
      <alignment horizontal="right"/>
    </xf>
    <xf numFmtId="0" fontId="74" fillId="3" borderId="10" xfId="1" applyFont="1" applyFill="1" applyBorder="1" applyAlignment="1">
      <alignment horizontal="left" wrapText="1"/>
    </xf>
    <xf numFmtId="0" fontId="69" fillId="0" borderId="25" xfId="1" applyFont="1" applyBorder="1" applyAlignment="1">
      <alignment horizontal="center"/>
    </xf>
    <xf numFmtId="0" fontId="69" fillId="2" borderId="1" xfId="1" applyFont="1" applyFill="1" applyBorder="1" applyAlignment="1">
      <alignment horizontal="center"/>
    </xf>
    <xf numFmtId="0" fontId="69" fillId="0" borderId="16" xfId="1" applyFont="1" applyBorder="1"/>
    <xf numFmtId="49" fontId="69" fillId="0" borderId="14" xfId="1" applyNumberFormat="1" applyFont="1" applyBorder="1" applyAlignment="1">
      <alignment horizontal="left"/>
    </xf>
    <xf numFmtId="0" fontId="69" fillId="0" borderId="25" xfId="0" applyFont="1" applyBorder="1" applyAlignment="1">
      <alignment horizontal="center" vertical="top"/>
    </xf>
    <xf numFmtId="4" fontId="74" fillId="3" borderId="28" xfId="1" applyNumberFormat="1" applyFont="1" applyFill="1" applyBorder="1" applyAlignment="1">
      <alignment horizontal="right" wrapText="1"/>
    </xf>
    <xf numFmtId="49" fontId="69" fillId="2" borderId="3" xfId="1" applyNumberFormat="1" applyFont="1" applyFill="1" applyBorder="1"/>
    <xf numFmtId="0" fontId="69" fillId="0" borderId="15" xfId="1" applyFont="1" applyBorder="1" applyAlignment="1">
      <alignment horizontal="right"/>
    </xf>
    <xf numFmtId="49" fontId="69" fillId="0" borderId="25" xfId="0" applyNumberFormat="1" applyFont="1" applyBorder="1" applyAlignment="1">
      <alignment horizontal="center" shrinkToFit="1"/>
    </xf>
    <xf numFmtId="4" fontId="69" fillId="0" borderId="5" xfId="0" applyNumberFormat="1" applyFont="1" applyBorder="1"/>
    <xf numFmtId="0" fontId="82" fillId="0" borderId="5" xfId="0" applyFont="1" applyBorder="1" applyAlignment="1">
      <alignment horizontal="right"/>
    </xf>
    <xf numFmtId="0" fontId="69" fillId="0" borderId="0" xfId="1" applyFont="1"/>
    <xf numFmtId="0" fontId="69" fillId="0" borderId="14" xfId="1" applyFont="1" applyBorder="1"/>
    <xf numFmtId="0" fontId="81" fillId="0" borderId="47" xfId="0" applyFont="1" applyBorder="1" applyAlignment="1" applyProtection="1">
      <alignment horizontal="left" vertical="center" wrapText="1"/>
      <protection locked="0"/>
    </xf>
    <xf numFmtId="0" fontId="82" fillId="34" borderId="0" xfId="0" applyFont="1" applyFill="1" applyAlignment="1">
      <alignment horizontal="left" wrapText="1"/>
    </xf>
    <xf numFmtId="49" fontId="69" fillId="0" borderId="25" xfId="1" applyNumberFormat="1" applyFont="1" applyBorder="1" applyAlignment="1">
      <alignment horizontal="center" vertical="center"/>
    </xf>
    <xf numFmtId="0" fontId="69" fillId="0" borderId="26" xfId="1" applyFont="1" applyBorder="1" applyAlignment="1">
      <alignment horizontal="center" vertical="top"/>
    </xf>
    <xf numFmtId="0" fontId="69" fillId="0" borderId="0" xfId="1" applyFont="1" applyAlignment="1">
      <alignment horizontal="right"/>
    </xf>
    <xf numFmtId="49" fontId="70" fillId="0" borderId="19" xfId="1" applyNumberFormat="1" applyFont="1" applyBorder="1"/>
    <xf numFmtId="0" fontId="69" fillId="0" borderId="19" xfId="1" applyFont="1" applyBorder="1"/>
    <xf numFmtId="49" fontId="70" fillId="0" borderId="14" xfId="1" applyNumberFormat="1" applyFont="1" applyBorder="1"/>
    <xf numFmtId="4" fontId="69" fillId="0" borderId="52" xfId="0" applyNumberFormat="1" applyFont="1" applyBorder="1"/>
    <xf numFmtId="0" fontId="69" fillId="0" borderId="26" xfId="0" applyFont="1" applyBorder="1" applyAlignment="1">
      <alignment horizontal="center" vertical="top"/>
    </xf>
    <xf numFmtId="49" fontId="69" fillId="0" borderId="26" xfId="0" applyNumberFormat="1" applyFont="1" applyBorder="1" applyAlignment="1">
      <alignment horizontal="center" shrinkToFit="1"/>
    </xf>
    <xf numFmtId="0" fontId="69" fillId="0" borderId="25" xfId="0" applyFont="1" applyBorder="1" applyAlignment="1">
      <alignment horizontal="center"/>
    </xf>
    <xf numFmtId="4" fontId="69" fillId="0" borderId="52" xfId="0" applyNumberFormat="1" applyFont="1" applyBorder="1" applyAlignment="1">
      <alignment horizontal="right"/>
    </xf>
    <xf numFmtId="49" fontId="77" fillId="34" borderId="44" xfId="0" applyNumberFormat="1" applyFont="1" applyFill="1" applyBorder="1" applyAlignment="1">
      <alignment horizontal="left" vertical="center" wrapText="1"/>
    </xf>
    <xf numFmtId="49" fontId="77" fillId="34" borderId="51" xfId="0" applyNumberFormat="1" applyFont="1" applyFill="1" applyBorder="1" applyAlignment="1">
      <alignment horizontal="left" vertical="center" wrapText="1"/>
    </xf>
    <xf numFmtId="4" fontId="86" fillId="34" borderId="27" xfId="0" applyNumberFormat="1" applyFont="1" applyFill="1" applyBorder="1" applyAlignment="1">
      <alignment horizontal="right" wrapText="1"/>
    </xf>
    <xf numFmtId="0" fontId="69" fillId="0" borderId="53" xfId="0" applyFont="1" applyBorder="1" applyAlignment="1">
      <alignment horizontal="center"/>
    </xf>
    <xf numFmtId="0" fontId="69" fillId="0" borderId="53" xfId="0" applyFont="1" applyBorder="1" applyAlignment="1">
      <alignment horizontal="center" vertical="top"/>
    </xf>
    <xf numFmtId="0" fontId="87" fillId="0" borderId="46" xfId="0" applyFont="1" applyBorder="1" applyAlignment="1" applyProtection="1">
      <alignment horizontal="left" vertical="center" wrapText="1"/>
      <protection locked="0"/>
    </xf>
    <xf numFmtId="4" fontId="69" fillId="0" borderId="26" xfId="1" applyNumberFormat="1" applyFont="1" applyBorder="1" applyAlignment="1">
      <alignment horizontal="right" vertical="center"/>
    </xf>
    <xf numFmtId="4" fontId="82" fillId="34" borderId="49" xfId="0" applyNumberFormat="1" applyFont="1" applyFill="1" applyBorder="1" applyAlignment="1">
      <alignment horizontal="right" wrapText="1"/>
    </xf>
    <xf numFmtId="0" fontId="8" fillId="0" borderId="45" xfId="1" applyBorder="1" applyAlignment="1">
      <alignment horizontal="right"/>
    </xf>
    <xf numFmtId="4" fontId="86" fillId="34" borderId="5" xfId="0" applyNumberFormat="1" applyFont="1" applyFill="1" applyBorder="1" applyAlignment="1">
      <alignment horizontal="right" wrapText="1"/>
    </xf>
    <xf numFmtId="4" fontId="69" fillId="35" borderId="52" xfId="0" applyNumberFormat="1" applyFont="1" applyFill="1" applyBorder="1" applyAlignment="1">
      <alignment horizontal="right"/>
    </xf>
    <xf numFmtId="4" fontId="86" fillId="34" borderId="57" xfId="0" applyNumberFormat="1" applyFont="1" applyFill="1" applyBorder="1" applyAlignment="1">
      <alignment horizontal="right" wrapText="1"/>
    </xf>
    <xf numFmtId="0" fontId="82" fillId="34" borderId="10" xfId="0" applyFont="1" applyFill="1" applyBorder="1" applyAlignment="1">
      <alignment horizontal="left" wrapText="1"/>
    </xf>
    <xf numFmtId="0" fontId="82" fillId="34" borderId="58" xfId="0" applyFont="1" applyFill="1" applyBorder="1" applyAlignment="1">
      <alignment horizontal="left" wrapText="1"/>
    </xf>
    <xf numFmtId="0" fontId="8" fillId="0" borderId="0" xfId="1" applyAlignment="1">
      <alignment horizontal="center"/>
    </xf>
    <xf numFmtId="0" fontId="82" fillId="0" borderId="54" xfId="0" applyFont="1" applyBorder="1" applyAlignment="1">
      <alignment horizontal="right"/>
    </xf>
    <xf numFmtId="0" fontId="69" fillId="0" borderId="52" xfId="1" applyFont="1" applyBorder="1"/>
    <xf numFmtId="0" fontId="69" fillId="0" borderId="56" xfId="1" applyFont="1" applyBorder="1" applyAlignment="1">
      <alignment horizontal="right"/>
    </xf>
    <xf numFmtId="4" fontId="74" fillId="0" borderId="28" xfId="1" applyNumberFormat="1" applyFont="1" applyBorder="1" applyAlignment="1">
      <alignment horizontal="right" wrapText="1"/>
    </xf>
    <xf numFmtId="0" fontId="70" fillId="0" borderId="6" xfId="1" applyFont="1" applyBorder="1"/>
    <xf numFmtId="4" fontId="69" fillId="0" borderId="2" xfId="1" applyNumberFormat="1" applyFont="1" applyBorder="1" applyAlignment="1">
      <alignment horizontal="right"/>
    </xf>
    <xf numFmtId="0" fontId="69" fillId="2" borderId="52" xfId="1" applyFont="1" applyFill="1" applyBorder="1" applyAlignment="1">
      <alignment horizontal="center"/>
    </xf>
    <xf numFmtId="4" fontId="82" fillId="0" borderId="60" xfId="0" applyNumberFormat="1" applyFont="1" applyBorder="1" applyAlignment="1">
      <alignment horizontal="right" wrapText="1"/>
    </xf>
    <xf numFmtId="0" fontId="69" fillId="0" borderId="56" xfId="1" applyFont="1" applyBorder="1" applyAlignment="1">
      <alignment horizontal="center"/>
    </xf>
    <xf numFmtId="49" fontId="69" fillId="0" borderId="25" xfId="1" applyNumberFormat="1" applyFont="1" applyBorder="1" applyAlignment="1">
      <alignment horizontal="center" shrinkToFit="1"/>
    </xf>
    <xf numFmtId="49" fontId="69" fillId="0" borderId="2" xfId="1" applyNumberFormat="1" applyFont="1" applyBorder="1" applyAlignment="1">
      <alignment horizontal="center" shrinkToFit="1"/>
    </xf>
    <xf numFmtId="0" fontId="72" fillId="0" borderId="63" xfId="0" applyFont="1" applyBorder="1" applyAlignment="1" applyProtection="1">
      <alignment horizontal="left" vertical="center" wrapText="1"/>
      <protection locked="0"/>
    </xf>
    <xf numFmtId="49" fontId="69" fillId="0" borderId="3" xfId="1" applyNumberFormat="1" applyFont="1" applyBorder="1" applyAlignment="1">
      <alignment horizontal="left" vertical="top"/>
    </xf>
    <xf numFmtId="0" fontId="69" fillId="0" borderId="1" xfId="1" applyFont="1" applyBorder="1"/>
    <xf numFmtId="0" fontId="70" fillId="0" borderId="25" xfId="1" applyFont="1" applyBorder="1" applyAlignment="1">
      <alignment horizontal="center"/>
    </xf>
    <xf numFmtId="4" fontId="74" fillId="3" borderId="25" xfId="1" applyNumberFormat="1" applyFont="1" applyFill="1" applyBorder="1" applyAlignment="1">
      <alignment horizontal="right" wrapText="1"/>
    </xf>
    <xf numFmtId="4" fontId="86" fillId="0" borderId="26" xfId="1" applyNumberFormat="1" applyFont="1" applyBorder="1" applyAlignment="1">
      <alignment horizontal="right"/>
    </xf>
    <xf numFmtId="0" fontId="82" fillId="0" borderId="55" xfId="0" applyFont="1" applyBorder="1" applyAlignment="1">
      <alignment horizontal="left" wrapText="1"/>
    </xf>
    <xf numFmtId="0" fontId="74" fillId="0" borderId="10" xfId="1" applyFont="1" applyBorder="1" applyAlignment="1">
      <alignment horizontal="left" wrapText="1"/>
    </xf>
    <xf numFmtId="0" fontId="69" fillId="0" borderId="2" xfId="1" applyFont="1" applyBorder="1" applyAlignment="1">
      <alignment horizontal="center"/>
    </xf>
    <xf numFmtId="0" fontId="69" fillId="0" borderId="2" xfId="1" applyFont="1" applyBorder="1" applyAlignment="1">
      <alignment horizontal="right"/>
    </xf>
    <xf numFmtId="4" fontId="69" fillId="0" borderId="1" xfId="1" applyNumberFormat="1" applyFont="1" applyBorder="1"/>
    <xf numFmtId="0" fontId="69" fillId="2" borderId="26" xfId="1" applyFont="1" applyFill="1" applyBorder="1" applyAlignment="1">
      <alignment horizontal="center"/>
    </xf>
    <xf numFmtId="4" fontId="69" fillId="0" borderId="26" xfId="1" applyNumberFormat="1" applyFont="1" applyBorder="1" applyAlignment="1">
      <alignment horizontal="right"/>
    </xf>
    <xf numFmtId="49" fontId="69" fillId="0" borderId="26" xfId="1" applyNumberFormat="1" applyFont="1" applyBorder="1" applyAlignment="1">
      <alignment horizontal="center" shrinkToFit="1"/>
    </xf>
    <xf numFmtId="0" fontId="72" fillId="0" borderId="46" xfId="0" applyFont="1" applyBorder="1" applyAlignment="1" applyProtection="1">
      <alignment horizontal="left" vertical="center" wrapText="1"/>
      <protection locked="0"/>
    </xf>
    <xf numFmtId="4" fontId="82" fillId="34" borderId="27" xfId="0" applyNumberFormat="1" applyFont="1" applyFill="1" applyBorder="1" applyAlignment="1">
      <alignment horizontal="right" wrapText="1"/>
    </xf>
    <xf numFmtId="4" fontId="82" fillId="34" borderId="60" xfId="0" applyNumberFormat="1" applyFont="1" applyFill="1" applyBorder="1" applyAlignment="1">
      <alignment horizontal="right" wrapText="1"/>
    </xf>
    <xf numFmtId="0" fontId="82" fillId="34" borderId="55" xfId="0" applyFont="1" applyFill="1" applyBorder="1" applyAlignment="1">
      <alignment horizontal="left" wrapText="1"/>
    </xf>
    <xf numFmtId="0" fontId="88" fillId="0" borderId="46" xfId="0" applyFont="1" applyBorder="1" applyAlignment="1" applyProtection="1">
      <alignment horizontal="left" vertical="center" wrapText="1"/>
      <protection locked="0"/>
    </xf>
    <xf numFmtId="4" fontId="82" fillId="0" borderId="27" xfId="0" applyNumberFormat="1" applyFont="1" applyBorder="1" applyAlignment="1">
      <alignment horizontal="right" wrapText="1"/>
    </xf>
    <xf numFmtId="0" fontId="82" fillId="0" borderId="0" xfId="0" applyFont="1" applyAlignment="1">
      <alignment horizontal="left" wrapText="1"/>
    </xf>
    <xf numFmtId="4" fontId="82" fillId="0" borderId="5" xfId="0" applyNumberFormat="1" applyFont="1" applyBorder="1" applyAlignment="1">
      <alignment horizontal="right"/>
    </xf>
    <xf numFmtId="0" fontId="69" fillId="0" borderId="53" xfId="1" applyFont="1" applyBorder="1" applyAlignment="1">
      <alignment horizontal="center"/>
    </xf>
    <xf numFmtId="0" fontId="69" fillId="0" borderId="25" xfId="1" applyFont="1" applyBorder="1" applyAlignment="1">
      <alignment horizontal="center" vertical="top"/>
    </xf>
    <xf numFmtId="0" fontId="90" fillId="0" borderId="26" xfId="1" applyFont="1" applyBorder="1" applyAlignment="1">
      <alignment horizontal="center" vertical="top"/>
    </xf>
    <xf numFmtId="4" fontId="82" fillId="34" borderId="27" xfId="0" applyNumberFormat="1" applyFont="1" applyFill="1" applyBorder="1" applyAlignment="1">
      <alignment horizontal="center" vertical="center" wrapText="1"/>
    </xf>
    <xf numFmtId="0" fontId="93" fillId="0" borderId="46" xfId="0" applyFont="1" applyBorder="1" applyAlignment="1" applyProtection="1">
      <alignment horizontal="left" vertical="center" wrapText="1"/>
      <protection locked="0"/>
    </xf>
    <xf numFmtId="4" fontId="69" fillId="0" borderId="5" xfId="0" applyNumberFormat="1" applyFont="1" applyBorder="1" applyAlignment="1">
      <alignment horizontal="right"/>
    </xf>
    <xf numFmtId="0" fontId="8" fillId="0" borderId="27" xfId="1" applyBorder="1" applyAlignment="1">
      <alignment horizontal="right"/>
    </xf>
    <xf numFmtId="0" fontId="94" fillId="0" borderId="64" xfId="0" applyFont="1" applyBorder="1" applyAlignment="1">
      <alignment wrapText="1"/>
    </xf>
    <xf numFmtId="0" fontId="70" fillId="0" borderId="64" xfId="0" applyFont="1" applyBorder="1" applyAlignment="1">
      <alignment wrapText="1"/>
    </xf>
    <xf numFmtId="0" fontId="81" fillId="0" borderId="65" xfId="0" applyFont="1" applyBorder="1" applyAlignment="1" applyProtection="1">
      <alignment horizontal="left" vertical="center" wrapText="1"/>
      <protection locked="0"/>
    </xf>
    <xf numFmtId="4" fontId="86" fillId="34" borderId="52" xfId="0" applyNumberFormat="1" applyFont="1" applyFill="1" applyBorder="1" applyAlignment="1">
      <alignment horizontal="right" wrapText="1"/>
    </xf>
    <xf numFmtId="4" fontId="82" fillId="34" borderId="45" xfId="0" applyNumberFormat="1" applyFont="1" applyFill="1" applyBorder="1" applyAlignment="1">
      <alignment horizontal="right" wrapText="1"/>
    </xf>
    <xf numFmtId="4" fontId="82" fillId="34" borderId="66" xfId="0" applyNumberFormat="1" applyFont="1" applyFill="1" applyBorder="1" applyAlignment="1">
      <alignment horizontal="right" wrapText="1"/>
    </xf>
    <xf numFmtId="164" fontId="69" fillId="0" borderId="52" xfId="0" applyNumberFormat="1" applyFont="1" applyBorder="1" applyAlignment="1">
      <alignment horizontal="right"/>
    </xf>
    <xf numFmtId="164" fontId="86" fillId="34" borderId="27" xfId="0" applyNumberFormat="1" applyFont="1" applyFill="1" applyBorder="1" applyAlignment="1">
      <alignment horizontal="right" wrapText="1"/>
    </xf>
    <xf numFmtId="49" fontId="69" fillId="0" borderId="52" xfId="0" applyNumberFormat="1" applyFont="1" applyBorder="1" applyAlignment="1">
      <alignment horizontal="left" vertical="top"/>
    </xf>
    <xf numFmtId="49" fontId="69" fillId="0" borderId="5" xfId="0" applyNumberFormat="1" applyFont="1" applyBorder="1" applyAlignment="1">
      <alignment horizontal="center" vertical="center"/>
    </xf>
    <xf numFmtId="49" fontId="69" fillId="0" borderId="5" xfId="0" applyNumberFormat="1" applyFont="1" applyBorder="1" applyAlignment="1">
      <alignment horizontal="right"/>
    </xf>
    <xf numFmtId="4" fontId="82" fillId="0" borderId="45" xfId="0" applyNumberFormat="1" applyFont="1" applyBorder="1" applyAlignment="1">
      <alignment horizontal="right" wrapText="1"/>
    </xf>
    <xf numFmtId="4" fontId="103" fillId="34" borderId="68" xfId="0" applyNumberFormat="1" applyFont="1" applyFill="1" applyBorder="1" applyAlignment="1">
      <alignment horizontal="right" wrapText="1"/>
    </xf>
    <xf numFmtId="4" fontId="82" fillId="34" borderId="0" xfId="0" applyNumberFormat="1" applyFont="1" applyFill="1" applyAlignment="1">
      <alignment horizontal="right" wrapText="1"/>
    </xf>
    <xf numFmtId="49" fontId="69" fillId="0" borderId="26" xfId="0" applyNumberFormat="1" applyFont="1" applyBorder="1" applyAlignment="1">
      <alignment horizontal="left" vertical="top"/>
    </xf>
    <xf numFmtId="49" fontId="69" fillId="0" borderId="5" xfId="0" applyNumberFormat="1" applyFont="1" applyBorder="1" applyAlignment="1">
      <alignment horizontal="left" vertical="top"/>
    </xf>
    <xf numFmtId="49" fontId="69" fillId="0" borderId="52" xfId="0" applyNumberFormat="1" applyFont="1" applyBorder="1" applyAlignment="1">
      <alignment horizontal="left" vertical="top" wrapText="1"/>
    </xf>
    <xf numFmtId="49" fontId="86" fillId="0" borderId="52" xfId="0" applyNumberFormat="1" applyFont="1" applyBorder="1" applyAlignment="1">
      <alignment horizontal="left" vertical="top" wrapText="1"/>
    </xf>
    <xf numFmtId="49" fontId="70" fillId="0" borderId="25" xfId="1" applyNumberFormat="1" applyFont="1" applyBorder="1" applyAlignment="1">
      <alignment horizontal="left"/>
    </xf>
    <xf numFmtId="0" fontId="70" fillId="0" borderId="58" xfId="1" applyFont="1" applyBorder="1"/>
    <xf numFmtId="0" fontId="69" fillId="0" borderId="0" xfId="1" applyFont="1" applyAlignment="1">
      <alignment horizontal="center"/>
    </xf>
    <xf numFmtId="0" fontId="69" fillId="0" borderId="5" xfId="1" applyFont="1" applyBorder="1"/>
    <xf numFmtId="0" fontId="69" fillId="36" borderId="26" xfId="1" applyFont="1" applyFill="1" applyBorder="1" applyAlignment="1">
      <alignment horizontal="center" vertical="top"/>
    </xf>
    <xf numFmtId="0" fontId="70" fillId="36" borderId="6" xfId="1" applyFont="1" applyFill="1" applyBorder="1"/>
    <xf numFmtId="49" fontId="70" fillId="36" borderId="6" xfId="1" applyNumberFormat="1" applyFont="1" applyFill="1" applyBorder="1"/>
    <xf numFmtId="0" fontId="69" fillId="36" borderId="2" xfId="1" applyFont="1" applyFill="1" applyBorder="1" applyAlignment="1">
      <alignment horizontal="center"/>
    </xf>
    <xf numFmtId="0" fontId="69" fillId="36" borderId="2" xfId="1" applyFont="1" applyFill="1" applyBorder="1" applyAlignment="1">
      <alignment horizontal="right"/>
    </xf>
    <xf numFmtId="4" fontId="69" fillId="36" borderId="1" xfId="1" applyNumberFormat="1" applyFont="1" applyFill="1" applyBorder="1"/>
    <xf numFmtId="0" fontId="69" fillId="36" borderId="3" xfId="1" applyFont="1" applyFill="1" applyBorder="1" applyAlignment="1">
      <alignment horizontal="center" vertical="top"/>
    </xf>
    <xf numFmtId="0" fontId="69" fillId="36" borderId="6" xfId="0" applyFont="1" applyFill="1" applyBorder="1" applyAlignment="1">
      <alignment horizontal="center" vertical="top"/>
    </xf>
    <xf numFmtId="49" fontId="69" fillId="36" borderId="2" xfId="0" applyNumberFormat="1" applyFont="1" applyFill="1" applyBorder="1" applyAlignment="1">
      <alignment horizontal="left" vertical="top"/>
    </xf>
    <xf numFmtId="0" fontId="81" fillId="36" borderId="2" xfId="0" applyFont="1" applyFill="1" applyBorder="1" applyAlignment="1" applyProtection="1">
      <alignment horizontal="left" vertical="center" wrapText="1"/>
      <protection locked="0"/>
    </xf>
    <xf numFmtId="49" fontId="69" fillId="36" borderId="2" xfId="0" applyNumberFormat="1" applyFont="1" applyFill="1" applyBorder="1" applyAlignment="1">
      <alignment horizontal="center" shrinkToFit="1"/>
    </xf>
    <xf numFmtId="4" fontId="69" fillId="36" borderId="2" xfId="0" applyNumberFormat="1" applyFont="1" applyFill="1" applyBorder="1" applyAlignment="1">
      <alignment horizontal="right"/>
    </xf>
    <xf numFmtId="4" fontId="69" fillId="36" borderId="1" xfId="0" applyNumberFormat="1" applyFont="1" applyFill="1" applyBorder="1"/>
    <xf numFmtId="4" fontId="69" fillId="0" borderId="54" xfId="0" applyNumberFormat="1" applyFont="1" applyBorder="1"/>
    <xf numFmtId="0" fontId="72" fillId="0" borderId="65" xfId="0" applyFont="1" applyBorder="1" applyAlignment="1" applyProtection="1">
      <alignment horizontal="left" vertical="center" wrapText="1"/>
      <protection locked="0"/>
    </xf>
    <xf numFmtId="49" fontId="69" fillId="0" borderId="53" xfId="1" applyNumberFormat="1" applyFont="1" applyBorder="1" applyAlignment="1">
      <alignment horizontal="right"/>
    </xf>
    <xf numFmtId="4" fontId="74" fillId="3" borderId="69" xfId="1" applyNumberFormat="1" applyFont="1" applyFill="1" applyBorder="1" applyAlignment="1">
      <alignment horizontal="right" wrapText="1"/>
    </xf>
    <xf numFmtId="0" fontId="74" fillId="3" borderId="58" xfId="1" applyFont="1" applyFill="1" applyBorder="1" applyAlignment="1">
      <alignment horizontal="left" wrapText="1"/>
    </xf>
    <xf numFmtId="0" fontId="74" fillId="0" borderId="54" xfId="0" applyFont="1" applyBorder="1" applyAlignment="1">
      <alignment horizontal="right"/>
    </xf>
    <xf numFmtId="0" fontId="81" fillId="0" borderId="46" xfId="0" applyFont="1" applyBorder="1" applyAlignment="1" applyProtection="1">
      <alignment horizontal="left" wrapText="1"/>
      <protection locked="0"/>
    </xf>
    <xf numFmtId="49" fontId="104" fillId="34" borderId="56" xfId="0" applyNumberFormat="1" applyFont="1" applyFill="1" applyBorder="1" applyAlignment="1">
      <alignment horizontal="left" vertical="center" wrapText="1"/>
    </xf>
    <xf numFmtId="0" fontId="5" fillId="0" borderId="12" xfId="1" applyFont="1" applyBorder="1" applyAlignment="1">
      <alignment horizontal="center"/>
    </xf>
    <xf numFmtId="0" fontId="5" fillId="0" borderId="13" xfId="1" applyFont="1" applyBorder="1" applyAlignment="1">
      <alignment horizontal="center"/>
    </xf>
    <xf numFmtId="0" fontId="5" fillId="0" borderId="17" xfId="1" applyFont="1" applyBorder="1" applyAlignment="1">
      <alignment horizontal="center"/>
    </xf>
    <xf numFmtId="0" fontId="5" fillId="0" borderId="18" xfId="1" applyFont="1" applyBorder="1" applyAlignment="1">
      <alignment horizontal="center"/>
    </xf>
    <xf numFmtId="0" fontId="19" fillId="0" borderId="20" xfId="1" applyFont="1" applyBorder="1" applyAlignment="1">
      <alignment horizontal="center" shrinkToFit="1"/>
    </xf>
    <xf numFmtId="0" fontId="19" fillId="0" borderId="19" xfId="1" applyFont="1" applyBorder="1" applyAlignment="1">
      <alignment horizontal="center" shrinkToFit="1"/>
    </xf>
    <xf numFmtId="0" fontId="19" fillId="0" borderId="21" xfId="1" applyFont="1" applyBorder="1" applyAlignment="1">
      <alignment horizontal="center" shrinkToFit="1"/>
    </xf>
    <xf numFmtId="49" fontId="75" fillId="0" borderId="48" xfId="0" applyNumberFormat="1" applyFont="1" applyBorder="1" applyAlignment="1">
      <alignment horizontal="left" vertical="center" wrapText="1"/>
    </xf>
    <xf numFmtId="49" fontId="75" fillId="0" borderId="50" xfId="0" applyNumberFormat="1" applyFont="1" applyBorder="1" applyAlignment="1">
      <alignment horizontal="left" vertical="center" wrapText="1"/>
    </xf>
    <xf numFmtId="49" fontId="77" fillId="0" borderId="44" xfId="0" applyNumberFormat="1" applyFont="1" applyBorder="1" applyAlignment="1">
      <alignment horizontal="left" vertical="center" wrapText="1"/>
    </xf>
    <xf numFmtId="49" fontId="77" fillId="0" borderId="51" xfId="0" applyNumberFormat="1" applyFont="1" applyBorder="1" applyAlignment="1">
      <alignment horizontal="left" vertical="center" wrapText="1"/>
    </xf>
    <xf numFmtId="49" fontId="75" fillId="34" borderId="48" xfId="0" applyNumberFormat="1" applyFont="1" applyFill="1" applyBorder="1" applyAlignment="1">
      <alignment horizontal="left" vertical="center" wrapText="1"/>
    </xf>
    <xf numFmtId="49" fontId="75" fillId="34" borderId="50" xfId="0" applyNumberFormat="1" applyFont="1" applyFill="1" applyBorder="1" applyAlignment="1">
      <alignment horizontal="left" vertical="center" wrapText="1"/>
    </xf>
    <xf numFmtId="49" fontId="77" fillId="34" borderId="44" xfId="0" applyNumberFormat="1" applyFont="1" applyFill="1" applyBorder="1" applyAlignment="1">
      <alignment horizontal="left" vertical="center" wrapText="1"/>
    </xf>
    <xf numFmtId="49" fontId="77" fillId="34" borderId="45" xfId="0" applyNumberFormat="1" applyFont="1" applyFill="1" applyBorder="1" applyAlignment="1">
      <alignment horizontal="left" vertical="center" wrapText="1"/>
    </xf>
    <xf numFmtId="49" fontId="77" fillId="0" borderId="45" xfId="0" applyNumberFormat="1" applyFont="1" applyBorder="1" applyAlignment="1">
      <alignment horizontal="left" vertical="center" wrapText="1"/>
    </xf>
    <xf numFmtId="49" fontId="77" fillId="34" borderId="51" xfId="0" applyNumberFormat="1" applyFont="1" applyFill="1" applyBorder="1" applyAlignment="1">
      <alignment horizontal="left" vertical="center" wrapText="1"/>
    </xf>
    <xf numFmtId="49" fontId="73" fillId="3" borderId="48" xfId="1" applyNumberFormat="1" applyFont="1" applyFill="1" applyBorder="1" applyAlignment="1">
      <alignment horizontal="left" vertical="center" wrapText="1"/>
    </xf>
    <xf numFmtId="49" fontId="73" fillId="3" borderId="49" xfId="1" applyNumberFormat="1" applyFont="1" applyFill="1" applyBorder="1" applyAlignment="1">
      <alignment horizontal="left" vertical="center" wrapText="1"/>
    </xf>
    <xf numFmtId="0" fontId="91" fillId="34" borderId="44" xfId="0" applyFont="1" applyFill="1" applyBorder="1" applyAlignment="1">
      <alignment horizontal="left" vertical="center" wrapText="1"/>
    </xf>
    <xf numFmtId="0" fontId="91" fillId="34" borderId="51" xfId="0" applyFont="1" applyFill="1" applyBorder="1" applyAlignment="1">
      <alignment horizontal="left" vertical="center" wrapText="1"/>
    </xf>
    <xf numFmtId="49" fontId="91" fillId="34" borderId="59" xfId="0" applyNumberFormat="1" applyFont="1" applyFill="1" applyBorder="1" applyAlignment="1">
      <alignment horizontal="left" vertical="center" wrapText="1"/>
    </xf>
    <xf numFmtId="49" fontId="91" fillId="34" borderId="67" xfId="0" applyNumberFormat="1" applyFont="1" applyFill="1" applyBorder="1" applyAlignment="1">
      <alignment horizontal="left" vertical="center" wrapText="1"/>
    </xf>
    <xf numFmtId="49" fontId="73" fillId="0" borderId="59" xfId="1" applyNumberFormat="1" applyFont="1" applyBorder="1" applyAlignment="1">
      <alignment horizontal="left" vertical="center" wrapText="1"/>
    </xf>
    <xf numFmtId="49" fontId="74" fillId="0" borderId="27" xfId="0" applyNumberFormat="1" applyFont="1" applyBorder="1" applyAlignment="1">
      <alignment horizontal="left" vertical="center" wrapText="1"/>
    </xf>
    <xf numFmtId="49" fontId="73" fillId="0" borderId="48" xfId="1" applyNumberFormat="1" applyFont="1" applyBorder="1" applyAlignment="1">
      <alignment horizontal="left" vertical="center" wrapText="1"/>
    </xf>
    <xf numFmtId="49" fontId="73" fillId="0" borderId="49" xfId="1" applyNumberFormat="1" applyFont="1" applyBorder="1" applyAlignment="1">
      <alignment horizontal="left" vertical="center" wrapText="1"/>
    </xf>
    <xf numFmtId="49" fontId="77" fillId="34" borderId="59" xfId="0" applyNumberFormat="1" applyFont="1" applyFill="1" applyBorder="1" applyAlignment="1">
      <alignment horizontal="left" vertical="center" wrapText="1"/>
    </xf>
    <xf numFmtId="49" fontId="77" fillId="34" borderId="67" xfId="0" applyNumberFormat="1" applyFont="1" applyFill="1" applyBorder="1" applyAlignment="1">
      <alignment horizontal="left" vertical="center" wrapText="1"/>
    </xf>
    <xf numFmtId="0" fontId="11" fillId="0" borderId="0" xfId="1" applyFont="1" applyAlignment="1">
      <alignment horizontal="center"/>
    </xf>
    <xf numFmtId="0" fontId="69" fillId="0" borderId="12" xfId="1" applyFont="1" applyBorder="1" applyAlignment="1">
      <alignment horizontal="center"/>
    </xf>
    <xf numFmtId="0" fontId="69" fillId="0" borderId="13" xfId="1" applyFont="1" applyBorder="1" applyAlignment="1">
      <alignment horizontal="center"/>
    </xf>
    <xf numFmtId="49" fontId="69" fillId="0" borderId="17" xfId="1" applyNumberFormat="1" applyFont="1" applyBorder="1" applyAlignment="1">
      <alignment horizontal="center"/>
    </xf>
    <xf numFmtId="0" fontId="69" fillId="0" borderId="18" xfId="1" applyFont="1" applyBorder="1" applyAlignment="1">
      <alignment horizontal="center"/>
    </xf>
    <xf numFmtId="0" fontId="71" fillId="0" borderId="20" xfId="1" applyFont="1" applyBorder="1" applyAlignment="1">
      <alignment horizontal="center" shrinkToFit="1"/>
    </xf>
    <xf numFmtId="0" fontId="71" fillId="0" borderId="19" xfId="1" applyFont="1" applyBorder="1" applyAlignment="1">
      <alignment horizontal="center" shrinkToFit="1"/>
    </xf>
    <xf numFmtId="0" fontId="71" fillId="0" borderId="21" xfId="1" applyFont="1" applyBorder="1" applyAlignment="1">
      <alignment horizontal="center" shrinkToFit="1"/>
    </xf>
    <xf numFmtId="49" fontId="73" fillId="3" borderId="61" xfId="1" applyNumberFormat="1" applyFont="1" applyFill="1" applyBorder="1" applyAlignment="1">
      <alignment horizontal="left" vertical="center" wrapText="1"/>
    </xf>
    <xf numFmtId="49" fontId="73" fillId="3" borderId="62" xfId="1" applyNumberFormat="1" applyFont="1" applyFill="1" applyBorder="1" applyAlignment="1">
      <alignment horizontal="left" vertical="center" wrapText="1"/>
    </xf>
    <xf numFmtId="49" fontId="77" fillId="34" borderId="27" xfId="0" applyNumberFormat="1" applyFont="1" applyFill="1" applyBorder="1" applyAlignment="1">
      <alignment horizontal="left" vertical="center" wrapText="1"/>
    </xf>
    <xf numFmtId="49" fontId="77" fillId="34" borderId="44" xfId="0" applyNumberFormat="1" applyFont="1" applyFill="1" applyBorder="1" applyAlignment="1">
      <alignment horizontal="left" vertical="top" wrapText="1"/>
    </xf>
    <xf numFmtId="49" fontId="77" fillId="34" borderId="51" xfId="0" applyNumberFormat="1" applyFont="1" applyFill="1" applyBorder="1" applyAlignment="1">
      <alignment horizontal="left" vertical="top" wrapText="1"/>
    </xf>
  </cellXfs>
  <cellStyles count="5306">
    <cellStyle name="20 % – Zvýraznění1 2" xfId="126" xr:uid="{31CE24B8-36EC-4BF7-AC86-AAD3E0A8FF96}"/>
    <cellStyle name="20 % – Zvýraznění2 2" xfId="127" xr:uid="{E61F343C-F25D-45A1-B432-68C0586D1BDB}"/>
    <cellStyle name="20 % – Zvýraznění3 2" xfId="128" xr:uid="{90E329AE-82BB-4BD7-B559-EC5C0AFB79F6}"/>
    <cellStyle name="20 % – Zvýraznění4 2" xfId="129" xr:uid="{89BB81E3-BF72-4991-9404-7C982FA04471}"/>
    <cellStyle name="20 % – Zvýraznění5 2" xfId="130" xr:uid="{70302E1F-347F-425C-B72A-4AB406234B66}"/>
    <cellStyle name="20 % – Zvýraznění6 2" xfId="131" xr:uid="{18A4B5A8-395B-4A63-BDAB-47E018CC081D}"/>
    <cellStyle name="40 % – Zvýraznění1 2" xfId="132" xr:uid="{BA3C77E8-089F-43A7-868D-661D3EE15062}"/>
    <cellStyle name="40 % – Zvýraznění2 2" xfId="133" xr:uid="{F1A82DD4-CE26-4680-A0E6-BA800E1BAB86}"/>
    <cellStyle name="40 % – Zvýraznění3 2" xfId="134" xr:uid="{2F829867-5B94-4E56-A13E-654B35B68D7B}"/>
    <cellStyle name="40 % – Zvýraznění4 2" xfId="135" xr:uid="{664998F1-C37D-4FD0-B754-758147BF0971}"/>
    <cellStyle name="40 % – Zvýraznění5 2" xfId="136" xr:uid="{F436762B-8C7E-49C3-B300-94AB0916E977}"/>
    <cellStyle name="40 % – Zvýraznění6 2" xfId="137" xr:uid="{09304746-7970-4A1F-8823-34F583D853E3}"/>
    <cellStyle name="60 % – Zvýraznění1 2" xfId="138" xr:uid="{5E2BFAC3-E0FB-496B-819D-0FBBDFE7C817}"/>
    <cellStyle name="60 % – Zvýraznění2 2" xfId="139" xr:uid="{CEA82E79-B0DB-4143-8289-FF8335768A67}"/>
    <cellStyle name="60 % – Zvýraznění3 2" xfId="140" xr:uid="{858ABF33-BFE7-4B07-8297-A7C524F2E388}"/>
    <cellStyle name="60 % – Zvýraznění4 2" xfId="141" xr:uid="{63A87967-9E2B-46FB-816E-C803CB193D20}"/>
    <cellStyle name="60 % – Zvýraznění5 2" xfId="142" xr:uid="{E59F45B0-1001-4743-9D6F-36ACDD14B6BE}"/>
    <cellStyle name="60 % – Zvýraznění6 2" xfId="143" xr:uid="{E949898C-1DDF-41FD-8FA8-D4D38C045F84}"/>
    <cellStyle name="Celkem 2" xfId="6" xr:uid="{632CFCF8-E1FA-4A1D-AA0B-06FAA8693955}"/>
    <cellStyle name="Celkem 2 2" xfId="7" xr:uid="{7BB00001-52F3-48CB-BBC9-1FA4C8A2C5F2}"/>
    <cellStyle name="Celkem 2 3" xfId="144" xr:uid="{56489770-95DF-4C1E-9CD3-6D4001F3DC34}"/>
    <cellStyle name="Celkem 2 3 2" xfId="283" xr:uid="{9FC87AB0-D73B-48B9-B26E-3C6C96314784}"/>
    <cellStyle name="Celkem 2 3 3" xfId="356" xr:uid="{1A7AE1B1-B518-4CAF-AEE1-8499B16B5B13}"/>
    <cellStyle name="Celkem 2 4" xfId="355" xr:uid="{DA9FC076-7208-4DEF-A0B4-18F09E878963}"/>
    <cellStyle name="Dezimal [0]_Tabelle1" xfId="8" xr:uid="{A48DB1BF-58ED-410B-8CBD-BE99287A2064}"/>
    <cellStyle name="Dezimal_Tabelle1" xfId="9" xr:uid="{D5F6E5F9-3E61-4365-9A55-5F8AD40CDBAF}"/>
    <cellStyle name="Firma" xfId="10" xr:uid="{93054C3C-711F-413E-8127-875312CD6185}"/>
    <cellStyle name="Hlavní nadpis" xfId="11" xr:uid="{95DDD21B-7BA1-4780-B16A-8DDDB8786AA9}"/>
    <cellStyle name="Hypertextový odkaz 2" xfId="12" xr:uid="{F42B3AD3-B0AA-46F4-8F03-A2DE5EB43402}"/>
    <cellStyle name="Hypertextový odkaz 3" xfId="4" xr:uid="{5AF10923-F04B-40E2-B5E1-9568F072FB61}"/>
    <cellStyle name="Chybně 2" xfId="145" xr:uid="{2FFC9983-FE41-47C9-8E2D-64A736A49046}"/>
    <cellStyle name="Kontrolní buňka 2" xfId="13" xr:uid="{0E432381-2FBE-4E74-9D8F-7F62F732B45A}"/>
    <cellStyle name="Kontrolní buňka 2 2" xfId="146" xr:uid="{18D1CDE5-B268-43D2-ADFF-B061E14D8B27}"/>
    <cellStyle name="Kontrolní buňka 2 2 2" xfId="281" xr:uid="{30616CCF-CEC2-4E5D-B85D-48AF438EBC80}"/>
    <cellStyle name="Kontrolní buňka 2 2 3" xfId="358" xr:uid="{D16FDBD7-6EDD-4977-8134-33189D423015}"/>
    <cellStyle name="Kontrolní buňka 2 3" xfId="357" xr:uid="{E46EC366-AE01-4746-B4DE-5D8E66CC16B1}"/>
    <cellStyle name="Měna 2" xfId="14" xr:uid="{8B2D0424-384A-408F-90C8-31D89301BA83}"/>
    <cellStyle name="Měna 2 10" xfId="661" xr:uid="{8A275509-141E-4278-800B-76B00FE3A21F}"/>
    <cellStyle name="Měna 2 10 2" xfId="967" xr:uid="{F73CB730-E5FE-42A8-B87C-4B634A64C717}"/>
    <cellStyle name="Měna 2 10 2 2" xfId="1413" xr:uid="{E97C4628-6E81-492F-8AC2-9390F8986E58}"/>
    <cellStyle name="Měna 2 10 2 2 2" xfId="2189" xr:uid="{6FE96F9A-A162-4F24-B5FC-10414EA33CAD}"/>
    <cellStyle name="Měna 2 10 2 2 2 2" xfId="5293" xr:uid="{4197B90B-F11C-46A4-BBEF-E55C227A44AA}"/>
    <cellStyle name="Měna 2 10 2 2 2 3" xfId="3741" xr:uid="{212CA5E4-0E4D-4E83-B24D-0F1DD359DD4E}"/>
    <cellStyle name="Měna 2 10 2 2 3" xfId="4517" xr:uid="{32612AF4-5293-4178-8438-D6C6559988B5}"/>
    <cellStyle name="Měna 2 10 2 2 4" xfId="2965" xr:uid="{11D67A1F-1EDD-40A9-B3B1-FD5AEC9DB0F2}"/>
    <cellStyle name="Měna 2 10 2 3" xfId="1801" xr:uid="{2E7F3305-AD0A-4DEE-8982-66301A191ECF}"/>
    <cellStyle name="Měna 2 10 2 3 2" xfId="4905" xr:uid="{F01D1E1F-C944-400B-85FB-143D3074DF4C}"/>
    <cellStyle name="Měna 2 10 2 3 3" xfId="3353" xr:uid="{3F3E89BE-1D94-42E8-A990-17A636B72163}"/>
    <cellStyle name="Měna 2 10 2 4" xfId="4129" xr:uid="{0FFC054F-0F4F-4404-84BB-D1B0802344B0}"/>
    <cellStyle name="Měna 2 10 2 5" xfId="2577" xr:uid="{D26CE720-4F8D-4566-A2AE-14729EE3C32B}"/>
    <cellStyle name="Měna 2 10 3" xfId="1219" xr:uid="{C1A05606-CB42-4BA4-865D-CD0383C733C9}"/>
    <cellStyle name="Měna 2 10 3 2" xfId="1995" xr:uid="{C9CE7118-0E61-433B-8D96-6BA9BF9607F8}"/>
    <cellStyle name="Měna 2 10 3 2 2" xfId="5099" xr:uid="{9AE8F1E2-7E64-4CC6-992E-7F70E5484E8C}"/>
    <cellStyle name="Měna 2 10 3 2 3" xfId="3547" xr:uid="{D0AC67F8-6CCB-4492-B799-603C5E685CDE}"/>
    <cellStyle name="Měna 2 10 3 3" xfId="4323" xr:uid="{CF758C65-4687-4CF0-B1D2-456F35C07EB3}"/>
    <cellStyle name="Měna 2 10 3 4" xfId="2771" xr:uid="{EA480CBF-779B-4DE4-B5E1-2F56532B6F5F}"/>
    <cellStyle name="Měna 2 10 4" xfId="1607" xr:uid="{B4596427-0074-4BA4-8AF4-7AEA11A79ADE}"/>
    <cellStyle name="Měna 2 10 4 2" xfId="4711" xr:uid="{F697DD3F-048C-4D8F-9E4C-B605F8920ADA}"/>
    <cellStyle name="Měna 2 10 4 3" xfId="3159" xr:uid="{635859FD-F063-4E61-BB22-FB9ACC023F95}"/>
    <cellStyle name="Měna 2 10 5" xfId="3935" xr:uid="{F065875D-7930-4A64-B1B3-24A75F08A8AE}"/>
    <cellStyle name="Měna 2 10 6" xfId="2383" xr:uid="{C4C0E31E-6B13-4D01-AFDD-CE1700F491F7}"/>
    <cellStyle name="Měna 2 11" xfId="757" xr:uid="{0DFB18D9-D96C-460E-B391-839EA05EA602}"/>
    <cellStyle name="Měna 2 11 2" xfId="1232" xr:uid="{61142E36-14E7-4F8D-BF83-F35E7BD8BBB5}"/>
    <cellStyle name="Měna 2 11 2 2" xfId="2008" xr:uid="{F15290BF-F552-4C0B-803F-721F93A1E4C1}"/>
    <cellStyle name="Měna 2 11 2 2 2" xfId="5112" xr:uid="{D0ABBF71-7D15-4F68-952F-56B0D302C85D}"/>
    <cellStyle name="Měna 2 11 2 2 3" xfId="3560" xr:uid="{59E7D54A-EDCB-4B34-B069-C8AD2621C935}"/>
    <cellStyle name="Měna 2 11 2 3" xfId="4336" xr:uid="{D6DBE2A5-4194-42D2-AD7A-70E40279793C}"/>
    <cellStyle name="Měna 2 11 2 4" xfId="2784" xr:uid="{89A47B34-289A-41EE-BB6A-6EF81A13152C}"/>
    <cellStyle name="Měna 2 11 3" xfId="1620" xr:uid="{A4FAB0A9-7C0B-433E-9354-A030C173C638}"/>
    <cellStyle name="Měna 2 11 3 2" xfId="4724" xr:uid="{9DABE11F-3946-44F6-8AB6-01707047FD94}"/>
    <cellStyle name="Měna 2 11 3 3" xfId="3172" xr:uid="{21210BFB-F4B0-4D1E-B10E-ACB33911F2B6}"/>
    <cellStyle name="Měna 2 11 4" xfId="3948" xr:uid="{DE0ACA63-E7E1-438A-9C31-85FC5B5E883E}"/>
    <cellStyle name="Měna 2 11 5" xfId="2396" xr:uid="{4A86BAB7-3C90-4ED7-A7E3-655F5C9BAF18}"/>
    <cellStyle name="Měna 2 12" xfId="1038" xr:uid="{703E33FC-0560-4C72-B00B-78385439C69E}"/>
    <cellStyle name="Měna 2 12 2" xfId="1814" xr:uid="{298AE646-EF71-45D6-B66A-EF7329F56D5C}"/>
    <cellStyle name="Měna 2 12 2 2" xfId="4918" xr:uid="{8C939CA5-9BFF-4787-A0E3-60D67B5413B1}"/>
    <cellStyle name="Měna 2 12 2 3" xfId="3366" xr:uid="{1EFA3EE8-A919-427A-929B-FCA9EAABDB4D}"/>
    <cellStyle name="Měna 2 12 3" xfId="4142" xr:uid="{A1819E91-A2CA-420E-B27F-ED7A5C7CFC25}"/>
    <cellStyle name="Měna 2 12 4" xfId="2590" xr:uid="{C3C3A7C5-FF87-4B3B-8D59-247F794F0B29}"/>
    <cellStyle name="Měna 2 13" xfId="1426" xr:uid="{BA546325-D75C-49C3-B374-D0F7463BE3AF}"/>
    <cellStyle name="Měna 2 13 2" xfId="4530" xr:uid="{50B9267A-FC9E-4564-AB31-C30DA78BBA3F}"/>
    <cellStyle name="Měna 2 13 3" xfId="2978" xr:uid="{AC0B675D-97FC-46CF-B9B9-3461EEA4E978}"/>
    <cellStyle name="Měna 2 14" xfId="3754" xr:uid="{CBFB9EAC-0287-41AE-90AB-51AB932A831C}"/>
    <cellStyle name="Měna 2 15" xfId="2202" xr:uid="{A5F68F70-6E58-4488-A939-1B272F312548}"/>
    <cellStyle name="Měna 2 2" xfId="279" xr:uid="{3AAE903D-1C5E-4CDD-9068-87AF5C808956}"/>
    <cellStyle name="Měna 2 2 10" xfId="1435" xr:uid="{84C7C3AB-3189-4611-9CF4-FC6BA64212F3}"/>
    <cellStyle name="Měna 2 2 10 2" xfId="4539" xr:uid="{89F88D61-2498-41BB-A381-5A2B729A719F}"/>
    <cellStyle name="Měna 2 2 10 3" xfId="2987" xr:uid="{7C4061EF-0254-4098-AD74-8E6F8A078BFC}"/>
    <cellStyle name="Měna 2 2 11" xfId="3763" xr:uid="{D14C564F-4FB3-4FB8-B076-3290B3DBCFA0}"/>
    <cellStyle name="Měna 2 2 12" xfId="2211" xr:uid="{D698793E-6BD2-4517-ACD9-4BAA0AFD2D32}"/>
    <cellStyle name="Měna 2 2 2" xfId="359" xr:uid="{AC7C80B0-3C00-49EF-928F-83BA99A414A3}"/>
    <cellStyle name="Měna 2 2 2 10" xfId="2220" xr:uid="{0F009EC9-B73E-4C34-BA4D-D92949ED08C7}"/>
    <cellStyle name="Měna 2 2 2 2" xfId="497" xr:uid="{F8A00A76-C3C8-4AF6-A5AC-B606E59C2018}"/>
    <cellStyle name="Měna 2 2 2 2 2" xfId="586" xr:uid="{56EE9AFA-546C-4C8E-A7FB-F6AA04E2E755}"/>
    <cellStyle name="Měna 2 2 2 2 2 2" xfId="894" xr:uid="{168F5FC2-3CF9-4012-B05A-070AD93725ED}"/>
    <cellStyle name="Měna 2 2 2 2 2 2 2" xfId="1340" xr:uid="{15341A7C-6C37-4A5D-8675-823FF81BB705}"/>
    <cellStyle name="Měna 2 2 2 2 2 2 2 2" xfId="2116" xr:uid="{7AC36CC6-AEEF-424F-8899-77A91BBBC4B2}"/>
    <cellStyle name="Měna 2 2 2 2 2 2 2 2 2" xfId="5220" xr:uid="{F8AF4865-7250-4134-BD15-F85238CDA8D7}"/>
    <cellStyle name="Měna 2 2 2 2 2 2 2 2 3" xfId="3668" xr:uid="{8E02ED44-0CFE-4E56-8CD6-6A5CC30E2C8A}"/>
    <cellStyle name="Měna 2 2 2 2 2 2 2 3" xfId="4444" xr:uid="{E5FA422B-52C4-41AA-9DAF-5786E0624BE9}"/>
    <cellStyle name="Měna 2 2 2 2 2 2 2 4" xfId="2892" xr:uid="{4A524F48-97CF-4CCB-B225-6CC17DD4BD04}"/>
    <cellStyle name="Měna 2 2 2 2 2 2 3" xfId="1728" xr:uid="{AAB5EF7C-F55B-4FF2-8B88-BE245CA483D2}"/>
    <cellStyle name="Měna 2 2 2 2 2 2 3 2" xfId="4832" xr:uid="{0B1ACB1D-22D7-44A2-A356-3BAD150319FB}"/>
    <cellStyle name="Měna 2 2 2 2 2 2 3 3" xfId="3280" xr:uid="{B3FC7A39-CE0E-4677-A101-24F042E88480}"/>
    <cellStyle name="Měna 2 2 2 2 2 2 4" xfId="4056" xr:uid="{FAD2F216-D80B-4649-AA63-308232B1D3A1}"/>
    <cellStyle name="Měna 2 2 2 2 2 2 5" xfId="2504" xr:uid="{DB4BA219-3BD2-492C-ADD1-7F7EE62AA37C}"/>
    <cellStyle name="Měna 2 2 2 2 2 3" xfId="1146" xr:uid="{92DA96B6-3500-415D-9321-213DB0B94EA5}"/>
    <cellStyle name="Měna 2 2 2 2 2 3 2" xfId="1922" xr:uid="{CBB7AD64-F552-4937-BE9D-8925CD7B8228}"/>
    <cellStyle name="Měna 2 2 2 2 2 3 2 2" xfId="5026" xr:uid="{7EBA7724-75B1-47A1-AEBF-8C0F0452445C}"/>
    <cellStyle name="Měna 2 2 2 2 2 3 2 3" xfId="3474" xr:uid="{950A27F2-66EF-4940-A805-59183DA12688}"/>
    <cellStyle name="Měna 2 2 2 2 2 3 3" xfId="4250" xr:uid="{D5C1997D-14B8-4506-AC61-CA8F5F238988}"/>
    <cellStyle name="Měna 2 2 2 2 2 3 4" xfId="2698" xr:uid="{78CC35FF-F33A-4CE8-B158-E69BA2F6D872}"/>
    <cellStyle name="Měna 2 2 2 2 2 4" xfId="1534" xr:uid="{836EF915-8BFD-4CF1-B2F1-B80E077FA5A6}"/>
    <cellStyle name="Měna 2 2 2 2 2 4 2" xfId="4638" xr:uid="{C0E62D26-7552-470C-82BA-F900F7EDB13B}"/>
    <cellStyle name="Měna 2 2 2 2 2 4 3" xfId="3086" xr:uid="{A6952E0C-DA84-4FB5-9047-E673A26949AB}"/>
    <cellStyle name="Měna 2 2 2 2 2 5" xfId="3862" xr:uid="{D730A397-338C-42CA-B4E5-BB2F6DAB81B9}"/>
    <cellStyle name="Měna 2 2 2 2 2 6" xfId="2310" xr:uid="{02A454FD-97FF-48F0-9B63-00E581564E14}"/>
    <cellStyle name="Měna 2 2 2 2 3" xfId="648" xr:uid="{F02506FC-4BD4-48FB-9E14-E720FD6F93E7}"/>
    <cellStyle name="Měna 2 2 2 2 3 2" xfId="954" xr:uid="{102DB8A3-4242-49F0-9BFE-1989A7CE2AEB}"/>
    <cellStyle name="Měna 2 2 2 2 3 2 2" xfId="1400" xr:uid="{05CD60CB-4F17-40F8-981F-1B17837EBCFA}"/>
    <cellStyle name="Měna 2 2 2 2 3 2 2 2" xfId="2176" xr:uid="{3AE2E60B-DD6B-4A01-B0C2-B04B65E26B7C}"/>
    <cellStyle name="Měna 2 2 2 2 3 2 2 2 2" xfId="5280" xr:uid="{BDAA3D9D-9BEA-4284-A64E-37945DD18520}"/>
    <cellStyle name="Měna 2 2 2 2 3 2 2 2 3" xfId="3728" xr:uid="{46757D77-480A-4F24-B339-504F53322FC2}"/>
    <cellStyle name="Měna 2 2 2 2 3 2 2 3" xfId="4504" xr:uid="{B3349154-ED69-4928-8B3C-FF371819DAEA}"/>
    <cellStyle name="Měna 2 2 2 2 3 2 2 4" xfId="2952" xr:uid="{27E2DCED-7BF9-4326-A0BD-D6E567828ACE}"/>
    <cellStyle name="Měna 2 2 2 2 3 2 3" xfId="1788" xr:uid="{BA7C55D9-E8D3-4262-AB6C-7A42AB090A42}"/>
    <cellStyle name="Měna 2 2 2 2 3 2 3 2" xfId="4892" xr:uid="{06AAC983-43E1-4BD2-BF0D-9B56BE08BE94}"/>
    <cellStyle name="Měna 2 2 2 2 3 2 3 3" xfId="3340" xr:uid="{B6ABE393-D313-47C7-A171-7868BB428CE9}"/>
    <cellStyle name="Měna 2 2 2 2 3 2 4" xfId="4116" xr:uid="{E5789F16-58CA-4FA3-A5B1-B0B73F09320C}"/>
    <cellStyle name="Měna 2 2 2 2 3 2 5" xfId="2564" xr:uid="{DF6D219F-FF8F-41F8-9DDC-6D8FA4C4F013}"/>
    <cellStyle name="Měna 2 2 2 2 3 3" xfId="1206" xr:uid="{4923911A-A93E-4260-8D6B-C89F624BC217}"/>
    <cellStyle name="Měna 2 2 2 2 3 3 2" xfId="1982" xr:uid="{21855079-DCB4-4043-9BB7-19AD8BCDFCD2}"/>
    <cellStyle name="Měna 2 2 2 2 3 3 2 2" xfId="5086" xr:uid="{A0C4ADE5-A485-40F6-81D2-717AB481943B}"/>
    <cellStyle name="Měna 2 2 2 2 3 3 2 3" xfId="3534" xr:uid="{39315E34-BED9-45CD-82D4-CA20F69AC3B1}"/>
    <cellStyle name="Měna 2 2 2 2 3 3 3" xfId="4310" xr:uid="{70FD350E-6D91-4B41-B4DA-8370EE433164}"/>
    <cellStyle name="Měna 2 2 2 2 3 3 4" xfId="2758" xr:uid="{156D4385-B306-47D8-A3FB-F13D02E112F8}"/>
    <cellStyle name="Měna 2 2 2 2 3 4" xfId="1594" xr:uid="{C843C7B1-03F5-46CB-AC7B-4D19F82EF165}"/>
    <cellStyle name="Měna 2 2 2 2 3 4 2" xfId="4698" xr:uid="{ADFA2AD4-A1BC-4370-8F54-4608E542013E}"/>
    <cellStyle name="Měna 2 2 2 2 3 4 3" xfId="3146" xr:uid="{ED132C25-B009-4DEB-B961-2CD57A46FFDD}"/>
    <cellStyle name="Měna 2 2 2 2 3 5" xfId="3922" xr:uid="{9828265A-F9F6-4EE0-9390-6E7E04D948C0}"/>
    <cellStyle name="Měna 2 2 2 2 3 6" xfId="2370" xr:uid="{7B63CC08-04DF-47FE-833C-DFCF53BC4318}"/>
    <cellStyle name="Měna 2 2 2 2 4" xfId="832" xr:uid="{F1C001DC-1DFE-47AB-84FC-0F36493DD10D}"/>
    <cellStyle name="Měna 2 2 2 2 4 2" xfId="1280" xr:uid="{AD3ABE9C-1FFE-402E-8121-FA80CA266897}"/>
    <cellStyle name="Měna 2 2 2 2 4 2 2" xfId="2056" xr:uid="{B8F7EDAA-C2A6-4D01-8BA5-A71ADBBED97B}"/>
    <cellStyle name="Měna 2 2 2 2 4 2 2 2" xfId="5160" xr:uid="{9C8A6B3D-9823-4C32-BEBD-69ED3787146D}"/>
    <cellStyle name="Měna 2 2 2 2 4 2 2 3" xfId="3608" xr:uid="{3EC15460-D425-4600-846A-FA6B18C87864}"/>
    <cellStyle name="Měna 2 2 2 2 4 2 3" xfId="4384" xr:uid="{5283B809-57FF-4C4F-9D63-1FD84AB25818}"/>
    <cellStyle name="Měna 2 2 2 2 4 2 4" xfId="2832" xr:uid="{1E338933-64DC-448D-9B74-49383790BD1E}"/>
    <cellStyle name="Měna 2 2 2 2 4 3" xfId="1668" xr:uid="{F525095D-1E58-4499-97A5-D4E2C94BD80D}"/>
    <cellStyle name="Měna 2 2 2 2 4 3 2" xfId="4772" xr:uid="{08AA2983-C57B-4F3A-A009-ED7C7A73D083}"/>
    <cellStyle name="Měna 2 2 2 2 4 3 3" xfId="3220" xr:uid="{B2A03D81-F368-4201-A9D8-031348767FDE}"/>
    <cellStyle name="Měna 2 2 2 2 4 4" xfId="3996" xr:uid="{31A4C1C6-DB63-4D8E-ABAE-C03C5D80ED20}"/>
    <cellStyle name="Měna 2 2 2 2 4 5" xfId="2444" xr:uid="{52BA547B-E668-4544-AA7B-4819EA2D4434}"/>
    <cellStyle name="Měna 2 2 2 2 5" xfId="1086" xr:uid="{1D7F4B72-B09F-44DE-9D27-5592651511AB}"/>
    <cellStyle name="Měna 2 2 2 2 5 2" xfId="1862" xr:uid="{C3E14BA9-E47B-4D60-9941-425797420402}"/>
    <cellStyle name="Měna 2 2 2 2 5 2 2" xfId="4966" xr:uid="{11CB0621-8193-48BE-BA6D-94E62A0A21B9}"/>
    <cellStyle name="Měna 2 2 2 2 5 2 3" xfId="3414" xr:uid="{1E498997-A8EC-493E-AB79-CFC6985EF959}"/>
    <cellStyle name="Měna 2 2 2 2 5 3" xfId="4190" xr:uid="{BA7EE2CF-C70B-4E4B-9E09-19D35705AEF0}"/>
    <cellStyle name="Měna 2 2 2 2 5 4" xfId="2638" xr:uid="{655B0AF9-E912-4B06-83C6-8B057E913587}"/>
    <cellStyle name="Měna 2 2 2 2 6" xfId="1474" xr:uid="{BD3E0FDA-5306-4D96-BEFB-577204769910}"/>
    <cellStyle name="Měna 2 2 2 2 6 2" xfId="4578" xr:uid="{A23D9DA6-CE75-409C-9854-1FD60BA26206}"/>
    <cellStyle name="Měna 2 2 2 2 6 3" xfId="3026" xr:uid="{D7D3FBF8-0155-414C-8F4B-20A19FA484B2}"/>
    <cellStyle name="Měna 2 2 2 2 7" xfId="3802" xr:uid="{176BA2F0-228C-4D64-9CC2-AF3E94901A6F}"/>
    <cellStyle name="Měna 2 2 2 2 8" xfId="2250" xr:uid="{8FB21352-2FEE-42E2-8D81-FA6FB498F3FD}"/>
    <cellStyle name="Měna 2 2 2 3" xfId="555" xr:uid="{CA4A3509-B0AC-4867-A470-05ED6B3C4490}"/>
    <cellStyle name="Měna 2 2 2 3 2" xfId="864" xr:uid="{087DF5FC-E613-4F80-89E1-286F240B774E}"/>
    <cellStyle name="Měna 2 2 2 3 2 2" xfId="1310" xr:uid="{1FE3D971-89A0-42DC-836D-90C60CA42A77}"/>
    <cellStyle name="Měna 2 2 2 3 2 2 2" xfId="2086" xr:uid="{4E3A450E-0FA0-4A03-8E82-3A28C4837259}"/>
    <cellStyle name="Měna 2 2 2 3 2 2 2 2" xfId="5190" xr:uid="{78BA85E0-A9FE-46CD-B94C-CEA0E392FA5C}"/>
    <cellStyle name="Měna 2 2 2 3 2 2 2 3" xfId="3638" xr:uid="{0C77C633-7B14-4457-88B1-29AA3BA98B6A}"/>
    <cellStyle name="Měna 2 2 2 3 2 2 3" xfId="4414" xr:uid="{B45D641A-854E-4AEE-9E68-A862AD91BF6D}"/>
    <cellStyle name="Měna 2 2 2 3 2 2 4" xfId="2862" xr:uid="{1426A832-4A6F-4DEA-9584-11DD4A5C4DD1}"/>
    <cellStyle name="Měna 2 2 2 3 2 3" xfId="1698" xr:uid="{44388A0A-6B7E-4438-9A1F-F155B1D54F72}"/>
    <cellStyle name="Měna 2 2 2 3 2 3 2" xfId="4802" xr:uid="{7CC50DFB-170A-4827-8FDD-767FB9A4C200}"/>
    <cellStyle name="Měna 2 2 2 3 2 3 3" xfId="3250" xr:uid="{84D0BD3D-6D1D-48CE-A937-B5AD506E29AC}"/>
    <cellStyle name="Měna 2 2 2 3 2 4" xfId="4026" xr:uid="{25C088CD-F9F2-44D7-AA31-AFCA6CAC7CC2}"/>
    <cellStyle name="Měna 2 2 2 3 2 5" xfId="2474" xr:uid="{8C3806D4-4293-46B2-B5BB-9C55BAF6BE58}"/>
    <cellStyle name="Měna 2 2 2 3 3" xfId="1116" xr:uid="{DC576614-82A9-4C57-B5EC-C73B58152A49}"/>
    <cellStyle name="Měna 2 2 2 3 3 2" xfId="1892" xr:uid="{4A45947A-79E6-4A42-B84D-3FC96A6B2B6A}"/>
    <cellStyle name="Měna 2 2 2 3 3 2 2" xfId="4996" xr:uid="{101213D4-DACB-42BF-8935-3BD6A90D9A4E}"/>
    <cellStyle name="Měna 2 2 2 3 3 2 3" xfId="3444" xr:uid="{9A9EC538-EB86-4C97-B4D7-E36ED3EF4392}"/>
    <cellStyle name="Měna 2 2 2 3 3 3" xfId="4220" xr:uid="{D723DDB7-7743-484C-A76E-1D696174CC1A}"/>
    <cellStyle name="Měna 2 2 2 3 3 4" xfId="2668" xr:uid="{74EBA288-3595-417F-8CBA-E8541F2CCBA9}"/>
    <cellStyle name="Měna 2 2 2 3 4" xfId="1504" xr:uid="{6B9C2D80-A1E3-42AE-9955-99DEFA2EB076}"/>
    <cellStyle name="Měna 2 2 2 3 4 2" xfId="4608" xr:uid="{AE85D51B-161F-4519-886E-2E9675585A5F}"/>
    <cellStyle name="Měna 2 2 2 3 4 3" xfId="3056" xr:uid="{911FE025-CD3B-4867-9C3E-32B70D940FCB}"/>
    <cellStyle name="Měna 2 2 2 3 5" xfId="3832" xr:uid="{2DF793E1-EB21-4F09-AA79-016924EB28D7}"/>
    <cellStyle name="Měna 2 2 2 3 6" xfId="2280" xr:uid="{8952204E-C16A-4A30-82EF-8B8AE087AB6D}"/>
    <cellStyle name="Měna 2 2 2 4" xfId="617" xr:uid="{23575C56-10A3-437B-9342-7A7619AFD16D}"/>
    <cellStyle name="Měna 2 2 2 4 2" xfId="924" xr:uid="{5D304F8B-5C2D-4ADE-A2FE-DF4666971E1E}"/>
    <cellStyle name="Měna 2 2 2 4 2 2" xfId="1370" xr:uid="{B2BC3BE8-F2B7-4D3D-B9E1-1273E3D06BF2}"/>
    <cellStyle name="Měna 2 2 2 4 2 2 2" xfId="2146" xr:uid="{0E6D95BF-726A-448A-A307-FD4E377312B1}"/>
    <cellStyle name="Měna 2 2 2 4 2 2 2 2" xfId="5250" xr:uid="{D0E8CFF9-EEB4-44CB-B825-A551F810091A}"/>
    <cellStyle name="Měna 2 2 2 4 2 2 2 3" xfId="3698" xr:uid="{DBB03AEA-BC0A-4C9A-AA47-FCE8814812A1}"/>
    <cellStyle name="Měna 2 2 2 4 2 2 3" xfId="4474" xr:uid="{2B2AB3E0-C1C7-4033-9130-3CCAC19D56E3}"/>
    <cellStyle name="Měna 2 2 2 4 2 2 4" xfId="2922" xr:uid="{F71CF86A-18F4-4858-A34F-B559D01EA8DC}"/>
    <cellStyle name="Měna 2 2 2 4 2 3" xfId="1758" xr:uid="{E64F3369-FD9E-467D-9945-43C2E6F56274}"/>
    <cellStyle name="Měna 2 2 2 4 2 3 2" xfId="4862" xr:uid="{E61ACECC-465B-4D00-A68B-9C298AEE86C7}"/>
    <cellStyle name="Měna 2 2 2 4 2 3 3" xfId="3310" xr:uid="{74966A7A-296B-43EB-A42A-6083E10D54C0}"/>
    <cellStyle name="Měna 2 2 2 4 2 4" xfId="4086" xr:uid="{C6731AB6-5979-4EC6-9FD1-269E1DCBAD34}"/>
    <cellStyle name="Měna 2 2 2 4 2 5" xfId="2534" xr:uid="{86AED612-A703-4C27-9E23-A4327DE940DA}"/>
    <cellStyle name="Měna 2 2 2 4 3" xfId="1176" xr:uid="{BB074720-5AB0-4BB7-B86E-DEF3C8983A1C}"/>
    <cellStyle name="Měna 2 2 2 4 3 2" xfId="1952" xr:uid="{D6E5706D-F760-4274-9347-804F72F51BC4}"/>
    <cellStyle name="Měna 2 2 2 4 3 2 2" xfId="5056" xr:uid="{EF9FB925-BEEA-4729-8A56-A550421CFC54}"/>
    <cellStyle name="Měna 2 2 2 4 3 2 3" xfId="3504" xr:uid="{9AEBFB33-A89B-4A27-BAB9-5F4ABC705644}"/>
    <cellStyle name="Měna 2 2 2 4 3 3" xfId="4280" xr:uid="{1308CA8D-7872-4214-B942-3A6B1A0A8F03}"/>
    <cellStyle name="Měna 2 2 2 4 3 4" xfId="2728" xr:uid="{96A73232-8440-430B-A96E-7CFFF98E736D}"/>
    <cellStyle name="Měna 2 2 2 4 4" xfId="1564" xr:uid="{F3C81E24-3DEB-4298-BA7B-99B54572D4BE}"/>
    <cellStyle name="Měna 2 2 2 4 4 2" xfId="4668" xr:uid="{E143B8BB-D146-4A44-AAA5-0B0EF8B97E0E}"/>
    <cellStyle name="Měna 2 2 2 4 4 3" xfId="3116" xr:uid="{F4DE2DA8-F732-48E4-8B8B-401F5AD75D44}"/>
    <cellStyle name="Měna 2 2 2 4 5" xfId="3892" xr:uid="{A3C7DAFF-C1CC-4F32-9A5B-53918B87BF42}"/>
    <cellStyle name="Měna 2 2 2 4 6" xfId="2340" xr:uid="{043561F3-BF15-4AF2-9394-7E7D31486612}"/>
    <cellStyle name="Měna 2 2 2 5" xfId="663" xr:uid="{DFD4C8EF-4CE5-47B0-8755-3A7C753ACDA6}"/>
    <cellStyle name="Měna 2 2 2 5 2" xfId="969" xr:uid="{528C1496-6936-49A9-8851-C55566BE5A6E}"/>
    <cellStyle name="Měna 2 2 2 5 2 2" xfId="1415" xr:uid="{46685AB4-AF90-4187-81FB-656F019CD6FB}"/>
    <cellStyle name="Měna 2 2 2 5 2 2 2" xfId="2191" xr:uid="{5F439049-9FB3-4346-B973-B07DE57A8224}"/>
    <cellStyle name="Měna 2 2 2 5 2 2 2 2" xfId="5295" xr:uid="{79ADA6D1-CB47-46E1-A87C-CCA569C3FDE5}"/>
    <cellStyle name="Měna 2 2 2 5 2 2 2 3" xfId="3743" xr:uid="{963E01BD-3B8D-4337-8F1E-326BB23D1383}"/>
    <cellStyle name="Měna 2 2 2 5 2 2 3" xfId="4519" xr:uid="{D27BC7A2-2D81-4562-B882-29B399211531}"/>
    <cellStyle name="Měna 2 2 2 5 2 2 4" xfId="2967" xr:uid="{C94F39B9-77F6-4F9F-8031-94521278A9D6}"/>
    <cellStyle name="Měna 2 2 2 5 2 3" xfId="1803" xr:uid="{AA563C9A-CF94-4720-B04B-E0E9D9DAACBC}"/>
    <cellStyle name="Měna 2 2 2 5 2 3 2" xfId="4907" xr:uid="{1CDD0476-7C07-4688-82BE-02FE93C5384E}"/>
    <cellStyle name="Měna 2 2 2 5 2 3 3" xfId="3355" xr:uid="{8A3412E8-F230-46E2-9EA1-8820CE407DC0}"/>
    <cellStyle name="Měna 2 2 2 5 2 4" xfId="4131" xr:uid="{7E54AAF9-20AE-4584-8329-D605C6153708}"/>
    <cellStyle name="Měna 2 2 2 5 2 5" xfId="2579" xr:uid="{368A0475-2807-44E1-A861-C90928C89A8E}"/>
    <cellStyle name="Měna 2 2 2 5 3" xfId="1221" xr:uid="{7C7E366E-DD63-48E1-9AA8-737E7A9ADECB}"/>
    <cellStyle name="Měna 2 2 2 5 3 2" xfId="1997" xr:uid="{73B6BFA9-B753-42C6-9AAD-2E8CCAA301C7}"/>
    <cellStyle name="Měna 2 2 2 5 3 2 2" xfId="5101" xr:uid="{7EB263A5-4CFF-4EAB-B020-6270A0A3EEFF}"/>
    <cellStyle name="Měna 2 2 2 5 3 2 3" xfId="3549" xr:uid="{40A8D717-E0BC-46B0-BDBB-7CBA1DB5B06A}"/>
    <cellStyle name="Měna 2 2 2 5 3 3" xfId="4325" xr:uid="{56559462-C251-49C2-97A1-D7F3CCB4298D}"/>
    <cellStyle name="Měna 2 2 2 5 3 4" xfId="2773" xr:uid="{B5F34689-A5DA-4E93-8A9E-A21F67187600}"/>
    <cellStyle name="Měna 2 2 2 5 4" xfId="1609" xr:uid="{97EEA6F2-C3DA-40D6-8BDD-AA2C2B670B0D}"/>
    <cellStyle name="Měna 2 2 2 5 4 2" xfId="4713" xr:uid="{E4B51710-2CB3-47C1-BE33-733CC6655B4F}"/>
    <cellStyle name="Měna 2 2 2 5 4 3" xfId="3161" xr:uid="{5FB3441A-906B-4AB0-9004-3ACD992520C0}"/>
    <cellStyle name="Měna 2 2 2 5 5" xfId="3937" xr:uid="{B6A89DB4-9134-4C0F-975D-D554D9CB3DD3}"/>
    <cellStyle name="Měna 2 2 2 5 6" xfId="2385" xr:uid="{ED342454-D04E-45F6-880B-7D83B727E1F4}"/>
    <cellStyle name="Měna 2 2 2 6" xfId="797" xr:uid="{1CCA7B30-D9B3-4374-A8ED-BE31A02FB4D3}"/>
    <cellStyle name="Měna 2 2 2 6 2" xfId="1250" xr:uid="{1321171F-A739-449C-978C-DFBEC269F4A0}"/>
    <cellStyle name="Měna 2 2 2 6 2 2" xfId="2026" xr:uid="{1090865E-8BA0-463D-8153-9E8DDF6F56B9}"/>
    <cellStyle name="Měna 2 2 2 6 2 2 2" xfId="5130" xr:uid="{E84FD8D2-88D1-4857-BDED-6823D16DE2A4}"/>
    <cellStyle name="Měna 2 2 2 6 2 2 3" xfId="3578" xr:uid="{D7136FEF-2521-457E-BABA-E6000F874EB1}"/>
    <cellStyle name="Měna 2 2 2 6 2 3" xfId="4354" xr:uid="{7FB9C1B2-805B-4A80-8BD6-67A3BA41F356}"/>
    <cellStyle name="Měna 2 2 2 6 2 4" xfId="2802" xr:uid="{4942D3BB-B5DD-4EAF-B456-B074C6FABB4F}"/>
    <cellStyle name="Měna 2 2 2 6 3" xfId="1638" xr:uid="{DDFD1154-DCE9-477B-9750-E36B0B61F825}"/>
    <cellStyle name="Měna 2 2 2 6 3 2" xfId="4742" xr:uid="{FCF156D7-2D64-4A10-BB89-69AB80E9E099}"/>
    <cellStyle name="Měna 2 2 2 6 3 3" xfId="3190" xr:uid="{A2E48B98-FE17-4A8D-94A3-B225FB714239}"/>
    <cellStyle name="Měna 2 2 2 6 4" xfId="3966" xr:uid="{8C822FEA-3751-4092-87B0-23C37AFADBF8}"/>
    <cellStyle name="Měna 2 2 2 6 5" xfId="2414" xr:uid="{080E3DCD-6892-4051-BF1D-6DC242416F91}"/>
    <cellStyle name="Měna 2 2 2 7" xfId="1056" xr:uid="{57A6A904-D43B-4275-948C-4A45A0301AF2}"/>
    <cellStyle name="Měna 2 2 2 7 2" xfId="1832" xr:uid="{257E48C0-C742-42B7-97A9-DA4BFF476C53}"/>
    <cellStyle name="Měna 2 2 2 7 2 2" xfId="4936" xr:uid="{E2D79D2B-3D41-4C85-9C66-84BD4CABA89C}"/>
    <cellStyle name="Měna 2 2 2 7 2 3" xfId="3384" xr:uid="{43E3B5BE-D79A-4445-9700-AD1BF672F91E}"/>
    <cellStyle name="Měna 2 2 2 7 3" xfId="4160" xr:uid="{AE34188D-40EA-4675-A2A3-7A69F8D737FB}"/>
    <cellStyle name="Měna 2 2 2 7 4" xfId="2608" xr:uid="{BC8B4751-64C0-4B45-8BBA-29B6B4F97BBD}"/>
    <cellStyle name="Měna 2 2 2 8" xfId="1444" xr:uid="{1A0EC11D-3AF8-4507-9130-95D9CD45D355}"/>
    <cellStyle name="Měna 2 2 2 8 2" xfId="4548" xr:uid="{3C521201-766B-4AD9-9340-0D5BEC64273B}"/>
    <cellStyle name="Měna 2 2 2 8 3" xfId="2996" xr:uid="{112017A5-73F6-4CC3-8922-19786FA23F6A}"/>
    <cellStyle name="Měna 2 2 2 9" xfId="3772" xr:uid="{81CF154C-93C5-48ED-A849-FDAED1876932}"/>
    <cellStyle name="Měna 2 2 3" xfId="498" xr:uid="{BC0FD44D-3E77-4CAC-8B65-2F415D8F57DB}"/>
    <cellStyle name="Měna 2 2 3 2" xfId="587" xr:uid="{436362C7-70F8-4D7F-8556-5DA62E1A647F}"/>
    <cellStyle name="Měna 2 2 3 2 2" xfId="895" xr:uid="{868298FC-7889-4160-B831-7F95817279D7}"/>
    <cellStyle name="Měna 2 2 3 2 2 2" xfId="1341" xr:uid="{146CE674-8E0D-498A-9E84-D24A0E682D4D}"/>
    <cellStyle name="Měna 2 2 3 2 2 2 2" xfId="2117" xr:uid="{B8BB9A92-0E95-41F6-8BD5-356ED50D3DAA}"/>
    <cellStyle name="Měna 2 2 3 2 2 2 2 2" xfId="5221" xr:uid="{A9BA2C05-E683-42C7-98B5-42BBB858984D}"/>
    <cellStyle name="Měna 2 2 3 2 2 2 2 3" xfId="3669" xr:uid="{5317157D-731D-47AF-9466-EB16486E12EA}"/>
    <cellStyle name="Měna 2 2 3 2 2 2 3" xfId="4445" xr:uid="{0E0B1C31-FAE7-4135-8E66-CF5C35337221}"/>
    <cellStyle name="Měna 2 2 3 2 2 2 4" xfId="2893" xr:uid="{7F9EB344-0444-4B90-9FFB-2D8AD01B36B2}"/>
    <cellStyle name="Měna 2 2 3 2 2 3" xfId="1729" xr:uid="{D3D3A8CD-9B7D-40A8-BD5B-28D4D3C6E44F}"/>
    <cellStyle name="Měna 2 2 3 2 2 3 2" xfId="4833" xr:uid="{60CC987A-3B4E-44B4-8E21-2019C4E9F129}"/>
    <cellStyle name="Měna 2 2 3 2 2 3 3" xfId="3281" xr:uid="{6C331F8E-CC41-4A0F-92EC-0C487097641F}"/>
    <cellStyle name="Měna 2 2 3 2 2 4" xfId="4057" xr:uid="{18CB0F65-1107-4A4D-A7A3-C3C082065F65}"/>
    <cellStyle name="Měna 2 2 3 2 2 5" xfId="2505" xr:uid="{CBBF185A-767B-4BF6-9CEE-EF867BA0D91F}"/>
    <cellStyle name="Měna 2 2 3 2 3" xfId="1147" xr:uid="{9485EAD5-6716-4C15-8B69-15F129A72F87}"/>
    <cellStyle name="Měna 2 2 3 2 3 2" xfId="1923" xr:uid="{59ACACEF-0950-449D-89E9-272AF022B7D6}"/>
    <cellStyle name="Měna 2 2 3 2 3 2 2" xfId="5027" xr:uid="{FAFE95DA-204C-4935-A3C7-B174EF175F02}"/>
    <cellStyle name="Měna 2 2 3 2 3 2 3" xfId="3475" xr:uid="{5A5D8645-B873-44C3-BA39-8BD13D55A1BE}"/>
    <cellStyle name="Měna 2 2 3 2 3 3" xfId="4251" xr:uid="{D1160F91-0214-4BF4-B0DC-520560CD63CF}"/>
    <cellStyle name="Měna 2 2 3 2 3 4" xfId="2699" xr:uid="{6E912A11-5B6B-4E18-B496-F4E91EDC578B}"/>
    <cellStyle name="Měna 2 2 3 2 4" xfId="1535" xr:uid="{53D3424C-A4AA-49AF-8093-8B49DE4647AF}"/>
    <cellStyle name="Měna 2 2 3 2 4 2" xfId="4639" xr:uid="{6EBA0AB7-7240-49F3-AFAB-6ECEFB722664}"/>
    <cellStyle name="Měna 2 2 3 2 4 3" xfId="3087" xr:uid="{A372F1C2-E3A0-4D61-8B30-6DCFEDA8EB6F}"/>
    <cellStyle name="Měna 2 2 3 2 5" xfId="3863" xr:uid="{70EF60AD-93BA-41D0-8D4D-C4CF28DC3A79}"/>
    <cellStyle name="Měna 2 2 3 2 6" xfId="2311" xr:uid="{B364B4D7-D4D0-4005-982C-2D978D838F3F}"/>
    <cellStyle name="Měna 2 2 3 3" xfId="649" xr:uid="{2BF0F076-AA4D-4689-B150-7F140F543EE3}"/>
    <cellStyle name="Měna 2 2 3 3 2" xfId="955" xr:uid="{73060067-8D64-42F2-893B-9B1755527A43}"/>
    <cellStyle name="Měna 2 2 3 3 2 2" xfId="1401" xr:uid="{0DBE3178-2B42-41E5-B7A9-1F590ED6CA74}"/>
    <cellStyle name="Měna 2 2 3 3 2 2 2" xfId="2177" xr:uid="{0CE7994B-B500-4A64-BB37-428F1780B078}"/>
    <cellStyle name="Měna 2 2 3 3 2 2 2 2" xfId="5281" xr:uid="{1A7A440C-50FE-41E7-883C-E4C07C5F3D9A}"/>
    <cellStyle name="Měna 2 2 3 3 2 2 2 3" xfId="3729" xr:uid="{FF74B974-4A4B-490C-A724-BB11383230CF}"/>
    <cellStyle name="Měna 2 2 3 3 2 2 3" xfId="4505" xr:uid="{B671CF67-CCBA-4D00-914C-3E7E2A2F89B7}"/>
    <cellStyle name="Měna 2 2 3 3 2 2 4" xfId="2953" xr:uid="{1295D87B-9E58-492D-94BE-3F999B85DC30}"/>
    <cellStyle name="Měna 2 2 3 3 2 3" xfId="1789" xr:uid="{25445C0D-7E9E-44E0-B740-903CF9FAEAD8}"/>
    <cellStyle name="Měna 2 2 3 3 2 3 2" xfId="4893" xr:uid="{E68345E5-4CA7-45A3-99F0-70260207A149}"/>
    <cellStyle name="Měna 2 2 3 3 2 3 3" xfId="3341" xr:uid="{EDF8442B-7423-4B1D-BD65-B546029CF588}"/>
    <cellStyle name="Měna 2 2 3 3 2 4" xfId="4117" xr:uid="{6B2B881C-9951-47C9-AA13-C0D718C8A5BB}"/>
    <cellStyle name="Měna 2 2 3 3 2 5" xfId="2565" xr:uid="{A4922AF0-2346-4B52-B228-A03F2F596C7B}"/>
    <cellStyle name="Měna 2 2 3 3 3" xfId="1207" xr:uid="{7AAD0FDD-D68A-4062-B40B-59C26378A9FA}"/>
    <cellStyle name="Měna 2 2 3 3 3 2" xfId="1983" xr:uid="{E27CEA8E-E3CC-4D6D-A9A4-D6A54F732AB8}"/>
    <cellStyle name="Měna 2 2 3 3 3 2 2" xfId="5087" xr:uid="{8377EC34-379F-49F6-8F61-78DF32CACA9B}"/>
    <cellStyle name="Měna 2 2 3 3 3 2 3" xfId="3535" xr:uid="{7BF2B449-C664-4569-BFF9-965BB272F4D2}"/>
    <cellStyle name="Měna 2 2 3 3 3 3" xfId="4311" xr:uid="{D730B586-885B-4E2E-9587-C0BD0F60551E}"/>
    <cellStyle name="Měna 2 2 3 3 3 4" xfId="2759" xr:uid="{999C78AB-AFB1-4469-A92B-587D04B5DA33}"/>
    <cellStyle name="Měna 2 2 3 3 4" xfId="1595" xr:uid="{FDE3376E-337A-4FE6-A7D7-8356C5F636A6}"/>
    <cellStyle name="Měna 2 2 3 3 4 2" xfId="4699" xr:uid="{81FFC09F-F88C-4A8C-9DA3-A4B2400B3626}"/>
    <cellStyle name="Měna 2 2 3 3 4 3" xfId="3147" xr:uid="{E3FDEB02-AC29-4B30-A69D-95F6DBBD0BF4}"/>
    <cellStyle name="Měna 2 2 3 3 5" xfId="3923" xr:uid="{AD0321EB-813E-4D57-AFDB-0AADE40F2AD5}"/>
    <cellStyle name="Měna 2 2 3 3 6" xfId="2371" xr:uid="{E1C2F73B-8E4A-4392-9F92-2972A5D2ABB8}"/>
    <cellStyle name="Měna 2 2 3 4" xfId="726" xr:uid="{F877A33E-E6C5-4AB9-98CA-96E7C8C6ED08}"/>
    <cellStyle name="Měna 2 2 3 4 2" xfId="981" xr:uid="{0E3676F3-BAE2-4C61-9084-14A8ABD739AD}"/>
    <cellStyle name="Měna 2 2 3 4 2 2" xfId="1424" xr:uid="{3278A022-DAC4-473B-BCF5-39A058BDC87B}"/>
    <cellStyle name="Měna 2 2 3 4 2 2 2" xfId="2200" xr:uid="{63534389-9F87-49DE-A7BE-61465CFB4F25}"/>
    <cellStyle name="Měna 2 2 3 4 2 2 2 2" xfId="5304" xr:uid="{7BD0CF49-7696-49C2-876C-D478D3D59259}"/>
    <cellStyle name="Měna 2 2 3 4 2 2 2 3" xfId="3752" xr:uid="{70D91A69-81A2-45AD-8BD2-0DCAA5EF380C}"/>
    <cellStyle name="Měna 2 2 3 4 2 2 3" xfId="4528" xr:uid="{88F6BB03-B992-4739-AF7F-2B7615268B20}"/>
    <cellStyle name="Měna 2 2 3 4 2 2 4" xfId="2976" xr:uid="{8EFB08F5-13C8-475D-B576-C1E4CB961AEA}"/>
    <cellStyle name="Měna 2 2 3 4 2 3" xfId="1812" xr:uid="{5045BB58-745E-4D81-B69F-9226B3707276}"/>
    <cellStyle name="Měna 2 2 3 4 2 3 2" xfId="4916" xr:uid="{17A88084-B6E9-4277-B3D7-11EACA9B99B9}"/>
    <cellStyle name="Měna 2 2 3 4 2 3 3" xfId="3364" xr:uid="{42A14D24-8131-4472-AB62-8063D27F1F13}"/>
    <cellStyle name="Měna 2 2 3 4 2 4" xfId="4140" xr:uid="{2D47FC11-9AA5-4401-9A1F-5879F0CB5172}"/>
    <cellStyle name="Měna 2 2 3 4 2 5" xfId="2588" xr:uid="{99807069-3A4E-4926-9869-3F584099E544}"/>
    <cellStyle name="Měna 2 2 3 4 3" xfId="1230" xr:uid="{B852C326-1586-4D6D-8C7D-1966C5E03495}"/>
    <cellStyle name="Měna 2 2 3 4 3 2" xfId="2006" xr:uid="{E92DFAF4-1EB9-4FAA-B40E-4A433F2F245B}"/>
    <cellStyle name="Měna 2 2 3 4 3 2 2" xfId="5110" xr:uid="{A6979DC9-CF26-4EFC-9537-67293ADB0BF4}"/>
    <cellStyle name="Měna 2 2 3 4 3 2 3" xfId="3558" xr:uid="{803CEB4B-2F34-4B55-B8C9-0F26EE4EF1BA}"/>
    <cellStyle name="Měna 2 2 3 4 3 3" xfId="4334" xr:uid="{961C8774-384D-407E-9444-307755833ED6}"/>
    <cellStyle name="Měna 2 2 3 4 3 4" xfId="2782" xr:uid="{B32E383A-04D9-43DD-86A6-3C4557FC9A49}"/>
    <cellStyle name="Měna 2 2 3 4 4" xfId="1618" xr:uid="{EABDC2BE-101A-46E0-999B-F4B547998162}"/>
    <cellStyle name="Měna 2 2 3 4 4 2" xfId="4722" xr:uid="{01CF1300-F4E6-4DA5-A08A-048C861780A8}"/>
    <cellStyle name="Měna 2 2 3 4 4 3" xfId="3170" xr:uid="{DAB31128-B925-469E-B0B3-ACCDD1CD5D61}"/>
    <cellStyle name="Měna 2 2 3 4 5" xfId="3946" xr:uid="{EF23D0A5-1BC1-4B07-BEF1-BF95E3823F40}"/>
    <cellStyle name="Měna 2 2 3 4 6" xfId="2394" xr:uid="{7F15DE7E-BC15-4BD9-BEAD-11210CF1FFD0}"/>
    <cellStyle name="Měna 2 2 3 5" xfId="833" xr:uid="{1FB3A3BB-E21D-420B-8D81-BE88DCA7A3DD}"/>
    <cellStyle name="Měna 2 2 3 5 2" xfId="1281" xr:uid="{5D7F4175-639C-4D02-ABCD-3AA38D28A073}"/>
    <cellStyle name="Měna 2 2 3 5 2 2" xfId="2057" xr:uid="{89FBDFF4-0F13-4726-8C73-6285DDD09A4A}"/>
    <cellStyle name="Měna 2 2 3 5 2 2 2" xfId="5161" xr:uid="{02071245-31AD-4A45-8800-9A7DC5A1B8B2}"/>
    <cellStyle name="Měna 2 2 3 5 2 2 3" xfId="3609" xr:uid="{D577227E-C51E-48EA-B919-30D795144513}"/>
    <cellStyle name="Měna 2 2 3 5 2 3" xfId="4385" xr:uid="{98249CCB-D2B0-43DC-83CC-AE647C83645F}"/>
    <cellStyle name="Měna 2 2 3 5 2 4" xfId="2833" xr:uid="{83B6C2A6-5A38-404A-8BFC-F87DFA0CD48B}"/>
    <cellStyle name="Měna 2 2 3 5 3" xfId="1669" xr:uid="{174913C9-0D6F-4FA7-87F6-65E1BF299854}"/>
    <cellStyle name="Měna 2 2 3 5 3 2" xfId="4773" xr:uid="{500B93E6-8387-4A91-AA5E-90290ED03111}"/>
    <cellStyle name="Měna 2 2 3 5 3 3" xfId="3221" xr:uid="{21BF2653-5E5C-4648-8A15-3FB41CE5262C}"/>
    <cellStyle name="Měna 2 2 3 5 4" xfId="3997" xr:uid="{5EBB068B-1741-434C-9713-7C9596A96502}"/>
    <cellStyle name="Měna 2 2 3 5 5" xfId="2445" xr:uid="{367FC5E0-F001-43A2-B974-61B569F62A0E}"/>
    <cellStyle name="Měna 2 2 3 6" xfId="1087" xr:uid="{23CD30AE-0C44-42E4-BBD8-A38DAA65F526}"/>
    <cellStyle name="Měna 2 2 3 6 2" xfId="1863" xr:uid="{309E47D5-364B-4A11-96D6-A81C0281318D}"/>
    <cellStyle name="Měna 2 2 3 6 2 2" xfId="4967" xr:uid="{DF4BFD1D-1EA5-4F37-8CA7-E9C5459565C3}"/>
    <cellStyle name="Měna 2 2 3 6 2 3" xfId="3415" xr:uid="{1C28FCC5-F230-49C2-843C-F85B28A99503}"/>
    <cellStyle name="Měna 2 2 3 6 3" xfId="4191" xr:uid="{9C176174-B496-46C2-AC4B-FA857B3DDF94}"/>
    <cellStyle name="Měna 2 2 3 6 4" xfId="2639" xr:uid="{195D4A6F-86C9-4C38-BC01-DF4DB2096BB5}"/>
    <cellStyle name="Měna 2 2 3 7" xfId="1475" xr:uid="{66B923FD-AA2E-41EF-89E3-4F6DFF1EB6B4}"/>
    <cellStyle name="Měna 2 2 3 7 2" xfId="4579" xr:uid="{0884745D-509F-4F7B-9FC4-AB8935FF5E9B}"/>
    <cellStyle name="Měna 2 2 3 7 3" xfId="3027" xr:uid="{42833F0C-774D-459F-8AE7-97D06EDEABEB}"/>
    <cellStyle name="Měna 2 2 3 8" xfId="3803" xr:uid="{161A23AE-8290-46D7-ABBB-9F5EDBC051F6}"/>
    <cellStyle name="Měna 2 2 3 9" xfId="2251" xr:uid="{F6002FD4-027E-46AC-9320-2A4CEB923BF9}"/>
    <cellStyle name="Měna 2 2 4" xfId="476" xr:uid="{22225F7B-85E4-40D8-A37E-D951E962D17E}"/>
    <cellStyle name="Měna 2 2 4 2" xfId="571" xr:uid="{6C173FA9-8481-4C5D-B080-07B89BA1AA8B}"/>
    <cellStyle name="Měna 2 2 4 2 2" xfId="879" xr:uid="{F462BC94-C850-4FC1-8F9B-B8A17538DB69}"/>
    <cellStyle name="Měna 2 2 4 2 2 2" xfId="1325" xr:uid="{8C224630-5127-4A73-BC99-49FC8FE99C4E}"/>
    <cellStyle name="Měna 2 2 4 2 2 2 2" xfId="2101" xr:uid="{7E7AB45B-4B10-4D0E-B4BB-0F09A97767C7}"/>
    <cellStyle name="Měna 2 2 4 2 2 2 2 2" xfId="5205" xr:uid="{4913100B-796E-470F-B269-71780CFC16DD}"/>
    <cellStyle name="Měna 2 2 4 2 2 2 2 3" xfId="3653" xr:uid="{4B8C9DC7-48F1-42A0-B984-C4A1A8361034}"/>
    <cellStyle name="Měna 2 2 4 2 2 2 3" xfId="4429" xr:uid="{9AC381AE-0EA0-4977-B67E-D63EE886FC00}"/>
    <cellStyle name="Měna 2 2 4 2 2 2 4" xfId="2877" xr:uid="{31D72B4A-DFF0-41FD-AF07-2D056D2FDB46}"/>
    <cellStyle name="Měna 2 2 4 2 2 3" xfId="1713" xr:uid="{05B0027F-89AF-47A6-8C5D-56A80BB9365C}"/>
    <cellStyle name="Měna 2 2 4 2 2 3 2" xfId="4817" xr:uid="{6396E66F-BAE3-4AD1-A9DE-9C19CD897379}"/>
    <cellStyle name="Měna 2 2 4 2 2 3 3" xfId="3265" xr:uid="{683F370E-C220-4335-AC80-63797CDA3C9D}"/>
    <cellStyle name="Měna 2 2 4 2 2 4" xfId="4041" xr:uid="{B314D43F-4F68-4F75-ADED-93D8E9547447}"/>
    <cellStyle name="Měna 2 2 4 2 2 5" xfId="2489" xr:uid="{262E0A0D-92AC-4AAA-BFE5-BA560A02860D}"/>
    <cellStyle name="Měna 2 2 4 2 3" xfId="1131" xr:uid="{E91B1120-4D45-4D55-AEC5-8D13CEA046D3}"/>
    <cellStyle name="Měna 2 2 4 2 3 2" xfId="1907" xr:uid="{6DD1AC1F-4E29-469B-AC96-2B873C06B1C3}"/>
    <cellStyle name="Měna 2 2 4 2 3 2 2" xfId="5011" xr:uid="{5977D928-6459-4720-9026-ABD00CDECD1D}"/>
    <cellStyle name="Měna 2 2 4 2 3 2 3" xfId="3459" xr:uid="{CF299FD3-C4E7-4EF5-94E0-976146AD3F60}"/>
    <cellStyle name="Měna 2 2 4 2 3 3" xfId="4235" xr:uid="{9DF857B1-D396-49BC-A9AA-3249846C7F3F}"/>
    <cellStyle name="Měna 2 2 4 2 3 4" xfId="2683" xr:uid="{2DDB0B62-5A79-4F98-92EC-A5E234F1951E}"/>
    <cellStyle name="Měna 2 2 4 2 4" xfId="1519" xr:uid="{9A5DE719-B4DA-4AC8-9C00-30215F9D6346}"/>
    <cellStyle name="Měna 2 2 4 2 4 2" xfId="4623" xr:uid="{A0E57519-A86D-465C-B427-FA5AC6F6A86A}"/>
    <cellStyle name="Měna 2 2 4 2 4 3" xfId="3071" xr:uid="{4FF330AE-2012-4F30-82C3-0049FABC757C}"/>
    <cellStyle name="Měna 2 2 4 2 5" xfId="3847" xr:uid="{23B2FD73-562E-4B99-ADF1-47F991601199}"/>
    <cellStyle name="Měna 2 2 4 2 6" xfId="2295" xr:uid="{968B612C-FA79-41B6-9052-922ED629A9CA}"/>
    <cellStyle name="Měna 2 2 4 3" xfId="633" xr:uid="{F364B9E7-DDC3-4296-92E6-CBF631D35ECE}"/>
    <cellStyle name="Měna 2 2 4 3 2" xfId="939" xr:uid="{B92275AF-8F89-4FAB-A632-E6F353EDC989}"/>
    <cellStyle name="Měna 2 2 4 3 2 2" xfId="1385" xr:uid="{573C4F0A-1CC3-4EED-AA4B-712F5751F884}"/>
    <cellStyle name="Měna 2 2 4 3 2 2 2" xfId="2161" xr:uid="{AD188F1E-84A2-4457-82E8-3287F9E6D2AC}"/>
    <cellStyle name="Měna 2 2 4 3 2 2 2 2" xfId="5265" xr:uid="{8868102E-A5B1-4718-AE99-9EB7F334FAC2}"/>
    <cellStyle name="Měna 2 2 4 3 2 2 2 3" xfId="3713" xr:uid="{A0604A10-068E-46A4-B820-6B094EFF43CC}"/>
    <cellStyle name="Měna 2 2 4 3 2 2 3" xfId="4489" xr:uid="{D3EEF4CC-017A-4B4D-B567-39A40BEE8686}"/>
    <cellStyle name="Měna 2 2 4 3 2 2 4" xfId="2937" xr:uid="{74175B0C-5DE1-41E3-BD39-27786DB7803B}"/>
    <cellStyle name="Měna 2 2 4 3 2 3" xfId="1773" xr:uid="{F6F22A1E-B693-4E8F-AFD1-47513EA4F77F}"/>
    <cellStyle name="Měna 2 2 4 3 2 3 2" xfId="4877" xr:uid="{9CF7A215-1EDF-46E7-AE2B-5657DB5ED20B}"/>
    <cellStyle name="Měna 2 2 4 3 2 3 3" xfId="3325" xr:uid="{0056ED78-DCFE-4DE0-9E50-C456E2716871}"/>
    <cellStyle name="Měna 2 2 4 3 2 4" xfId="4101" xr:uid="{DEFBA03B-6821-4C87-B388-E9C120986E54}"/>
    <cellStyle name="Měna 2 2 4 3 2 5" xfId="2549" xr:uid="{86D6F4B2-B496-48BF-8DFD-575642A0DBED}"/>
    <cellStyle name="Měna 2 2 4 3 3" xfId="1191" xr:uid="{10A26C1A-5D3B-4AFD-B81F-D744E73B6426}"/>
    <cellStyle name="Měna 2 2 4 3 3 2" xfId="1967" xr:uid="{1252E5F0-1DED-45EE-9744-B8267B5D5205}"/>
    <cellStyle name="Měna 2 2 4 3 3 2 2" xfId="5071" xr:uid="{9C58D72E-9094-42F4-8D1C-439534F3C039}"/>
    <cellStyle name="Měna 2 2 4 3 3 2 3" xfId="3519" xr:uid="{08773E02-5586-4AB2-87F6-CDEC3B27FA16}"/>
    <cellStyle name="Měna 2 2 4 3 3 3" xfId="4295" xr:uid="{2D05D007-9694-465F-9262-49F2C647418D}"/>
    <cellStyle name="Měna 2 2 4 3 3 4" xfId="2743" xr:uid="{A1D82F60-6799-4968-B3A1-4738F89B079E}"/>
    <cellStyle name="Měna 2 2 4 3 4" xfId="1579" xr:uid="{7A227251-1405-4820-8450-FD30F2B81962}"/>
    <cellStyle name="Měna 2 2 4 3 4 2" xfId="4683" xr:uid="{DF5130DD-09EA-4693-AFD3-5842D987C666}"/>
    <cellStyle name="Měna 2 2 4 3 4 3" xfId="3131" xr:uid="{65A0E52B-F7E0-43D1-9B54-EAE35ABDEFBA}"/>
    <cellStyle name="Měna 2 2 4 3 5" xfId="3907" xr:uid="{67AD3F96-6A55-47D5-BC8B-4A87D68C133C}"/>
    <cellStyle name="Měna 2 2 4 3 6" xfId="2355" xr:uid="{A84501AC-578C-40ED-8253-EBDA046C2669}"/>
    <cellStyle name="Měna 2 2 4 4" xfId="817" xr:uid="{E8329E89-40D0-441F-8472-627D32412053}"/>
    <cellStyle name="Měna 2 2 4 4 2" xfId="1265" xr:uid="{77C52792-D8BF-4A9D-A328-1C16AB25C0F7}"/>
    <cellStyle name="Měna 2 2 4 4 2 2" xfId="2041" xr:uid="{73C39122-6844-4E08-B3AA-792F21AA1ABA}"/>
    <cellStyle name="Měna 2 2 4 4 2 2 2" xfId="5145" xr:uid="{8A223222-A208-4FB4-99F0-AA0DA5AC1C68}"/>
    <cellStyle name="Měna 2 2 4 4 2 2 3" xfId="3593" xr:uid="{2731D93F-7101-4478-9C1E-913F7015D1F4}"/>
    <cellStyle name="Měna 2 2 4 4 2 3" xfId="4369" xr:uid="{7304BFA9-D359-4716-BE20-7B3B765A92FE}"/>
    <cellStyle name="Měna 2 2 4 4 2 4" xfId="2817" xr:uid="{5F20DEEC-84D0-49F3-819A-10D4B9F4A657}"/>
    <cellStyle name="Měna 2 2 4 4 3" xfId="1653" xr:uid="{F23129F6-8C70-40CC-AFA0-5809D8A2EF83}"/>
    <cellStyle name="Měna 2 2 4 4 3 2" xfId="4757" xr:uid="{684715D7-F767-4ABC-98AE-4CB0D08C64AE}"/>
    <cellStyle name="Měna 2 2 4 4 3 3" xfId="3205" xr:uid="{57EFFAC0-72D4-455B-9FD0-A29376950AB5}"/>
    <cellStyle name="Měna 2 2 4 4 4" xfId="3981" xr:uid="{C469B384-23F0-4ECA-97DE-A7B3BB913B2E}"/>
    <cellStyle name="Měna 2 2 4 4 5" xfId="2429" xr:uid="{A903DA80-CCDD-4E2B-9F45-09AC3F25838C}"/>
    <cellStyle name="Měna 2 2 4 5" xfId="1071" xr:uid="{478AC409-094F-4726-A56D-80314924C126}"/>
    <cellStyle name="Měna 2 2 4 5 2" xfId="1847" xr:uid="{9027E5CF-5519-420D-8E9F-78FF25F9B181}"/>
    <cellStyle name="Měna 2 2 4 5 2 2" xfId="4951" xr:uid="{8E44645E-C831-4CFF-BFCA-AC6B48E8A249}"/>
    <cellStyle name="Měna 2 2 4 5 2 3" xfId="3399" xr:uid="{803405D5-3C2E-4F29-B684-2318D6014609}"/>
    <cellStyle name="Měna 2 2 4 5 3" xfId="4175" xr:uid="{39292C3F-FE5C-4077-BFA5-2DFE5BCE2F78}"/>
    <cellStyle name="Měna 2 2 4 5 4" xfId="2623" xr:uid="{1E937D78-C6A9-41D1-ACB5-E178E01371A3}"/>
    <cellStyle name="Měna 2 2 4 6" xfId="1459" xr:uid="{65C43729-8515-4660-9592-106043048F24}"/>
    <cellStyle name="Měna 2 2 4 6 2" xfId="4563" xr:uid="{48456999-6F1F-411E-BB51-95E06FF2F6A6}"/>
    <cellStyle name="Měna 2 2 4 6 3" xfId="3011" xr:uid="{14EF71B3-2236-4370-B954-29F14318E5C5}"/>
    <cellStyle name="Měna 2 2 4 7" xfId="3787" xr:uid="{78D44E16-36E5-48D6-961F-111EE9584E26}"/>
    <cellStyle name="Měna 2 2 4 8" xfId="2235" xr:uid="{8049C5A2-D014-4E52-B630-AC7BC48212E1}"/>
    <cellStyle name="Měna 2 2 5" xfId="546" xr:uid="{6418A16A-03AC-456B-A874-B80E0DAF2F8A}"/>
    <cellStyle name="Měna 2 2 5 2" xfId="855" xr:uid="{416997AC-2B33-4549-AE64-A0297C89D589}"/>
    <cellStyle name="Měna 2 2 5 2 2" xfId="1301" xr:uid="{94DBAA42-3774-4F9D-90EC-F5AB7FD55701}"/>
    <cellStyle name="Měna 2 2 5 2 2 2" xfId="2077" xr:uid="{63E6AE77-16AD-4C20-BB82-65DD97730CA4}"/>
    <cellStyle name="Měna 2 2 5 2 2 2 2" xfId="5181" xr:uid="{DAB99369-BCEE-4136-8723-2F6F6DA91E86}"/>
    <cellStyle name="Měna 2 2 5 2 2 2 3" xfId="3629" xr:uid="{DBF47BB6-CB3F-4C98-A29E-B00D5D789EE9}"/>
    <cellStyle name="Měna 2 2 5 2 2 3" xfId="4405" xr:uid="{999AFB9D-5B88-4135-A575-5469A2C700D1}"/>
    <cellStyle name="Měna 2 2 5 2 2 4" xfId="2853" xr:uid="{3A978290-AF3D-4D86-8E15-44063B54257C}"/>
    <cellStyle name="Měna 2 2 5 2 3" xfId="1689" xr:uid="{97DD47AA-D278-494C-8384-EB87B559798B}"/>
    <cellStyle name="Měna 2 2 5 2 3 2" xfId="4793" xr:uid="{AE7580A4-9378-4CDB-85B6-1D2A13135BDF}"/>
    <cellStyle name="Měna 2 2 5 2 3 3" xfId="3241" xr:uid="{24E9C9D1-3006-4667-AA9F-FE605A591BAB}"/>
    <cellStyle name="Měna 2 2 5 2 4" xfId="4017" xr:uid="{53A4B372-D12A-44C3-B908-A9479A8BFD52}"/>
    <cellStyle name="Měna 2 2 5 2 5" xfId="2465" xr:uid="{5D196098-3F25-4E57-BEAC-EB89D4456115}"/>
    <cellStyle name="Měna 2 2 5 3" xfId="1107" xr:uid="{DB1A3841-C4B1-4951-A7BC-BEDC6C7952AD}"/>
    <cellStyle name="Měna 2 2 5 3 2" xfId="1883" xr:uid="{2222A663-5C6D-421D-A264-37F4E2EBD0DA}"/>
    <cellStyle name="Měna 2 2 5 3 2 2" xfId="4987" xr:uid="{8138D45C-5005-4DAF-9384-A800F59B2929}"/>
    <cellStyle name="Měna 2 2 5 3 2 3" xfId="3435" xr:uid="{720ACFFC-0874-4861-A7B3-50BC06FD2AB2}"/>
    <cellStyle name="Měna 2 2 5 3 3" xfId="4211" xr:uid="{ED62D14D-64A8-4F52-9709-5B4CE8BF517F}"/>
    <cellStyle name="Měna 2 2 5 3 4" xfId="2659" xr:uid="{528C40B2-10B9-407F-A328-AB9B49048752}"/>
    <cellStyle name="Měna 2 2 5 4" xfId="1495" xr:uid="{3C4E3C54-33AC-479F-84A6-7182C082B185}"/>
    <cellStyle name="Měna 2 2 5 4 2" xfId="4599" xr:uid="{82D19C0E-582B-4134-AA88-409ED86355B6}"/>
    <cellStyle name="Měna 2 2 5 4 3" xfId="3047" xr:uid="{C7FBFE29-E3F5-4A34-9A2A-FBC59743DB5E}"/>
    <cellStyle name="Měna 2 2 5 5" xfId="3823" xr:uid="{DA5FD930-9F1A-4C00-831B-70E4385B7D4F}"/>
    <cellStyle name="Měna 2 2 5 6" xfId="2271" xr:uid="{FBDF801C-C9B9-4E5C-A267-9A500EF3F292}"/>
    <cellStyle name="Měna 2 2 6" xfId="608" xr:uid="{9969DB8E-7BB8-4569-B746-18BE3B1BB1D5}"/>
    <cellStyle name="Měna 2 2 6 2" xfId="915" xr:uid="{5F34A6D9-B1EE-446E-AD4A-AAE37CD7CB9E}"/>
    <cellStyle name="Měna 2 2 6 2 2" xfId="1361" xr:uid="{24B1A2A4-5AE5-49E7-ACA9-C452409425A5}"/>
    <cellStyle name="Měna 2 2 6 2 2 2" xfId="2137" xr:uid="{EBE808AF-DEB5-4902-89F2-5A53BDB3A4B7}"/>
    <cellStyle name="Měna 2 2 6 2 2 2 2" xfId="5241" xr:uid="{4F8F8DCC-384D-4EEF-98C5-E6184833B22E}"/>
    <cellStyle name="Měna 2 2 6 2 2 2 3" xfId="3689" xr:uid="{2C3D286B-EDD1-4B27-A4BC-C680B1FD38F2}"/>
    <cellStyle name="Měna 2 2 6 2 2 3" xfId="4465" xr:uid="{6ED2E71A-5090-4687-8DDE-833A99BBD7D1}"/>
    <cellStyle name="Měna 2 2 6 2 2 4" xfId="2913" xr:uid="{299BCF7B-B057-4975-AB07-E465B385D233}"/>
    <cellStyle name="Měna 2 2 6 2 3" xfId="1749" xr:uid="{EB0CA694-F20E-4755-9F69-C336161609FE}"/>
    <cellStyle name="Měna 2 2 6 2 3 2" xfId="4853" xr:uid="{E31BD181-46C2-41C4-B751-2934A88A9243}"/>
    <cellStyle name="Měna 2 2 6 2 3 3" xfId="3301" xr:uid="{F395AA21-A87D-4179-BEA0-920E7902DF68}"/>
    <cellStyle name="Měna 2 2 6 2 4" xfId="4077" xr:uid="{0B6024A2-A0DA-4E00-8D17-D43AD8549227}"/>
    <cellStyle name="Měna 2 2 6 2 5" xfId="2525" xr:uid="{8D804537-4F1B-49F8-A84E-DCB05E766EAA}"/>
    <cellStyle name="Měna 2 2 6 3" xfId="1167" xr:uid="{338DDC46-FCED-42DA-A8D3-53622AEAAFEC}"/>
    <cellStyle name="Měna 2 2 6 3 2" xfId="1943" xr:uid="{FDEC814B-1DDC-4CCF-BBA4-D3ADEB738261}"/>
    <cellStyle name="Měna 2 2 6 3 2 2" xfId="5047" xr:uid="{43754B47-48CE-4F68-AD41-08E32C1247B9}"/>
    <cellStyle name="Měna 2 2 6 3 2 3" xfId="3495" xr:uid="{940140BE-A4EF-408D-932C-1013058D37B0}"/>
    <cellStyle name="Měna 2 2 6 3 3" xfId="4271" xr:uid="{CEE31928-C6B8-4356-8E8C-E88FA06CB40D}"/>
    <cellStyle name="Měna 2 2 6 3 4" xfId="2719" xr:uid="{E9B024C5-818A-4EBC-AD14-3905DEFAA083}"/>
    <cellStyle name="Měna 2 2 6 4" xfId="1555" xr:uid="{B800619C-466A-4D92-91AF-AD83C5FA4A2F}"/>
    <cellStyle name="Měna 2 2 6 4 2" xfId="4659" xr:uid="{8FABB1A9-3E31-41DA-9CA7-377AA3BD2675}"/>
    <cellStyle name="Měna 2 2 6 4 3" xfId="3107" xr:uid="{C66283DB-CFB0-42C7-949D-4D8FA310DD42}"/>
    <cellStyle name="Měna 2 2 6 5" xfId="3883" xr:uid="{6B3DE205-DD66-4594-873F-1203B1982256}"/>
    <cellStyle name="Měna 2 2 6 6" xfId="2331" xr:uid="{6B4C210F-E145-4827-99BE-A42AC0E912B5}"/>
    <cellStyle name="Měna 2 2 7" xfId="662" xr:uid="{5DFD369A-A6B7-4A13-B3D4-A7134D6A6CAA}"/>
    <cellStyle name="Měna 2 2 7 2" xfId="968" xr:uid="{57AB06A0-BE72-4C98-A36B-0B894D782FF5}"/>
    <cellStyle name="Měna 2 2 7 2 2" xfId="1414" xr:uid="{F6D835CF-2E91-49BE-9A27-34EA889573FD}"/>
    <cellStyle name="Měna 2 2 7 2 2 2" xfId="2190" xr:uid="{9A00B77B-2FB3-44E1-A114-F1B6C9FAB0EF}"/>
    <cellStyle name="Měna 2 2 7 2 2 2 2" xfId="5294" xr:uid="{A3930605-FC05-4FF8-A890-D4AF14B0F6C6}"/>
    <cellStyle name="Měna 2 2 7 2 2 2 3" xfId="3742" xr:uid="{A9182F21-F883-44EC-8878-48C923F30C27}"/>
    <cellStyle name="Měna 2 2 7 2 2 3" xfId="4518" xr:uid="{578FF0CB-FAB5-4815-A8B0-611E9C738427}"/>
    <cellStyle name="Měna 2 2 7 2 2 4" xfId="2966" xr:uid="{4F9573A0-304A-40FE-8CF5-E66A3FFAABDA}"/>
    <cellStyle name="Měna 2 2 7 2 3" xfId="1802" xr:uid="{E89CE072-2CDB-4451-9037-A8D86EF52F0F}"/>
    <cellStyle name="Měna 2 2 7 2 3 2" xfId="4906" xr:uid="{17C8F6C8-CEFC-429F-B46B-C561038DBE8D}"/>
    <cellStyle name="Měna 2 2 7 2 3 3" xfId="3354" xr:uid="{06C96136-F20F-4065-8EBC-EBA0B5FCBFA1}"/>
    <cellStyle name="Měna 2 2 7 2 4" xfId="4130" xr:uid="{5321E082-C936-4F8B-9465-19F29149CFDD}"/>
    <cellStyle name="Měna 2 2 7 2 5" xfId="2578" xr:uid="{18BE97DA-D1EF-4B9F-868A-C4747A7EDD12}"/>
    <cellStyle name="Měna 2 2 7 3" xfId="1220" xr:uid="{A49D2114-EB2C-4872-A1CE-271BC7A1141B}"/>
    <cellStyle name="Měna 2 2 7 3 2" xfId="1996" xr:uid="{D1CAE3E1-098E-4BD8-9899-DFFEB3C1478B}"/>
    <cellStyle name="Měna 2 2 7 3 2 2" xfId="5100" xr:uid="{8FA90CDC-78C7-45A8-AEA7-BE883BF99890}"/>
    <cellStyle name="Měna 2 2 7 3 2 3" xfId="3548" xr:uid="{C8CCB2EB-BD7A-41F1-BB1C-6EFB020D483C}"/>
    <cellStyle name="Měna 2 2 7 3 3" xfId="4324" xr:uid="{8ECF6C5D-9AA1-4E04-97F2-8DC1317EA8CA}"/>
    <cellStyle name="Měna 2 2 7 3 4" xfId="2772" xr:uid="{F4E8DD04-63BC-4035-BD65-357BA7FB6E00}"/>
    <cellStyle name="Měna 2 2 7 4" xfId="1608" xr:uid="{F02FB20A-595C-45AC-B678-E4E54A6896FB}"/>
    <cellStyle name="Měna 2 2 7 4 2" xfId="4712" xr:uid="{5615C567-DF1C-42A9-8FEF-DFB01047862F}"/>
    <cellStyle name="Měna 2 2 7 4 3" xfId="3160" xr:uid="{E7A00692-65D1-4E5D-BC2E-5F6B32FB2CC7}"/>
    <cellStyle name="Měna 2 2 7 5" xfId="3936" xr:uid="{002A8C64-8ACF-44BB-B22C-0331885B91D8}"/>
    <cellStyle name="Měna 2 2 7 6" xfId="2384" xr:uid="{36A2D334-D74F-432E-8A36-424A5874A97A}"/>
    <cellStyle name="Měna 2 2 8" xfId="784" xr:uid="{4C031D08-7D16-414A-AE69-ACB67EC125F7}"/>
    <cellStyle name="Měna 2 2 8 2" xfId="1241" xr:uid="{55679B5F-AE27-413A-B0C0-CA024783378C}"/>
    <cellStyle name="Měna 2 2 8 2 2" xfId="2017" xr:uid="{4D4EF3AC-276A-4C7B-9ADE-10C92E351C30}"/>
    <cellStyle name="Měna 2 2 8 2 2 2" xfId="5121" xr:uid="{AB719771-1652-4E6D-A924-502671CCC49F}"/>
    <cellStyle name="Měna 2 2 8 2 2 3" xfId="3569" xr:uid="{42B9402A-2A03-4F7C-B342-19E14D45F659}"/>
    <cellStyle name="Měna 2 2 8 2 3" xfId="4345" xr:uid="{0423F17D-D757-4D71-9A6D-F2808730E33E}"/>
    <cellStyle name="Měna 2 2 8 2 4" xfId="2793" xr:uid="{D5C5C0F9-EFDB-45D9-BB4F-A28374F3C206}"/>
    <cellStyle name="Měna 2 2 8 3" xfId="1629" xr:uid="{245EB09E-9A62-4BDB-B908-4B248B56E982}"/>
    <cellStyle name="Měna 2 2 8 3 2" xfId="4733" xr:uid="{483172D3-6898-4CC5-B86D-94B3D0BEDF6E}"/>
    <cellStyle name="Měna 2 2 8 3 3" xfId="3181" xr:uid="{DB5AD6CB-BEE6-4254-88A9-2B740185966C}"/>
    <cellStyle name="Měna 2 2 8 4" xfId="3957" xr:uid="{5CAB0087-46A1-4421-8BC0-2B8D6CC18CE1}"/>
    <cellStyle name="Měna 2 2 8 5" xfId="2405" xr:uid="{6365B78D-08DD-433F-92D7-BE1E6466250E}"/>
    <cellStyle name="Měna 2 2 9" xfId="1047" xr:uid="{09158E32-BC5E-44CA-87FE-7919CA08F9B0}"/>
    <cellStyle name="Měna 2 2 9 2" xfId="1823" xr:uid="{06A3278D-2482-4BB9-BFF6-28EFCBD8E623}"/>
    <cellStyle name="Měna 2 2 9 2 2" xfId="4927" xr:uid="{C99E8DED-D076-4D34-87E3-CF0D0D2FB248}"/>
    <cellStyle name="Měna 2 2 9 2 3" xfId="3375" xr:uid="{CBE1D1D3-6118-4AD6-AD70-37F1F14A47DE}"/>
    <cellStyle name="Měna 2 2 9 3" xfId="4151" xr:uid="{CEA13B94-2C01-471B-80CF-0EE123D16127}"/>
    <cellStyle name="Měna 2 2 9 4" xfId="2599" xr:uid="{4D91F7C4-134C-4A44-B20B-33E75111A80B}"/>
    <cellStyle name="Měna 2 3" xfId="280" xr:uid="{04A3305B-E279-4F08-8B60-96A1ED84105C}"/>
    <cellStyle name="Měna 2 3 10" xfId="3764" xr:uid="{6D9DBA09-6651-4C99-A98F-A7B5CB646053}"/>
    <cellStyle name="Měna 2 3 11" xfId="2212" xr:uid="{D9163FCA-A323-4C60-AE78-4DDE9E132D20}"/>
    <cellStyle name="Měna 2 3 2" xfId="496" xr:uid="{F03FF4B5-CA16-4D01-B5BD-FA75B4699979}"/>
    <cellStyle name="Měna 2 3 2 2" xfId="585" xr:uid="{EB127617-FD74-4F7B-B067-3E4EF66609B4}"/>
    <cellStyle name="Měna 2 3 2 2 2" xfId="893" xr:uid="{FFBCEDB1-B6F9-4519-9382-BAFDC1718E4E}"/>
    <cellStyle name="Měna 2 3 2 2 2 2" xfId="1339" xr:uid="{20F5CA34-30CD-4A39-B4B8-500B1CA85F6F}"/>
    <cellStyle name="Měna 2 3 2 2 2 2 2" xfId="2115" xr:uid="{B3B488A2-A546-42CA-99C2-78A6EEEAA76E}"/>
    <cellStyle name="Měna 2 3 2 2 2 2 2 2" xfId="5219" xr:uid="{14985800-E61A-4D35-BD3B-FB4ACE61D8BE}"/>
    <cellStyle name="Měna 2 3 2 2 2 2 2 3" xfId="3667" xr:uid="{1AE231BD-8880-43AE-9AC2-8CECA7E58053}"/>
    <cellStyle name="Měna 2 3 2 2 2 2 3" xfId="4443" xr:uid="{1FC4C814-1850-4485-BAF6-82EDCBE5A6BC}"/>
    <cellStyle name="Měna 2 3 2 2 2 2 4" xfId="2891" xr:uid="{2DC2626B-F9B5-4838-928C-DF46199F094C}"/>
    <cellStyle name="Měna 2 3 2 2 2 3" xfId="1727" xr:uid="{17F48D0D-C3A1-48C0-8AC3-9E613D453834}"/>
    <cellStyle name="Měna 2 3 2 2 2 3 2" xfId="4831" xr:uid="{5CB10D93-EB18-4FE1-AFF3-65F801C5ED1E}"/>
    <cellStyle name="Měna 2 3 2 2 2 3 3" xfId="3279" xr:uid="{90E4E9AC-EA25-43D7-A5FC-C53766AF5A15}"/>
    <cellStyle name="Měna 2 3 2 2 2 4" xfId="4055" xr:uid="{C55458BA-EB0E-4465-9E7C-E6F49C932AF8}"/>
    <cellStyle name="Měna 2 3 2 2 2 5" xfId="2503" xr:uid="{D6E2C8C8-09DF-4F7F-9EED-F07683751252}"/>
    <cellStyle name="Měna 2 3 2 2 3" xfId="1145" xr:uid="{6D0172AB-B387-4468-9A89-25C8A8D74139}"/>
    <cellStyle name="Měna 2 3 2 2 3 2" xfId="1921" xr:uid="{7FF76629-14F2-4E17-B20E-49AA82910F2D}"/>
    <cellStyle name="Měna 2 3 2 2 3 2 2" xfId="5025" xr:uid="{2AA5650F-0EE8-41EE-9F32-36252192A660}"/>
    <cellStyle name="Měna 2 3 2 2 3 2 3" xfId="3473" xr:uid="{06183719-94BD-4107-9F6F-318C8B6793C0}"/>
    <cellStyle name="Měna 2 3 2 2 3 3" xfId="4249" xr:uid="{420DED62-277A-4E63-99E1-7C5E1FA637BC}"/>
    <cellStyle name="Měna 2 3 2 2 3 4" xfId="2697" xr:uid="{72C3CB81-34BC-4A4B-9676-0C4F2905D2C8}"/>
    <cellStyle name="Měna 2 3 2 2 4" xfId="1533" xr:uid="{2489F384-04EF-4C17-AE12-0D88E9256EDF}"/>
    <cellStyle name="Měna 2 3 2 2 4 2" xfId="4637" xr:uid="{64723C85-9EFC-4029-8356-37F3B24B5514}"/>
    <cellStyle name="Měna 2 3 2 2 4 3" xfId="3085" xr:uid="{BF8A6F21-9765-4385-A0B9-3EB3AB209F86}"/>
    <cellStyle name="Měna 2 3 2 2 5" xfId="3861" xr:uid="{4D7A2277-257E-424B-87F8-9C2DEA74DFF5}"/>
    <cellStyle name="Měna 2 3 2 2 6" xfId="2309" xr:uid="{FBE5F205-AD4E-41B5-83B5-E79788F6CF3E}"/>
    <cellStyle name="Měna 2 3 2 3" xfId="647" xr:uid="{B188A7FC-80AA-4B56-89E6-500459D7DA3F}"/>
    <cellStyle name="Měna 2 3 2 3 2" xfId="953" xr:uid="{669EDD38-15F3-4CBB-AE8E-F75A390EB83A}"/>
    <cellStyle name="Měna 2 3 2 3 2 2" xfId="1399" xr:uid="{5CB828BF-E1ED-403B-B6E3-C91295106ECF}"/>
    <cellStyle name="Měna 2 3 2 3 2 2 2" xfId="2175" xr:uid="{E5CEF0C1-8957-46E6-A9DB-3980AD3DE558}"/>
    <cellStyle name="Měna 2 3 2 3 2 2 2 2" xfId="5279" xr:uid="{34D7A208-D084-4468-A852-03F0DC056D5E}"/>
    <cellStyle name="Měna 2 3 2 3 2 2 2 3" xfId="3727" xr:uid="{A07C3367-D3C3-45CF-8CB1-F763401DB373}"/>
    <cellStyle name="Měna 2 3 2 3 2 2 3" xfId="4503" xr:uid="{B2B3AE3F-C6C6-45EA-B2AE-B3C349479FD6}"/>
    <cellStyle name="Měna 2 3 2 3 2 2 4" xfId="2951" xr:uid="{091C0014-1594-4E86-97E4-19108FF3A2B1}"/>
    <cellStyle name="Měna 2 3 2 3 2 3" xfId="1787" xr:uid="{0808FA09-3C5C-43FC-86EB-81A5C459FDBA}"/>
    <cellStyle name="Měna 2 3 2 3 2 3 2" xfId="4891" xr:uid="{D58DA6B2-3B83-495E-BF75-73B625ACC74B}"/>
    <cellStyle name="Měna 2 3 2 3 2 3 3" xfId="3339" xr:uid="{9D0998D4-C3BC-4106-B03B-48AA66DB3CA4}"/>
    <cellStyle name="Měna 2 3 2 3 2 4" xfId="4115" xr:uid="{64507691-54A4-4316-A777-04967ED9EA10}"/>
    <cellStyle name="Měna 2 3 2 3 2 5" xfId="2563" xr:uid="{F0A4FFB5-F53D-4AD4-88D7-181024397209}"/>
    <cellStyle name="Měna 2 3 2 3 3" xfId="1205" xr:uid="{D9A3853F-B1CF-421B-8EBE-E8DA34BCFBBF}"/>
    <cellStyle name="Měna 2 3 2 3 3 2" xfId="1981" xr:uid="{CDE19E88-7DCB-42C2-9A6D-C0E7CEC0EF4A}"/>
    <cellStyle name="Měna 2 3 2 3 3 2 2" xfId="5085" xr:uid="{02884C57-BCBB-45DE-AA27-E6C500BBB032}"/>
    <cellStyle name="Měna 2 3 2 3 3 2 3" xfId="3533" xr:uid="{ECA003EA-9424-40BE-B1BB-E7F9EA914B26}"/>
    <cellStyle name="Měna 2 3 2 3 3 3" xfId="4309" xr:uid="{5981FF36-C2AD-484C-9F2B-B7D1C394FDB6}"/>
    <cellStyle name="Měna 2 3 2 3 3 4" xfId="2757" xr:uid="{ACDB7CDB-59CB-4520-AF6C-5948DBCD59FC}"/>
    <cellStyle name="Měna 2 3 2 3 4" xfId="1593" xr:uid="{3380D5A3-6B27-42D6-A46A-2DF5D147EA58}"/>
    <cellStyle name="Měna 2 3 2 3 4 2" xfId="4697" xr:uid="{5F73FCB2-8405-45C2-8CF2-B40338D10229}"/>
    <cellStyle name="Měna 2 3 2 3 4 3" xfId="3145" xr:uid="{F237E7EE-FF3C-4380-8E3F-4448DB215F13}"/>
    <cellStyle name="Měna 2 3 2 3 5" xfId="3921" xr:uid="{F29BB7AB-979D-48A4-B02E-427D1C7F3577}"/>
    <cellStyle name="Měna 2 3 2 3 6" xfId="2369" xr:uid="{40618246-6216-4B88-B1FA-671EE60D7249}"/>
    <cellStyle name="Měna 2 3 2 4" xfId="831" xr:uid="{F1D5D14F-AF40-4401-B2BC-2C11F4050A53}"/>
    <cellStyle name="Měna 2 3 2 4 2" xfId="1279" xr:uid="{0404B2E9-C998-4FC5-A33B-A193795EDC1A}"/>
    <cellStyle name="Měna 2 3 2 4 2 2" xfId="2055" xr:uid="{7792389D-2769-4B09-B785-796F8D907E6E}"/>
    <cellStyle name="Měna 2 3 2 4 2 2 2" xfId="5159" xr:uid="{AC8E24A8-19A4-4E8C-929C-F67DD11665F8}"/>
    <cellStyle name="Měna 2 3 2 4 2 2 3" xfId="3607" xr:uid="{41ADB43B-FB33-4FFE-9739-D68A2EA66AE3}"/>
    <cellStyle name="Měna 2 3 2 4 2 3" xfId="4383" xr:uid="{28E7CEFE-3737-4052-A067-20A2B80F9E68}"/>
    <cellStyle name="Měna 2 3 2 4 2 4" xfId="2831" xr:uid="{A8037FD2-E595-4A88-B21E-B7B1C1889E23}"/>
    <cellStyle name="Měna 2 3 2 4 3" xfId="1667" xr:uid="{8C4A9B1C-5B4E-41A3-B51C-1DD0931B7309}"/>
    <cellStyle name="Měna 2 3 2 4 3 2" xfId="4771" xr:uid="{75858EA8-1735-4E10-9516-8FA6E39E9F5C}"/>
    <cellStyle name="Měna 2 3 2 4 3 3" xfId="3219" xr:uid="{FDE51B26-3A15-46CC-B8D5-27D3CA1F73A6}"/>
    <cellStyle name="Měna 2 3 2 4 4" xfId="3995" xr:uid="{542EA5DB-B201-429A-A774-B128F0B20E80}"/>
    <cellStyle name="Měna 2 3 2 4 5" xfId="2443" xr:uid="{CE6890EB-F8E5-4FD4-91D7-3DB8BEDE88AB}"/>
    <cellStyle name="Měna 2 3 2 5" xfId="1085" xr:uid="{2798C3D3-A7C1-4016-B5A5-7CC8AD2BA3CE}"/>
    <cellStyle name="Měna 2 3 2 5 2" xfId="1861" xr:uid="{F34DCAB5-4E29-4E79-B9DA-37478C550046}"/>
    <cellStyle name="Měna 2 3 2 5 2 2" xfId="4965" xr:uid="{FE94A317-B4F5-4672-B5EF-D92627DB3282}"/>
    <cellStyle name="Měna 2 3 2 5 2 3" xfId="3413" xr:uid="{06E87B90-A580-491B-9D90-3BF67649A3B2}"/>
    <cellStyle name="Měna 2 3 2 5 3" xfId="4189" xr:uid="{8206A606-FC76-4DB8-9578-7B049EB58887}"/>
    <cellStyle name="Měna 2 3 2 5 4" xfId="2637" xr:uid="{75A573DB-A97E-4AF5-BFA4-1F4E0B21DBA2}"/>
    <cellStyle name="Měna 2 3 2 6" xfId="1473" xr:uid="{131C20CF-A72C-41C0-9CB5-EE9C6A344B9E}"/>
    <cellStyle name="Měna 2 3 2 6 2" xfId="4577" xr:uid="{03F07F3E-6E71-45C0-A01B-C8B9640EC2F9}"/>
    <cellStyle name="Měna 2 3 2 6 3" xfId="3025" xr:uid="{0552616C-A811-4CE0-98CF-87C3D1322C6F}"/>
    <cellStyle name="Měna 2 3 2 7" xfId="3801" xr:uid="{AE6946BA-8394-4338-AA39-3465C7D63F1E}"/>
    <cellStyle name="Měna 2 3 2 8" xfId="2249" xr:uid="{D69EFED2-5610-40CB-89AA-EC650219FEA1}"/>
    <cellStyle name="Měna 2 3 3" xfId="477" xr:uid="{7F16B7D6-2855-4630-B8EA-28D3F97B8674}"/>
    <cellStyle name="Měna 2 3 3 2" xfId="572" xr:uid="{B2654621-2AF3-4A4B-8AAB-F0CC0668EAB3}"/>
    <cellStyle name="Měna 2 3 3 2 2" xfId="880" xr:uid="{255D78BF-0096-42BE-A0BC-79CB3066FE70}"/>
    <cellStyle name="Měna 2 3 3 2 2 2" xfId="1326" xr:uid="{A45AB40B-978B-485F-88DA-F5DB7FCF360F}"/>
    <cellStyle name="Měna 2 3 3 2 2 2 2" xfId="2102" xr:uid="{09C2AF7A-2858-40CF-84C2-A29DC111E99E}"/>
    <cellStyle name="Měna 2 3 3 2 2 2 2 2" xfId="5206" xr:uid="{CF27D283-2C7F-4031-ABDC-55CAA8F360DC}"/>
    <cellStyle name="Měna 2 3 3 2 2 2 2 3" xfId="3654" xr:uid="{4CBD1366-37F6-46E3-A9F4-CED611572009}"/>
    <cellStyle name="Měna 2 3 3 2 2 2 3" xfId="4430" xr:uid="{5547120C-2DFD-48C7-B85C-1A6B7E8DDFE5}"/>
    <cellStyle name="Měna 2 3 3 2 2 2 4" xfId="2878" xr:uid="{0727AAC4-CA0C-48B4-8A6A-59527228FF9E}"/>
    <cellStyle name="Měna 2 3 3 2 2 3" xfId="1714" xr:uid="{D52962EC-0C03-4F4E-98C4-3A2707B99CE4}"/>
    <cellStyle name="Měna 2 3 3 2 2 3 2" xfId="4818" xr:uid="{43A23CC9-DB4A-4EF7-BBE6-DE32A2A24E42}"/>
    <cellStyle name="Měna 2 3 3 2 2 3 3" xfId="3266" xr:uid="{9DA0B2B2-E0B1-4AD5-ACEF-6A2053C1F58A}"/>
    <cellStyle name="Měna 2 3 3 2 2 4" xfId="4042" xr:uid="{3043E872-56E9-45FB-83A0-91C51519146A}"/>
    <cellStyle name="Měna 2 3 3 2 2 5" xfId="2490" xr:uid="{B4B9EFFE-9CD6-4D58-A339-A0CF3EAD4D96}"/>
    <cellStyle name="Měna 2 3 3 2 3" xfId="1132" xr:uid="{51AB6FAA-186F-40B0-89C3-AF5E5FDC1FE5}"/>
    <cellStyle name="Měna 2 3 3 2 3 2" xfId="1908" xr:uid="{66C407E0-3334-4265-BB58-5D5697AB6752}"/>
    <cellStyle name="Měna 2 3 3 2 3 2 2" xfId="5012" xr:uid="{3F108EC5-47AB-4551-8B38-C5D29D158B85}"/>
    <cellStyle name="Měna 2 3 3 2 3 2 3" xfId="3460" xr:uid="{B9354E32-017F-40A6-A7DF-E89E687F30FA}"/>
    <cellStyle name="Měna 2 3 3 2 3 3" xfId="4236" xr:uid="{9ED6637C-FD39-41A1-BE07-617DBE3BD9CB}"/>
    <cellStyle name="Měna 2 3 3 2 3 4" xfId="2684" xr:uid="{C5EEB9AF-4315-433B-9309-A3BA785BFB16}"/>
    <cellStyle name="Měna 2 3 3 2 4" xfId="1520" xr:uid="{0479E135-25F4-452B-B397-B3EA8C6863B4}"/>
    <cellStyle name="Měna 2 3 3 2 4 2" xfId="4624" xr:uid="{01F0196D-9F93-4D2B-BA08-832202402DBB}"/>
    <cellStyle name="Měna 2 3 3 2 4 3" xfId="3072" xr:uid="{FCC7A956-6EF7-4936-92D4-505A643C7427}"/>
    <cellStyle name="Měna 2 3 3 2 5" xfId="3848" xr:uid="{48C5297E-2B22-4B84-8CAD-46F17FE97121}"/>
    <cellStyle name="Měna 2 3 3 2 6" xfId="2296" xr:uid="{D18CE7E1-15DD-4202-B658-B7E48428A26A}"/>
    <cellStyle name="Měna 2 3 3 3" xfId="634" xr:uid="{500DE4A0-F34C-4348-BC8C-29CD1AD0539A}"/>
    <cellStyle name="Měna 2 3 3 3 2" xfId="940" xr:uid="{58136035-F878-43C8-8E99-30F3C2D3804F}"/>
    <cellStyle name="Měna 2 3 3 3 2 2" xfId="1386" xr:uid="{9BFD8FBC-C697-4C50-9E55-9C132752E836}"/>
    <cellStyle name="Měna 2 3 3 3 2 2 2" xfId="2162" xr:uid="{7EBFC4F5-140A-4583-B75C-0B087DC7A12F}"/>
    <cellStyle name="Měna 2 3 3 3 2 2 2 2" xfId="5266" xr:uid="{61012FE5-F2A1-44D1-A30E-FC4DDD9644E3}"/>
    <cellStyle name="Měna 2 3 3 3 2 2 2 3" xfId="3714" xr:uid="{324E210E-F055-46C3-A1F7-F288CCD4A2A3}"/>
    <cellStyle name="Měna 2 3 3 3 2 2 3" xfId="4490" xr:uid="{9DDCD673-BD29-4F99-879C-07E7DD320AC6}"/>
    <cellStyle name="Měna 2 3 3 3 2 2 4" xfId="2938" xr:uid="{31FBED4B-484A-4B42-A1E1-D62D8BA593EF}"/>
    <cellStyle name="Měna 2 3 3 3 2 3" xfId="1774" xr:uid="{E2BE2DD6-2469-41F8-B9DF-2F34FB88C459}"/>
    <cellStyle name="Měna 2 3 3 3 2 3 2" xfId="4878" xr:uid="{3703617B-6A4D-45B4-94A5-AC8B3F15D080}"/>
    <cellStyle name="Měna 2 3 3 3 2 3 3" xfId="3326" xr:uid="{04D0C367-593A-415C-AB64-6BF988081104}"/>
    <cellStyle name="Měna 2 3 3 3 2 4" xfId="4102" xr:uid="{7975271C-A7F1-4D38-873D-D200C2403720}"/>
    <cellStyle name="Měna 2 3 3 3 2 5" xfId="2550" xr:uid="{0844353A-9D6F-4B69-89B4-4DF5EAA866C4}"/>
    <cellStyle name="Měna 2 3 3 3 3" xfId="1192" xr:uid="{A5CD2BCE-BBF6-4910-B614-584DFDDDBD1D}"/>
    <cellStyle name="Měna 2 3 3 3 3 2" xfId="1968" xr:uid="{7B512A4C-E873-42F0-8A64-A2944ED9929F}"/>
    <cellStyle name="Měna 2 3 3 3 3 2 2" xfId="5072" xr:uid="{7D465FB4-32B7-46BB-A8CF-26618B45F150}"/>
    <cellStyle name="Měna 2 3 3 3 3 2 3" xfId="3520" xr:uid="{FDE7030B-391E-410B-960D-5D13F0BAF7DF}"/>
    <cellStyle name="Měna 2 3 3 3 3 3" xfId="4296" xr:uid="{00E8443A-F368-411A-A77B-E77F51923A1A}"/>
    <cellStyle name="Měna 2 3 3 3 3 4" xfId="2744" xr:uid="{86CB2FAC-BF55-4D0D-9B11-66D97906A23E}"/>
    <cellStyle name="Měna 2 3 3 3 4" xfId="1580" xr:uid="{35422562-ADA7-4F48-A033-A9E0B077DB82}"/>
    <cellStyle name="Měna 2 3 3 3 4 2" xfId="4684" xr:uid="{EACDCA6B-A4BD-4945-99A6-913D31B65478}"/>
    <cellStyle name="Měna 2 3 3 3 4 3" xfId="3132" xr:uid="{DEAF63E6-7FFA-4EA6-9130-C4BBA9B5528B}"/>
    <cellStyle name="Měna 2 3 3 3 5" xfId="3908" xr:uid="{68C60152-0AF9-4435-A85B-E163F53C9395}"/>
    <cellStyle name="Měna 2 3 3 3 6" xfId="2356" xr:uid="{2D74F657-7DDD-443F-B391-6D092FB1A5FF}"/>
    <cellStyle name="Měna 2 3 3 4" xfId="818" xr:uid="{8275F516-8257-440D-9757-DA33BB7262A5}"/>
    <cellStyle name="Měna 2 3 3 4 2" xfId="1266" xr:uid="{50B8FC1D-38D7-446B-BA60-5B273CAE0800}"/>
    <cellStyle name="Měna 2 3 3 4 2 2" xfId="2042" xr:uid="{CFFF84C5-0FB6-4C4F-BD4B-A1137BF73BE0}"/>
    <cellStyle name="Měna 2 3 3 4 2 2 2" xfId="5146" xr:uid="{CA261DE6-450E-475F-A9BD-1374B213C878}"/>
    <cellStyle name="Měna 2 3 3 4 2 2 3" xfId="3594" xr:uid="{C752650F-59AA-4D72-BD2C-8F334F8400BB}"/>
    <cellStyle name="Měna 2 3 3 4 2 3" xfId="4370" xr:uid="{1CE4EB33-FFB0-4608-BDA1-792BD94B926D}"/>
    <cellStyle name="Měna 2 3 3 4 2 4" xfId="2818" xr:uid="{C3C1FDEB-4D01-44F6-AB49-5E7B644F6674}"/>
    <cellStyle name="Měna 2 3 3 4 3" xfId="1654" xr:uid="{127FB924-160B-4ABA-9334-6A96E0A45A25}"/>
    <cellStyle name="Měna 2 3 3 4 3 2" xfId="4758" xr:uid="{0252091B-7652-4543-A62E-A2D866266C83}"/>
    <cellStyle name="Měna 2 3 3 4 3 3" xfId="3206" xr:uid="{E9D11D06-9EF9-450F-A80F-9BE432B6C256}"/>
    <cellStyle name="Měna 2 3 3 4 4" xfId="3982" xr:uid="{7599420F-63D1-4B71-8D52-074AA24864BA}"/>
    <cellStyle name="Měna 2 3 3 4 5" xfId="2430" xr:uid="{872F7FB7-8E3C-4DBB-BFB2-5E5AA64D1C73}"/>
    <cellStyle name="Měna 2 3 3 5" xfId="1072" xr:uid="{940F49AD-90B5-4152-A752-BA18245A8004}"/>
    <cellStyle name="Měna 2 3 3 5 2" xfId="1848" xr:uid="{3E247D07-7573-47B5-BC1D-646C08586302}"/>
    <cellStyle name="Měna 2 3 3 5 2 2" xfId="4952" xr:uid="{27515E81-A70A-472E-9FCB-66E219BD80D6}"/>
    <cellStyle name="Měna 2 3 3 5 2 3" xfId="3400" xr:uid="{6FDECD5F-B319-4C7D-A955-06E63D7B9300}"/>
    <cellStyle name="Měna 2 3 3 5 3" xfId="4176" xr:uid="{812D9F10-7AAE-4CB1-ACE4-F2B30DA3BD43}"/>
    <cellStyle name="Měna 2 3 3 5 4" xfId="2624" xr:uid="{FDF610FA-7B0B-453E-8014-1FDC1445073F}"/>
    <cellStyle name="Měna 2 3 3 6" xfId="1460" xr:uid="{3E90C0D1-0040-43A1-A29E-02346C1A06EF}"/>
    <cellStyle name="Měna 2 3 3 6 2" xfId="4564" xr:uid="{6EB1AD73-4DF5-4357-9FE4-82B44EEE8ACB}"/>
    <cellStyle name="Měna 2 3 3 6 3" xfId="3012" xr:uid="{87116812-7C83-42D8-B327-A78DDA2D302D}"/>
    <cellStyle name="Měna 2 3 3 7" xfId="3788" xr:uid="{76B93FA5-2B3E-41E8-8CB6-AF177AA1987A}"/>
    <cellStyle name="Měna 2 3 3 8" xfId="2236" xr:uid="{1C2A7A66-44FA-4A75-9259-CD5646A9AE03}"/>
    <cellStyle name="Měna 2 3 4" xfId="547" xr:uid="{8DB72151-5A67-4C73-84BB-4878CB4F402F}"/>
    <cellStyle name="Měna 2 3 4 2" xfId="856" xr:uid="{5AD0435F-13C3-424B-9026-38918E38B3DC}"/>
    <cellStyle name="Měna 2 3 4 2 2" xfId="1302" xr:uid="{ADBC3CF7-A5B0-4471-AE53-ED33C9781B3E}"/>
    <cellStyle name="Měna 2 3 4 2 2 2" xfId="2078" xr:uid="{EA8C22CB-42EA-4180-93EC-9D03CF35849C}"/>
    <cellStyle name="Měna 2 3 4 2 2 2 2" xfId="5182" xr:uid="{0D32E8B5-902F-466E-9701-43920B3B53E9}"/>
    <cellStyle name="Měna 2 3 4 2 2 2 3" xfId="3630" xr:uid="{C86551DD-EEFC-43D5-9B69-2BF2AF3BEFAA}"/>
    <cellStyle name="Měna 2 3 4 2 2 3" xfId="4406" xr:uid="{FDA4A037-4FA8-46B0-9ACF-501CF166B090}"/>
    <cellStyle name="Měna 2 3 4 2 2 4" xfId="2854" xr:uid="{9A6D7904-D0A3-4E87-A91D-8614C5B76A4C}"/>
    <cellStyle name="Měna 2 3 4 2 3" xfId="1690" xr:uid="{F21447CA-27EB-406A-92A4-BB793722C358}"/>
    <cellStyle name="Měna 2 3 4 2 3 2" xfId="4794" xr:uid="{5A745BF3-7CF9-458A-964E-5D62330DC839}"/>
    <cellStyle name="Měna 2 3 4 2 3 3" xfId="3242" xr:uid="{413ADA77-B2E4-4346-92CE-6B15391EDDF3}"/>
    <cellStyle name="Měna 2 3 4 2 4" xfId="4018" xr:uid="{53511197-4B86-412C-B630-542314C81CF9}"/>
    <cellStyle name="Měna 2 3 4 2 5" xfId="2466" xr:uid="{ACB03757-BA8F-45D9-B5B5-EF3C128B7B6A}"/>
    <cellStyle name="Měna 2 3 4 3" xfId="1108" xr:uid="{D9D917FA-FB56-4240-9FD6-B0EFAE96A444}"/>
    <cellStyle name="Měna 2 3 4 3 2" xfId="1884" xr:uid="{79DA3880-84C9-434B-A95F-85C3E825E927}"/>
    <cellStyle name="Měna 2 3 4 3 2 2" xfId="4988" xr:uid="{D8A1CFF4-ED1C-401A-BB89-1E867601782C}"/>
    <cellStyle name="Měna 2 3 4 3 2 3" xfId="3436" xr:uid="{787B9510-27C5-4315-BB29-7A29C8C1C122}"/>
    <cellStyle name="Měna 2 3 4 3 3" xfId="4212" xr:uid="{23284AB6-A29B-458A-8E69-5189FC64F8F2}"/>
    <cellStyle name="Měna 2 3 4 3 4" xfId="2660" xr:uid="{A989D9AC-41E6-41A5-A73B-86479391E837}"/>
    <cellStyle name="Měna 2 3 4 4" xfId="1496" xr:uid="{3C24F6EF-AD44-46FD-9D32-30D9D5DAE0C7}"/>
    <cellStyle name="Měna 2 3 4 4 2" xfId="4600" xr:uid="{67178FF4-1416-4C0D-A4E0-1F0554C5214F}"/>
    <cellStyle name="Měna 2 3 4 4 3" xfId="3048" xr:uid="{0B87A463-9F7B-42C9-8098-4EEC1410CE3C}"/>
    <cellStyle name="Měna 2 3 4 5" xfId="3824" xr:uid="{17117EF6-F337-4E69-B779-1D69DE204520}"/>
    <cellStyle name="Měna 2 3 4 6" xfId="2272" xr:uid="{AF0F8EBC-DCB5-447A-A9BD-1E68E9161F95}"/>
    <cellStyle name="Měna 2 3 5" xfId="609" xr:uid="{AA5FA7E5-AEC1-43AC-B625-F5FC1C60D2E2}"/>
    <cellStyle name="Měna 2 3 5 2" xfId="916" xr:uid="{48B4AA4A-4DF4-4A4D-8E12-1C1E1F974A33}"/>
    <cellStyle name="Měna 2 3 5 2 2" xfId="1362" xr:uid="{BEC33161-1DBD-404E-A55C-05EEFFD82301}"/>
    <cellStyle name="Měna 2 3 5 2 2 2" xfId="2138" xr:uid="{6B90864E-86A9-486D-96A6-854171E8B1BE}"/>
    <cellStyle name="Měna 2 3 5 2 2 2 2" xfId="5242" xr:uid="{F1F88127-30C9-4D4D-AA3B-5116BE66DB09}"/>
    <cellStyle name="Měna 2 3 5 2 2 2 3" xfId="3690" xr:uid="{ED448433-0B4B-4192-B526-A531EAD9AC55}"/>
    <cellStyle name="Měna 2 3 5 2 2 3" xfId="4466" xr:uid="{ADF1A971-0EE7-4BBD-B599-C5EBDA64A395}"/>
    <cellStyle name="Měna 2 3 5 2 2 4" xfId="2914" xr:uid="{25DEAF1A-122C-4CA4-B014-E24C462BD2AF}"/>
    <cellStyle name="Měna 2 3 5 2 3" xfId="1750" xr:uid="{77256B55-E1E4-4159-B3C2-91FEE68BF1B7}"/>
    <cellStyle name="Měna 2 3 5 2 3 2" xfId="4854" xr:uid="{DDEEA260-C001-4C44-ABCD-7A9FA4A1081D}"/>
    <cellStyle name="Měna 2 3 5 2 3 3" xfId="3302" xr:uid="{0A2215CC-199B-4BFB-B215-F37A9F8EE05B}"/>
    <cellStyle name="Měna 2 3 5 2 4" xfId="4078" xr:uid="{97E80E1D-3D09-4930-A6B2-1ADC27F0DADF}"/>
    <cellStyle name="Měna 2 3 5 2 5" xfId="2526" xr:uid="{F35C9008-001A-4461-A25B-CCE3E0EF9D7E}"/>
    <cellStyle name="Měna 2 3 5 3" xfId="1168" xr:uid="{301E224E-638C-4AD8-9807-07C9FFA5497E}"/>
    <cellStyle name="Měna 2 3 5 3 2" xfId="1944" xr:uid="{C4896066-2030-4E70-AF80-3A8718104615}"/>
    <cellStyle name="Měna 2 3 5 3 2 2" xfId="5048" xr:uid="{A130967D-71C3-4455-B691-30E73EE4BEA0}"/>
    <cellStyle name="Měna 2 3 5 3 2 3" xfId="3496" xr:uid="{EC236F06-7CC4-4BD2-82D5-683105F15D0B}"/>
    <cellStyle name="Měna 2 3 5 3 3" xfId="4272" xr:uid="{416043F2-7B5A-45AA-9102-D4089200CC8B}"/>
    <cellStyle name="Měna 2 3 5 3 4" xfId="2720" xr:uid="{0A10A043-5AA8-42A6-A154-4DC4DF4C03D3}"/>
    <cellStyle name="Měna 2 3 5 4" xfId="1556" xr:uid="{2E67F894-C37A-420B-BAFC-44547C39783C}"/>
    <cellStyle name="Měna 2 3 5 4 2" xfId="4660" xr:uid="{C3EFD0C3-E87B-49B8-A86F-98B91D37EC38}"/>
    <cellStyle name="Měna 2 3 5 4 3" xfId="3108" xr:uid="{FE53408C-77F2-4DAB-A63C-363B4D951C94}"/>
    <cellStyle name="Měna 2 3 5 5" xfId="3884" xr:uid="{68387822-6975-49FC-ACAE-837FE0C7FF43}"/>
    <cellStyle name="Měna 2 3 5 6" xfId="2332" xr:uid="{CE9E001B-A5B3-47EB-A697-59607DC68071}"/>
    <cellStyle name="Měna 2 3 6" xfId="664" xr:uid="{DD70FEC7-B891-4355-8294-FAC08F0DAF2F}"/>
    <cellStyle name="Měna 2 3 6 2" xfId="970" xr:uid="{E420AD21-A75F-44FC-A14C-DAAC7DA09649}"/>
    <cellStyle name="Měna 2 3 6 2 2" xfId="1416" xr:uid="{30F77631-C6C3-4D23-80A5-3DBE1BD0374C}"/>
    <cellStyle name="Měna 2 3 6 2 2 2" xfId="2192" xr:uid="{0CE3190F-ACBD-44EA-9134-814A72E8C5C7}"/>
    <cellStyle name="Měna 2 3 6 2 2 2 2" xfId="5296" xr:uid="{98DD5548-38B5-4F23-B276-0140199F6F51}"/>
    <cellStyle name="Měna 2 3 6 2 2 2 3" xfId="3744" xr:uid="{833EE576-7DCF-47A8-9DEF-BAB1B00EA440}"/>
    <cellStyle name="Měna 2 3 6 2 2 3" xfId="4520" xr:uid="{BEC067A3-2676-48D3-AAF8-1B2EFA0E8BAE}"/>
    <cellStyle name="Měna 2 3 6 2 2 4" xfId="2968" xr:uid="{990A6F17-1AFB-4D63-9F76-5BA2860E1E08}"/>
    <cellStyle name="Měna 2 3 6 2 3" xfId="1804" xr:uid="{6120E70D-EAF3-4BB7-86BC-506539C6AFD9}"/>
    <cellStyle name="Měna 2 3 6 2 3 2" xfId="4908" xr:uid="{C4580022-F115-423F-AC00-71F66976A30E}"/>
    <cellStyle name="Měna 2 3 6 2 3 3" xfId="3356" xr:uid="{EBA4EAB2-89FF-4BF3-A054-2FF74D9A6850}"/>
    <cellStyle name="Měna 2 3 6 2 4" xfId="4132" xr:uid="{D154363C-08EE-4CDD-9604-AF7E53F2E565}"/>
    <cellStyle name="Měna 2 3 6 2 5" xfId="2580" xr:uid="{BCD80305-E8F7-4ABD-BEC1-8E091CEC8C95}"/>
    <cellStyle name="Měna 2 3 6 3" xfId="1222" xr:uid="{CFD9B36E-F53B-4C4A-AE44-F1BCDEC160F3}"/>
    <cellStyle name="Měna 2 3 6 3 2" xfId="1998" xr:uid="{70C44EE2-3A88-486D-B5CC-AF0FE353EC59}"/>
    <cellStyle name="Měna 2 3 6 3 2 2" xfId="5102" xr:uid="{7078625C-83AF-4FAA-B286-2FB5311E3F1A}"/>
    <cellStyle name="Měna 2 3 6 3 2 3" xfId="3550" xr:uid="{E9E081B8-3F74-4EDC-85CE-7533256B39F4}"/>
    <cellStyle name="Měna 2 3 6 3 3" xfId="4326" xr:uid="{4F184BCB-BF74-4592-996F-DC2C44A9ADFB}"/>
    <cellStyle name="Měna 2 3 6 3 4" xfId="2774" xr:uid="{1BA63027-A5BD-4DDC-A3D6-E7877729D534}"/>
    <cellStyle name="Měna 2 3 6 4" xfId="1610" xr:uid="{9B282140-CC61-4DB2-BA25-A2FC138080AF}"/>
    <cellStyle name="Měna 2 3 6 4 2" xfId="4714" xr:uid="{EBF3F17D-EC10-406E-BB6F-B5805FCEA7F3}"/>
    <cellStyle name="Měna 2 3 6 4 3" xfId="3162" xr:uid="{DB5CF907-6F19-4708-8871-C1AE12B66785}"/>
    <cellStyle name="Měna 2 3 6 5" xfId="3938" xr:uid="{76F77804-2ED7-46B9-8512-C798720080F3}"/>
    <cellStyle name="Měna 2 3 6 6" xfId="2386" xr:uid="{80C0169B-C204-4C2E-B2EF-DF954BC37CD9}"/>
    <cellStyle name="Měna 2 3 7" xfId="785" xr:uid="{9276E80A-983A-440C-8A39-58972C33FBC7}"/>
    <cellStyle name="Měna 2 3 7 2" xfId="1242" xr:uid="{02AE1D10-68DE-4546-AFBE-1968DBF7BB73}"/>
    <cellStyle name="Měna 2 3 7 2 2" xfId="2018" xr:uid="{99563284-AC2E-45FA-811C-EED5CBCB8F85}"/>
    <cellStyle name="Měna 2 3 7 2 2 2" xfId="5122" xr:uid="{760231BC-626C-455A-96B2-9FD402B8F50D}"/>
    <cellStyle name="Měna 2 3 7 2 2 3" xfId="3570" xr:uid="{E825313C-8ABB-412A-BF16-3F4F44BA754D}"/>
    <cellStyle name="Měna 2 3 7 2 3" xfId="4346" xr:uid="{B074E773-A8E5-43D2-A856-C3A64C8ABEA9}"/>
    <cellStyle name="Měna 2 3 7 2 4" xfId="2794" xr:uid="{3C92D479-91D1-48DB-8E55-01B9A7D3EF86}"/>
    <cellStyle name="Měna 2 3 7 3" xfId="1630" xr:uid="{50613D5E-0FBF-4AFE-9665-78AD2C9C9F41}"/>
    <cellStyle name="Měna 2 3 7 3 2" xfId="4734" xr:uid="{91C0AC5E-FB32-4D50-9BD4-6DFF0D3A661F}"/>
    <cellStyle name="Měna 2 3 7 3 3" xfId="3182" xr:uid="{AF9D5785-3AD2-40DE-8A2A-CC31066962C4}"/>
    <cellStyle name="Měna 2 3 7 4" xfId="3958" xr:uid="{B8CE0845-2A24-43E9-8CA4-34BC5B2CC519}"/>
    <cellStyle name="Měna 2 3 7 5" xfId="2406" xr:uid="{089924A5-EA01-4D6E-B35B-DB75B67B63F7}"/>
    <cellStyle name="Měna 2 3 8" xfId="1048" xr:uid="{BE426235-3C15-4477-915A-A902D81F38AE}"/>
    <cellStyle name="Měna 2 3 8 2" xfId="1824" xr:uid="{87823C36-BEA1-411E-B2AA-4BB524CF16FC}"/>
    <cellStyle name="Měna 2 3 8 2 2" xfId="4928" xr:uid="{07B86D31-EA85-4203-AFAA-F437E6B71385}"/>
    <cellStyle name="Měna 2 3 8 2 3" xfId="3376" xr:uid="{8E785242-8217-42D7-8D23-9A95410E0593}"/>
    <cellStyle name="Měna 2 3 8 3" xfId="4152" xr:uid="{E630767A-3387-4AEA-AC4D-D3A166D590EB}"/>
    <cellStyle name="Měna 2 3 8 4" xfId="2600" xr:uid="{A5B174B6-EEC0-4F42-9990-67C6524A1B33}"/>
    <cellStyle name="Měna 2 3 9" xfId="1436" xr:uid="{2287B458-90A7-4ECB-9BAE-588362A5E852}"/>
    <cellStyle name="Měna 2 3 9 2" xfId="4540" xr:uid="{BB559B82-52F5-4E42-ADE1-2478EA317D45}"/>
    <cellStyle name="Měna 2 3 9 3" xfId="2988" xr:uid="{0D3C2A5D-0FE5-445A-AA1D-48AE99EF360E}"/>
    <cellStyle name="Měna 2 4" xfId="342" xr:uid="{C6221C8F-A39A-43BE-85D2-06ADCC650238}"/>
    <cellStyle name="Měna 2 4 10" xfId="2214" xr:uid="{C3F8D7AA-97A8-4F44-BB6D-9678080933D1}"/>
    <cellStyle name="Měna 2 4 2" xfId="479" xr:uid="{9D2F984D-B412-4957-88A2-9136F48C135D}"/>
    <cellStyle name="Měna 2 4 2 2" xfId="574" xr:uid="{E9F8D7A7-CDAA-405E-B528-43559629FCA3}"/>
    <cellStyle name="Měna 2 4 2 2 2" xfId="882" xr:uid="{5069644B-3EE8-45A2-81E7-7DAC52CAEFC9}"/>
    <cellStyle name="Měna 2 4 2 2 2 2" xfId="1328" xr:uid="{631182A7-5EA6-466F-92C1-942544B394D7}"/>
    <cellStyle name="Měna 2 4 2 2 2 2 2" xfId="2104" xr:uid="{A4727DA1-8620-4228-9868-9805EF04C563}"/>
    <cellStyle name="Měna 2 4 2 2 2 2 2 2" xfId="5208" xr:uid="{0903DB0D-C365-4B32-94EC-29BD36BD1D84}"/>
    <cellStyle name="Měna 2 4 2 2 2 2 2 3" xfId="3656" xr:uid="{13748A84-0420-4F3D-BED9-34ECD351A356}"/>
    <cellStyle name="Měna 2 4 2 2 2 2 3" xfId="4432" xr:uid="{B9B3223C-A028-471C-82C3-680D03F68516}"/>
    <cellStyle name="Měna 2 4 2 2 2 2 4" xfId="2880" xr:uid="{8FA62DFF-8645-4B4A-BEBA-E242FE0F9AB4}"/>
    <cellStyle name="Měna 2 4 2 2 2 3" xfId="1716" xr:uid="{C4BCDE04-15D6-42EC-B4ED-944521A15B5B}"/>
    <cellStyle name="Měna 2 4 2 2 2 3 2" xfId="4820" xr:uid="{11FC38D1-AE91-473A-9086-2EF9913CE408}"/>
    <cellStyle name="Měna 2 4 2 2 2 3 3" xfId="3268" xr:uid="{9668A363-6ABB-4457-916F-67DF53380668}"/>
    <cellStyle name="Měna 2 4 2 2 2 4" xfId="4044" xr:uid="{537BD2C9-4359-4331-A626-20A7DA8A2978}"/>
    <cellStyle name="Měna 2 4 2 2 2 5" xfId="2492" xr:uid="{9F470290-EB18-410A-8ECB-2CB80D28FF4D}"/>
    <cellStyle name="Měna 2 4 2 2 3" xfId="1134" xr:uid="{E28F8F10-E24A-4FF4-876F-FFE567AE9CDB}"/>
    <cellStyle name="Měna 2 4 2 2 3 2" xfId="1910" xr:uid="{8D186E6B-3476-4A5E-8535-E68904235539}"/>
    <cellStyle name="Měna 2 4 2 2 3 2 2" xfId="5014" xr:uid="{4E96FA77-AD41-4A25-B385-8585F3C7A1E1}"/>
    <cellStyle name="Měna 2 4 2 2 3 2 3" xfId="3462" xr:uid="{FEC0CFDD-523F-4EFD-A940-D1622C5C459F}"/>
    <cellStyle name="Měna 2 4 2 2 3 3" xfId="4238" xr:uid="{B4298024-8869-4BF8-BA7F-D98BC57D15F5}"/>
    <cellStyle name="Měna 2 4 2 2 3 4" xfId="2686" xr:uid="{03532181-DB1A-43C4-8178-C105E13F26F3}"/>
    <cellStyle name="Měna 2 4 2 2 4" xfId="1522" xr:uid="{0B426FB3-3CBB-4FB3-914E-20A74DC80B93}"/>
    <cellStyle name="Měna 2 4 2 2 4 2" xfId="4626" xr:uid="{E66F911E-D44E-4E49-AE29-30543C5CEFC6}"/>
    <cellStyle name="Měna 2 4 2 2 4 3" xfId="3074" xr:uid="{20FF763B-E363-472A-B612-0176E5647D97}"/>
    <cellStyle name="Měna 2 4 2 2 5" xfId="3850" xr:uid="{53633730-C2E0-47A6-8F51-9BD84DFF0C99}"/>
    <cellStyle name="Měna 2 4 2 2 6" xfId="2298" xr:uid="{181DD951-6AE1-4264-9B14-865C4D3FDA62}"/>
    <cellStyle name="Měna 2 4 2 3" xfId="636" xr:uid="{119133D6-DE20-4E2E-8FF9-E1FB13C0E966}"/>
    <cellStyle name="Měna 2 4 2 3 2" xfId="942" xr:uid="{2F74F4FE-814D-4EE9-8AB3-C7CBA680D580}"/>
    <cellStyle name="Měna 2 4 2 3 2 2" xfId="1388" xr:uid="{3ACE2471-00E2-44B2-8D5C-C98D0A40D2B4}"/>
    <cellStyle name="Měna 2 4 2 3 2 2 2" xfId="2164" xr:uid="{03C7F81B-256D-4763-BA77-82644313B691}"/>
    <cellStyle name="Měna 2 4 2 3 2 2 2 2" xfId="5268" xr:uid="{0E1E6DFC-38B7-4A82-B6FA-14ABBE2FC0CE}"/>
    <cellStyle name="Měna 2 4 2 3 2 2 2 3" xfId="3716" xr:uid="{2D29A7A2-5C47-454A-9660-22529984716F}"/>
    <cellStyle name="Měna 2 4 2 3 2 2 3" xfId="4492" xr:uid="{BE5823A0-468B-4B83-935A-FE1E165A189C}"/>
    <cellStyle name="Měna 2 4 2 3 2 2 4" xfId="2940" xr:uid="{0F824EC3-CD08-4587-BEE7-4F073FFF4312}"/>
    <cellStyle name="Měna 2 4 2 3 2 3" xfId="1776" xr:uid="{EF9D094A-E292-4344-AE1F-D98EB51B4540}"/>
    <cellStyle name="Měna 2 4 2 3 2 3 2" xfId="4880" xr:uid="{FC9808F3-96AC-4AEB-89FC-DFE56705C876}"/>
    <cellStyle name="Měna 2 4 2 3 2 3 3" xfId="3328" xr:uid="{AEFF3402-AD70-4BF6-89F4-C95B5D2947CA}"/>
    <cellStyle name="Měna 2 4 2 3 2 4" xfId="4104" xr:uid="{A9B627D4-F13E-40DD-9DDE-15072E1D0A9C}"/>
    <cellStyle name="Měna 2 4 2 3 2 5" xfId="2552" xr:uid="{312CC4DD-4A84-49BA-BBF8-3CC00D61FB49}"/>
    <cellStyle name="Měna 2 4 2 3 3" xfId="1194" xr:uid="{0F00F575-EFC7-474E-BC4E-07F4B3FF9D4B}"/>
    <cellStyle name="Měna 2 4 2 3 3 2" xfId="1970" xr:uid="{82D80B71-041D-48DA-91F9-52746633C6DD}"/>
    <cellStyle name="Měna 2 4 2 3 3 2 2" xfId="5074" xr:uid="{26BFF6ED-73DE-4299-B0A9-9C81F205E0E8}"/>
    <cellStyle name="Měna 2 4 2 3 3 2 3" xfId="3522" xr:uid="{06683A88-9A7C-4466-B1BF-8766FE9E6B55}"/>
    <cellStyle name="Měna 2 4 2 3 3 3" xfId="4298" xr:uid="{EDEE4958-C38E-49B7-8D20-3E05CF52C42D}"/>
    <cellStyle name="Měna 2 4 2 3 3 4" xfId="2746" xr:uid="{933E6295-822F-4B23-A032-FE918D20C271}"/>
    <cellStyle name="Měna 2 4 2 3 4" xfId="1582" xr:uid="{3798D53A-9E05-4085-A6CE-184258AE7189}"/>
    <cellStyle name="Měna 2 4 2 3 4 2" xfId="4686" xr:uid="{7773B4B4-72E9-4C0C-8139-BBB80A94E5E1}"/>
    <cellStyle name="Měna 2 4 2 3 4 3" xfId="3134" xr:uid="{A3FB5FCD-9786-4524-834B-336F697B0013}"/>
    <cellStyle name="Měna 2 4 2 3 5" xfId="3910" xr:uid="{0CE29D2B-F846-4B26-B0C4-1FB9599A5422}"/>
    <cellStyle name="Měna 2 4 2 3 6" xfId="2358" xr:uid="{8A0241D9-8A85-473E-80B3-5C32E3713916}"/>
    <cellStyle name="Měna 2 4 2 4" xfId="820" xr:uid="{471760E2-E7DF-419F-A5B1-81E7CD20D459}"/>
    <cellStyle name="Měna 2 4 2 4 2" xfId="1268" xr:uid="{72BC7130-ABC6-4EFF-9DFC-5FFA2A9E3050}"/>
    <cellStyle name="Měna 2 4 2 4 2 2" xfId="2044" xr:uid="{6A88C8A5-DEB5-42C0-AD7B-A17102DB9F9B}"/>
    <cellStyle name="Měna 2 4 2 4 2 2 2" xfId="5148" xr:uid="{65AF68DB-3FB3-4258-8D85-24029103D329}"/>
    <cellStyle name="Měna 2 4 2 4 2 2 3" xfId="3596" xr:uid="{1ED1193D-5337-4337-83DB-9C0E2F66F02D}"/>
    <cellStyle name="Měna 2 4 2 4 2 3" xfId="4372" xr:uid="{376F7057-6BC7-4B8F-936E-060D1197EC99}"/>
    <cellStyle name="Měna 2 4 2 4 2 4" xfId="2820" xr:uid="{B4FD0A38-F92D-42B5-8D5E-68AEE337FF54}"/>
    <cellStyle name="Měna 2 4 2 4 3" xfId="1656" xr:uid="{A03C8090-7D02-42AA-9034-730E6B42E6FC}"/>
    <cellStyle name="Měna 2 4 2 4 3 2" xfId="4760" xr:uid="{3E31398C-9317-4F2D-8251-2E3E0E5F7C88}"/>
    <cellStyle name="Měna 2 4 2 4 3 3" xfId="3208" xr:uid="{0E2EADEE-D82F-41C6-BC15-B5B748B95489}"/>
    <cellStyle name="Měna 2 4 2 4 4" xfId="3984" xr:uid="{1712687D-A3BA-430C-9CCB-78E671E7478C}"/>
    <cellStyle name="Měna 2 4 2 4 5" xfId="2432" xr:uid="{7B683CC9-B3DA-4052-A584-D865E17F2072}"/>
    <cellStyle name="Měna 2 4 2 5" xfId="1074" xr:uid="{FEFD111D-ACBC-457C-94A7-96E36B993C2D}"/>
    <cellStyle name="Měna 2 4 2 5 2" xfId="1850" xr:uid="{F846C7AC-14BF-4154-ADDD-2E33F4381FC0}"/>
    <cellStyle name="Měna 2 4 2 5 2 2" xfId="4954" xr:uid="{CB59FFF4-7125-4CC9-B25B-6D7A51A3E17A}"/>
    <cellStyle name="Měna 2 4 2 5 2 3" xfId="3402" xr:uid="{F190E458-3267-4A8A-930E-875F748B3F96}"/>
    <cellStyle name="Měna 2 4 2 5 3" xfId="4178" xr:uid="{3FCFC9C1-03B3-43CA-89E3-2B414E52D475}"/>
    <cellStyle name="Měna 2 4 2 5 4" xfId="2626" xr:uid="{83CA6C1C-0BDA-46C8-869A-CD4760105D19}"/>
    <cellStyle name="Měna 2 4 2 6" xfId="1462" xr:uid="{FDF94518-E03F-458A-A180-7FB7B969BE04}"/>
    <cellStyle name="Měna 2 4 2 6 2" xfId="4566" xr:uid="{56EBAA9F-37E0-4091-8E05-366CB9468153}"/>
    <cellStyle name="Měna 2 4 2 6 3" xfId="3014" xr:uid="{92ACA5DE-36C6-4978-9332-66FA5B4F467C}"/>
    <cellStyle name="Měna 2 4 2 7" xfId="3790" xr:uid="{E75B595E-83F1-4FC8-81BF-D4DAAD954551}"/>
    <cellStyle name="Měna 2 4 2 8" xfId="2238" xr:uid="{92777ED9-C4D1-4EE7-A873-093F4665C932}"/>
    <cellStyle name="Měna 2 4 3" xfId="549" xr:uid="{6DBFD9CF-6887-4E15-8B13-9A98F6C69486}"/>
    <cellStyle name="Měna 2 4 3 2" xfId="858" xr:uid="{AC1DCFD8-DFC2-49F1-B720-E4563D962F5E}"/>
    <cellStyle name="Měna 2 4 3 2 2" xfId="1304" xr:uid="{287ACB81-7908-452B-B2BD-C5BA2DBC1AAA}"/>
    <cellStyle name="Měna 2 4 3 2 2 2" xfId="2080" xr:uid="{6B12E6CA-A6CB-4666-B5F6-8BD993A68CA0}"/>
    <cellStyle name="Měna 2 4 3 2 2 2 2" xfId="5184" xr:uid="{B3AF9AFB-425A-4CC3-8C3F-424F1F784573}"/>
    <cellStyle name="Měna 2 4 3 2 2 2 3" xfId="3632" xr:uid="{87C52609-5115-4D82-BA9E-9FEF9499957B}"/>
    <cellStyle name="Měna 2 4 3 2 2 3" xfId="4408" xr:uid="{1B544BDE-D247-437A-B81B-A5A4D237C058}"/>
    <cellStyle name="Měna 2 4 3 2 2 4" xfId="2856" xr:uid="{2E86FC98-3506-4F27-859D-503849C84C36}"/>
    <cellStyle name="Měna 2 4 3 2 3" xfId="1692" xr:uid="{57F77716-99A2-46AC-BBFF-3181C34EE877}"/>
    <cellStyle name="Měna 2 4 3 2 3 2" xfId="4796" xr:uid="{6400E057-B68B-4306-8F2A-D37849C0280F}"/>
    <cellStyle name="Měna 2 4 3 2 3 3" xfId="3244" xr:uid="{1EA9D118-E064-4EE7-8F71-B68FAF236B01}"/>
    <cellStyle name="Měna 2 4 3 2 4" xfId="4020" xr:uid="{C7393128-979F-4A6A-8F20-68184860EEE0}"/>
    <cellStyle name="Měna 2 4 3 2 5" xfId="2468" xr:uid="{7FDE2CB0-C8B6-4AD5-A347-14E9CB04C230}"/>
    <cellStyle name="Měna 2 4 3 3" xfId="1110" xr:uid="{6434EB7D-49B0-44B0-AC2B-BCA914AC22A6}"/>
    <cellStyle name="Měna 2 4 3 3 2" xfId="1886" xr:uid="{FB1BCC0A-B69C-4C5B-AF70-9B2F3486E095}"/>
    <cellStyle name="Měna 2 4 3 3 2 2" xfId="4990" xr:uid="{9A13CDF0-8C82-4A19-95D8-328880AC941D}"/>
    <cellStyle name="Měna 2 4 3 3 2 3" xfId="3438" xr:uid="{69DF6FD6-3A59-4E4B-A47B-21B39862C856}"/>
    <cellStyle name="Měna 2 4 3 3 3" xfId="4214" xr:uid="{DB2510ED-3208-45BD-B848-05A357E93278}"/>
    <cellStyle name="Měna 2 4 3 3 4" xfId="2662" xr:uid="{615B7C34-2DCF-4F4C-8ACF-12C034ACAE70}"/>
    <cellStyle name="Měna 2 4 3 4" xfId="1498" xr:uid="{2D8AA493-E4A5-4FB9-8C8F-FC41CAFC1612}"/>
    <cellStyle name="Měna 2 4 3 4 2" xfId="4602" xr:uid="{324032A1-8169-4BE9-8A03-89AD2A1BEC5C}"/>
    <cellStyle name="Měna 2 4 3 4 3" xfId="3050" xr:uid="{ED595C0F-D1CA-41C6-909D-10B6D3A4B5DA}"/>
    <cellStyle name="Měna 2 4 3 5" xfId="3826" xr:uid="{8B50C76A-76A2-462B-9D06-436E16102986}"/>
    <cellStyle name="Měna 2 4 3 6" xfId="2274" xr:uid="{B15657C2-847A-49FC-B5C1-999B3CFC29DB}"/>
    <cellStyle name="Měna 2 4 4" xfId="611" xr:uid="{1AE6B356-4987-48E8-8337-FFFAFFA2A565}"/>
    <cellStyle name="Měna 2 4 4 2" xfId="918" xr:uid="{D7A083B0-172D-46C0-B696-53184E6A9737}"/>
    <cellStyle name="Měna 2 4 4 2 2" xfId="1364" xr:uid="{4E1BF94F-0CEF-4C9C-A08A-6E1B2A5F19DD}"/>
    <cellStyle name="Měna 2 4 4 2 2 2" xfId="2140" xr:uid="{186593AA-8D29-470F-A8C1-72BB8BF45818}"/>
    <cellStyle name="Měna 2 4 4 2 2 2 2" xfId="5244" xr:uid="{370F37B4-D8B7-4B2D-8179-04A43D592900}"/>
    <cellStyle name="Měna 2 4 4 2 2 2 3" xfId="3692" xr:uid="{9E005FB1-ACA0-4B40-A2E4-808F6DA1D6C0}"/>
    <cellStyle name="Měna 2 4 4 2 2 3" xfId="4468" xr:uid="{FD348A91-9C74-47AD-80A5-992BE6CC0126}"/>
    <cellStyle name="Měna 2 4 4 2 2 4" xfId="2916" xr:uid="{78530ABE-0560-436F-B698-076CEC4D553F}"/>
    <cellStyle name="Měna 2 4 4 2 3" xfId="1752" xr:uid="{0186331A-99DF-46F9-96C0-6EAC14F06798}"/>
    <cellStyle name="Měna 2 4 4 2 3 2" xfId="4856" xr:uid="{797A840B-7422-4EF7-A93E-DE82289513D0}"/>
    <cellStyle name="Měna 2 4 4 2 3 3" xfId="3304" xr:uid="{91771EFA-9548-4788-B49D-0C04EE3FF8FB}"/>
    <cellStyle name="Měna 2 4 4 2 4" xfId="4080" xr:uid="{87CA90D8-3FE2-4296-8AA5-A0C23FA136D6}"/>
    <cellStyle name="Měna 2 4 4 2 5" xfId="2528" xr:uid="{183D1B6C-BDAC-43EA-988B-20A9F18F27D6}"/>
    <cellStyle name="Měna 2 4 4 3" xfId="1170" xr:uid="{55D503B9-1D76-4E95-B0B9-7F8CC4BFE347}"/>
    <cellStyle name="Měna 2 4 4 3 2" xfId="1946" xr:uid="{9F81A814-8325-4C0A-8926-14EE015E3DF1}"/>
    <cellStyle name="Měna 2 4 4 3 2 2" xfId="5050" xr:uid="{8DA53655-CBA9-4F57-8669-AE921EE9391A}"/>
    <cellStyle name="Měna 2 4 4 3 2 3" xfId="3498" xr:uid="{EE01CAA7-1C1A-4BA9-A34A-BDAAC06F4539}"/>
    <cellStyle name="Měna 2 4 4 3 3" xfId="4274" xr:uid="{D1277889-E12D-4FC3-B17D-587B487239B8}"/>
    <cellStyle name="Měna 2 4 4 3 4" xfId="2722" xr:uid="{015A2A8A-A11E-4ECC-B2FC-6353B0EA3B96}"/>
    <cellStyle name="Měna 2 4 4 4" xfId="1558" xr:uid="{09AFEDFA-7759-4CBE-88CC-A1DE4DBCE233}"/>
    <cellStyle name="Měna 2 4 4 4 2" xfId="4662" xr:uid="{274E3CE4-C079-48F3-861E-7109C5E0299D}"/>
    <cellStyle name="Měna 2 4 4 4 3" xfId="3110" xr:uid="{BE6863EE-970C-4E7F-BC4F-6FE5A9657164}"/>
    <cellStyle name="Měna 2 4 4 5" xfId="3886" xr:uid="{FEF9C5C0-6779-4B9D-A540-DE766DF70B46}"/>
    <cellStyle name="Měna 2 4 4 6" xfId="2334" xr:uid="{8AF3D1C7-7FF2-47A1-A499-78904AC192D5}"/>
    <cellStyle name="Měna 2 4 5" xfId="725" xr:uid="{D309559C-2647-4B15-9F76-6C9019393208}"/>
    <cellStyle name="Měna 2 4 5 2" xfId="980" xr:uid="{EBD7D4E3-5FD9-4BE4-BAA9-13E99C7489B3}"/>
    <cellStyle name="Měna 2 4 5 2 2" xfId="1423" xr:uid="{9A91380C-842C-40E7-99AC-46CC0FC7729D}"/>
    <cellStyle name="Měna 2 4 5 2 2 2" xfId="2199" xr:uid="{5A05E8F3-90E4-4538-B924-A4A8C800B748}"/>
    <cellStyle name="Měna 2 4 5 2 2 2 2" xfId="5303" xr:uid="{DDCD569F-FFA3-4B5B-981A-B6B4C2C17549}"/>
    <cellStyle name="Měna 2 4 5 2 2 2 3" xfId="3751" xr:uid="{FB290B58-DB48-4A3B-87AA-EAC97A6C3418}"/>
    <cellStyle name="Měna 2 4 5 2 2 3" xfId="4527" xr:uid="{890D7FDB-9DDB-415C-B8C3-34FEF67AB948}"/>
    <cellStyle name="Měna 2 4 5 2 2 4" xfId="2975" xr:uid="{770999C9-243B-45F7-8998-3030D6F586CE}"/>
    <cellStyle name="Měna 2 4 5 2 3" xfId="1811" xr:uid="{9C46AE65-9DE6-4702-B467-33A37027DB69}"/>
    <cellStyle name="Měna 2 4 5 2 3 2" xfId="4915" xr:uid="{B25EA57D-05FD-4EAB-AEB6-B7B275384F72}"/>
    <cellStyle name="Měna 2 4 5 2 3 3" xfId="3363" xr:uid="{8E672ACA-1FF2-4027-9443-FCF53B4E420A}"/>
    <cellStyle name="Měna 2 4 5 2 4" xfId="4139" xr:uid="{33CE7D8F-7DC7-4689-9013-AC1A5E22882A}"/>
    <cellStyle name="Měna 2 4 5 2 5" xfId="2587" xr:uid="{5D501E0E-4607-4064-95A1-40BB1E79CBE6}"/>
    <cellStyle name="Měna 2 4 5 3" xfId="1229" xr:uid="{AD3D571C-169A-4CE6-9A4D-64F6502BC9E3}"/>
    <cellStyle name="Měna 2 4 5 3 2" xfId="2005" xr:uid="{593EC815-CA73-469C-9DE6-72EDAE22A619}"/>
    <cellStyle name="Měna 2 4 5 3 2 2" xfId="5109" xr:uid="{8E253791-1DF9-42A8-9BC9-17A8BC5C35E1}"/>
    <cellStyle name="Měna 2 4 5 3 2 3" xfId="3557" xr:uid="{8F82EF67-98AA-4E65-9853-93D3FAD9A9BD}"/>
    <cellStyle name="Měna 2 4 5 3 3" xfId="4333" xr:uid="{ECDC9090-3F99-4687-AFA0-0220D507A35F}"/>
    <cellStyle name="Měna 2 4 5 3 4" xfId="2781" xr:uid="{717AD737-7596-47B0-A06C-1FA94F9342AF}"/>
    <cellStyle name="Měna 2 4 5 4" xfId="1617" xr:uid="{3D34EFFE-B5C5-4925-AAD4-0519C9D656DB}"/>
    <cellStyle name="Měna 2 4 5 4 2" xfId="4721" xr:uid="{13F69CF0-CCCF-4CF1-A561-7D0DB2A5A853}"/>
    <cellStyle name="Měna 2 4 5 4 3" xfId="3169" xr:uid="{A7830990-A5C4-4F10-ADF0-DCF5514F73C8}"/>
    <cellStyle name="Měna 2 4 5 5" xfId="3945" xr:uid="{33292EF5-4FBE-467B-9C7F-9B7079404FAC}"/>
    <cellStyle name="Měna 2 4 5 6" xfId="2393" xr:uid="{3A05723B-A27F-4CAA-804E-035BE88B6645}"/>
    <cellStyle name="Měna 2 4 6" xfId="791" xr:uid="{14A446C6-225A-4A8D-AB47-32EDF07DE774}"/>
    <cellStyle name="Měna 2 4 6 2" xfId="1244" xr:uid="{7602930B-7C43-47AB-8F59-7B8545747166}"/>
    <cellStyle name="Měna 2 4 6 2 2" xfId="2020" xr:uid="{985072DC-A86A-485A-8373-ABD5863649D2}"/>
    <cellStyle name="Měna 2 4 6 2 2 2" xfId="5124" xr:uid="{FAC3EF0C-36AF-45A6-A160-3CBF655A0430}"/>
    <cellStyle name="Měna 2 4 6 2 2 3" xfId="3572" xr:uid="{43E8D5BB-9D93-4655-A3EF-98814D49D180}"/>
    <cellStyle name="Měna 2 4 6 2 3" xfId="4348" xr:uid="{09025C61-B098-4A13-9A0E-E3100BDC29CA}"/>
    <cellStyle name="Měna 2 4 6 2 4" xfId="2796" xr:uid="{EDAB99B3-EA98-421B-B752-F1DA9D9FB851}"/>
    <cellStyle name="Měna 2 4 6 3" xfId="1632" xr:uid="{4C213B46-9BB0-4458-9E75-6DB75277A050}"/>
    <cellStyle name="Měna 2 4 6 3 2" xfId="4736" xr:uid="{9D42DDE5-1ED3-46BD-971E-C10B2E6EB371}"/>
    <cellStyle name="Měna 2 4 6 3 3" xfId="3184" xr:uid="{8D961EFF-1094-4B4D-847C-25040864822F}"/>
    <cellStyle name="Měna 2 4 6 4" xfId="3960" xr:uid="{E425B1F1-BC59-4D86-B947-98E6035A340D}"/>
    <cellStyle name="Měna 2 4 6 5" xfId="2408" xr:uid="{36743E2D-5ECF-43D9-8665-DF5F8EC0ED08}"/>
    <cellStyle name="Měna 2 4 7" xfId="1050" xr:uid="{90801CFB-56A8-4AB5-8CBE-51F61FC0F55B}"/>
    <cellStyle name="Měna 2 4 7 2" xfId="1826" xr:uid="{BA7BB636-5328-418A-BC3E-F20BA04B9B5F}"/>
    <cellStyle name="Měna 2 4 7 2 2" xfId="4930" xr:uid="{0C0C2CA8-B47C-42A2-AC09-4074A1925493}"/>
    <cellStyle name="Měna 2 4 7 2 3" xfId="3378" xr:uid="{4E14D23F-E7D3-424E-9A9F-1400E276AE64}"/>
    <cellStyle name="Měna 2 4 7 3" xfId="4154" xr:uid="{019BE434-EB01-4586-9CA4-4ED890E3BE0E}"/>
    <cellStyle name="Měna 2 4 7 4" xfId="2602" xr:uid="{FCB01884-2673-4459-9044-CAD9CF7AFFFF}"/>
    <cellStyle name="Měna 2 4 8" xfId="1438" xr:uid="{05BA04E2-47C5-409C-B002-047FE4661997}"/>
    <cellStyle name="Měna 2 4 8 2" xfId="4542" xr:uid="{0455B0DB-7D55-4910-9E59-D90933D37775}"/>
    <cellStyle name="Měna 2 4 8 3" xfId="2990" xr:uid="{46BAD26B-B6E1-483C-A2EF-A3948C4D4D3C}"/>
    <cellStyle name="Měna 2 4 9" xfId="3766" xr:uid="{D9A3C9A3-BAD1-4EE7-AE51-FF0251887DD1}"/>
    <cellStyle name="Měna 2 5" xfId="486" xr:uid="{51A5E977-E092-4AFD-83FA-F0BBB5ACDB07}"/>
    <cellStyle name="Měna 2 5 2" xfId="580" xr:uid="{E888A456-2A5D-4AF6-A3EA-B3F5832D7AE7}"/>
    <cellStyle name="Měna 2 5 2 2" xfId="888" xr:uid="{44AACAE1-AA01-44C1-937E-DD6F0026C313}"/>
    <cellStyle name="Měna 2 5 2 2 2" xfId="1334" xr:uid="{5ABC0AAA-D527-404F-A9D0-2BEF7A438FB2}"/>
    <cellStyle name="Měna 2 5 2 2 2 2" xfId="2110" xr:uid="{1C2C56E2-60F3-4CC5-9663-5AAC7DF36A7F}"/>
    <cellStyle name="Měna 2 5 2 2 2 2 2" xfId="5214" xr:uid="{7F2351EF-DFD9-4C24-A0AA-F0F1C42C5DC3}"/>
    <cellStyle name="Měna 2 5 2 2 2 2 3" xfId="3662" xr:uid="{68CB8B86-6EE8-4240-A885-CB8C8C051737}"/>
    <cellStyle name="Měna 2 5 2 2 2 3" xfId="4438" xr:uid="{8E7C8104-8A74-4046-BB26-14D6B119E22F}"/>
    <cellStyle name="Měna 2 5 2 2 2 4" xfId="2886" xr:uid="{E808C49A-BED0-4619-981F-3C2D07F6CC0B}"/>
    <cellStyle name="Měna 2 5 2 2 3" xfId="1722" xr:uid="{9D1E1A22-9625-403D-AD31-3315B2083FF0}"/>
    <cellStyle name="Měna 2 5 2 2 3 2" xfId="4826" xr:uid="{24B0BD06-816D-4E68-8F56-7E5D28442D49}"/>
    <cellStyle name="Měna 2 5 2 2 3 3" xfId="3274" xr:uid="{5516ADE8-3549-4F90-8C70-61A8C428D654}"/>
    <cellStyle name="Měna 2 5 2 2 4" xfId="4050" xr:uid="{E5AEBB4D-C17A-4101-BB94-554F16C2CBB1}"/>
    <cellStyle name="Měna 2 5 2 2 5" xfId="2498" xr:uid="{74606938-26FC-46CB-AB32-DDBE08886EE3}"/>
    <cellStyle name="Měna 2 5 2 3" xfId="1140" xr:uid="{FE09AED2-ABBC-4871-A94C-FDB24D5C6DFD}"/>
    <cellStyle name="Měna 2 5 2 3 2" xfId="1916" xr:uid="{C947A9F5-4A60-4A8C-A489-66FA010B6E68}"/>
    <cellStyle name="Měna 2 5 2 3 2 2" xfId="5020" xr:uid="{4B222B9C-88F0-4574-8D4B-637EBC1F0C36}"/>
    <cellStyle name="Měna 2 5 2 3 2 3" xfId="3468" xr:uid="{6D925EF4-D9A6-4C5D-802A-B7660AA8D018}"/>
    <cellStyle name="Měna 2 5 2 3 3" xfId="4244" xr:uid="{41E3061A-EE41-4583-BA45-C80EDE5D4B69}"/>
    <cellStyle name="Měna 2 5 2 3 4" xfId="2692" xr:uid="{AF9AF867-2799-411E-861B-64FDD4AA44FB}"/>
    <cellStyle name="Měna 2 5 2 4" xfId="1528" xr:uid="{B49FB9C5-1F83-4FFC-A374-6F2CBD980A9D}"/>
    <cellStyle name="Měna 2 5 2 4 2" xfId="4632" xr:uid="{688971B9-50AB-4443-AA98-A4C57D9551A3}"/>
    <cellStyle name="Měna 2 5 2 4 3" xfId="3080" xr:uid="{D0E30720-063F-4894-83DB-13F1FCD0253D}"/>
    <cellStyle name="Měna 2 5 2 5" xfId="3856" xr:uid="{F2F54610-90BF-4727-8920-970B2A4D560D}"/>
    <cellStyle name="Měna 2 5 2 6" xfId="2304" xr:uid="{F355D6FD-CD7D-4383-9901-CC19FE66102D}"/>
    <cellStyle name="Měna 2 5 3" xfId="642" xr:uid="{6C7A6F10-CE96-477C-9A5E-5582536908B4}"/>
    <cellStyle name="Měna 2 5 3 2" xfId="948" xr:uid="{E9BFD6BA-1005-4910-931A-8A07A0EC9612}"/>
    <cellStyle name="Měna 2 5 3 2 2" xfId="1394" xr:uid="{7D0DE0D6-6112-4006-BCE0-B78AFD589CB9}"/>
    <cellStyle name="Měna 2 5 3 2 2 2" xfId="2170" xr:uid="{55509815-8BC8-4C80-ACCE-712D3327B0E6}"/>
    <cellStyle name="Měna 2 5 3 2 2 2 2" xfId="5274" xr:uid="{0CE9C9AF-D664-4CF5-8CFD-213B17583768}"/>
    <cellStyle name="Měna 2 5 3 2 2 2 3" xfId="3722" xr:uid="{0BFC232E-08D7-4D48-9C02-16FCC84E7CE3}"/>
    <cellStyle name="Měna 2 5 3 2 2 3" xfId="4498" xr:uid="{DCA0346F-1167-4DC4-89CC-0C3F034ADD54}"/>
    <cellStyle name="Měna 2 5 3 2 2 4" xfId="2946" xr:uid="{00DF3ED7-1926-4336-A85D-66A37E7DDA01}"/>
    <cellStyle name="Měna 2 5 3 2 3" xfId="1782" xr:uid="{D0CD7FA2-E570-4EBA-86F0-43438FF41868}"/>
    <cellStyle name="Měna 2 5 3 2 3 2" xfId="4886" xr:uid="{5955C5F8-4EE3-4821-B8A7-5367A6B7A4AE}"/>
    <cellStyle name="Měna 2 5 3 2 3 3" xfId="3334" xr:uid="{A20FC48E-FE3A-4100-AC33-5AEF42FF9B67}"/>
    <cellStyle name="Měna 2 5 3 2 4" xfId="4110" xr:uid="{8D81F6F4-38FE-4060-B01B-85D5D0E65AFA}"/>
    <cellStyle name="Měna 2 5 3 2 5" xfId="2558" xr:uid="{41AE1F8D-3CE2-47C4-91A7-4F18C94D8E76}"/>
    <cellStyle name="Měna 2 5 3 3" xfId="1200" xr:uid="{5569EE31-DA1A-486B-8270-5399E85C59B2}"/>
    <cellStyle name="Měna 2 5 3 3 2" xfId="1976" xr:uid="{18B5B25D-7714-496B-9218-613EE62A073A}"/>
    <cellStyle name="Měna 2 5 3 3 2 2" xfId="5080" xr:uid="{4E36A0CD-E8C6-416F-8B8A-45497DE1F20C}"/>
    <cellStyle name="Měna 2 5 3 3 2 3" xfId="3528" xr:uid="{7D7748C2-9646-4247-871C-6A46AC3923E4}"/>
    <cellStyle name="Měna 2 5 3 3 3" xfId="4304" xr:uid="{2A14BD43-326D-4553-A487-5AF7624CBA74}"/>
    <cellStyle name="Měna 2 5 3 3 4" xfId="2752" xr:uid="{543D69D6-EC44-4641-A289-5D02340387FA}"/>
    <cellStyle name="Měna 2 5 3 4" xfId="1588" xr:uid="{F0E5B3FE-DF5B-4A52-9F0D-922BB109B704}"/>
    <cellStyle name="Měna 2 5 3 4 2" xfId="4692" xr:uid="{6B935D30-69D6-40FD-9647-A28F22573A7D}"/>
    <cellStyle name="Měna 2 5 3 4 3" xfId="3140" xr:uid="{5DAC9598-D2DD-42B8-ABDD-E69E7294B427}"/>
    <cellStyle name="Měna 2 5 3 5" xfId="3916" xr:uid="{6F801E46-C58C-4396-B54C-DDBA848F1A78}"/>
    <cellStyle name="Měna 2 5 3 6" xfId="2364" xr:uid="{A125B0C9-9DDD-4B9E-8A84-DA966F356685}"/>
    <cellStyle name="Měna 2 5 4" xfId="826" xr:uid="{BE397CEA-A01B-4F18-8504-2B1479633F52}"/>
    <cellStyle name="Měna 2 5 4 2" xfId="1274" xr:uid="{EBC747FA-1898-491B-BCFC-D13324F0D230}"/>
    <cellStyle name="Měna 2 5 4 2 2" xfId="2050" xr:uid="{0E9793FD-9995-46EB-B214-B7489DD558CC}"/>
    <cellStyle name="Měna 2 5 4 2 2 2" xfId="5154" xr:uid="{D0FB5649-B7A6-44A1-98DC-1466F078F0D9}"/>
    <cellStyle name="Měna 2 5 4 2 2 3" xfId="3602" xr:uid="{9639774A-3C49-48BC-B82A-F2CFE7A16E30}"/>
    <cellStyle name="Měna 2 5 4 2 3" xfId="4378" xr:uid="{9DEE3BA0-927B-4C6F-ACB1-39C5F9A34370}"/>
    <cellStyle name="Měna 2 5 4 2 4" xfId="2826" xr:uid="{F9E47BCF-194F-49AC-835D-F57B33FE0882}"/>
    <cellStyle name="Měna 2 5 4 3" xfId="1662" xr:uid="{F4B3B597-9575-44FA-AAAB-12D314F272E0}"/>
    <cellStyle name="Měna 2 5 4 3 2" xfId="4766" xr:uid="{D811048D-3434-4812-B165-AA533BB925BD}"/>
    <cellStyle name="Měna 2 5 4 3 3" xfId="3214" xr:uid="{D8C42DE4-885B-4311-A88E-23892AB6929D}"/>
    <cellStyle name="Měna 2 5 4 4" xfId="3990" xr:uid="{BCDEC56E-B340-4D6D-ACE0-BAB9943675CC}"/>
    <cellStyle name="Měna 2 5 4 5" xfId="2438" xr:uid="{BBA93933-F0E0-4DB8-B933-D5CF2CAB4921}"/>
    <cellStyle name="Měna 2 5 5" xfId="1080" xr:uid="{78EC7741-6FE9-4B95-AD6D-52F7939DCC32}"/>
    <cellStyle name="Měna 2 5 5 2" xfId="1856" xr:uid="{7584FC31-3CC0-4FB1-9368-BDDD83AF5116}"/>
    <cellStyle name="Měna 2 5 5 2 2" xfId="4960" xr:uid="{C1BBE81F-272B-4F12-BC58-D8B972063BEE}"/>
    <cellStyle name="Měna 2 5 5 2 3" xfId="3408" xr:uid="{765D4146-272C-4FB3-9E08-8D65171E66EF}"/>
    <cellStyle name="Měna 2 5 5 3" xfId="4184" xr:uid="{B008014B-190B-435F-8D3C-AEAEBA1AE822}"/>
    <cellStyle name="Měna 2 5 5 4" xfId="2632" xr:uid="{87704E3A-07DA-4CD4-BEDB-4995523F6C93}"/>
    <cellStyle name="Měna 2 5 6" xfId="1468" xr:uid="{2EAB5776-C327-4B78-9798-E4AB437FE46A}"/>
    <cellStyle name="Měna 2 5 6 2" xfId="4572" xr:uid="{5AFF70EC-C8E5-4CC2-A3AD-3E83930B4625}"/>
    <cellStyle name="Měna 2 5 6 3" xfId="3020" xr:uid="{FA43792E-4414-4FCF-9C22-B5F88F7A61F9}"/>
    <cellStyle name="Měna 2 5 7" xfId="3796" xr:uid="{A933E4ED-B857-410D-8988-B82EAC88450A}"/>
    <cellStyle name="Měna 2 5 8" xfId="2244" xr:uid="{F6511420-323E-4BD5-94A4-EE54EAC0293D}"/>
    <cellStyle name="Měna 2 6" xfId="500" xr:uid="{C5776BB4-248D-42A2-8762-CF5F5D242AA7}"/>
    <cellStyle name="Měna 2 6 2" xfId="589" xr:uid="{6D0ED0AD-C419-4211-B290-1EEB6E14A280}"/>
    <cellStyle name="Měna 2 6 2 2" xfId="897" xr:uid="{AD53792E-9AC3-4F5F-9655-A7E3A705242C}"/>
    <cellStyle name="Měna 2 6 2 2 2" xfId="1343" xr:uid="{DB753BCC-9767-473F-8D82-53FDE2EC8937}"/>
    <cellStyle name="Měna 2 6 2 2 2 2" xfId="2119" xr:uid="{C15AFA94-7482-4F3D-83B9-670482F82D76}"/>
    <cellStyle name="Měna 2 6 2 2 2 2 2" xfId="5223" xr:uid="{35DC7E49-0F38-4CD5-B91F-8ECDF0451B15}"/>
    <cellStyle name="Měna 2 6 2 2 2 2 3" xfId="3671" xr:uid="{092C1A1B-314D-41D0-8C44-BC61B9E5AAE9}"/>
    <cellStyle name="Měna 2 6 2 2 2 3" xfId="4447" xr:uid="{17BC55A0-B3FC-4367-8C2F-E3A72A8C169A}"/>
    <cellStyle name="Měna 2 6 2 2 2 4" xfId="2895" xr:uid="{37477058-8601-4BE3-BCDB-54A4CBC9BBA8}"/>
    <cellStyle name="Měna 2 6 2 2 3" xfId="1731" xr:uid="{5B4E0916-45F3-4199-8102-FFE9586C0275}"/>
    <cellStyle name="Měna 2 6 2 2 3 2" xfId="4835" xr:uid="{4E532D22-2DD2-4CC6-A38B-FD2974DA7446}"/>
    <cellStyle name="Měna 2 6 2 2 3 3" xfId="3283" xr:uid="{AAF2F17C-D2E4-4D5B-86D8-4595D44432C7}"/>
    <cellStyle name="Měna 2 6 2 2 4" xfId="4059" xr:uid="{091BFBF6-1675-4FDB-B945-C9BC15D78731}"/>
    <cellStyle name="Měna 2 6 2 2 5" xfId="2507" xr:uid="{CE384C0A-427F-4D3D-B9D6-12DC8F18C8CF}"/>
    <cellStyle name="Měna 2 6 2 3" xfId="1149" xr:uid="{7FDF7FC1-2566-456D-ABAB-FFC3F5F65EF1}"/>
    <cellStyle name="Měna 2 6 2 3 2" xfId="1925" xr:uid="{BD8606F2-2E81-4784-B308-42B73B88738F}"/>
    <cellStyle name="Měna 2 6 2 3 2 2" xfId="5029" xr:uid="{8C3ED02C-A364-45B0-B4D2-E4F4903EC3C9}"/>
    <cellStyle name="Měna 2 6 2 3 2 3" xfId="3477" xr:uid="{497C593E-5D24-4D2C-9BCB-CC9375805D86}"/>
    <cellStyle name="Měna 2 6 2 3 3" xfId="4253" xr:uid="{2ED4ED50-EA8C-4C3B-90FA-B2FC96335C75}"/>
    <cellStyle name="Měna 2 6 2 3 4" xfId="2701" xr:uid="{8C2E9FAA-FFF0-43A5-94B0-E77C886A70F4}"/>
    <cellStyle name="Měna 2 6 2 4" xfId="1537" xr:uid="{3A81B3F1-A205-498F-969B-52CBD6A19784}"/>
    <cellStyle name="Měna 2 6 2 4 2" xfId="4641" xr:uid="{E9B1F71E-CB3D-4713-9908-9D00B586B2CA}"/>
    <cellStyle name="Měna 2 6 2 4 3" xfId="3089" xr:uid="{42D7EB5D-0660-4A51-919A-3103BF21739E}"/>
    <cellStyle name="Měna 2 6 2 5" xfId="3865" xr:uid="{28764AC8-EC0C-4312-8CFB-649854CBCDF2}"/>
    <cellStyle name="Měna 2 6 2 6" xfId="2313" xr:uid="{9B592D8E-3F87-49B9-BDC1-415F6A8B8ECD}"/>
    <cellStyle name="Měna 2 6 3" xfId="651" xr:uid="{CCBC9C6C-4F54-4A0D-B129-97D6970F98A1}"/>
    <cellStyle name="Měna 2 6 3 2" xfId="957" xr:uid="{03DDB494-5163-498D-A3DC-2EE869AF3553}"/>
    <cellStyle name="Měna 2 6 3 2 2" xfId="1403" xr:uid="{BAD0920A-E93D-4945-9E50-5ECEDC98C03F}"/>
    <cellStyle name="Měna 2 6 3 2 2 2" xfId="2179" xr:uid="{6731D979-2343-4B22-857F-0AFBF68F8E5A}"/>
    <cellStyle name="Měna 2 6 3 2 2 2 2" xfId="5283" xr:uid="{F1D9354C-096F-4EDF-96BE-D882515ED705}"/>
    <cellStyle name="Měna 2 6 3 2 2 2 3" xfId="3731" xr:uid="{BB985E31-D7AA-4DEE-B462-04FCC36073D8}"/>
    <cellStyle name="Měna 2 6 3 2 2 3" xfId="4507" xr:uid="{6FA6E782-5FED-451A-970B-8982AF8FA9B9}"/>
    <cellStyle name="Měna 2 6 3 2 2 4" xfId="2955" xr:uid="{179E5B6D-0F97-42E8-B2FF-DFDB1DB6774A}"/>
    <cellStyle name="Měna 2 6 3 2 3" xfId="1791" xr:uid="{12118D35-6B26-4902-BA2B-D754D9F24E95}"/>
    <cellStyle name="Měna 2 6 3 2 3 2" xfId="4895" xr:uid="{5FBDE78D-523E-42C6-A5E2-79B18819ED6C}"/>
    <cellStyle name="Měna 2 6 3 2 3 3" xfId="3343" xr:uid="{6FA0DB77-43FC-4F5A-B837-C6A6E41B40A6}"/>
    <cellStyle name="Měna 2 6 3 2 4" xfId="4119" xr:uid="{2FF9BC7C-381A-4353-8D85-DFF6A4B176D1}"/>
    <cellStyle name="Měna 2 6 3 2 5" xfId="2567" xr:uid="{A2218B65-4541-47E8-B747-C028AF46EF49}"/>
    <cellStyle name="Měna 2 6 3 3" xfId="1209" xr:uid="{09301D55-2667-4F17-BF19-E6CBDC01202E}"/>
    <cellStyle name="Měna 2 6 3 3 2" xfId="1985" xr:uid="{DE432E73-CB10-4212-A6B0-1DB95CE5A00D}"/>
    <cellStyle name="Měna 2 6 3 3 2 2" xfId="5089" xr:uid="{8DF13A06-1AE1-4BDE-94FC-5D5B4DA53A54}"/>
    <cellStyle name="Měna 2 6 3 3 2 3" xfId="3537" xr:uid="{A992EDF2-0F40-48D0-A58E-2724BB07B278}"/>
    <cellStyle name="Měna 2 6 3 3 3" xfId="4313" xr:uid="{033305B2-9D92-42B6-BA62-985956871597}"/>
    <cellStyle name="Měna 2 6 3 3 4" xfId="2761" xr:uid="{F3AE6F47-6C11-41E7-937A-CFA66E1E50D5}"/>
    <cellStyle name="Měna 2 6 3 4" xfId="1597" xr:uid="{DBF5FB61-0AFA-4774-8D71-3E3C8A87F88D}"/>
    <cellStyle name="Měna 2 6 3 4 2" xfId="4701" xr:uid="{C68636DE-9F22-4FCB-96C9-8DDAE878CEDC}"/>
    <cellStyle name="Měna 2 6 3 4 3" xfId="3149" xr:uid="{FDE3A549-A33B-4240-9222-C2E66E576853}"/>
    <cellStyle name="Měna 2 6 3 5" xfId="3925" xr:uid="{A353029F-817A-45A2-8DCB-9A5195FC42A6}"/>
    <cellStyle name="Měna 2 6 3 6" xfId="2373" xr:uid="{E87CEA87-DF34-42F5-B63B-6C75D8C5C5F6}"/>
    <cellStyle name="Měna 2 6 4" xfId="835" xr:uid="{780367E7-6526-4BC3-98C4-BEA8DAA666EC}"/>
    <cellStyle name="Měna 2 6 4 2" xfId="1283" xr:uid="{2F4AB5FA-05C7-4E87-887B-8A24CBC36E19}"/>
    <cellStyle name="Měna 2 6 4 2 2" xfId="2059" xr:uid="{E0734C4F-6056-4BFE-9853-F8541A24F62C}"/>
    <cellStyle name="Měna 2 6 4 2 2 2" xfId="5163" xr:uid="{96ADAC72-230E-4323-905A-6C2369C2228B}"/>
    <cellStyle name="Měna 2 6 4 2 2 3" xfId="3611" xr:uid="{1047C69A-0920-40DB-9B37-228140893094}"/>
    <cellStyle name="Měna 2 6 4 2 3" xfId="4387" xr:uid="{AF0337DC-76F6-4DDD-9688-4ADEFE797961}"/>
    <cellStyle name="Měna 2 6 4 2 4" xfId="2835" xr:uid="{445CE467-37C8-4849-980D-50F42F5CF323}"/>
    <cellStyle name="Měna 2 6 4 3" xfId="1671" xr:uid="{5C478261-A396-40FF-9EC0-21C824169216}"/>
    <cellStyle name="Měna 2 6 4 3 2" xfId="4775" xr:uid="{E5F2B5A4-1478-4263-BDC1-46455FBEC1C5}"/>
    <cellStyle name="Měna 2 6 4 3 3" xfId="3223" xr:uid="{B18F4745-C0F2-452B-B0A3-0A0CB0F3FCF6}"/>
    <cellStyle name="Měna 2 6 4 4" xfId="3999" xr:uid="{EC7AB8E8-2F2E-4A7B-972B-3CB3922C3F47}"/>
    <cellStyle name="Měna 2 6 4 5" xfId="2447" xr:uid="{3A6EB8FB-4676-4C88-96D4-49E1083C4118}"/>
    <cellStyle name="Měna 2 6 5" xfId="1089" xr:uid="{C63DFBC7-8399-49C9-96AD-93C6F19826FD}"/>
    <cellStyle name="Měna 2 6 5 2" xfId="1865" xr:uid="{170950F3-E838-47A1-AD80-D849754B45DB}"/>
    <cellStyle name="Měna 2 6 5 2 2" xfId="4969" xr:uid="{228407BF-30CE-4C8D-9AFD-4A9904920FFD}"/>
    <cellStyle name="Měna 2 6 5 2 3" xfId="3417" xr:uid="{98BD3695-5292-46F8-B543-38A33D1CC169}"/>
    <cellStyle name="Měna 2 6 5 3" xfId="4193" xr:uid="{0DC76D7B-E2E9-469F-A21E-D4C87648AA5C}"/>
    <cellStyle name="Měna 2 6 5 4" xfId="2641" xr:uid="{4C2BE2D4-0633-4E21-9A1E-DDD347938763}"/>
    <cellStyle name="Měna 2 6 6" xfId="1477" xr:uid="{9ADCACC9-A5C8-4194-8A54-CBCD29F37841}"/>
    <cellStyle name="Měna 2 6 6 2" xfId="4581" xr:uid="{7401AC0B-BA6E-4465-9160-87CC2BA1769F}"/>
    <cellStyle name="Měna 2 6 6 3" xfId="3029" xr:uid="{BC526BCB-4F75-4AD9-B92F-F97E85B20137}"/>
    <cellStyle name="Měna 2 6 7" xfId="3805" xr:uid="{C6F75B5B-8E1A-4987-9099-5BCEAF7A8EE5}"/>
    <cellStyle name="Měna 2 6 8" xfId="2253" xr:uid="{8FB5F28D-31BF-4D9D-81AA-3DA670B85E99}"/>
    <cellStyle name="Měna 2 7" xfId="467" xr:uid="{6BD97B5D-F60C-42C7-8D7B-B8EACA1353A6}"/>
    <cellStyle name="Měna 2 7 2" xfId="562" xr:uid="{49929E48-566C-431A-8D70-38FCCAB0691B}"/>
    <cellStyle name="Měna 2 7 2 2" xfId="870" xr:uid="{C95E4587-22F1-4EBC-B20C-0208C9520A3E}"/>
    <cellStyle name="Měna 2 7 2 2 2" xfId="1316" xr:uid="{0480CEF5-6579-46BE-8F2B-D8A8E6EC1CEF}"/>
    <cellStyle name="Měna 2 7 2 2 2 2" xfId="2092" xr:uid="{D18EA658-7F14-455D-8A90-FD898C6CA543}"/>
    <cellStyle name="Měna 2 7 2 2 2 2 2" xfId="5196" xr:uid="{5D7F7472-F92C-40A9-8B96-4BAD74C35AEB}"/>
    <cellStyle name="Měna 2 7 2 2 2 2 3" xfId="3644" xr:uid="{2AB08457-99FB-4EA5-A3D5-EDE21A153324}"/>
    <cellStyle name="Měna 2 7 2 2 2 3" xfId="4420" xr:uid="{AF9F3A25-4D37-4301-87AE-404DE8496882}"/>
    <cellStyle name="Měna 2 7 2 2 2 4" xfId="2868" xr:uid="{BBC20167-73C5-4A7A-898E-F953EE521DC7}"/>
    <cellStyle name="Měna 2 7 2 2 3" xfId="1704" xr:uid="{C5EF1799-27D9-420F-B018-17147072E33B}"/>
    <cellStyle name="Měna 2 7 2 2 3 2" xfId="4808" xr:uid="{04E50ADE-9EE7-4EA7-B6DA-3D3B6815E21D}"/>
    <cellStyle name="Měna 2 7 2 2 3 3" xfId="3256" xr:uid="{7B194D07-15B1-42D0-9F6C-E0A7B63ACF8F}"/>
    <cellStyle name="Měna 2 7 2 2 4" xfId="4032" xr:uid="{15497B5F-03FB-4F58-907A-46CF07F00D2F}"/>
    <cellStyle name="Měna 2 7 2 2 5" xfId="2480" xr:uid="{12011244-2F06-43E7-9932-EB06F909FCFC}"/>
    <cellStyle name="Měna 2 7 2 3" xfId="1122" xr:uid="{5D6D1AFF-0A76-4BA9-B4FA-40AE799789A5}"/>
    <cellStyle name="Měna 2 7 2 3 2" xfId="1898" xr:uid="{9101ED12-D728-4460-A7B1-421C1F099EE2}"/>
    <cellStyle name="Měna 2 7 2 3 2 2" xfId="5002" xr:uid="{31F0532C-BCEF-4E6D-A5B9-50E2F1AA9504}"/>
    <cellStyle name="Měna 2 7 2 3 2 3" xfId="3450" xr:uid="{BC155865-C7E9-470C-900E-F550737AB90F}"/>
    <cellStyle name="Měna 2 7 2 3 3" xfId="4226" xr:uid="{2D7B46BB-1BDA-4574-AA07-189FAC1E3C45}"/>
    <cellStyle name="Měna 2 7 2 3 4" xfId="2674" xr:uid="{F36A1DA3-B90E-4BE7-B2F3-0460DF812DE2}"/>
    <cellStyle name="Měna 2 7 2 4" xfId="1510" xr:uid="{5983E4F9-F246-4C18-8844-48D07659C6B1}"/>
    <cellStyle name="Měna 2 7 2 4 2" xfId="4614" xr:uid="{B333D9F1-7CA6-4DB4-AED5-143E8C0F3C49}"/>
    <cellStyle name="Měna 2 7 2 4 3" xfId="3062" xr:uid="{DD4DC92A-E806-4FDC-BC67-ADE47549CDD3}"/>
    <cellStyle name="Měna 2 7 2 5" xfId="3838" xr:uid="{7DCE29DE-3BCD-43A8-B05F-1C994BCFCCF1}"/>
    <cellStyle name="Měna 2 7 2 6" xfId="2286" xr:uid="{48F58AB7-8FD3-492A-B7CA-AF20E5DF6693}"/>
    <cellStyle name="Měna 2 7 3" xfId="624" xr:uid="{861879C7-287A-421D-88F7-7EBC8BFA332C}"/>
    <cellStyle name="Měna 2 7 3 2" xfId="930" xr:uid="{579BFE99-FD76-4668-8BFA-DEF38D6D991D}"/>
    <cellStyle name="Měna 2 7 3 2 2" xfId="1376" xr:uid="{38A9B78D-7846-4BFD-AA28-2FC6B69785E8}"/>
    <cellStyle name="Měna 2 7 3 2 2 2" xfId="2152" xr:uid="{0C9B779A-2894-47D6-A8E6-87A77FDE6E5D}"/>
    <cellStyle name="Měna 2 7 3 2 2 2 2" xfId="5256" xr:uid="{1577CFF8-CFED-4A85-8CDA-5A1F8BF280B2}"/>
    <cellStyle name="Měna 2 7 3 2 2 2 3" xfId="3704" xr:uid="{76718432-B429-486B-986D-B5F19D5FA514}"/>
    <cellStyle name="Měna 2 7 3 2 2 3" xfId="4480" xr:uid="{D04A2A5F-E551-4BCE-B6C4-6C08F8443273}"/>
    <cellStyle name="Měna 2 7 3 2 2 4" xfId="2928" xr:uid="{713933D3-B44C-4FAF-AC1D-26D837910330}"/>
    <cellStyle name="Měna 2 7 3 2 3" xfId="1764" xr:uid="{8183E499-E946-41A9-AE10-FB15A6762591}"/>
    <cellStyle name="Měna 2 7 3 2 3 2" xfId="4868" xr:uid="{D89E950D-6956-457E-92F6-398CA302D433}"/>
    <cellStyle name="Měna 2 7 3 2 3 3" xfId="3316" xr:uid="{2EEAA623-3613-4FDC-B06E-CAE08DD98E81}"/>
    <cellStyle name="Měna 2 7 3 2 4" xfId="4092" xr:uid="{D60F0C29-88F1-4F78-A5C9-A390811A4B31}"/>
    <cellStyle name="Měna 2 7 3 2 5" xfId="2540" xr:uid="{86E5D123-41E2-4BC7-93A9-86FDD5A13D2E}"/>
    <cellStyle name="Měna 2 7 3 3" xfId="1182" xr:uid="{D727F2F9-1216-44BF-866D-B0F053F45C95}"/>
    <cellStyle name="Měna 2 7 3 3 2" xfId="1958" xr:uid="{E9973B6A-3BAD-472F-B2EE-A7571C243784}"/>
    <cellStyle name="Měna 2 7 3 3 2 2" xfId="5062" xr:uid="{AFEEE611-89BB-4060-8657-47E844140A38}"/>
    <cellStyle name="Měna 2 7 3 3 2 3" xfId="3510" xr:uid="{74FAB747-43C3-4AFF-B594-ADEE2BC68B1D}"/>
    <cellStyle name="Měna 2 7 3 3 3" xfId="4286" xr:uid="{1563C9CD-3756-481A-BCC9-21304108E5B2}"/>
    <cellStyle name="Měna 2 7 3 3 4" xfId="2734" xr:uid="{A23EB119-F33F-494B-9043-2A0FD00D88FF}"/>
    <cellStyle name="Měna 2 7 3 4" xfId="1570" xr:uid="{F061B0C9-06E3-4C58-858D-1AFE5392F479}"/>
    <cellStyle name="Měna 2 7 3 4 2" xfId="4674" xr:uid="{6F2A6B7A-3CF5-4BE0-B6E8-526253E6F9A2}"/>
    <cellStyle name="Měna 2 7 3 4 3" xfId="3122" xr:uid="{82C714DC-DDEA-4B62-9217-0E9231D04BAB}"/>
    <cellStyle name="Měna 2 7 3 5" xfId="3898" xr:uid="{A38E031C-E2B5-4997-8D25-18CA2617796E}"/>
    <cellStyle name="Měna 2 7 3 6" xfId="2346" xr:uid="{DDEEEE42-F7F1-4A95-A3BC-12D4526C9719}"/>
    <cellStyle name="Měna 2 7 4" xfId="808" xr:uid="{42A6218D-67B9-4D82-A667-1472035AB5CA}"/>
    <cellStyle name="Měna 2 7 4 2" xfId="1256" xr:uid="{58870C31-19D2-4AB6-8145-1348D74DC20C}"/>
    <cellStyle name="Měna 2 7 4 2 2" xfId="2032" xr:uid="{43C1EB5B-D481-4D16-8620-09B369DD0CC9}"/>
    <cellStyle name="Měna 2 7 4 2 2 2" xfId="5136" xr:uid="{06CB6C8F-0D6E-45C2-ACBF-CA599A5166CE}"/>
    <cellStyle name="Měna 2 7 4 2 2 3" xfId="3584" xr:uid="{D683383B-90B1-413E-9F0F-308319208C5E}"/>
    <cellStyle name="Měna 2 7 4 2 3" xfId="4360" xr:uid="{FEAD5700-89F3-424E-AF07-DD7F28336558}"/>
    <cellStyle name="Měna 2 7 4 2 4" xfId="2808" xr:uid="{28841C1E-A1B4-45B3-864E-A14411A23436}"/>
    <cellStyle name="Měna 2 7 4 3" xfId="1644" xr:uid="{E4E385C6-40E2-4410-8419-2F5B35E75279}"/>
    <cellStyle name="Měna 2 7 4 3 2" xfId="4748" xr:uid="{F4D720CB-1E35-4BE3-A81B-E341BDF66335}"/>
    <cellStyle name="Měna 2 7 4 3 3" xfId="3196" xr:uid="{F7BC6C90-8EFD-425C-B0EF-598201D1FBAB}"/>
    <cellStyle name="Měna 2 7 4 4" xfId="3972" xr:uid="{E5D4040B-1DD4-4269-B683-94FB2A612D3E}"/>
    <cellStyle name="Měna 2 7 4 5" xfId="2420" xr:uid="{09B8175F-3B28-4474-B1B7-3FCE7D5F518A}"/>
    <cellStyle name="Měna 2 7 5" xfId="1062" xr:uid="{05DDAB42-879B-41FD-A7E9-FEE9F42E5731}"/>
    <cellStyle name="Měna 2 7 5 2" xfId="1838" xr:uid="{DAA3FC2D-4886-4A04-BDF4-0C5140AA1C6D}"/>
    <cellStyle name="Měna 2 7 5 2 2" xfId="4942" xr:uid="{B0007C51-C9DE-47D0-BC73-C4C19A6B855D}"/>
    <cellStyle name="Měna 2 7 5 2 3" xfId="3390" xr:uid="{F797A20A-D24F-4662-A186-947B31BF76B7}"/>
    <cellStyle name="Měna 2 7 5 3" xfId="4166" xr:uid="{6CFAE965-F826-43AE-983A-4DB3778E99A8}"/>
    <cellStyle name="Měna 2 7 5 4" xfId="2614" xr:uid="{DA109FD7-7148-422C-891F-0B25F9E66ACD}"/>
    <cellStyle name="Měna 2 7 6" xfId="1450" xr:uid="{65786EB7-EE8A-490E-B5EE-408A4B29DC0B}"/>
    <cellStyle name="Měna 2 7 6 2" xfId="4554" xr:uid="{1FC722EA-5E12-42FF-97C8-4E049B3FEEF5}"/>
    <cellStyle name="Měna 2 7 6 3" xfId="3002" xr:uid="{D83167B4-AA63-4EC3-AB52-A21068ECAE13}"/>
    <cellStyle name="Měna 2 7 7" xfId="3778" xr:uid="{C5BB4710-7E23-47CD-A3A3-2BDB7BAE7180}"/>
    <cellStyle name="Měna 2 7 8" xfId="2226" xr:uid="{59D912FC-88F9-46A0-B156-0F118C3B7BA3}"/>
    <cellStyle name="Měna 2 8" xfId="537" xr:uid="{0566F419-ADD6-432B-8F56-6724793DA0FC}"/>
    <cellStyle name="Měna 2 8 2" xfId="846" xr:uid="{B3A285D1-1FF7-418B-B40C-9A8232A4F3CD}"/>
    <cellStyle name="Měna 2 8 2 2" xfId="1292" xr:uid="{0AF8A559-F8C5-4182-A7AA-EC316A2BDA42}"/>
    <cellStyle name="Měna 2 8 2 2 2" xfId="2068" xr:uid="{86978CE8-8F82-45AC-B4A6-1D08D81CE74D}"/>
    <cellStyle name="Měna 2 8 2 2 2 2" xfId="5172" xr:uid="{A61E6E92-732F-4DB6-9D3D-86B83F2445D5}"/>
    <cellStyle name="Měna 2 8 2 2 2 3" xfId="3620" xr:uid="{EC564A19-5046-452D-AEFE-9DB4B2174E64}"/>
    <cellStyle name="Měna 2 8 2 2 3" xfId="4396" xr:uid="{65E43E8A-6E9B-43E3-8DB1-CE66E0128D31}"/>
    <cellStyle name="Měna 2 8 2 2 4" xfId="2844" xr:uid="{1B9289A1-6B2A-434E-9DDC-97147E7B4C9C}"/>
    <cellStyle name="Měna 2 8 2 3" xfId="1680" xr:uid="{F0658117-609A-4267-9F2A-9EEE99F71B31}"/>
    <cellStyle name="Měna 2 8 2 3 2" xfId="4784" xr:uid="{3C7887DA-F214-4B73-9C14-DB399284442A}"/>
    <cellStyle name="Měna 2 8 2 3 3" xfId="3232" xr:uid="{C9BF64DD-FF60-425D-853A-B40B354A995C}"/>
    <cellStyle name="Měna 2 8 2 4" xfId="4008" xr:uid="{E0EA39CE-E7C0-4F57-8B4C-CAFC52C51220}"/>
    <cellStyle name="Měna 2 8 2 5" xfId="2456" xr:uid="{D1220DDE-341D-4765-B131-E63DD60DEB5D}"/>
    <cellStyle name="Měna 2 8 3" xfId="1098" xr:uid="{4A2435DE-BC4B-45F0-9320-DBBDDE75A7A0}"/>
    <cellStyle name="Měna 2 8 3 2" xfId="1874" xr:uid="{51EA57C9-CA9A-4E81-A127-E0681FB8215A}"/>
    <cellStyle name="Měna 2 8 3 2 2" xfId="4978" xr:uid="{092753AF-D836-4541-8653-8294D5364A93}"/>
    <cellStyle name="Měna 2 8 3 2 3" xfId="3426" xr:uid="{0810CD05-87DD-42AF-BA26-88F26CB1EEA8}"/>
    <cellStyle name="Měna 2 8 3 3" xfId="4202" xr:uid="{3DC586AF-C8D5-498F-BEF9-4CAF67E0A55D}"/>
    <cellStyle name="Měna 2 8 3 4" xfId="2650" xr:uid="{D95ABC5F-27F9-461A-A259-002D96FD7896}"/>
    <cellStyle name="Měna 2 8 4" xfId="1486" xr:uid="{7B9DAE77-F9CF-4BDA-914F-27CBC3CFD179}"/>
    <cellStyle name="Měna 2 8 4 2" xfId="4590" xr:uid="{F230B49F-5B0D-42DC-9EF8-BE2CBA7A5D2B}"/>
    <cellStyle name="Měna 2 8 4 3" xfId="3038" xr:uid="{E7245792-32F0-476A-85D2-0F1B749EE132}"/>
    <cellStyle name="Měna 2 8 5" xfId="3814" xr:uid="{E039AD14-1FAE-4153-95AB-C0CEEC4811CC}"/>
    <cellStyle name="Měna 2 8 6" xfId="2262" xr:uid="{99C570CB-A0D5-4A1E-91E8-9C4689A57507}"/>
    <cellStyle name="Měna 2 9" xfId="599" xr:uid="{6FB1AA4B-9AD5-434D-BB8F-18A943A1A507}"/>
    <cellStyle name="Měna 2 9 2" xfId="906" xr:uid="{3DECC140-568D-4524-ABBB-D1EA2057A378}"/>
    <cellStyle name="Měna 2 9 2 2" xfId="1352" xr:uid="{DB80DCF1-B5A1-4A92-965E-54AF3FCBC392}"/>
    <cellStyle name="Měna 2 9 2 2 2" xfId="2128" xr:uid="{509345F9-1F48-4CC8-877D-E4154E8F2DE4}"/>
    <cellStyle name="Měna 2 9 2 2 2 2" xfId="5232" xr:uid="{10F49E33-CB03-4A47-8F60-5CA4159C3D6A}"/>
    <cellStyle name="Měna 2 9 2 2 2 3" xfId="3680" xr:uid="{C62DC9F5-FA3F-429D-938C-77084F2DF7CB}"/>
    <cellStyle name="Měna 2 9 2 2 3" xfId="4456" xr:uid="{2C50B3A5-DF79-4B9C-9FA3-83920ADDF3C0}"/>
    <cellStyle name="Měna 2 9 2 2 4" xfId="2904" xr:uid="{B7121FDD-87AE-4C78-89D0-5507D89310B9}"/>
    <cellStyle name="Měna 2 9 2 3" xfId="1740" xr:uid="{9D3AF298-3ED5-4258-BB5A-EEAFCC9CD566}"/>
    <cellStyle name="Měna 2 9 2 3 2" xfId="4844" xr:uid="{A10173D9-FE1C-46D6-9A76-232FB6CB5E23}"/>
    <cellStyle name="Měna 2 9 2 3 3" xfId="3292" xr:uid="{17EB8CCA-7017-479C-BDED-AA7BBF69B3D1}"/>
    <cellStyle name="Měna 2 9 2 4" xfId="4068" xr:uid="{D519F0E7-3E61-478B-8358-90EFFB7B45DE}"/>
    <cellStyle name="Měna 2 9 2 5" xfId="2516" xr:uid="{14538AB7-5E7B-46D2-9CBB-8A04A1686D73}"/>
    <cellStyle name="Měna 2 9 3" xfId="1158" xr:uid="{9294D12D-62BC-47F7-ACB9-88802C9420F1}"/>
    <cellStyle name="Měna 2 9 3 2" xfId="1934" xr:uid="{63BD3F3E-924B-43B0-81F6-4A42494D3280}"/>
    <cellStyle name="Měna 2 9 3 2 2" xfId="5038" xr:uid="{CD3575B9-EE29-465C-B200-554F630572E5}"/>
    <cellStyle name="Měna 2 9 3 2 3" xfId="3486" xr:uid="{1BAFC055-FD39-4712-B496-3EE58DEDA6A5}"/>
    <cellStyle name="Měna 2 9 3 3" xfId="4262" xr:uid="{F94489A9-2AAE-4C45-B1A3-A06B4B63F5C2}"/>
    <cellStyle name="Měna 2 9 3 4" xfId="2710" xr:uid="{94F49222-618C-48CA-B778-5F61D4FE1EFB}"/>
    <cellStyle name="Měna 2 9 4" xfId="1546" xr:uid="{5E98F984-561A-4249-8692-539A7D9E4CE4}"/>
    <cellStyle name="Měna 2 9 4 2" xfId="4650" xr:uid="{D85F5AE9-3319-44AB-991B-E35386730D6A}"/>
    <cellStyle name="Měna 2 9 4 3" xfId="3098" xr:uid="{0D6AB619-4B60-4B2F-A7B5-93154DDC9633}"/>
    <cellStyle name="Měna 2 9 5" xfId="3874" xr:uid="{1A7522E9-ED68-4359-8BFC-B3DBD638D009}"/>
    <cellStyle name="Měna 2 9 6" xfId="2322" xr:uid="{B4F221BA-6A15-4340-B007-A15FB1EAADC4}"/>
    <cellStyle name="Nadpis 1 2" xfId="15" xr:uid="{E2F4CA1A-2A9F-466C-9775-45EF19FE0F14}"/>
    <cellStyle name="Nadpis 1 2 2" xfId="147" xr:uid="{86A01799-0DF0-4ED0-986C-C8D8A3CA7CED}"/>
    <cellStyle name="Nadpis 1 2 2 2" xfId="278" xr:uid="{9EC68AEB-EE97-4549-8C4D-EE6B956CEFD9}"/>
    <cellStyle name="Nadpis 1 2 2 3" xfId="361" xr:uid="{5C84E56C-E8E1-4908-B4C7-09A61101EB33}"/>
    <cellStyle name="Nadpis 1 2 3" xfId="360" xr:uid="{8C8BAB83-62C9-44C2-AC08-00C76A57E14B}"/>
    <cellStyle name="Nadpis 2 2" xfId="16" xr:uid="{5CA05495-A007-4322-86EB-6B9A310A87F2}"/>
    <cellStyle name="Nadpis 2 2 2" xfId="148" xr:uid="{2F22598D-5B2A-4BC0-BDF9-AB692A2BE17E}"/>
    <cellStyle name="Nadpis 2 2 2 2" xfId="277" xr:uid="{79B33A4E-2282-42DF-B0C2-C20BBE2CF262}"/>
    <cellStyle name="Nadpis 2 2 2 3" xfId="363" xr:uid="{1D2E1B27-4987-4EB4-9540-E0DB7CEC2728}"/>
    <cellStyle name="Nadpis 2 2 3" xfId="362" xr:uid="{775E153C-1476-4834-927A-2314E75F10D0}"/>
    <cellStyle name="Nadpis 3 2" xfId="17" xr:uid="{5921AC87-FB58-4481-8494-34C8D7E74950}"/>
    <cellStyle name="Nadpis 3 2 2" xfId="149" xr:uid="{4B17F117-FBE5-470A-841A-A8D08BBF80FA}"/>
    <cellStyle name="Nadpis 3 2 2 2" xfId="274" xr:uid="{A45C7354-9081-48E3-981B-3A813AA73B7F}"/>
    <cellStyle name="Nadpis 3 2 2 3" xfId="365" xr:uid="{0449C4BB-91F7-4A73-A8F8-EFBC3D190B45}"/>
    <cellStyle name="Nadpis 3 2 3" xfId="364" xr:uid="{5C1572CA-ED51-4DF6-93BB-3D166D5A0FD0}"/>
    <cellStyle name="Nadpis 4 2" xfId="18" xr:uid="{CA4DB426-AEAB-48D1-A31A-CA4AA71445C9}"/>
    <cellStyle name="Nadpis 4 2 2" xfId="150" xr:uid="{DADC6841-C248-4466-9AF0-551530C42D0C}"/>
    <cellStyle name="Nadpis 4 2 2 2" xfId="271" xr:uid="{30751C30-D070-461E-B1E1-150CB23C6707}"/>
    <cellStyle name="Nadpis 4 2 2 3" xfId="367" xr:uid="{E64D683C-4D25-4143-B0D2-41CAE285CA28}"/>
    <cellStyle name="Nadpis 4 2 3" xfId="366" xr:uid="{18AD27EE-B766-4B61-988E-E7BA2BD823C1}"/>
    <cellStyle name="Název 2" xfId="19" xr:uid="{F99DF680-8116-4878-8B79-F09055BC276A}"/>
    <cellStyle name="Název 2 2" xfId="151" xr:uid="{4AE8E616-7F9B-46F9-BB40-16D825C798E8}"/>
    <cellStyle name="Název 2 2 2" xfId="266" xr:uid="{BEC0D706-4B99-442F-A1A3-7F0015400EF1}"/>
    <cellStyle name="Název 2 2 3" xfId="369" xr:uid="{2AEF5A5E-5386-41E7-AD5C-E36ECDB90721}"/>
    <cellStyle name="Název 2 3" xfId="368" xr:uid="{42CFBB71-AD13-49DD-802C-870A05593477}"/>
    <cellStyle name="Neutrální 2" xfId="20" xr:uid="{1683B634-B5CB-42E4-9FAF-26884CF2D0AD}"/>
    <cellStyle name="Neutrální 2 2" xfId="152" xr:uid="{48C8DCA9-A5BD-49EE-8529-ADF5DEE5DD29}"/>
    <cellStyle name="Neutrální 2 2 2" xfId="265" xr:uid="{910DCB22-3625-461E-934C-F48ABB57E14B}"/>
    <cellStyle name="Neutrální 2 2 3" xfId="371" xr:uid="{F58FB708-D73C-4C4A-B55F-7EA9BE4AB979}"/>
    <cellStyle name="Neutrální 2 3" xfId="370" xr:uid="{31EDE45A-D4EF-4C4C-A6DC-71A68E54DE96}"/>
    <cellStyle name="normal" xfId="21" xr:uid="{88C1E2A2-0672-46A0-8DD3-89E8D0FF6F81}"/>
    <cellStyle name="Normal 8 2" xfId="22" xr:uid="{3AA3AEC7-D6C9-46B5-B76E-0433D9AC4B04}"/>
    <cellStyle name="Normální" xfId="0" builtinId="0"/>
    <cellStyle name="normální 10" xfId="23" xr:uid="{E2126280-C06D-4BC2-80EB-4C25D13A15A8}"/>
    <cellStyle name="normální 10 2" xfId="24" xr:uid="{D5454479-4914-4AE0-A985-8EC86AE65033}"/>
    <cellStyle name="Normální 100" xfId="742" xr:uid="{B82BC1E5-E253-4747-939D-88B9207A9896}"/>
    <cellStyle name="Normální 101" xfId="745" xr:uid="{14C6FC08-DF98-4AD3-AD87-41A84E2E27F6}"/>
    <cellStyle name="Normální 102" xfId="748" xr:uid="{2CD65A26-44AD-47B8-A5B2-57B3BC6C1F80}"/>
    <cellStyle name="Normální 103" xfId="752" xr:uid="{D9ABFE5C-E4C3-489F-8A89-487D549E3470}"/>
    <cellStyle name="Normální 104" xfId="753" xr:uid="{6E9DB9BE-BD0A-4172-87B6-D49FB734F1EE}"/>
    <cellStyle name="Normální 105" xfId="754" xr:uid="{7F917BEF-DF52-47A2-A4F4-5AC1F2630871}"/>
    <cellStyle name="Normální 106" xfId="755" xr:uid="{E26CA864-4969-4B92-B829-D6AD5CFBE107}"/>
    <cellStyle name="Normální 107" xfId="807" xr:uid="{B197505F-99E0-4AF4-8944-62EDA6E93F47}"/>
    <cellStyle name="Normální 108" xfId="770" xr:uid="{44EDA1D7-6BA7-4280-A971-C7477E90BDA0}"/>
    <cellStyle name="Normální 109" xfId="979" xr:uid="{190C5771-F327-4159-8315-BF5FD6DA8E3C}"/>
    <cellStyle name="normální 11" xfId="25" xr:uid="{B5CB4DB8-0B38-45BD-A906-53BE8E5A5843}"/>
    <cellStyle name="normální 11 2" xfId="153" xr:uid="{724FC234-95C4-4968-B6B5-8036858F3E86}"/>
    <cellStyle name="normální 11 2 2" xfId="264" xr:uid="{91BA00BB-3781-4180-AAEE-D82B88C24B6F}"/>
    <cellStyle name="normální 11 2 3" xfId="373" xr:uid="{803105E6-CD6C-47AA-8C91-85C4F7BA2956}"/>
    <cellStyle name="normální 11 3" xfId="372" xr:uid="{236C374D-BCB8-407E-9BB2-FF28554638DC}"/>
    <cellStyle name="Normální 110" xfId="983" xr:uid="{BC18885A-0784-4892-8839-2629B078FACD}"/>
    <cellStyle name="Normální 111" xfId="786" xr:uid="{401E5155-0250-4563-A6D3-6751CDC29615}"/>
    <cellStyle name="Normální 112" xfId="984" xr:uid="{7E76E7BF-6E33-420E-8A52-20B313C6947C}"/>
    <cellStyle name="Normální 113" xfId="986" xr:uid="{B1B08721-10ED-4BEE-82A2-A4E110D627A8}"/>
    <cellStyle name="Normální 114" xfId="987" xr:uid="{79659D5C-1B27-4778-A3E9-E587E9A05C1F}"/>
    <cellStyle name="Normální 115" xfId="990" xr:uid="{86B6869D-3AE5-4ED0-B1F7-405B6B60FD3F}"/>
    <cellStyle name="Normální 116" xfId="991" xr:uid="{EEF7F90B-517F-45BD-BCD3-43397D60CFC0}"/>
    <cellStyle name="Normální 117" xfId="994" xr:uid="{2CB2E119-B1DE-4A8F-A7E3-4CEB189571AC}"/>
    <cellStyle name="Normální 118" xfId="995" xr:uid="{69B97FA2-4698-45A3-A2E6-31846487B538}"/>
    <cellStyle name="Normální 119" xfId="998" xr:uid="{42FD35BA-2078-46A4-A953-3AECE20B7DAE}"/>
    <cellStyle name="normální 12" xfId="26" xr:uid="{D2767A95-D5A3-4B03-938E-7CB117AF6EDA}"/>
    <cellStyle name="normální 12 2" xfId="154" xr:uid="{CE66C81B-CA54-4AC3-8880-AE173D4A921A}"/>
    <cellStyle name="normální 12 2 10" xfId="3759" xr:uid="{40500F34-0490-483E-80E4-6997E51483EB}"/>
    <cellStyle name="normální 12 2 11" xfId="2207" xr:uid="{7C5B71DB-EA2A-4EEC-A717-57FB68948C51}"/>
    <cellStyle name="normální 12 2 2" xfId="263" xr:uid="{057E3981-5247-4A2A-982C-F4C8A5D5D04F}"/>
    <cellStyle name="normální 12 2 3" xfId="375" xr:uid="{2029F02A-C321-4131-BC63-43B5123A08D4}"/>
    <cellStyle name="normální 12 2 4" xfId="472" xr:uid="{29A272C7-E5A4-46FF-964B-B3CD13892B36}"/>
    <cellStyle name="normální 12 2 4 2" xfId="567" xr:uid="{B193F969-582D-4B2C-B6CC-B27141D303D6}"/>
    <cellStyle name="normální 12 2 4 2 2" xfId="875" xr:uid="{6AA0363F-78E7-4188-8B4B-184975709E29}"/>
    <cellStyle name="normální 12 2 4 2 2 2" xfId="1321" xr:uid="{C6EC57D5-E68E-4746-B7FE-979D25EA54C7}"/>
    <cellStyle name="normální 12 2 4 2 2 2 2" xfId="2097" xr:uid="{C6E76327-998B-4639-A7E7-C81C8E0289B6}"/>
    <cellStyle name="normální 12 2 4 2 2 2 2 2" xfId="5201" xr:uid="{E797BB62-3AA8-4FDC-B3EA-0C70B32D95B7}"/>
    <cellStyle name="normální 12 2 4 2 2 2 2 3" xfId="3649" xr:uid="{9F8E370D-F1DC-443B-A93B-761900E0D600}"/>
    <cellStyle name="normální 12 2 4 2 2 2 3" xfId="4425" xr:uid="{AF10E79B-AFD3-4517-A5A4-EAE04392DF7D}"/>
    <cellStyle name="normální 12 2 4 2 2 2 4" xfId="2873" xr:uid="{9D62DACF-2EAB-4B67-AB96-B8B667A7AE1B}"/>
    <cellStyle name="normální 12 2 4 2 2 3" xfId="1709" xr:uid="{84FE3B1C-7F2A-482F-B124-B7D5BAE27C77}"/>
    <cellStyle name="normální 12 2 4 2 2 3 2" xfId="4813" xr:uid="{50EBE978-9C2A-4DEC-896F-19C3919503A7}"/>
    <cellStyle name="normální 12 2 4 2 2 3 3" xfId="3261" xr:uid="{91612CFF-3017-4A8E-A9E7-EB52664DD1E9}"/>
    <cellStyle name="normální 12 2 4 2 2 4" xfId="4037" xr:uid="{4174B388-2952-45E1-9CD1-2338DBFC1A8C}"/>
    <cellStyle name="normální 12 2 4 2 2 5" xfId="2485" xr:uid="{201560EC-ECE2-4CB3-9D78-46C07C595278}"/>
    <cellStyle name="normální 12 2 4 2 3" xfId="1127" xr:uid="{E20FF2A4-6514-4B4B-8FF4-BA4697375D7C}"/>
    <cellStyle name="normální 12 2 4 2 3 2" xfId="1903" xr:uid="{E5CDD6CE-2B5F-41CB-B12E-FE43DCB76118}"/>
    <cellStyle name="normální 12 2 4 2 3 2 2" xfId="5007" xr:uid="{E0A8BE5F-EFA3-4C37-BF5D-55A0F414AA55}"/>
    <cellStyle name="normální 12 2 4 2 3 2 3" xfId="3455" xr:uid="{58896AA4-41C3-4A83-879B-5CD191EA1719}"/>
    <cellStyle name="normální 12 2 4 2 3 3" xfId="4231" xr:uid="{DDCFBF1F-1BF2-4922-9E42-CF93D34CF2D5}"/>
    <cellStyle name="normální 12 2 4 2 3 4" xfId="2679" xr:uid="{5071C6AD-6F1D-44C3-9CD9-D34DA5716291}"/>
    <cellStyle name="normální 12 2 4 2 4" xfId="1515" xr:uid="{DA645418-2ABD-4E77-A546-23ADCEEDF0D1}"/>
    <cellStyle name="normální 12 2 4 2 4 2" xfId="4619" xr:uid="{F93C879D-90D3-4F5C-BBEB-EEA1B5039B24}"/>
    <cellStyle name="normální 12 2 4 2 4 3" xfId="3067" xr:uid="{11D44E6A-51DA-4ABC-8E34-CFA8431FF37D}"/>
    <cellStyle name="normální 12 2 4 2 5" xfId="3843" xr:uid="{70F4AC7C-7E84-42CB-B428-74C4D1B9209B}"/>
    <cellStyle name="normální 12 2 4 2 6" xfId="2291" xr:uid="{0F6A1D5A-C407-4915-80A1-EFA0FC1264A1}"/>
    <cellStyle name="normální 12 2 4 3" xfId="629" xr:uid="{15C97885-F185-4D9F-8631-31C21D296B04}"/>
    <cellStyle name="normální 12 2 4 3 2" xfId="935" xr:uid="{5A8168A7-11F8-4A2C-8C42-FCD558991278}"/>
    <cellStyle name="normální 12 2 4 3 2 2" xfId="1381" xr:uid="{F0CF6728-2FF9-4624-B281-571C3C1D746A}"/>
    <cellStyle name="normální 12 2 4 3 2 2 2" xfId="2157" xr:uid="{2B35B309-E73E-445A-806D-06406D6AAC92}"/>
    <cellStyle name="normální 12 2 4 3 2 2 2 2" xfId="5261" xr:uid="{EDE739CE-FF77-4F42-A84B-22BA44C947BE}"/>
    <cellStyle name="normální 12 2 4 3 2 2 2 3" xfId="3709" xr:uid="{1F3A30B8-44A5-4515-81C0-03C7385E73B4}"/>
    <cellStyle name="normální 12 2 4 3 2 2 3" xfId="4485" xr:uid="{0BA57B02-3F66-4621-BB21-B64949F88335}"/>
    <cellStyle name="normální 12 2 4 3 2 2 4" xfId="2933" xr:uid="{11E47CB7-D058-4FE8-9FF4-92E7DC6FA4AF}"/>
    <cellStyle name="normální 12 2 4 3 2 3" xfId="1769" xr:uid="{9F5DE1D1-0F80-411C-B41E-511BCE4FDC72}"/>
    <cellStyle name="normální 12 2 4 3 2 3 2" xfId="4873" xr:uid="{45ADB134-353C-46D8-8A7B-B19B825FF9DA}"/>
    <cellStyle name="normální 12 2 4 3 2 3 3" xfId="3321" xr:uid="{E84E7E17-EA18-4948-8380-F0A624087324}"/>
    <cellStyle name="normální 12 2 4 3 2 4" xfId="4097" xr:uid="{6702D747-B856-42E8-81BD-9A1A55FE9918}"/>
    <cellStyle name="normální 12 2 4 3 2 5" xfId="2545" xr:uid="{AD14ED75-B883-4C95-B241-9375BDFEF550}"/>
    <cellStyle name="normální 12 2 4 3 3" xfId="1187" xr:uid="{91D17D1C-C3AE-4978-8DD8-53C2D710CA06}"/>
    <cellStyle name="normální 12 2 4 3 3 2" xfId="1963" xr:uid="{DD2E3BF0-F5A9-4100-B614-5BF42BD3F2FF}"/>
    <cellStyle name="normální 12 2 4 3 3 2 2" xfId="5067" xr:uid="{9E473C55-64CF-4706-94A1-CFD41E81ACC1}"/>
    <cellStyle name="normální 12 2 4 3 3 2 3" xfId="3515" xr:uid="{DE362672-2F39-47B2-ADCE-B024FE0D327E}"/>
    <cellStyle name="normální 12 2 4 3 3 3" xfId="4291" xr:uid="{9B3C6A29-7C9A-455A-82A4-5DFC6CADE9EB}"/>
    <cellStyle name="normální 12 2 4 3 3 4" xfId="2739" xr:uid="{EBA5FC79-5EBB-46AD-85D0-C8656C208241}"/>
    <cellStyle name="normální 12 2 4 3 4" xfId="1575" xr:uid="{63F94212-DC48-428A-AB70-CB38D12A733A}"/>
    <cellStyle name="normální 12 2 4 3 4 2" xfId="4679" xr:uid="{79154D60-6858-4E4A-AC73-ECFDEFFA3FA3}"/>
    <cellStyle name="normální 12 2 4 3 4 3" xfId="3127" xr:uid="{66961373-5231-4E39-AAC9-BB8473433A88}"/>
    <cellStyle name="normální 12 2 4 3 5" xfId="3903" xr:uid="{7D18E9C8-44D9-454B-A949-8E47E68F778C}"/>
    <cellStyle name="normální 12 2 4 3 6" xfId="2351" xr:uid="{F13DE56F-AD22-4DDD-AB66-DF3F4A639240}"/>
    <cellStyle name="normální 12 2 4 4" xfId="813" xr:uid="{DBDA6A4D-7D1A-410C-B239-6FF26E2F7E77}"/>
    <cellStyle name="normální 12 2 4 4 2" xfId="1261" xr:uid="{8E32B6F4-1399-4CB1-BD22-26F16807713B}"/>
    <cellStyle name="normální 12 2 4 4 2 2" xfId="2037" xr:uid="{3B15D626-A01F-47B4-9124-2395E2B19439}"/>
    <cellStyle name="normální 12 2 4 4 2 2 2" xfId="5141" xr:uid="{C1D6FCBC-0971-45F5-B0BB-D2DAC0EF3ED4}"/>
    <cellStyle name="normální 12 2 4 4 2 2 3" xfId="3589" xr:uid="{315BF560-DB8E-4B16-8A0A-9CD520D810BB}"/>
    <cellStyle name="normální 12 2 4 4 2 3" xfId="4365" xr:uid="{1FD9F94B-C091-49F6-97E8-E75606EFCE1C}"/>
    <cellStyle name="normální 12 2 4 4 2 4" xfId="2813" xr:uid="{57ACE47F-1627-44F6-B55C-AA5B31DBF689}"/>
    <cellStyle name="normální 12 2 4 4 3" xfId="1649" xr:uid="{4D2F6F41-991D-44C0-835E-B91D4A78B34C}"/>
    <cellStyle name="normální 12 2 4 4 3 2" xfId="4753" xr:uid="{6BCCE6E6-01CF-4B93-9050-48AC2442EAED}"/>
    <cellStyle name="normální 12 2 4 4 3 3" xfId="3201" xr:uid="{74BC0ED9-A72A-4DFC-9513-4C3889CDDF17}"/>
    <cellStyle name="normální 12 2 4 4 4" xfId="3977" xr:uid="{736C2058-C8F0-46AE-AFA1-30C65D728056}"/>
    <cellStyle name="normální 12 2 4 4 5" xfId="2425" xr:uid="{05F6C17A-F4C4-41F3-8D78-FC92D7412908}"/>
    <cellStyle name="normální 12 2 4 5" xfId="1067" xr:uid="{1843BF4D-6985-4596-BFCD-4513A03FD83F}"/>
    <cellStyle name="normální 12 2 4 5 2" xfId="1843" xr:uid="{940CFCB5-8FD6-4FF1-B97C-C2951C498717}"/>
    <cellStyle name="normální 12 2 4 5 2 2" xfId="4947" xr:uid="{1F1A6239-BB38-4CA9-BD54-BB3297C197B4}"/>
    <cellStyle name="normální 12 2 4 5 2 3" xfId="3395" xr:uid="{8F1F2ADF-48E4-4FA6-BAE3-362D88CD23CD}"/>
    <cellStyle name="normální 12 2 4 5 3" xfId="4171" xr:uid="{6CA0E5E0-31AB-4738-BFDE-5B01FB168E06}"/>
    <cellStyle name="normální 12 2 4 5 4" xfId="2619" xr:uid="{28CEF8E4-B033-4E2C-BE6C-ED2F071B4C62}"/>
    <cellStyle name="normální 12 2 4 6" xfId="1455" xr:uid="{C0604B7C-F5A3-4C0E-B4D6-DD4A5AC39BBE}"/>
    <cellStyle name="normální 12 2 4 6 2" xfId="4559" xr:uid="{EF3A9E96-8606-4CE7-B433-F6344BE4F6CD}"/>
    <cellStyle name="normální 12 2 4 6 3" xfId="3007" xr:uid="{780050EE-B328-4392-8685-BFB7AF7244E4}"/>
    <cellStyle name="normální 12 2 4 7" xfId="3783" xr:uid="{0D6B7E1A-B2EA-4731-BB2B-F3F315295A50}"/>
    <cellStyle name="normální 12 2 4 8" xfId="2231" xr:uid="{D15D2688-598E-4060-9135-64F3F48C7F02}"/>
    <cellStyle name="normální 12 2 5" xfId="542" xr:uid="{836874FA-6922-475A-BAEE-11EFC0244C65}"/>
    <cellStyle name="normální 12 2 5 2" xfId="851" xr:uid="{A72E0E36-E7F1-4DB0-A084-3B0800E8F8B5}"/>
    <cellStyle name="normální 12 2 5 2 2" xfId="1297" xr:uid="{15484C04-7614-454D-A0F3-9858D8EE9AD3}"/>
    <cellStyle name="normální 12 2 5 2 2 2" xfId="2073" xr:uid="{AA59C1BC-C47E-4074-8C6C-FA954CFE6BCD}"/>
    <cellStyle name="normální 12 2 5 2 2 2 2" xfId="5177" xr:uid="{B608F997-B85F-43C7-9482-021524FFA5CE}"/>
    <cellStyle name="normální 12 2 5 2 2 2 3" xfId="3625" xr:uid="{FC40E864-C335-460F-9ACA-F34F98BD9641}"/>
    <cellStyle name="normální 12 2 5 2 2 3" xfId="4401" xr:uid="{E60A6B75-09B3-406C-AD5E-DEBB1930FA28}"/>
    <cellStyle name="normální 12 2 5 2 2 4" xfId="2849" xr:uid="{00775C0E-4022-437F-AF5A-C9F9828050C1}"/>
    <cellStyle name="normální 12 2 5 2 3" xfId="1685" xr:uid="{04AE5E38-DA18-47C8-8FA6-FE4A3DDFFEE1}"/>
    <cellStyle name="normální 12 2 5 2 3 2" xfId="4789" xr:uid="{11FAADF5-E98C-418C-9BFD-203C37D68ED1}"/>
    <cellStyle name="normální 12 2 5 2 3 3" xfId="3237" xr:uid="{9F7C63A8-A5CE-46A9-AE46-A8D76AE78629}"/>
    <cellStyle name="normální 12 2 5 2 4" xfId="4013" xr:uid="{1F9707DD-A6E3-4ABF-AA14-D457AB1C175F}"/>
    <cellStyle name="normální 12 2 5 2 5" xfId="2461" xr:uid="{8D330453-A25A-4DB3-BD47-4945EFDE051C}"/>
    <cellStyle name="normální 12 2 5 3" xfId="1103" xr:uid="{1A3EEA54-94A6-4A1E-81ED-E3BB200B7D39}"/>
    <cellStyle name="normální 12 2 5 3 2" xfId="1879" xr:uid="{94254D57-2297-4102-BC0D-1937624FCAAB}"/>
    <cellStyle name="normální 12 2 5 3 2 2" xfId="4983" xr:uid="{C6AEF677-AC2B-4DA4-B0B6-D9D2446C1780}"/>
    <cellStyle name="normální 12 2 5 3 2 3" xfId="3431" xr:uid="{09C1CF38-5A12-49B3-B4F9-F7E66042962D}"/>
    <cellStyle name="normální 12 2 5 3 3" xfId="4207" xr:uid="{AF34F4BA-E073-4462-822D-35163AF76113}"/>
    <cellStyle name="normální 12 2 5 3 4" xfId="2655" xr:uid="{9A4B3D11-5B9B-4DBB-A622-94C3F7724F89}"/>
    <cellStyle name="normální 12 2 5 4" xfId="1491" xr:uid="{07152FC9-0D60-4ED6-A726-22A3E22880EA}"/>
    <cellStyle name="normální 12 2 5 4 2" xfId="4595" xr:uid="{A179C90D-5509-4C10-BD97-3AF6E003A89A}"/>
    <cellStyle name="normální 12 2 5 4 3" xfId="3043" xr:uid="{7F04B8F1-9E4B-4F20-940E-335060A22C7B}"/>
    <cellStyle name="normální 12 2 5 5" xfId="3819" xr:uid="{FFDFD718-79F2-47B7-B2CD-76A4F4CDA412}"/>
    <cellStyle name="normální 12 2 5 6" xfId="2267" xr:uid="{E0706270-CFBF-4DB8-B2E8-C0CE8CC60B34}"/>
    <cellStyle name="normální 12 2 6" xfId="604" xr:uid="{B305C5BD-5243-42AE-974E-A96F2E55A2FB}"/>
    <cellStyle name="normální 12 2 6 2" xfId="911" xr:uid="{BDB4CB6D-E64F-43D3-8FF9-5ABA58322EE6}"/>
    <cellStyle name="normální 12 2 6 2 2" xfId="1357" xr:uid="{87E2C404-6CF3-4812-93BB-1162D15762F2}"/>
    <cellStyle name="normální 12 2 6 2 2 2" xfId="2133" xr:uid="{B5CF5A56-C461-43DA-9445-BD803A671621}"/>
    <cellStyle name="normální 12 2 6 2 2 2 2" xfId="5237" xr:uid="{003E7DFB-B48C-404D-B7A6-36AD800E9A9C}"/>
    <cellStyle name="normální 12 2 6 2 2 2 3" xfId="3685" xr:uid="{4CF47602-B108-49E6-B6F4-658FB14AFA16}"/>
    <cellStyle name="normální 12 2 6 2 2 3" xfId="4461" xr:uid="{30225D4D-6DEF-48D8-A2AF-4FC6FE929640}"/>
    <cellStyle name="normální 12 2 6 2 2 4" xfId="2909" xr:uid="{2BEE5DBF-39E2-406B-991E-8FF0D2A8B05D}"/>
    <cellStyle name="normální 12 2 6 2 3" xfId="1745" xr:uid="{270F77FD-374C-41D5-A6C5-F7371ECD7009}"/>
    <cellStyle name="normální 12 2 6 2 3 2" xfId="4849" xr:uid="{F879B3D4-EBF2-4504-950F-FADD7B077797}"/>
    <cellStyle name="normální 12 2 6 2 3 3" xfId="3297" xr:uid="{DBE5B1F9-DB82-4E3C-8C0C-7F97B6E20D58}"/>
    <cellStyle name="normální 12 2 6 2 4" xfId="4073" xr:uid="{4A9C8D72-8289-4502-936A-9599DE77CA73}"/>
    <cellStyle name="normální 12 2 6 2 5" xfId="2521" xr:uid="{326B4172-3662-4161-A2AF-EC0DA248F4A5}"/>
    <cellStyle name="normální 12 2 6 3" xfId="1163" xr:uid="{85A9B251-4CAA-4792-9BE2-B7BEA5DBEAF2}"/>
    <cellStyle name="normální 12 2 6 3 2" xfId="1939" xr:uid="{645B313A-39F4-406B-B4B0-8876553E3561}"/>
    <cellStyle name="normální 12 2 6 3 2 2" xfId="5043" xr:uid="{B9FC6035-62C7-4DE9-BCAA-642C29891ABD}"/>
    <cellStyle name="normální 12 2 6 3 2 3" xfId="3491" xr:uid="{A9ADFD40-22DB-4C67-95E1-F435ED46024C}"/>
    <cellStyle name="normální 12 2 6 3 3" xfId="4267" xr:uid="{161FFD01-FB73-4FCC-B548-4BAF989858C5}"/>
    <cellStyle name="normální 12 2 6 3 4" xfId="2715" xr:uid="{16F9AEE4-68E7-465F-8E94-19677C7DE5A6}"/>
    <cellStyle name="normální 12 2 6 4" xfId="1551" xr:uid="{1B8045FB-B925-4D86-B1C2-0E5EBEFD909C}"/>
    <cellStyle name="normální 12 2 6 4 2" xfId="4655" xr:uid="{17085AE7-BEF6-44C4-88B9-7C86E3E3506B}"/>
    <cellStyle name="normální 12 2 6 4 3" xfId="3103" xr:uid="{C1A625BF-A010-4E4C-82C1-0BD4419C5F7D}"/>
    <cellStyle name="normální 12 2 6 5" xfId="3879" xr:uid="{F3CF86B2-5BAE-4805-99C0-7E4849EC749C}"/>
    <cellStyle name="normální 12 2 6 6" xfId="2327" xr:uid="{CAB6701D-F642-4FCD-8BFE-D71E87F896CF}"/>
    <cellStyle name="normální 12 2 7" xfId="771" xr:uid="{8B1AB18F-34B3-4631-8C99-30787197BF0E}"/>
    <cellStyle name="normální 12 2 7 2" xfId="1237" xr:uid="{EC24A948-B1B2-4DCF-B131-5C98FE9472B0}"/>
    <cellStyle name="normální 12 2 7 2 2" xfId="2013" xr:uid="{A42CDD03-EEB6-4504-A957-3F105FAD9BE5}"/>
    <cellStyle name="normální 12 2 7 2 2 2" xfId="5117" xr:uid="{82ECD664-DCCB-4F1E-9F0F-B0175C2DD2B4}"/>
    <cellStyle name="normální 12 2 7 2 2 3" xfId="3565" xr:uid="{048C67EB-C3CC-4F00-8C11-C5229F5B5449}"/>
    <cellStyle name="normální 12 2 7 2 3" xfId="4341" xr:uid="{E02B85F4-8322-4B19-BB8E-10960C2C7B32}"/>
    <cellStyle name="normální 12 2 7 2 4" xfId="2789" xr:uid="{23A72250-91FF-4892-8DE0-644653024FD1}"/>
    <cellStyle name="normální 12 2 7 3" xfId="1625" xr:uid="{DC29E232-860F-4806-9E98-529457262126}"/>
    <cellStyle name="normální 12 2 7 3 2" xfId="4729" xr:uid="{9E240E50-C8FD-4756-8B4B-474230067F95}"/>
    <cellStyle name="normální 12 2 7 3 3" xfId="3177" xr:uid="{CE3F8029-1B38-431F-B8C2-5148363470BA}"/>
    <cellStyle name="normální 12 2 7 4" xfId="3953" xr:uid="{87C0C887-C15D-4821-B23A-F1D6C5C9BAF4}"/>
    <cellStyle name="normální 12 2 7 5" xfId="2401" xr:uid="{6C3DAFC2-5D34-48AB-A480-125AE71F1F64}"/>
    <cellStyle name="normální 12 2 8" xfId="1043" xr:uid="{DE99946F-B22C-4A6B-A352-01D79F11FDC0}"/>
    <cellStyle name="normální 12 2 8 2" xfId="1819" xr:uid="{91B7BEE1-A7D0-4AF2-BAF1-BBFB76C83264}"/>
    <cellStyle name="normální 12 2 8 2 2" xfId="4923" xr:uid="{269C17ED-D0AB-4F91-BBF6-21FD1DEFC41A}"/>
    <cellStyle name="normální 12 2 8 2 3" xfId="3371" xr:uid="{90E32928-AC2E-4AF6-923A-E3C735C895C8}"/>
    <cellStyle name="normální 12 2 8 3" xfId="4147" xr:uid="{4A3701AA-D151-436F-B67D-886DAEDEA8D8}"/>
    <cellStyle name="normální 12 2 8 4" xfId="2595" xr:uid="{59ED04E8-D9D5-4523-BFEC-7DC65C68AE8A}"/>
    <cellStyle name="normální 12 2 9" xfId="1431" xr:uid="{1D286728-0815-414F-8CEB-284D52CA453A}"/>
    <cellStyle name="normální 12 2 9 2" xfId="4535" xr:uid="{7D53EEB6-5F00-4DE2-8596-04B28A83EDFB}"/>
    <cellStyle name="normální 12 2 9 3" xfId="2983" xr:uid="{79371C69-2272-4991-ABA4-17EAE5EAD3A3}"/>
    <cellStyle name="normální 12 3" xfId="346" xr:uid="{BF6A0990-F136-4DFD-92C3-0E039F4B515E}"/>
    <cellStyle name="normální 12 3 2" xfId="480" xr:uid="{E63C5B7E-4D41-46F1-A50C-12CBD39C67F9}"/>
    <cellStyle name="normální 12 3 2 2" xfId="575" xr:uid="{253BDA45-681A-4B8E-B9B2-9E0F687281DF}"/>
    <cellStyle name="normální 12 3 2 2 2" xfId="883" xr:uid="{748568F6-65DF-4F80-9AFD-BCFA4046D3C1}"/>
    <cellStyle name="normální 12 3 2 2 2 2" xfId="1329" xr:uid="{063DC628-CF6C-40CA-AE4F-380AE4568044}"/>
    <cellStyle name="normální 12 3 2 2 2 2 2" xfId="2105" xr:uid="{2E256B75-96E2-40AB-8978-AB90240966DC}"/>
    <cellStyle name="normální 12 3 2 2 2 2 2 2" xfId="5209" xr:uid="{CEEB5C49-06EB-433D-9C35-0ACAA52D0531}"/>
    <cellStyle name="normální 12 3 2 2 2 2 2 3" xfId="3657" xr:uid="{10F6EAB9-11C7-4B7F-B0C0-8130A5913F02}"/>
    <cellStyle name="normální 12 3 2 2 2 2 3" xfId="4433" xr:uid="{2EA9FA8A-1229-402D-BB0D-F90986FEEFB6}"/>
    <cellStyle name="normální 12 3 2 2 2 2 4" xfId="2881" xr:uid="{25C1215C-8513-4D78-8A23-ADFC2524A0FE}"/>
    <cellStyle name="normální 12 3 2 2 2 3" xfId="1717" xr:uid="{2D02C278-A64B-4DA0-A4A4-06C515EFFCEB}"/>
    <cellStyle name="normální 12 3 2 2 2 3 2" xfId="4821" xr:uid="{A64087F7-AF6F-4B9D-8C0B-D2330B499C25}"/>
    <cellStyle name="normální 12 3 2 2 2 3 3" xfId="3269" xr:uid="{8578A917-01F7-4D89-A1F4-8AD3595920B0}"/>
    <cellStyle name="normální 12 3 2 2 2 4" xfId="4045" xr:uid="{E93F0E58-80B5-44F9-9178-58ADE623268C}"/>
    <cellStyle name="normální 12 3 2 2 2 5" xfId="2493" xr:uid="{B38174A0-0A4F-43DA-B0C2-61479BF7512B}"/>
    <cellStyle name="normální 12 3 2 2 3" xfId="1135" xr:uid="{1EFE2139-0211-423B-9542-62F546315B21}"/>
    <cellStyle name="normální 12 3 2 2 3 2" xfId="1911" xr:uid="{4096ED5F-9113-44F7-9C59-7A245A52B144}"/>
    <cellStyle name="normální 12 3 2 2 3 2 2" xfId="5015" xr:uid="{5F0E79B1-D1B6-41E3-9B87-975263499AF0}"/>
    <cellStyle name="normální 12 3 2 2 3 2 3" xfId="3463" xr:uid="{7491D950-81CC-4EEC-ADD5-FA49075B30D0}"/>
    <cellStyle name="normální 12 3 2 2 3 3" xfId="4239" xr:uid="{51D5D2C4-5464-4070-AE2A-CD535D39FF23}"/>
    <cellStyle name="normální 12 3 2 2 3 4" xfId="2687" xr:uid="{FB43B9E7-298C-49E9-928D-8C6927FCBC89}"/>
    <cellStyle name="normální 12 3 2 2 4" xfId="1523" xr:uid="{2B1EA7F9-7E13-4887-8904-E0D2045B1FCD}"/>
    <cellStyle name="normální 12 3 2 2 4 2" xfId="4627" xr:uid="{6CEF751C-A84D-4A52-A354-3F66D67F7261}"/>
    <cellStyle name="normální 12 3 2 2 4 3" xfId="3075" xr:uid="{BA15BB61-8975-45CB-B777-3EE9A58DA551}"/>
    <cellStyle name="normální 12 3 2 2 5" xfId="3851" xr:uid="{6CF38ABF-C6EC-4BB6-9FEA-C5B274875161}"/>
    <cellStyle name="normální 12 3 2 2 6" xfId="2299" xr:uid="{AB863DCA-2DD3-4303-8820-1B2EF396FE07}"/>
    <cellStyle name="normální 12 3 2 3" xfId="637" xr:uid="{7BEB3A38-714B-4C4E-8FE1-62DAE73CED17}"/>
    <cellStyle name="normální 12 3 2 3 2" xfId="943" xr:uid="{EBCAA81A-6C0F-4C3B-8F94-2397EEB8CD32}"/>
    <cellStyle name="normální 12 3 2 3 2 2" xfId="1389" xr:uid="{7785A491-CDBD-4458-B722-D6438F07650B}"/>
    <cellStyle name="normální 12 3 2 3 2 2 2" xfId="2165" xr:uid="{1000AE27-6C96-4F0F-A1C9-48D1D0529DF0}"/>
    <cellStyle name="normální 12 3 2 3 2 2 2 2" xfId="5269" xr:uid="{9C3284C3-21FC-432F-9B67-400A5FB9B219}"/>
    <cellStyle name="normální 12 3 2 3 2 2 2 3" xfId="3717" xr:uid="{7B68B1D0-00B3-4DC3-A0B2-F0A64AAC6A8D}"/>
    <cellStyle name="normální 12 3 2 3 2 2 3" xfId="4493" xr:uid="{C5894F69-71E9-4665-B7A9-CFF4B8B971F6}"/>
    <cellStyle name="normální 12 3 2 3 2 2 4" xfId="2941" xr:uid="{FF046EB3-AD77-4F3B-928E-8D7C7472B05A}"/>
    <cellStyle name="normální 12 3 2 3 2 3" xfId="1777" xr:uid="{70D87CE4-C6F7-442D-B508-08BB98A20B43}"/>
    <cellStyle name="normální 12 3 2 3 2 3 2" xfId="4881" xr:uid="{A6CA35A3-D60A-404F-85DE-302313DAACAD}"/>
    <cellStyle name="normální 12 3 2 3 2 3 3" xfId="3329" xr:uid="{655B10B6-DB32-45C6-A6AD-98B76E9AFB0C}"/>
    <cellStyle name="normální 12 3 2 3 2 4" xfId="4105" xr:uid="{8974BE61-3A33-4A6D-A4FC-95B0470D35D6}"/>
    <cellStyle name="normální 12 3 2 3 2 5" xfId="2553" xr:uid="{E49DAB01-68AE-4744-A55F-092C266526C5}"/>
    <cellStyle name="normální 12 3 2 3 3" xfId="1195" xr:uid="{A76B4835-FBE0-41CF-A8EB-D026574893FB}"/>
    <cellStyle name="normální 12 3 2 3 3 2" xfId="1971" xr:uid="{205E4BD8-4E53-4D0A-AAAA-976E3FBD1CA5}"/>
    <cellStyle name="normální 12 3 2 3 3 2 2" xfId="5075" xr:uid="{994E3189-0233-41A6-843B-BDBF4314CDDE}"/>
    <cellStyle name="normální 12 3 2 3 3 2 3" xfId="3523" xr:uid="{7C5D33E8-3B6C-4768-8870-6DE6742047E0}"/>
    <cellStyle name="normální 12 3 2 3 3 3" xfId="4299" xr:uid="{96BFD3F0-936F-4B05-8A8C-54C8122B9308}"/>
    <cellStyle name="normální 12 3 2 3 3 4" xfId="2747" xr:uid="{E987E808-9BF4-40AB-8BA3-CFC39934716F}"/>
    <cellStyle name="normální 12 3 2 3 4" xfId="1583" xr:uid="{37363396-36B5-4CA6-B610-BFF8AAC6910B}"/>
    <cellStyle name="normální 12 3 2 3 4 2" xfId="4687" xr:uid="{4AD8C1B8-8E47-4441-B11C-E4605877432C}"/>
    <cellStyle name="normální 12 3 2 3 4 3" xfId="3135" xr:uid="{8AC5BDA7-28F6-4DB4-978D-192A18B92C08}"/>
    <cellStyle name="normální 12 3 2 3 5" xfId="3911" xr:uid="{471C8B3A-2807-4C59-9E9C-2E2FB9DA92DD}"/>
    <cellStyle name="normální 12 3 2 3 6" xfId="2359" xr:uid="{E96A273D-7A43-4336-8312-7746215B4472}"/>
    <cellStyle name="normální 12 3 2 4" xfId="821" xr:uid="{8ACD19D6-C78B-4482-AFF1-91B8AA6D601A}"/>
    <cellStyle name="normální 12 3 2 4 2" xfId="1269" xr:uid="{63EF74AE-4EFF-4816-9B5B-086EBA1E7D2F}"/>
    <cellStyle name="normální 12 3 2 4 2 2" xfId="2045" xr:uid="{DEEF2C69-5F91-4525-94C2-8E9DBD52CFF7}"/>
    <cellStyle name="normální 12 3 2 4 2 2 2" xfId="5149" xr:uid="{901207A4-11EE-4F97-B9A4-B4BEF3B8B7B8}"/>
    <cellStyle name="normální 12 3 2 4 2 2 3" xfId="3597" xr:uid="{5B5D5CD7-1D82-4F60-8CCF-884ABFF3740D}"/>
    <cellStyle name="normální 12 3 2 4 2 3" xfId="4373" xr:uid="{B218527E-1B78-42EE-A2D3-2A4B0437EE8E}"/>
    <cellStyle name="normální 12 3 2 4 2 4" xfId="2821" xr:uid="{3DDEA12E-336A-4843-BAE2-64516BAB4012}"/>
    <cellStyle name="normální 12 3 2 4 3" xfId="1657" xr:uid="{58623E11-FD5B-484B-A61F-89E07488BF74}"/>
    <cellStyle name="normální 12 3 2 4 3 2" xfId="4761" xr:uid="{25C9EF61-E331-49FC-BF27-0A9A15F2ACD3}"/>
    <cellStyle name="normální 12 3 2 4 3 3" xfId="3209" xr:uid="{B96D2402-F19E-493F-8560-C5DD99F65247}"/>
    <cellStyle name="normální 12 3 2 4 4" xfId="3985" xr:uid="{B9E7003B-8739-4834-979D-FCC2FCFC1371}"/>
    <cellStyle name="normální 12 3 2 4 5" xfId="2433" xr:uid="{B00D7FF3-0BC7-4A5D-A283-DB1AF0B909DC}"/>
    <cellStyle name="normální 12 3 2 5" xfId="1075" xr:uid="{538B9BFB-103A-4CA7-A1A3-F02A4791A65F}"/>
    <cellStyle name="normální 12 3 2 5 2" xfId="1851" xr:uid="{C6E82501-D5BC-4664-94AB-E52464DB6708}"/>
    <cellStyle name="normální 12 3 2 5 2 2" xfId="4955" xr:uid="{4FE86D69-19A1-4282-8286-9B3F9612696A}"/>
    <cellStyle name="normální 12 3 2 5 2 3" xfId="3403" xr:uid="{DC0EE7B0-C1A4-41E8-B817-7622E44FD3C3}"/>
    <cellStyle name="normální 12 3 2 5 3" xfId="4179" xr:uid="{871109F4-32A9-474D-B3FA-E2F40DDFFE3B}"/>
    <cellStyle name="normální 12 3 2 5 4" xfId="2627" xr:uid="{CC21C6FD-46F1-4C8F-8E2D-AABA8D900BC1}"/>
    <cellStyle name="normální 12 3 2 6" xfId="1463" xr:uid="{ED309BAF-E95B-469B-9CA9-9E53842CC439}"/>
    <cellStyle name="normální 12 3 2 6 2" xfId="4567" xr:uid="{1AD29D08-F5DD-48BE-A35F-5AA59BF277C0}"/>
    <cellStyle name="normální 12 3 2 6 3" xfId="3015" xr:uid="{E5A17207-9F21-46B1-BD55-2F91765FD647}"/>
    <cellStyle name="normální 12 3 2 7" xfId="3791" xr:uid="{12E20AE6-C249-4754-A6A6-B83D5429035A}"/>
    <cellStyle name="normální 12 3 2 8" xfId="2239" xr:uid="{3B07E004-832D-4DE4-9D6D-08089B73F63B}"/>
    <cellStyle name="normální 12 3 3" xfId="550" xr:uid="{35814036-3988-4FFE-940B-E45DB2169401}"/>
    <cellStyle name="normální 12 3 3 2" xfId="859" xr:uid="{34B426FA-7E38-4FE5-9763-A8FFFA78EB3E}"/>
    <cellStyle name="normální 12 3 3 2 2" xfId="1305" xr:uid="{935E5CCC-7A26-44B6-AF50-8F60B762452D}"/>
    <cellStyle name="normální 12 3 3 2 2 2" xfId="2081" xr:uid="{67851E3B-148F-41E7-92AB-3E283724EB78}"/>
    <cellStyle name="normální 12 3 3 2 2 2 2" xfId="5185" xr:uid="{5B679CF3-7141-426D-A108-02EDD80E49BF}"/>
    <cellStyle name="normální 12 3 3 2 2 2 3" xfId="3633" xr:uid="{A99A166B-A4D0-4C25-82E5-457F130C6144}"/>
    <cellStyle name="normální 12 3 3 2 2 3" xfId="4409" xr:uid="{65CF9E4C-F714-4E85-B98C-8566D4D1AA93}"/>
    <cellStyle name="normální 12 3 3 2 2 4" xfId="2857" xr:uid="{47EE70FC-1F05-43AA-A128-86A9D89A639B}"/>
    <cellStyle name="normální 12 3 3 2 3" xfId="1693" xr:uid="{EE8FCA33-7583-4463-9FB2-20A6E85BBF24}"/>
    <cellStyle name="normální 12 3 3 2 3 2" xfId="4797" xr:uid="{FB79404A-2A7E-4546-9469-A21485F74046}"/>
    <cellStyle name="normální 12 3 3 2 3 3" xfId="3245" xr:uid="{B3628954-2A6B-45A1-A872-7099024EE785}"/>
    <cellStyle name="normální 12 3 3 2 4" xfId="4021" xr:uid="{D5E7EE80-B019-4D47-B565-D3C382161691}"/>
    <cellStyle name="normální 12 3 3 2 5" xfId="2469" xr:uid="{F3C91518-27CB-443D-88FF-65E888E2EDE1}"/>
    <cellStyle name="normální 12 3 3 3" xfId="1111" xr:uid="{8DEFBD98-1F39-4F9D-98D0-931788D010D3}"/>
    <cellStyle name="normální 12 3 3 3 2" xfId="1887" xr:uid="{26396192-4606-4BBB-B5E9-4714B5C89BD4}"/>
    <cellStyle name="normální 12 3 3 3 2 2" xfId="4991" xr:uid="{09A4D948-FC67-4ECA-957F-687763F99C50}"/>
    <cellStyle name="normální 12 3 3 3 2 3" xfId="3439" xr:uid="{B8BFEF3B-7BC7-4D3E-A00B-8924973CCEFB}"/>
    <cellStyle name="normální 12 3 3 3 3" xfId="4215" xr:uid="{4FF4C7D8-2574-4737-A7AC-0F8C5322F590}"/>
    <cellStyle name="normální 12 3 3 3 4" xfId="2663" xr:uid="{F5B8CCA9-B54A-450E-B6C0-680FC2EF78B7}"/>
    <cellStyle name="normální 12 3 3 4" xfId="1499" xr:uid="{D39F8818-FC01-4767-BA3D-6F536F43A037}"/>
    <cellStyle name="normální 12 3 3 4 2" xfId="4603" xr:uid="{D61905E6-17DA-4DF9-AB56-9F113B781E4F}"/>
    <cellStyle name="normální 12 3 3 4 3" xfId="3051" xr:uid="{E254A0E5-4383-4B8D-BFB8-4FF90484B572}"/>
    <cellStyle name="normální 12 3 3 5" xfId="3827" xr:uid="{C03DECE8-A876-490F-B1B2-CBAD8B93074B}"/>
    <cellStyle name="normální 12 3 3 6" xfId="2275" xr:uid="{0D59ACF6-1719-4AC8-B7F7-265923600CE0}"/>
    <cellStyle name="normální 12 3 4" xfId="612" xr:uid="{C32B467D-515D-4FE0-8C7C-BF620BCCAA38}"/>
    <cellStyle name="normální 12 3 4 2" xfId="919" xr:uid="{77AA453A-3415-4861-A443-D217A4855C37}"/>
    <cellStyle name="normální 12 3 4 2 2" xfId="1365" xr:uid="{83A623F4-3A7B-4DCA-8CEC-86173487A732}"/>
    <cellStyle name="normální 12 3 4 2 2 2" xfId="2141" xr:uid="{76C78987-A723-40AE-8DB2-E8EC1A9E5DF2}"/>
    <cellStyle name="normální 12 3 4 2 2 2 2" xfId="5245" xr:uid="{443E710B-6034-46AC-BAFF-47217D285AE2}"/>
    <cellStyle name="normální 12 3 4 2 2 2 3" xfId="3693" xr:uid="{B4CAD432-4439-43B0-9B42-01702E5CC25C}"/>
    <cellStyle name="normální 12 3 4 2 2 3" xfId="4469" xr:uid="{1DB3FCE3-FE1E-4462-AED8-B8D0845B1B0F}"/>
    <cellStyle name="normální 12 3 4 2 2 4" xfId="2917" xr:uid="{FCB96A04-BD34-477F-8ED8-8BD23C6762B8}"/>
    <cellStyle name="normální 12 3 4 2 3" xfId="1753" xr:uid="{69752BE9-93FA-4AFF-BA30-3FB53B3647A2}"/>
    <cellStyle name="normální 12 3 4 2 3 2" xfId="4857" xr:uid="{D649A07C-0212-4BD0-B11E-EE96EEE129CA}"/>
    <cellStyle name="normální 12 3 4 2 3 3" xfId="3305" xr:uid="{6B9449BE-26FA-4A1E-8A0A-F724A79C726B}"/>
    <cellStyle name="normální 12 3 4 2 4" xfId="4081" xr:uid="{30DE1634-55B5-4D5F-A308-02BDE880EBAF}"/>
    <cellStyle name="normální 12 3 4 2 5" xfId="2529" xr:uid="{AA7CFCC8-022A-499F-B28B-BD7A82522D44}"/>
    <cellStyle name="normální 12 3 4 3" xfId="1171" xr:uid="{DCC1C0EF-B7A5-43C0-AAC9-BF2B4A303715}"/>
    <cellStyle name="normální 12 3 4 3 2" xfId="1947" xr:uid="{50680BDB-A255-4A11-AFDA-49AA6D8D8F4B}"/>
    <cellStyle name="normální 12 3 4 3 2 2" xfId="5051" xr:uid="{281FB64D-CB1F-4D74-AFE1-0290B9AA438C}"/>
    <cellStyle name="normální 12 3 4 3 2 3" xfId="3499" xr:uid="{DA494BCD-92C3-4A88-8FCF-D1D8814204B1}"/>
    <cellStyle name="normální 12 3 4 3 3" xfId="4275" xr:uid="{54211FF7-1FCE-4B80-BD98-32F51C55A012}"/>
    <cellStyle name="normální 12 3 4 3 4" xfId="2723" xr:uid="{C1E2365A-75E3-4792-91C9-6D1AC0B7B396}"/>
    <cellStyle name="normální 12 3 4 4" xfId="1559" xr:uid="{BF307DB9-A136-483C-8456-288F61F3B7E4}"/>
    <cellStyle name="normální 12 3 4 4 2" xfId="4663" xr:uid="{854D7095-E562-4178-ABCC-8587413963D3}"/>
    <cellStyle name="normální 12 3 4 4 3" xfId="3111" xr:uid="{2A8C7489-98F1-4F98-8B8E-CF980FD00A80}"/>
    <cellStyle name="normální 12 3 4 5" xfId="3887" xr:uid="{D602C50A-1FF8-4FC5-B637-95D0BFD24425}"/>
    <cellStyle name="normální 12 3 4 6" xfId="2335" xr:uid="{01CE13EF-7DC7-4DBC-94E2-DCB25D1355BD}"/>
    <cellStyle name="normální 12 3 5" xfId="792" xr:uid="{641988D9-7045-4EE8-903F-4D4A26BB9C4B}"/>
    <cellStyle name="normální 12 3 5 2" xfId="1245" xr:uid="{E3B00BBF-9063-4D2E-A663-D72A2F1CC280}"/>
    <cellStyle name="normální 12 3 5 2 2" xfId="2021" xr:uid="{7A31744E-9EB5-416E-BB59-2BA457C64D21}"/>
    <cellStyle name="normální 12 3 5 2 2 2" xfId="5125" xr:uid="{885C0CEA-D779-4763-8089-F9462E1ED652}"/>
    <cellStyle name="normální 12 3 5 2 2 3" xfId="3573" xr:uid="{BA6A8D1A-432A-4A89-B443-917CA55519CC}"/>
    <cellStyle name="normální 12 3 5 2 3" xfId="4349" xr:uid="{09FC9E77-A035-4E7F-A4DB-85129DE48E66}"/>
    <cellStyle name="normální 12 3 5 2 4" xfId="2797" xr:uid="{A7FEC465-89FC-4898-A4D5-12E240A3B711}"/>
    <cellStyle name="normální 12 3 5 3" xfId="1633" xr:uid="{B8BF4278-814E-4B81-A600-74CA23BC9489}"/>
    <cellStyle name="normální 12 3 5 3 2" xfId="4737" xr:uid="{7DD483D5-28F8-4999-8E8D-7968A3081430}"/>
    <cellStyle name="normální 12 3 5 3 3" xfId="3185" xr:uid="{0A864529-1FE1-49BF-B98D-95A37BD9EF92}"/>
    <cellStyle name="normální 12 3 5 4" xfId="3961" xr:uid="{3CD5E0D9-A43D-4172-9D22-F9EFFA37C32D}"/>
    <cellStyle name="normální 12 3 5 5" xfId="2409" xr:uid="{5C3DC25D-BD09-4ADF-B761-8052EFC56ECE}"/>
    <cellStyle name="normální 12 3 6" xfId="1051" xr:uid="{E3B010C0-0561-45E4-A20C-4C706D431972}"/>
    <cellStyle name="normální 12 3 6 2" xfId="1827" xr:uid="{7F014034-371B-47B7-812B-7498B3D47055}"/>
    <cellStyle name="normální 12 3 6 2 2" xfId="4931" xr:uid="{C82CC067-2F0B-4621-A332-97F7CB762D05}"/>
    <cellStyle name="normální 12 3 6 2 3" xfId="3379" xr:uid="{1D5FBC2B-0981-48CD-8A93-1AB5CC783931}"/>
    <cellStyle name="normální 12 3 6 3" xfId="4155" xr:uid="{AC66F700-72BD-4749-AC85-577D6E7E26D9}"/>
    <cellStyle name="normální 12 3 6 4" xfId="2603" xr:uid="{51E05BB1-F501-4A4A-A9BE-0D48E4691774}"/>
    <cellStyle name="normální 12 3 7" xfId="1439" xr:uid="{0222B575-AE96-4F26-B5D6-B3D4497F76C0}"/>
    <cellStyle name="normální 12 3 7 2" xfId="4543" xr:uid="{24CB675A-B6D2-460C-B0FC-175BEDA6B07F}"/>
    <cellStyle name="normální 12 3 7 3" xfId="2991" xr:uid="{F418309A-3068-42AE-BCAD-D5171E4499AD}"/>
    <cellStyle name="normální 12 3 8" xfId="3767" xr:uid="{8EBA6B01-42D7-4C42-8837-0CAEF7553474}"/>
    <cellStyle name="normální 12 3 9" xfId="2215" xr:uid="{26B330F8-C9CB-43A0-990F-34D4C380E8E2}"/>
    <cellStyle name="normální 12 4" xfId="374" xr:uid="{51E99810-C0FB-430B-A26F-ACE16CCD9505}"/>
    <cellStyle name="normální 12 4 2" xfId="499" xr:uid="{577E89D8-D567-402E-86EE-011E283249EF}"/>
    <cellStyle name="normální 12 4 2 2" xfId="588" xr:uid="{B2260177-8360-4217-B01C-6ACFED7D82C6}"/>
    <cellStyle name="normální 12 4 2 2 2" xfId="896" xr:uid="{580C6F0C-9387-43E7-8FFF-C4344B21D4BC}"/>
    <cellStyle name="normální 12 4 2 2 2 2" xfId="1342" xr:uid="{BA488BE0-DC10-4334-AEC1-E3BA3EB92624}"/>
    <cellStyle name="normální 12 4 2 2 2 2 2" xfId="2118" xr:uid="{869B23CC-D774-4D14-BB7C-94645CF38821}"/>
    <cellStyle name="normální 12 4 2 2 2 2 2 2" xfId="5222" xr:uid="{EBDF9067-093F-4AD5-8930-759B3DA53569}"/>
    <cellStyle name="normální 12 4 2 2 2 2 2 3" xfId="3670" xr:uid="{3D028056-D5A5-4B53-9CF9-F11C8943EBE2}"/>
    <cellStyle name="normální 12 4 2 2 2 2 3" xfId="4446" xr:uid="{0941975D-8BE2-4AED-99D0-06808CC7944F}"/>
    <cellStyle name="normální 12 4 2 2 2 2 4" xfId="2894" xr:uid="{ED5A29BF-3E33-491D-96CA-3FF60BA47A6A}"/>
    <cellStyle name="normální 12 4 2 2 2 3" xfId="1730" xr:uid="{9896C15A-C2F3-4C6A-BBCA-5DC7AC45309A}"/>
    <cellStyle name="normální 12 4 2 2 2 3 2" xfId="4834" xr:uid="{4C3CE80E-541A-4015-8B7B-4E9509FE6F18}"/>
    <cellStyle name="normální 12 4 2 2 2 3 3" xfId="3282" xr:uid="{34AE1423-7D79-4FEE-B3A2-F0DD27FDA272}"/>
    <cellStyle name="normální 12 4 2 2 2 4" xfId="4058" xr:uid="{1D8ED1C7-357E-4102-853D-80AD70DA3078}"/>
    <cellStyle name="normální 12 4 2 2 2 5" xfId="2506" xr:uid="{267564A6-A1A0-4852-9087-8471EE179A62}"/>
    <cellStyle name="normální 12 4 2 2 3" xfId="1148" xr:uid="{2DDC9DCF-D01D-4C84-9CE8-F5A114293EFA}"/>
    <cellStyle name="normální 12 4 2 2 3 2" xfId="1924" xr:uid="{1239FA72-119F-466C-B231-367FB4BFA00F}"/>
    <cellStyle name="normální 12 4 2 2 3 2 2" xfId="5028" xr:uid="{D76F0930-5AB3-4520-B562-7B8D35E341AE}"/>
    <cellStyle name="normální 12 4 2 2 3 2 3" xfId="3476" xr:uid="{2821E6C1-094E-499E-99A6-EE21F3F8B0A7}"/>
    <cellStyle name="normální 12 4 2 2 3 3" xfId="4252" xr:uid="{1298C33B-1530-4A8D-A740-9AB820BDB9EA}"/>
    <cellStyle name="normální 12 4 2 2 3 4" xfId="2700" xr:uid="{E8808E4E-2A38-4184-9391-43D2F8D5C307}"/>
    <cellStyle name="normální 12 4 2 2 4" xfId="1536" xr:uid="{DE7B7765-77FD-4109-B7E5-E8BFF8193C4C}"/>
    <cellStyle name="normální 12 4 2 2 4 2" xfId="4640" xr:uid="{152E8868-8882-4402-A213-E26EC43AEF4F}"/>
    <cellStyle name="normální 12 4 2 2 4 3" xfId="3088" xr:uid="{9BCD446B-EF4F-4CCB-BDBA-0184513308CC}"/>
    <cellStyle name="normální 12 4 2 2 5" xfId="3864" xr:uid="{C9527DE3-1085-4B68-A429-F46FB73716B2}"/>
    <cellStyle name="normální 12 4 2 2 6" xfId="2312" xr:uid="{9260F6FA-7E2B-4F50-B41C-B51EEDC7A547}"/>
    <cellStyle name="normální 12 4 2 3" xfId="650" xr:uid="{3DB1D756-ABA3-4680-B59A-C5DB4D85E270}"/>
    <cellStyle name="normální 12 4 2 3 2" xfId="956" xr:uid="{1CF93114-8748-4A16-BCF9-09F6CF21AB1C}"/>
    <cellStyle name="normální 12 4 2 3 2 2" xfId="1402" xr:uid="{3F94239B-37C6-468A-AD82-CCB68D7DEB6E}"/>
    <cellStyle name="normální 12 4 2 3 2 2 2" xfId="2178" xr:uid="{03BD0F99-D0AA-49EF-8D1A-22E98AAC70F5}"/>
    <cellStyle name="normální 12 4 2 3 2 2 2 2" xfId="5282" xr:uid="{0373CD12-1F79-46B6-9D64-18715E223758}"/>
    <cellStyle name="normální 12 4 2 3 2 2 2 3" xfId="3730" xr:uid="{5EBAE7FC-48F8-48C8-820E-D0F5B06A7AC7}"/>
    <cellStyle name="normální 12 4 2 3 2 2 3" xfId="4506" xr:uid="{9433B4BC-EB9C-4BA5-85F7-733942F362EF}"/>
    <cellStyle name="normální 12 4 2 3 2 2 4" xfId="2954" xr:uid="{A107B263-7B4F-44BB-B0D3-C4AA8E998C0A}"/>
    <cellStyle name="normální 12 4 2 3 2 3" xfId="1790" xr:uid="{A943C521-EE48-41FD-8A41-7846B69D7520}"/>
    <cellStyle name="normální 12 4 2 3 2 3 2" xfId="4894" xr:uid="{CA5B58CE-16D1-478A-907F-837B8FDA0032}"/>
    <cellStyle name="normální 12 4 2 3 2 3 3" xfId="3342" xr:uid="{A432862C-20A7-4DD8-9F5B-FC0D7BD3BC29}"/>
    <cellStyle name="normální 12 4 2 3 2 4" xfId="4118" xr:uid="{B0E92B0A-E525-4BC1-8AE4-1FF793728B2A}"/>
    <cellStyle name="normální 12 4 2 3 2 5" xfId="2566" xr:uid="{ECD5752B-D54C-44DE-A3F6-A738003A9497}"/>
    <cellStyle name="normální 12 4 2 3 3" xfId="1208" xr:uid="{A35B00F5-BA84-4033-A775-8CF768CD600C}"/>
    <cellStyle name="normální 12 4 2 3 3 2" xfId="1984" xr:uid="{36E0A56C-FCC9-424D-B426-D10CBB5CABBA}"/>
    <cellStyle name="normální 12 4 2 3 3 2 2" xfId="5088" xr:uid="{773BF6AB-AD57-466B-9E3D-937000CB3F44}"/>
    <cellStyle name="normální 12 4 2 3 3 2 3" xfId="3536" xr:uid="{DF5692F4-8EFC-4EE9-80EA-B758BA9E55A6}"/>
    <cellStyle name="normální 12 4 2 3 3 3" xfId="4312" xr:uid="{766CD1C7-1F68-4534-A44B-6DC30740AA6D}"/>
    <cellStyle name="normální 12 4 2 3 3 4" xfId="2760" xr:uid="{7DE5139B-1304-4DAB-B79D-3888C285E2D9}"/>
    <cellStyle name="normální 12 4 2 3 4" xfId="1596" xr:uid="{193D3009-908F-4573-A2D4-D233A6774CB1}"/>
    <cellStyle name="normální 12 4 2 3 4 2" xfId="4700" xr:uid="{23121827-C804-4AA0-8527-757079EF5F95}"/>
    <cellStyle name="normální 12 4 2 3 4 3" xfId="3148" xr:uid="{46E6F953-A63D-4C3F-906C-A94F5BD92C39}"/>
    <cellStyle name="normální 12 4 2 3 5" xfId="3924" xr:uid="{8DE08AAF-72D9-4041-AE8B-14AF00747FE9}"/>
    <cellStyle name="normální 12 4 2 3 6" xfId="2372" xr:uid="{85530320-C033-4901-97AB-4F26307EF0E8}"/>
    <cellStyle name="normální 12 4 2 4" xfId="834" xr:uid="{697339B0-95A6-4F01-B940-BFA9085B33C3}"/>
    <cellStyle name="normální 12 4 2 4 2" xfId="1282" xr:uid="{FAD0AFF1-2506-4CDC-9F23-D24E80AA7229}"/>
    <cellStyle name="normální 12 4 2 4 2 2" xfId="2058" xr:uid="{5E279504-26AF-44ED-AFA0-C8EA6C40BCB8}"/>
    <cellStyle name="normální 12 4 2 4 2 2 2" xfId="5162" xr:uid="{AB61592E-039C-43FA-8AEB-68F8FEEFBF71}"/>
    <cellStyle name="normální 12 4 2 4 2 2 3" xfId="3610" xr:uid="{D5945C76-83E7-413F-BB26-1B0AD71604C7}"/>
    <cellStyle name="normální 12 4 2 4 2 3" xfId="4386" xr:uid="{9E35FB27-CDA1-43CA-8A9B-0E78BF73479B}"/>
    <cellStyle name="normální 12 4 2 4 2 4" xfId="2834" xr:uid="{391C367A-9038-4BE8-942B-870302BB809E}"/>
    <cellStyle name="normální 12 4 2 4 3" xfId="1670" xr:uid="{3DFE4766-67B3-4782-B597-B9EF308E381B}"/>
    <cellStyle name="normální 12 4 2 4 3 2" xfId="4774" xr:uid="{DE983CA7-5BBB-4853-BD51-B2D1E27C7B29}"/>
    <cellStyle name="normální 12 4 2 4 3 3" xfId="3222" xr:uid="{92037441-C933-48FA-BEEE-A23DE5744E18}"/>
    <cellStyle name="normální 12 4 2 4 4" xfId="3998" xr:uid="{16C75732-E5F0-4D6B-8CEF-685470E43636}"/>
    <cellStyle name="normální 12 4 2 4 5" xfId="2446" xr:uid="{8FBDB143-70EF-4A79-AD96-6E32BFB1F238}"/>
    <cellStyle name="normální 12 4 2 5" xfId="1088" xr:uid="{8B343D4A-9263-4529-A17B-6D732D46A799}"/>
    <cellStyle name="normální 12 4 2 5 2" xfId="1864" xr:uid="{89F24161-DA91-4272-8779-CE5225559889}"/>
    <cellStyle name="normální 12 4 2 5 2 2" xfId="4968" xr:uid="{22F0F403-E29B-4D9A-A380-34E5DC7DE2A0}"/>
    <cellStyle name="normální 12 4 2 5 2 3" xfId="3416" xr:uid="{42CAED6E-5A9F-4D3B-9D77-C9971370A440}"/>
    <cellStyle name="normální 12 4 2 5 3" xfId="4192" xr:uid="{604A66B6-EC2D-46D1-AE03-104E3F3AA581}"/>
    <cellStyle name="normální 12 4 2 5 4" xfId="2640" xr:uid="{A71AEFE7-D02D-4043-A378-6758C1D30B6C}"/>
    <cellStyle name="normální 12 4 2 6" xfId="1476" xr:uid="{F850B5F8-B4CF-45C9-8DDA-E117EA5A7928}"/>
    <cellStyle name="normální 12 4 2 6 2" xfId="4580" xr:uid="{91B396D5-76E6-4BA7-B0DA-E660C319E401}"/>
    <cellStyle name="normální 12 4 2 6 3" xfId="3028" xr:uid="{C5B286EF-6FAE-4768-ABEB-AC83FF439F1D}"/>
    <cellStyle name="normální 12 4 2 7" xfId="3804" xr:uid="{4FB4F9AC-0AB6-4195-A9E6-2594B3143795}"/>
    <cellStyle name="normální 12 4 2 8" xfId="2252" xr:uid="{6C0294C5-9F75-40F3-A07D-E143848DDDB6}"/>
    <cellStyle name="normální 12 4 3" xfId="556" xr:uid="{8BB4C285-7356-420A-B6B8-A038DAF85383}"/>
    <cellStyle name="normální 12 4 3 2" xfId="865" xr:uid="{D06BD4AE-326D-42ED-896A-43B2828F49BA}"/>
    <cellStyle name="normální 12 4 3 2 2" xfId="1311" xr:uid="{D2E0D511-473D-40BF-B118-7D0E50DEDB93}"/>
    <cellStyle name="normální 12 4 3 2 2 2" xfId="2087" xr:uid="{AD633A22-CE00-4D05-9055-D24DF66844C6}"/>
    <cellStyle name="normální 12 4 3 2 2 2 2" xfId="5191" xr:uid="{34CDF8C9-E21C-4FC9-BD2E-8FFFD6A78006}"/>
    <cellStyle name="normální 12 4 3 2 2 2 3" xfId="3639" xr:uid="{66B0BBB5-40D3-4F47-B57F-1633536CA5C0}"/>
    <cellStyle name="normální 12 4 3 2 2 3" xfId="4415" xr:uid="{08288F2D-772A-4BC1-A02F-8E43B95ACF5D}"/>
    <cellStyle name="normální 12 4 3 2 2 4" xfId="2863" xr:uid="{CE3ADEF2-48E7-4B51-94D3-71C31A261C74}"/>
    <cellStyle name="normální 12 4 3 2 3" xfId="1699" xr:uid="{EBF0C2F9-55A5-4EB4-887A-385A4C25E937}"/>
    <cellStyle name="normální 12 4 3 2 3 2" xfId="4803" xr:uid="{928221FD-D2EE-45D8-A51C-E09393D4C853}"/>
    <cellStyle name="normální 12 4 3 2 3 3" xfId="3251" xr:uid="{CD679CD8-EFBB-4DFB-B29E-DB87DAFAE818}"/>
    <cellStyle name="normální 12 4 3 2 4" xfId="4027" xr:uid="{96CE5558-5F00-42AB-A237-E01BD6A1DAA8}"/>
    <cellStyle name="normální 12 4 3 2 5" xfId="2475" xr:uid="{6A0587E0-D0CD-4F87-83C1-25247A099848}"/>
    <cellStyle name="normální 12 4 3 3" xfId="1117" xr:uid="{51720A3D-5F5F-4CDD-8628-04563AE22328}"/>
    <cellStyle name="normální 12 4 3 3 2" xfId="1893" xr:uid="{32D0FF49-488E-42F3-A0BD-A1B06738C8F0}"/>
    <cellStyle name="normální 12 4 3 3 2 2" xfId="4997" xr:uid="{A1FF4909-69D1-4380-8D46-F2FD09D56E34}"/>
    <cellStyle name="normální 12 4 3 3 2 3" xfId="3445" xr:uid="{62217336-ECDC-434E-897F-1A37D7FF1B8F}"/>
    <cellStyle name="normální 12 4 3 3 3" xfId="4221" xr:uid="{8446D4FD-904D-4CF8-B185-6981DB822CD7}"/>
    <cellStyle name="normální 12 4 3 3 4" xfId="2669" xr:uid="{CEC7467D-5229-427E-9621-5AFFC1562897}"/>
    <cellStyle name="normální 12 4 3 4" xfId="1505" xr:uid="{5566C942-908C-4F80-B317-9318B122FDEC}"/>
    <cellStyle name="normální 12 4 3 4 2" xfId="4609" xr:uid="{7C739EBD-3C17-473B-9B5A-AFBA6BF8FD37}"/>
    <cellStyle name="normální 12 4 3 4 3" xfId="3057" xr:uid="{9EF4E421-5EE3-47E0-84FF-C19AFF64C79A}"/>
    <cellStyle name="normální 12 4 3 5" xfId="3833" xr:uid="{B71B47C9-3A1E-4630-8D83-84D13903B341}"/>
    <cellStyle name="normální 12 4 3 6" xfId="2281" xr:uid="{000BAE66-5E24-42A2-A5AC-58B0E9A5C017}"/>
    <cellStyle name="normální 12 4 4" xfId="618" xr:uid="{6D6CFDB4-6351-4CFC-8807-A08D996B0A3F}"/>
    <cellStyle name="normální 12 4 4 2" xfId="925" xr:uid="{1A8CFF8D-6F43-4F85-B07F-BE6154D8DAE4}"/>
    <cellStyle name="normální 12 4 4 2 2" xfId="1371" xr:uid="{62F4B9A6-BF14-4E06-9DA1-7070E8B0ACC8}"/>
    <cellStyle name="normální 12 4 4 2 2 2" xfId="2147" xr:uid="{03861C61-AF7C-46EE-904E-6776381F1035}"/>
    <cellStyle name="normální 12 4 4 2 2 2 2" xfId="5251" xr:uid="{796475F7-9AEB-4AD7-A668-AF6E50B5166B}"/>
    <cellStyle name="normální 12 4 4 2 2 2 3" xfId="3699" xr:uid="{51CAD820-939C-4AC5-B1D2-23F2856A88A6}"/>
    <cellStyle name="normální 12 4 4 2 2 3" xfId="4475" xr:uid="{AB88CEBD-F3B9-41F0-A628-1D072CAD2A4D}"/>
    <cellStyle name="normální 12 4 4 2 2 4" xfId="2923" xr:uid="{845B4000-D313-4FB5-9AB9-6336D3282244}"/>
    <cellStyle name="normální 12 4 4 2 3" xfId="1759" xr:uid="{5694B112-DCEC-4F66-8A9F-36B8EBC82447}"/>
    <cellStyle name="normální 12 4 4 2 3 2" xfId="4863" xr:uid="{4CEC9545-074B-4A09-A304-2E3B8819247D}"/>
    <cellStyle name="normální 12 4 4 2 3 3" xfId="3311" xr:uid="{64BFF186-1E36-4A2A-B4BD-EB719A3CB136}"/>
    <cellStyle name="normální 12 4 4 2 4" xfId="4087" xr:uid="{E81C1AB6-3F55-4D6D-86DC-180B4A98257C}"/>
    <cellStyle name="normální 12 4 4 2 5" xfId="2535" xr:uid="{FAA99929-76AE-4217-A7C4-1C05D72D7232}"/>
    <cellStyle name="normální 12 4 4 3" xfId="1177" xr:uid="{73BA96B3-AB8E-480D-9E22-956220D722D6}"/>
    <cellStyle name="normální 12 4 4 3 2" xfId="1953" xr:uid="{A795BC01-B751-484A-A170-4BEB0F987C0A}"/>
    <cellStyle name="normální 12 4 4 3 2 2" xfId="5057" xr:uid="{A572726C-8F7D-4390-A3C5-41ADE6201F89}"/>
    <cellStyle name="normální 12 4 4 3 2 3" xfId="3505" xr:uid="{173BCE29-2A42-4A70-8AA6-A71E24431F95}"/>
    <cellStyle name="normální 12 4 4 3 3" xfId="4281" xr:uid="{B9D8772A-9E37-4791-A703-A68ECE99045B}"/>
    <cellStyle name="normální 12 4 4 3 4" xfId="2729" xr:uid="{516335FF-64C2-4F5B-BE7E-BD64E447F581}"/>
    <cellStyle name="normální 12 4 4 4" xfId="1565" xr:uid="{8E1F7B42-7575-4D21-971C-84FE6A898D19}"/>
    <cellStyle name="normální 12 4 4 4 2" xfId="4669" xr:uid="{35D4EE62-E663-4E94-AEE8-3F5E05B7226D}"/>
    <cellStyle name="normální 12 4 4 4 3" xfId="3117" xr:uid="{80CEE922-0F1B-4FDB-8BFC-B6B2A7B50C93}"/>
    <cellStyle name="normální 12 4 4 5" xfId="3893" xr:uid="{2285C08F-3CEC-4702-9EC4-E9B782C73336}"/>
    <cellStyle name="normální 12 4 4 6" xfId="2341" xr:uid="{1AC81185-6B91-4076-9DFB-589500015A67}"/>
    <cellStyle name="normální 12 4 5" xfId="798" xr:uid="{D28DD17A-1CAE-4B5E-9FEA-0F43D22F5D7B}"/>
    <cellStyle name="normální 12 4 5 2" xfId="1251" xr:uid="{43B4FEE9-0EC3-42BB-9DEA-4185D7DCD3DC}"/>
    <cellStyle name="normální 12 4 5 2 2" xfId="2027" xr:uid="{083FE6D6-21EE-47E5-9EB0-308306FF0EF1}"/>
    <cellStyle name="normální 12 4 5 2 2 2" xfId="5131" xr:uid="{8F9E5D68-4F21-4327-B4C2-1D512814BA14}"/>
    <cellStyle name="normální 12 4 5 2 2 3" xfId="3579" xr:uid="{4098FAE9-800B-4A89-BA2E-057CBF0C1B93}"/>
    <cellStyle name="normální 12 4 5 2 3" xfId="4355" xr:uid="{6900DD58-A7B1-421D-9AED-48B75FA5E628}"/>
    <cellStyle name="normální 12 4 5 2 4" xfId="2803" xr:uid="{7261FF74-6009-4D6A-8E5A-962344BB61F7}"/>
    <cellStyle name="normální 12 4 5 3" xfId="1639" xr:uid="{815849D2-ED23-4659-A4A5-B9ECAB9E94EF}"/>
    <cellStyle name="normální 12 4 5 3 2" xfId="4743" xr:uid="{FE8ADE8C-A57C-40F3-941C-DB992CF415B7}"/>
    <cellStyle name="normální 12 4 5 3 3" xfId="3191" xr:uid="{F595C376-1CAD-4B95-84AE-C7899B1B2BED}"/>
    <cellStyle name="normální 12 4 5 4" xfId="3967" xr:uid="{D1C9895E-DFDD-4C11-B07A-0737C5D4CFAC}"/>
    <cellStyle name="normální 12 4 5 5" xfId="2415" xr:uid="{24C5FFDF-84E2-466D-94A5-F558EB7C6B49}"/>
    <cellStyle name="normální 12 4 6" xfId="1057" xr:uid="{49181991-31CD-4658-95F3-0AB2BB2782DB}"/>
    <cellStyle name="normální 12 4 6 2" xfId="1833" xr:uid="{43F2B85F-80C7-4509-961F-4F548936A81C}"/>
    <cellStyle name="normální 12 4 6 2 2" xfId="4937" xr:uid="{1067E00B-16F1-4F7C-9474-79EDA1EABB39}"/>
    <cellStyle name="normální 12 4 6 2 3" xfId="3385" xr:uid="{843414CD-D606-4CD5-9A27-605CBE96DF0A}"/>
    <cellStyle name="normální 12 4 6 3" xfId="4161" xr:uid="{456072BE-CB75-4E0E-B2DD-146BA60F06D8}"/>
    <cellStyle name="normální 12 4 6 4" xfId="2609" xr:uid="{490EC2F4-1310-4450-AD6F-B7124760640C}"/>
    <cellStyle name="normální 12 4 7" xfId="1445" xr:uid="{2A845BE7-6C5A-42FB-812C-103AB3959A37}"/>
    <cellStyle name="normální 12 4 7 2" xfId="4549" xr:uid="{904EFEB3-0858-4ACC-9C55-EBABCD16070A}"/>
    <cellStyle name="normální 12 4 7 3" xfId="2997" xr:uid="{8435799A-3B4B-45BF-9D2A-597A3D3491D1}"/>
    <cellStyle name="normální 12 4 8" xfId="3773" xr:uid="{1766E9EB-8093-463E-8BBE-3756648783C3}"/>
    <cellStyle name="normální 12 4 9" xfId="2221" xr:uid="{564B81E8-D922-4CDD-9656-5EDCE33D167A}"/>
    <cellStyle name="normální 12 5" xfId="666" xr:uid="{918FB870-D501-45E9-9943-638B21B2905A}"/>
    <cellStyle name="normální 12 5 2" xfId="971" xr:uid="{55149140-4FA8-4770-A065-6CB912F7F6FF}"/>
    <cellStyle name="normální 12 5 2 2" xfId="1417" xr:uid="{74688472-AA2D-4C11-9817-784BB8B09237}"/>
    <cellStyle name="normální 12 5 2 2 2" xfId="2193" xr:uid="{6201BE95-90D6-41F7-AFF1-2D08794C1281}"/>
    <cellStyle name="normální 12 5 2 2 2 2" xfId="5297" xr:uid="{CD0AA417-F5FC-4795-94B3-5B0E34032C5C}"/>
    <cellStyle name="normální 12 5 2 2 2 3" xfId="3745" xr:uid="{60343F3A-7A6A-4D7C-BDFD-DC3543D38ADF}"/>
    <cellStyle name="normální 12 5 2 2 3" xfId="4521" xr:uid="{E3988DAF-9EA3-455A-8C3D-26FB5CF6B416}"/>
    <cellStyle name="normální 12 5 2 2 4" xfId="2969" xr:uid="{DE3D96BA-58C9-451F-BAB9-45CC3C46718F}"/>
    <cellStyle name="normální 12 5 2 3" xfId="1805" xr:uid="{B97E9150-5ED9-42D4-BD47-9CF4E313AE0A}"/>
    <cellStyle name="normální 12 5 2 3 2" xfId="4909" xr:uid="{DEAFF15B-5A6E-45B6-802B-6260259A4DDF}"/>
    <cellStyle name="normální 12 5 2 3 3" xfId="3357" xr:uid="{A6899F9F-0792-4558-B497-7A9C7E3F0E52}"/>
    <cellStyle name="normální 12 5 2 4" xfId="4133" xr:uid="{1B956429-EB7B-4FBC-AFBE-F2600171EC25}"/>
    <cellStyle name="normální 12 5 2 5" xfId="2581" xr:uid="{F02483D2-B57F-4873-9130-7438674E3274}"/>
    <cellStyle name="normální 12 5 3" xfId="1223" xr:uid="{DE7E55D8-8D53-40F3-8E25-DA7D8FDFF182}"/>
    <cellStyle name="normální 12 5 3 2" xfId="1999" xr:uid="{53126751-1F9F-4C65-A18F-EF3BDB945734}"/>
    <cellStyle name="normální 12 5 3 2 2" xfId="5103" xr:uid="{444FCE08-FB9A-4875-A90F-FF8DE9E56D16}"/>
    <cellStyle name="normální 12 5 3 2 3" xfId="3551" xr:uid="{21A58CCF-0795-4921-B7AF-B88150F80320}"/>
    <cellStyle name="normální 12 5 3 3" xfId="4327" xr:uid="{447F0FCC-D55F-44FC-AD30-7E93556C56E6}"/>
    <cellStyle name="normální 12 5 3 4" xfId="2775" xr:uid="{0B62AF03-9B0B-4DCF-9852-6975137BD307}"/>
    <cellStyle name="normální 12 5 4" xfId="1611" xr:uid="{B6DE1680-A73E-4B2C-BF9B-5DD1DA7DBB12}"/>
    <cellStyle name="normální 12 5 4 2" xfId="4715" xr:uid="{01C860D0-91B2-4C9C-B6BE-E895BBD27FCC}"/>
    <cellStyle name="normální 12 5 4 3" xfId="3163" xr:uid="{C6A89A22-2F4F-47CB-A4CD-CE33E3620147}"/>
    <cellStyle name="normální 12 5 5" xfId="3939" xr:uid="{D4ABEAC8-7DF0-46F1-94BC-4EF250A66FD0}"/>
    <cellStyle name="normální 12 5 6" xfId="2387" xr:uid="{D679A9FC-801C-45CF-A002-CDFDC0CEA4B4}"/>
    <cellStyle name="Normální 120" xfId="999" xr:uid="{53730748-8BC9-454B-9E30-C2F9D66D1DAE}"/>
    <cellStyle name="Normální 121" xfId="1003" xr:uid="{4FBB0758-0565-47EC-A3BC-434E4FE3EFA8}"/>
    <cellStyle name="Normální 122" xfId="764" xr:uid="{36AA21B9-F069-4FC1-BF4D-E48E38193516}"/>
    <cellStyle name="Normální 123" xfId="1025" xr:uid="{EABE1F87-8A24-42A4-AD3A-AD00B228EA00}"/>
    <cellStyle name="Normální 124" xfId="1026" xr:uid="{6FD80057-0652-44C4-B698-78E5D07E2914}"/>
    <cellStyle name="Normální 125" xfId="1024" xr:uid="{CD75685F-9355-49BB-8F02-01914D05FD63}"/>
    <cellStyle name="Normální 126" xfId="1027" xr:uid="{6238623D-E714-4E98-9D18-DA79C8DFFED1}"/>
    <cellStyle name="Normální 127" xfId="1028" xr:uid="{EDBB964F-4220-4872-956F-3692FF585788}"/>
    <cellStyle name="Normální 128" xfId="1029" xr:uid="{4883C51B-7A4E-4CD8-87D4-43E52790E405}"/>
    <cellStyle name="Normální 129" xfId="1030" xr:uid="{29489A97-1BEB-4320-ABB8-F80191AEB08B}"/>
    <cellStyle name="normální 13" xfId="27" xr:uid="{D30A9C7F-988A-479E-A5BE-E339B00907B2}"/>
    <cellStyle name="Normální 13 2" xfId="155" xr:uid="{3ECF545B-179D-4257-8EBE-1A13B3798122}"/>
    <cellStyle name="normální 13 2 2" xfId="260" xr:uid="{FB0CB3D8-5E49-4F25-93C9-C8B266310997}"/>
    <cellStyle name="normální 13 2 3" xfId="377" xr:uid="{3BCFCD27-D956-4402-980C-645A3022BBA0}"/>
    <cellStyle name="Normální 13 3" xfId="376" xr:uid="{A1C32B6B-7888-4B01-8999-03272768BB97}"/>
    <cellStyle name="Normální 130" xfId="1031" xr:uid="{3ECFA3AD-9C9D-4933-BBEB-946C1F2EBFCE}"/>
    <cellStyle name="Normální 131" xfId="1032" xr:uid="{FED172BC-4AC5-4830-9557-5B2F201CF6AC}"/>
    <cellStyle name="Normální 132" xfId="1033" xr:uid="{DB46490F-4FFD-4003-8796-E3CA3B45CCCC}"/>
    <cellStyle name="Normální 133" xfId="1034" xr:uid="{8B7FEA25-A1D2-481D-B991-DFE66AD1F739}"/>
    <cellStyle name="Normální 134" xfId="1035" xr:uid="{893D3BED-DAB9-434D-927C-BC2846107109}"/>
    <cellStyle name="Normální 135" xfId="1036" xr:uid="{6BEC1DB1-E365-4AC6-B8E9-36D62C040AFC}"/>
    <cellStyle name="Normální 136" xfId="1037" xr:uid="{EAABBED2-3D5C-41EA-8C2D-B2841FDD1049}"/>
    <cellStyle name="normální 14" xfId="28" xr:uid="{DD89CE22-5CF3-4678-B18C-8B19F16FAF44}"/>
    <cellStyle name="normální 14 10" xfId="29" xr:uid="{E5C63A26-E610-483D-A808-AB0C41D14FC8}"/>
    <cellStyle name="normální 14 11" xfId="30" xr:uid="{FE785E54-1136-40D0-A16A-47487E29ED03}"/>
    <cellStyle name="normální 14 12" xfId="31" xr:uid="{2D879C18-3B13-41B9-8C56-B39EA7F41C80}"/>
    <cellStyle name="normální 14 13" xfId="32" xr:uid="{D7B24DD3-BE45-42DA-B596-027ED9318EEB}"/>
    <cellStyle name="normální 14 14" xfId="33" xr:uid="{A86A349F-A94D-482B-9D96-358E9BCFEE29}"/>
    <cellStyle name="normální 14 15" xfId="34" xr:uid="{345908C6-8E8F-4C21-B0FC-CFABA80D8FB6}"/>
    <cellStyle name="normální 14 16" xfId="35" xr:uid="{655AC906-0654-4C7D-86E0-F203D1A60DDE}"/>
    <cellStyle name="Normální 14 17" xfId="156" xr:uid="{AE4E4AEE-FCFD-4957-BA56-9D8DF7A149A4}"/>
    <cellStyle name="normální 14 17 2" xfId="256" xr:uid="{31ACA88E-DC20-42F3-8DA9-A013AF1DDB48}"/>
    <cellStyle name="normální 14 17 3" xfId="379" xr:uid="{1F7670DC-E022-4691-9BFE-42EB42B291E6}"/>
    <cellStyle name="Normální 14 18" xfId="239" xr:uid="{C8D89693-A026-44DE-97FE-A2530C722DAB}"/>
    <cellStyle name="Normální 14 19" xfId="262" xr:uid="{2843686F-590B-45F6-80B8-07FC54000BD3}"/>
    <cellStyle name="normální 14 2" xfId="36" xr:uid="{3AA59C4B-7705-4193-9E06-3DFD43AE9394}"/>
    <cellStyle name="Normální 14 20" xfId="248" xr:uid="{7D4320FE-7F43-4A11-86F6-9A05B84B0972}"/>
    <cellStyle name="Normální 14 21" xfId="273" xr:uid="{E9EF4119-5E59-44EC-A8BD-A28BD1FA1E73}"/>
    <cellStyle name="Normální 14 22" xfId="245" xr:uid="{72739919-53B4-4263-8701-30FAFD3D1F0E}"/>
    <cellStyle name="Normální 14 23" xfId="276" xr:uid="{461B622F-0836-493D-9971-FBEEB5B65756}"/>
    <cellStyle name="Normální 14 24" xfId="243" xr:uid="{850F399C-E2ED-4AF3-9318-F18B86E2D1BD}"/>
    <cellStyle name="Normální 14 25" xfId="259" xr:uid="{B239B725-8536-44B5-877D-E3831100BF91}"/>
    <cellStyle name="Normální 14 26" xfId="378" xr:uid="{7D403C23-76B3-4EDE-B4C5-244B465FF014}"/>
    <cellStyle name="Normální 14 27" xfId="526" xr:uid="{819CACE2-3155-4C62-8FA2-50B46C3EF676}"/>
    <cellStyle name="Normální 14 28" xfId="494" xr:uid="{E7FF7379-A066-4801-B9D2-D9DD4D69DC79}"/>
    <cellStyle name="Normální 14 29" xfId="527" xr:uid="{61ED737E-D3D0-48A1-B6D5-93DEBFC823E8}"/>
    <cellStyle name="normální 14 3" xfId="37" xr:uid="{B3E9BAC1-DD87-4893-A0E3-0FEEA3C5F058}"/>
    <cellStyle name="Normální 14 30" xfId="495" xr:uid="{8C31A8FF-1625-48A5-BFCE-DE998B804326}"/>
    <cellStyle name="Normální 14 31" xfId="667" xr:uid="{80A28BF4-1686-47AC-B94D-CDE746ADA4C9}"/>
    <cellStyle name="Normální 14 32" xfId="680" xr:uid="{023C2911-BD6C-4B98-985E-0ED73B186B42}"/>
    <cellStyle name="Normální 14 33" xfId="728" xr:uid="{B3958C3A-8D4A-4CBE-93C4-E3BD8DFC749A}"/>
    <cellStyle name="normální 14 4" xfId="38" xr:uid="{5D9C5488-68EF-4ACF-9F68-E7474CDEB57F}"/>
    <cellStyle name="normální 14 5" xfId="39" xr:uid="{8C9074FF-B0EF-456B-B90B-1C0197AA1514}"/>
    <cellStyle name="normální 14 6" xfId="40" xr:uid="{D0F7C0E1-A40E-432C-91BD-DA5380C1C780}"/>
    <cellStyle name="normální 14 7" xfId="41" xr:uid="{B64F0AF6-F4C2-4DBC-8513-FF709CEC95A9}"/>
    <cellStyle name="normální 14 8" xfId="42" xr:uid="{1925BD6D-A6FD-46AF-BE71-69DB99B4BAB8}"/>
    <cellStyle name="normální 14 9" xfId="43" xr:uid="{F1BFB98C-AFD6-4A1C-82BB-76B90AD943C5}"/>
    <cellStyle name="normální 15" xfId="44" xr:uid="{A88541EB-A999-4F18-A6D0-9921F5DCD617}"/>
    <cellStyle name="normální 15 10" xfId="45" xr:uid="{251BEF41-9754-40E3-B9E3-649D67504631}"/>
    <cellStyle name="normální 15 11" xfId="46" xr:uid="{54E48B21-BFAB-4239-925A-9379D058B767}"/>
    <cellStyle name="normální 15 12" xfId="47" xr:uid="{0EAD08EA-396E-435F-9BBE-A15ADBED89E0}"/>
    <cellStyle name="normální 15 13" xfId="48" xr:uid="{1521EF4D-7CA0-4BD5-AD5B-E80D326208EE}"/>
    <cellStyle name="normální 15 14" xfId="49" xr:uid="{271A0598-A528-42F4-A286-B0B5949A6D48}"/>
    <cellStyle name="normální 15 15" xfId="50" xr:uid="{846AE81A-FC59-4D1E-ACD6-DC215BEDAE8F}"/>
    <cellStyle name="normální 15 16" xfId="51" xr:uid="{5AEC5450-0901-4C2A-9AF4-D540455E4594}"/>
    <cellStyle name="normální 15 17" xfId="52" xr:uid="{13FE47E9-4DE5-483D-BF7A-B1CA260F5431}"/>
    <cellStyle name="Normální 15 18" xfId="157" xr:uid="{45F1A4F6-6536-43AE-9839-5FDB3132BEE9}"/>
    <cellStyle name="normální 15 18 2" xfId="238" xr:uid="{710C0557-FB36-4790-8DB8-A5237FC9E4C9}"/>
    <cellStyle name="normální 15 18 3" xfId="381" xr:uid="{EB94621C-CEE2-4830-B845-B3D2DD14696A}"/>
    <cellStyle name="Normální 15 19" xfId="240" xr:uid="{BD8B62FC-8497-42CA-A8B6-34A4A233A8FC}"/>
    <cellStyle name="normální 15 2" xfId="53" xr:uid="{19D815DD-DBE0-475D-8B60-0EF3D1C66CCD}"/>
    <cellStyle name="normální 15 2 2" xfId="54" xr:uid="{322CC42F-FD3D-456B-893E-0C5DF658F482}"/>
    <cellStyle name="normální 15 2 3" xfId="55" xr:uid="{8EE6CC22-7891-4A70-925E-40D3C0B21B95}"/>
    <cellStyle name="Normální 15 20" xfId="261" xr:uid="{E6B12111-8F71-42BD-A72F-47080D4491CB}"/>
    <cellStyle name="Normální 15 21" xfId="249" xr:uid="{24AEF704-6C30-4B49-A157-F2FE2726B3E0}"/>
    <cellStyle name="Normální 15 22" xfId="272" xr:uid="{27DDD027-23B1-4959-BA6E-BB0C8E98423F}"/>
    <cellStyle name="Normální 15 23" xfId="246" xr:uid="{C0BC02C8-BE52-460A-857F-E044398D95A1}"/>
    <cellStyle name="Normální 15 24" xfId="275" xr:uid="{44F28571-52A2-4F7B-A3F4-CAFD91B01A90}"/>
    <cellStyle name="Normální 15 25" xfId="244" xr:uid="{DF7DF738-05CB-4AA3-BAB7-FBC2AA68EDFA}"/>
    <cellStyle name="Normální 15 26" xfId="247" xr:uid="{C2C9F9D4-39E2-45B1-8C84-745E3478377C}"/>
    <cellStyle name="Normální 15 27" xfId="380" xr:uid="{D262249A-EAE3-49C4-BB32-A5F4AC23A5E5}"/>
    <cellStyle name="Normální 15 28" xfId="524" xr:uid="{60DD935D-DAAA-4915-9E74-18B369587157}"/>
    <cellStyle name="Normální 15 29" xfId="505" xr:uid="{F7EDBDEB-BB89-43B4-8A76-ED90C8F39C1E}"/>
    <cellStyle name="normální 15 3" xfId="56" xr:uid="{E898911A-68AE-45D3-853B-8A5F29472305}"/>
    <cellStyle name="Normální 15 30" xfId="525" xr:uid="{51D2170D-EBFB-4DC6-A352-B741D5DB44B2}"/>
    <cellStyle name="Normální 15 31" xfId="506" xr:uid="{6A509499-2998-449B-8372-7DA8ADAE7A4F}"/>
    <cellStyle name="Normální 15 32" xfId="669" xr:uid="{A2C5F563-6998-45E0-9DC2-0C55A0F091A1}"/>
    <cellStyle name="Normální 15 33" xfId="679" xr:uid="{5062AC71-ECC5-48FE-9625-1B34AC28935A}"/>
    <cellStyle name="Normální 15 34" xfId="665" xr:uid="{8C176E06-6EE7-4B73-99F5-995FEC063969}"/>
    <cellStyle name="normální 15 4" xfId="57" xr:uid="{76699DDF-B30E-4238-9157-D3853EC8D2FB}"/>
    <cellStyle name="normální 15 5" xfId="58" xr:uid="{5419D4C7-2821-476B-92B6-22EFE2D1CD02}"/>
    <cellStyle name="normální 15 6" xfId="59" xr:uid="{B0908E7C-EF32-401A-9FA1-692678FD11B9}"/>
    <cellStyle name="normální 15 7" xfId="60" xr:uid="{0954AAEE-457E-4F2E-A2AC-37CE140CC52E}"/>
    <cellStyle name="normální 15 8" xfId="61" xr:uid="{14C8BC44-D123-4F52-9A66-4199BC7C45F4}"/>
    <cellStyle name="normální 15 9" xfId="62" xr:uid="{A1387080-F9B5-45FD-9910-F3F399428A0F}"/>
    <cellStyle name="Normální 16" xfId="63" xr:uid="{C120C5FA-40A4-4A74-BCF5-1171F86ADB1A}"/>
    <cellStyle name="Normální 16 10" xfId="1039" xr:uid="{93B83F5C-4474-4C62-AD99-6430E63154C3}"/>
    <cellStyle name="Normální 16 10 2" xfId="1815" xr:uid="{02059ED2-28D8-4963-9EEB-E259C45E2C8D}"/>
    <cellStyle name="Normální 16 10 2 2" xfId="4919" xr:uid="{073B0E11-A989-4BF3-82C8-4C8783EF4F7B}"/>
    <cellStyle name="Normální 16 10 2 3" xfId="3367" xr:uid="{31660F0A-8D6D-499D-A373-A6C3275C95A4}"/>
    <cellStyle name="Normální 16 10 3" xfId="4143" xr:uid="{3735E380-DF8F-4D09-A524-F012C5068767}"/>
    <cellStyle name="Normální 16 10 4" xfId="2591" xr:uid="{6390FF88-03BE-4B17-81BA-E3DDCDA3AF37}"/>
    <cellStyle name="Normální 16 11" xfId="1427" xr:uid="{43C3D810-57CF-47B1-A6A1-0B3189C3D693}"/>
    <cellStyle name="Normální 16 11 2" xfId="4531" xr:uid="{4D22EA77-456D-499C-9621-505804458D72}"/>
    <cellStyle name="Normální 16 11 3" xfId="2979" xr:uid="{412960C4-E998-45DE-AE16-523D7567ACE5}"/>
    <cellStyle name="Normální 16 12" xfId="3755" xr:uid="{D74E5D05-BF0C-4C38-A45B-DEC7F3D37412}"/>
    <cellStyle name="Normální 16 13" xfId="2203" xr:uid="{E10A4145-128A-44B7-BF46-DCAF166BA561}"/>
    <cellStyle name="Normální 16 2" xfId="158" xr:uid="{BEEC16D5-B700-4DAC-B1CC-6F6B83B246C7}"/>
    <cellStyle name="Normální 16 2 2" xfId="237" xr:uid="{8CDFEE0F-9F24-42F2-BB79-E2104F793089}"/>
    <cellStyle name="Normální 16 2 2 2" xfId="475" xr:uid="{9F34F4CE-6949-49B0-A9B1-C96B2C1A445F}"/>
    <cellStyle name="Normální 16 2 2 2 2" xfId="570" xr:uid="{09F23DC2-DD94-4441-83D6-C0D5F5575BC4}"/>
    <cellStyle name="Normální 16 2 2 2 2 2" xfId="878" xr:uid="{DD81EB0E-4FDE-4DE1-BBA0-6ECB402FDC20}"/>
    <cellStyle name="Normální 16 2 2 2 2 2 2" xfId="1324" xr:uid="{FC5FC128-521D-47C4-8A08-1A8BB26D264D}"/>
    <cellStyle name="Normální 16 2 2 2 2 2 2 2" xfId="2100" xr:uid="{CE4D50F9-AE09-4218-ADFB-E3767A3548DB}"/>
    <cellStyle name="Normální 16 2 2 2 2 2 2 2 2" xfId="5204" xr:uid="{EC7FDD36-9370-4E98-BF86-5A5FC0104A2B}"/>
    <cellStyle name="Normální 16 2 2 2 2 2 2 2 3" xfId="3652" xr:uid="{85351CDC-C2E6-4D43-97EE-46FCC9083D9B}"/>
    <cellStyle name="Normální 16 2 2 2 2 2 2 3" xfId="4428" xr:uid="{6AE0F683-B7A4-49B5-A3E3-E16EDEC53F3F}"/>
    <cellStyle name="Normální 16 2 2 2 2 2 2 4" xfId="2876" xr:uid="{114431E2-EFFB-47B8-96AC-28084633E878}"/>
    <cellStyle name="Normální 16 2 2 2 2 2 3" xfId="1712" xr:uid="{A77F2AD6-5FE4-4F58-AA6E-6115501EDB94}"/>
    <cellStyle name="Normální 16 2 2 2 2 2 3 2" xfId="4816" xr:uid="{D69147D3-E095-4D1B-ABFE-79FA92CC801A}"/>
    <cellStyle name="Normální 16 2 2 2 2 2 3 3" xfId="3264" xr:uid="{F240FE2A-1561-42E4-B2BD-2C97438F4FF8}"/>
    <cellStyle name="Normální 16 2 2 2 2 2 4" xfId="4040" xr:uid="{1E802E7C-6E0D-4555-AD72-C40EF3A57B1C}"/>
    <cellStyle name="Normální 16 2 2 2 2 2 5" xfId="2488" xr:uid="{5F56DF73-4E38-4BFC-8FAD-4FCE697162E6}"/>
    <cellStyle name="Normální 16 2 2 2 2 3" xfId="1130" xr:uid="{78BBB1D4-9BD2-45BD-8CDC-21F3D2740FD7}"/>
    <cellStyle name="Normální 16 2 2 2 2 3 2" xfId="1906" xr:uid="{49E95144-C99B-43CF-9143-7B9F9DA940CA}"/>
    <cellStyle name="Normální 16 2 2 2 2 3 2 2" xfId="5010" xr:uid="{96E00294-10B6-4F18-89C9-1B9D4B9E198E}"/>
    <cellStyle name="Normální 16 2 2 2 2 3 2 3" xfId="3458" xr:uid="{29DAEF3E-8573-46EF-A824-ADE604E56D50}"/>
    <cellStyle name="Normální 16 2 2 2 2 3 3" xfId="4234" xr:uid="{89366492-588D-4B93-935C-DACD784A5C4B}"/>
    <cellStyle name="Normální 16 2 2 2 2 3 4" xfId="2682" xr:uid="{B61F86ED-CEB5-4BDA-9BAF-E404CE419247}"/>
    <cellStyle name="Normální 16 2 2 2 2 4" xfId="1518" xr:uid="{BE956B7E-88D2-4927-83AE-8B0A6A479755}"/>
    <cellStyle name="Normální 16 2 2 2 2 4 2" xfId="4622" xr:uid="{2160A6B7-B8F4-4662-80E2-EDF9A16D5FD7}"/>
    <cellStyle name="Normální 16 2 2 2 2 4 3" xfId="3070" xr:uid="{B3757E11-5C5B-4639-95E5-37A80AB39393}"/>
    <cellStyle name="Normální 16 2 2 2 2 5" xfId="3846" xr:uid="{B645653B-9D27-40B5-A5F6-628841A8659F}"/>
    <cellStyle name="Normální 16 2 2 2 2 6" xfId="2294" xr:uid="{CB91E4D0-F1FE-4E28-85D0-5646E9021A5E}"/>
    <cellStyle name="Normální 16 2 2 2 3" xfId="632" xr:uid="{AD4DEA7C-5199-4CC8-95F6-E68FDD052DC7}"/>
    <cellStyle name="Normální 16 2 2 2 3 2" xfId="938" xr:uid="{A766BC58-EC65-4254-A19A-555D0C081530}"/>
    <cellStyle name="Normální 16 2 2 2 3 2 2" xfId="1384" xr:uid="{DB480DEB-BCB9-4D4B-B5C1-1C2778898975}"/>
    <cellStyle name="Normální 16 2 2 2 3 2 2 2" xfId="2160" xr:uid="{DBEA3E72-AABE-46B8-AA0A-FFAE09FA5B7C}"/>
    <cellStyle name="Normální 16 2 2 2 3 2 2 2 2" xfId="5264" xr:uid="{944348B8-E3AD-4C39-8484-B296B50737FA}"/>
    <cellStyle name="Normální 16 2 2 2 3 2 2 2 3" xfId="3712" xr:uid="{453A8161-E13E-4129-95BA-92EAB203A1AF}"/>
    <cellStyle name="Normální 16 2 2 2 3 2 2 3" xfId="4488" xr:uid="{93D816FD-FE40-4738-9BB1-5A47AC03BB93}"/>
    <cellStyle name="Normální 16 2 2 2 3 2 2 4" xfId="2936" xr:uid="{0AE2CB8D-6DB6-400C-9A25-DC78B234F7E6}"/>
    <cellStyle name="Normální 16 2 2 2 3 2 3" xfId="1772" xr:uid="{212AA934-7642-43C9-9279-18CCEEE68AEA}"/>
    <cellStyle name="Normální 16 2 2 2 3 2 3 2" xfId="4876" xr:uid="{387BAA89-1F12-404C-BC60-E62DFCA03CA8}"/>
    <cellStyle name="Normální 16 2 2 2 3 2 3 3" xfId="3324" xr:uid="{1EDEF434-3E9F-4034-8F09-BDC956F0623F}"/>
    <cellStyle name="Normální 16 2 2 2 3 2 4" xfId="4100" xr:uid="{88BBBECE-44BA-49A1-A57A-4392BC393859}"/>
    <cellStyle name="Normální 16 2 2 2 3 2 5" xfId="2548" xr:uid="{6F948542-FB0E-408A-A673-A424CFD634AB}"/>
    <cellStyle name="Normální 16 2 2 2 3 3" xfId="1190" xr:uid="{E5726C7B-3120-4966-9D06-F3060A9F764F}"/>
    <cellStyle name="Normální 16 2 2 2 3 3 2" xfId="1966" xr:uid="{C4337703-89BE-490E-BCAC-5B4FBD1DC55D}"/>
    <cellStyle name="Normální 16 2 2 2 3 3 2 2" xfId="5070" xr:uid="{3CB34ED5-BCD4-45BC-A9CA-DE1D35528A98}"/>
    <cellStyle name="Normální 16 2 2 2 3 3 2 3" xfId="3518" xr:uid="{4104B9EF-AEB2-41FF-9E15-9E8205A88286}"/>
    <cellStyle name="Normální 16 2 2 2 3 3 3" xfId="4294" xr:uid="{AACD906C-2B2C-45A3-9437-BE0077F56511}"/>
    <cellStyle name="Normální 16 2 2 2 3 3 4" xfId="2742" xr:uid="{FEC00680-7D11-406D-835C-81042FCD8A79}"/>
    <cellStyle name="Normální 16 2 2 2 3 4" xfId="1578" xr:uid="{2F23DFAE-CB79-45F7-9B23-FBBB128362CD}"/>
    <cellStyle name="Normální 16 2 2 2 3 4 2" xfId="4682" xr:uid="{E2D5CD3A-96CE-4FC0-BC2F-76CB37EE82F8}"/>
    <cellStyle name="Normální 16 2 2 2 3 4 3" xfId="3130" xr:uid="{175F78FC-B3FA-4405-9F49-83D699CE1BAF}"/>
    <cellStyle name="Normální 16 2 2 2 3 5" xfId="3906" xr:uid="{52B7CF84-CE74-41C2-87CF-B06C2253CB54}"/>
    <cellStyle name="Normální 16 2 2 2 3 6" xfId="2354" xr:uid="{40D308F3-C091-461F-A986-3888CC730A19}"/>
    <cellStyle name="Normální 16 2 2 2 4" xfId="816" xr:uid="{A52EC1DF-C7A3-4241-97EC-C71D9BC7C424}"/>
    <cellStyle name="Normální 16 2 2 2 4 2" xfId="1264" xr:uid="{AB88E300-F709-428F-9097-81E1EA57E614}"/>
    <cellStyle name="Normální 16 2 2 2 4 2 2" xfId="2040" xr:uid="{15B2B116-3A3C-4F7B-9369-A73B1787F616}"/>
    <cellStyle name="Normální 16 2 2 2 4 2 2 2" xfId="5144" xr:uid="{280C00EB-B9AD-4B9B-BEF1-0138AA479746}"/>
    <cellStyle name="Normální 16 2 2 2 4 2 2 3" xfId="3592" xr:uid="{3A197892-5FAC-412E-9AB2-B2910D192AF2}"/>
    <cellStyle name="Normální 16 2 2 2 4 2 3" xfId="4368" xr:uid="{AF592540-C975-44CF-8D7D-4730242DBBA5}"/>
    <cellStyle name="Normální 16 2 2 2 4 2 4" xfId="2816" xr:uid="{B1CDCB49-B29F-4475-A9BB-F07B45DE45C0}"/>
    <cellStyle name="Normální 16 2 2 2 4 3" xfId="1652" xr:uid="{79AD56B7-68C0-4089-B24F-80CAF991AB2A}"/>
    <cellStyle name="Normální 16 2 2 2 4 3 2" xfId="4756" xr:uid="{C1AFF54D-AC90-48AA-8661-1018C30349E2}"/>
    <cellStyle name="Normální 16 2 2 2 4 3 3" xfId="3204" xr:uid="{3A5EE2B8-9C5B-4009-B6E2-FCBA81D01676}"/>
    <cellStyle name="Normální 16 2 2 2 4 4" xfId="3980" xr:uid="{483AD58A-52F7-4635-BC54-B50F81B5E4F0}"/>
    <cellStyle name="Normální 16 2 2 2 4 5" xfId="2428" xr:uid="{DF6ABF24-4E5B-48EA-8B85-830DC57A3F65}"/>
    <cellStyle name="Normální 16 2 2 2 5" xfId="1070" xr:uid="{33E4489F-DEE8-4EFA-9CCC-EC6048BBE673}"/>
    <cellStyle name="Normální 16 2 2 2 5 2" xfId="1846" xr:uid="{C1C57447-6061-45C8-9808-EF9E7E64093A}"/>
    <cellStyle name="Normální 16 2 2 2 5 2 2" xfId="4950" xr:uid="{3F01CB61-D53D-460A-BD13-4205F9FC42E4}"/>
    <cellStyle name="Normální 16 2 2 2 5 2 3" xfId="3398" xr:uid="{AD628DF5-5B6D-44A0-8329-7B37EB790508}"/>
    <cellStyle name="Normální 16 2 2 2 5 3" xfId="4174" xr:uid="{F08B6277-82FE-4CBE-B783-8F635B49C670}"/>
    <cellStyle name="Normální 16 2 2 2 5 4" xfId="2622" xr:uid="{E22F5BAB-58B2-49FA-9327-1B3131DDAAF1}"/>
    <cellStyle name="Normální 16 2 2 2 6" xfId="1458" xr:uid="{DB730907-2EFC-407B-8552-1A20398C60B0}"/>
    <cellStyle name="Normální 16 2 2 2 6 2" xfId="4562" xr:uid="{EB04409F-DE1C-4AD8-AAF5-ABF78DFA9CD8}"/>
    <cellStyle name="Normální 16 2 2 2 6 3" xfId="3010" xr:uid="{7C4E11EF-D7E4-4899-A0DA-52199CB1CB23}"/>
    <cellStyle name="Normální 16 2 2 2 7" xfId="3786" xr:uid="{D9AD1CE0-0DA2-4A85-A5B8-D140F9C3B018}"/>
    <cellStyle name="Normální 16 2 2 2 8" xfId="2234" xr:uid="{DCEC8A74-E807-4819-BEF2-6F3E2AD9039F}"/>
    <cellStyle name="Normální 16 2 2 3" xfId="545" xr:uid="{DFA958A9-18B2-4541-9BD7-1AA180897331}"/>
    <cellStyle name="Normální 16 2 2 3 2" xfId="854" xr:uid="{67DD4821-0FB6-407F-8A8A-01983197C74E}"/>
    <cellStyle name="Normální 16 2 2 3 2 2" xfId="1300" xr:uid="{D1E343A4-C3D5-4755-BF19-E52B9922D3B8}"/>
    <cellStyle name="Normální 16 2 2 3 2 2 2" xfId="2076" xr:uid="{410BBA88-AA64-48CE-BB1A-DB400776F8B9}"/>
    <cellStyle name="Normální 16 2 2 3 2 2 2 2" xfId="5180" xr:uid="{21824690-2CE5-4DB3-AA54-7496B109A25A}"/>
    <cellStyle name="Normální 16 2 2 3 2 2 2 3" xfId="3628" xr:uid="{6AB7FF50-B898-4BBB-BB25-A5BD78676EDA}"/>
    <cellStyle name="Normální 16 2 2 3 2 2 3" xfId="4404" xr:uid="{56508B91-F6C0-4DDC-B5B1-1A63103A1CAA}"/>
    <cellStyle name="Normální 16 2 2 3 2 2 4" xfId="2852" xr:uid="{A63CC79D-32FD-48A0-99EE-EC775961F9CE}"/>
    <cellStyle name="Normální 16 2 2 3 2 3" xfId="1688" xr:uid="{F51E510D-946E-409E-9E5E-77A7E5E91431}"/>
    <cellStyle name="Normální 16 2 2 3 2 3 2" xfId="4792" xr:uid="{180AEB36-F0D9-4A11-A581-B6BD1F68CCD6}"/>
    <cellStyle name="Normální 16 2 2 3 2 3 3" xfId="3240" xr:uid="{8767D584-CE2D-4400-B240-B64624ABFC3E}"/>
    <cellStyle name="Normální 16 2 2 3 2 4" xfId="4016" xr:uid="{1B1DC17B-8995-44E3-AC9B-53FBE33082BA}"/>
    <cellStyle name="Normální 16 2 2 3 2 5" xfId="2464" xr:uid="{B67A76BF-E015-4AA0-BF7D-2540FF8DCD41}"/>
    <cellStyle name="Normální 16 2 2 3 3" xfId="1106" xr:uid="{F6580805-62DB-45A1-97D3-19FE4D8E40EE}"/>
    <cellStyle name="Normální 16 2 2 3 3 2" xfId="1882" xr:uid="{735D14E3-6B54-49E1-90A1-AC1E801AB6B6}"/>
    <cellStyle name="Normální 16 2 2 3 3 2 2" xfId="4986" xr:uid="{957F393D-B8C6-454B-9387-D99DA13DC0AF}"/>
    <cellStyle name="Normální 16 2 2 3 3 2 3" xfId="3434" xr:uid="{CDF48F36-2E04-410E-810C-884488F3E90C}"/>
    <cellStyle name="Normální 16 2 2 3 3 3" xfId="4210" xr:uid="{CA7079A8-EEAE-47C8-B519-788A4D5F25E6}"/>
    <cellStyle name="Normální 16 2 2 3 3 4" xfId="2658" xr:uid="{3F0A5DD6-E874-48CD-96FA-45D0B66D9C18}"/>
    <cellStyle name="Normální 16 2 2 3 4" xfId="1494" xr:uid="{B2B608C1-FA0F-4112-8CA6-C93149AA6EFE}"/>
    <cellStyle name="Normální 16 2 2 3 4 2" xfId="4598" xr:uid="{85CCE1FB-D02C-45D2-BBED-B3076FBA0ED5}"/>
    <cellStyle name="Normální 16 2 2 3 4 3" xfId="3046" xr:uid="{7017EFCA-5EC9-40D8-AEE0-BEE518D31BF3}"/>
    <cellStyle name="Normální 16 2 2 3 5" xfId="3822" xr:uid="{898E34BE-9983-49B1-82BF-F935175A0543}"/>
    <cellStyle name="Normální 16 2 2 3 6" xfId="2270" xr:uid="{693811AD-06E3-4C75-ABDE-B963B10CA490}"/>
    <cellStyle name="Normální 16 2 2 4" xfId="607" xr:uid="{038F30EB-798A-4A8A-8094-B4EE2D66BC4E}"/>
    <cellStyle name="Normální 16 2 2 4 2" xfId="914" xr:uid="{8BE94A67-60B1-416F-AD0D-2F7F832D56F5}"/>
    <cellStyle name="Normální 16 2 2 4 2 2" xfId="1360" xr:uid="{2842236C-9990-4D47-8509-0980E8FEEFD9}"/>
    <cellStyle name="Normální 16 2 2 4 2 2 2" xfId="2136" xr:uid="{03636D9C-9FC0-48DE-AA13-7E093550A67D}"/>
    <cellStyle name="Normální 16 2 2 4 2 2 2 2" xfId="5240" xr:uid="{C552D0FF-E409-49DC-A09A-583F05D66C8E}"/>
    <cellStyle name="Normální 16 2 2 4 2 2 2 3" xfId="3688" xr:uid="{F80A3080-9F18-4B72-A726-F7F83602C679}"/>
    <cellStyle name="Normální 16 2 2 4 2 2 3" xfId="4464" xr:uid="{0FEB8370-4CF5-4D44-B570-731F82539C36}"/>
    <cellStyle name="Normální 16 2 2 4 2 2 4" xfId="2912" xr:uid="{DAA1F5CB-E413-47F4-98F8-5C0314C55CFF}"/>
    <cellStyle name="Normální 16 2 2 4 2 3" xfId="1748" xr:uid="{AE6255DD-E398-4EA6-B548-ADA03136085E}"/>
    <cellStyle name="Normální 16 2 2 4 2 3 2" xfId="4852" xr:uid="{2A0DD37F-4431-4BA0-BF4A-67B7E142E921}"/>
    <cellStyle name="Normální 16 2 2 4 2 3 3" xfId="3300" xr:uid="{043FD535-B9B9-4341-95EF-807A662F81AA}"/>
    <cellStyle name="Normální 16 2 2 4 2 4" xfId="4076" xr:uid="{99FD4222-A8A0-49B1-A6E7-B4E146C63F6B}"/>
    <cellStyle name="Normální 16 2 2 4 2 5" xfId="2524" xr:uid="{00D91AE1-8125-41F0-AA53-99372AE75B14}"/>
    <cellStyle name="Normální 16 2 2 4 3" xfId="1166" xr:uid="{0DD6D337-E620-47E3-83A7-BBD548247D7B}"/>
    <cellStyle name="Normální 16 2 2 4 3 2" xfId="1942" xr:uid="{C815F800-F882-42C6-BCE9-3F3ACB3FF7AD}"/>
    <cellStyle name="Normální 16 2 2 4 3 2 2" xfId="5046" xr:uid="{B8834518-08B1-42AA-A088-C5E2A0B803A6}"/>
    <cellStyle name="Normální 16 2 2 4 3 2 3" xfId="3494" xr:uid="{641AA63D-9F35-47ED-BDF7-D94F90AE59A6}"/>
    <cellStyle name="Normální 16 2 2 4 3 3" xfId="4270" xr:uid="{E2BC9896-23A6-4C6E-8894-D03346CD9B2E}"/>
    <cellStyle name="Normální 16 2 2 4 3 4" xfId="2718" xr:uid="{238767FA-D312-4867-9C31-3C1C268D31E7}"/>
    <cellStyle name="Normální 16 2 2 4 4" xfId="1554" xr:uid="{4B058D97-D354-4CD7-8ED9-C89A63327AFF}"/>
    <cellStyle name="Normální 16 2 2 4 4 2" xfId="4658" xr:uid="{73199CCD-A6F4-43FC-9182-148E5AD223E8}"/>
    <cellStyle name="Normální 16 2 2 4 4 3" xfId="3106" xr:uid="{D2905A16-44FE-40E1-B968-91E03F3A026F}"/>
    <cellStyle name="Normální 16 2 2 4 5" xfId="3882" xr:uid="{783A00F2-58EA-480F-94BA-C4AF678E79C0}"/>
    <cellStyle name="Normální 16 2 2 4 6" xfId="2330" xr:uid="{369DB115-C516-4687-91CC-EB2D2DF5E78B}"/>
    <cellStyle name="Normální 16 2 2 5" xfId="780" xr:uid="{2E5C65AB-AD64-411A-B19C-89D92220E5FB}"/>
    <cellStyle name="Normální 16 2 2 5 2" xfId="1240" xr:uid="{332F001C-D667-40A0-8E86-5A1D8D9AE896}"/>
    <cellStyle name="Normální 16 2 2 5 2 2" xfId="2016" xr:uid="{B2ABC2A1-5FBC-470B-A513-59C527DFC8DD}"/>
    <cellStyle name="Normální 16 2 2 5 2 2 2" xfId="5120" xr:uid="{FFE9428D-C5DA-4E2E-9D6C-6EEADA49223F}"/>
    <cellStyle name="Normální 16 2 2 5 2 2 3" xfId="3568" xr:uid="{F1F36AC9-5C13-4FAD-860E-0BD2783B9B64}"/>
    <cellStyle name="Normální 16 2 2 5 2 3" xfId="4344" xr:uid="{1A2B8095-38A8-4222-8B9B-F03AE02E5F39}"/>
    <cellStyle name="Normální 16 2 2 5 2 4" xfId="2792" xr:uid="{A43B9486-5A56-4C0A-B086-CE0780947EE7}"/>
    <cellStyle name="Normální 16 2 2 5 3" xfId="1628" xr:uid="{D0D1A433-FF2C-4A72-8E98-6B762E7BBC9B}"/>
    <cellStyle name="Normální 16 2 2 5 3 2" xfId="4732" xr:uid="{439BF59E-E830-4995-9E0A-230124C507C6}"/>
    <cellStyle name="Normální 16 2 2 5 3 3" xfId="3180" xr:uid="{19CF90FB-8495-4294-8F78-40DA0B8C4F41}"/>
    <cellStyle name="Normální 16 2 2 5 4" xfId="3956" xr:uid="{2A51A5E6-D211-41DD-B74C-E638869FE73E}"/>
    <cellStyle name="Normální 16 2 2 5 5" xfId="2404" xr:uid="{4EDA69E8-BE88-48F8-B144-E27A6CC034AA}"/>
    <cellStyle name="Normální 16 2 2 6" xfId="1046" xr:uid="{01E9BF00-A526-4B38-9CE2-EDFD5232C2AB}"/>
    <cellStyle name="Normální 16 2 2 6 2" xfId="1822" xr:uid="{C14C940F-D9F5-460D-97E0-7A9B4E11230D}"/>
    <cellStyle name="Normální 16 2 2 6 2 2" xfId="4926" xr:uid="{737F9155-CA2C-41D9-941A-84B6E5E3BCBE}"/>
    <cellStyle name="Normální 16 2 2 6 2 3" xfId="3374" xr:uid="{ACE6BE52-C681-47E5-B8DE-225BEE2F6811}"/>
    <cellStyle name="Normální 16 2 2 6 3" xfId="4150" xr:uid="{E3BD19B5-FE1E-41D2-B142-97B45F6A4EB0}"/>
    <cellStyle name="Normální 16 2 2 6 4" xfId="2598" xr:uid="{F2F3852D-1508-44CC-9831-3044EC13324B}"/>
    <cellStyle name="Normální 16 2 2 7" xfId="1434" xr:uid="{9F5D7DDC-C03B-453C-AB05-1B799F36ED5D}"/>
    <cellStyle name="Normální 16 2 2 7 2" xfId="4538" xr:uid="{517B5A4F-A9BC-4E05-AE72-EBA567F21179}"/>
    <cellStyle name="Normální 16 2 2 7 3" xfId="2986" xr:uid="{AA2CCCFF-DB80-4B1F-B9EC-030581DFCF78}"/>
    <cellStyle name="Normální 16 2 2 8" xfId="3762" xr:uid="{A61A93F2-062F-4F2D-98FE-D97A6E13AA9D}"/>
    <cellStyle name="Normální 16 2 2 9" xfId="2210" xr:uid="{0E467B84-C21E-49A5-9D92-88F8F8EC514B}"/>
    <cellStyle name="Normální 16 2 3" xfId="383" xr:uid="{D97F2F5B-BB4E-4802-90AA-3E6DF5465039}"/>
    <cellStyle name="Normální 16 2 3 2" xfId="508" xr:uid="{146E1F31-B4D0-4316-AC0D-55710AF3C5A3}"/>
    <cellStyle name="Normální 16 2 3 2 2" xfId="594" xr:uid="{9FFFCEB2-5860-40C5-B049-394413E54AF9}"/>
    <cellStyle name="Normální 16 2 3 2 2 2" xfId="902" xr:uid="{F70390B4-7C18-4E4D-A2E7-E76D25934523}"/>
    <cellStyle name="Normální 16 2 3 2 2 2 2" xfId="1348" xr:uid="{D6FCA2B5-2E43-4877-9E2E-8D4DACAA6B1B}"/>
    <cellStyle name="Normální 16 2 3 2 2 2 2 2" xfId="2124" xr:uid="{12C5E4D5-81C7-4F73-B030-7B73F2D931FD}"/>
    <cellStyle name="Normální 16 2 3 2 2 2 2 2 2" xfId="5228" xr:uid="{91E3F571-F9A4-4E7C-ADEB-26ED484AF71A}"/>
    <cellStyle name="Normální 16 2 3 2 2 2 2 2 3" xfId="3676" xr:uid="{33A00A12-E386-4C8F-A0AF-553BD19AD2C0}"/>
    <cellStyle name="Normální 16 2 3 2 2 2 2 3" xfId="4452" xr:uid="{F34D646C-65C9-4862-9691-3A956316BB07}"/>
    <cellStyle name="Normální 16 2 3 2 2 2 2 4" xfId="2900" xr:uid="{C22E1D40-E309-4279-8683-D1D1A046120D}"/>
    <cellStyle name="Normální 16 2 3 2 2 2 3" xfId="1736" xr:uid="{9AEB9C35-6EF5-4D2F-98C3-6B108DD87713}"/>
    <cellStyle name="Normální 16 2 3 2 2 2 3 2" xfId="4840" xr:uid="{5D64AE7A-B572-4A67-ABC1-8ED99BF9E62E}"/>
    <cellStyle name="Normální 16 2 3 2 2 2 3 3" xfId="3288" xr:uid="{0A96D4C1-0C8D-4CB4-B9DA-50F2DEE99F0E}"/>
    <cellStyle name="Normální 16 2 3 2 2 2 4" xfId="4064" xr:uid="{753B16D4-3CD6-4552-B4BB-89204C3FFD9C}"/>
    <cellStyle name="Normální 16 2 3 2 2 2 5" xfId="2512" xr:uid="{8633564A-5848-4870-945F-EEBA308EFCF3}"/>
    <cellStyle name="Normální 16 2 3 2 2 3" xfId="1154" xr:uid="{46DBBCC5-DBB6-4437-892C-B66B435CA1BE}"/>
    <cellStyle name="Normální 16 2 3 2 2 3 2" xfId="1930" xr:uid="{6A9BFA62-7317-4AF1-A196-657107A9C34D}"/>
    <cellStyle name="Normální 16 2 3 2 2 3 2 2" xfId="5034" xr:uid="{2A221F03-2E80-405C-B424-18D5977296C1}"/>
    <cellStyle name="Normální 16 2 3 2 2 3 2 3" xfId="3482" xr:uid="{B56A5506-8E13-421D-9802-41562858FC33}"/>
    <cellStyle name="Normální 16 2 3 2 2 3 3" xfId="4258" xr:uid="{9E899C56-FCF2-408E-ACB7-75780E8A66BF}"/>
    <cellStyle name="Normální 16 2 3 2 2 3 4" xfId="2706" xr:uid="{FBC0DAAB-82B0-44F6-B5BB-9DA0A0FF2AAC}"/>
    <cellStyle name="Normální 16 2 3 2 2 4" xfId="1542" xr:uid="{4CCEE11A-2AA4-4F5F-8C6E-43CA8304E60B}"/>
    <cellStyle name="Normální 16 2 3 2 2 4 2" xfId="4646" xr:uid="{BC4D38EA-60EB-4E53-A7C6-DDAF198D31F6}"/>
    <cellStyle name="Normální 16 2 3 2 2 4 3" xfId="3094" xr:uid="{455285E3-95AD-4CD4-AA56-6D7238A9BD95}"/>
    <cellStyle name="Normální 16 2 3 2 2 5" xfId="3870" xr:uid="{57447152-7293-4709-BFF3-DC93D5891698}"/>
    <cellStyle name="Normální 16 2 3 2 2 6" xfId="2318" xr:uid="{248F3532-0B91-40C5-BC0D-82824506F7D4}"/>
    <cellStyle name="Normální 16 2 3 2 3" xfId="656" xr:uid="{63DF38B6-66AE-4495-84AF-0B5D3E78F6A0}"/>
    <cellStyle name="Normální 16 2 3 2 3 2" xfId="962" xr:uid="{CAB00467-DBA7-489C-8727-A9D03CB716D5}"/>
    <cellStyle name="Normální 16 2 3 2 3 2 2" xfId="1408" xr:uid="{E6A24FB6-A268-45E5-B2B7-6C6DB659B72E}"/>
    <cellStyle name="Normální 16 2 3 2 3 2 2 2" xfId="2184" xr:uid="{00C69C80-8D1E-4090-9377-352460755C8D}"/>
    <cellStyle name="Normální 16 2 3 2 3 2 2 2 2" xfId="5288" xr:uid="{0E04CD1A-F7B5-4448-9C57-8CCA9CA85FA2}"/>
    <cellStyle name="Normální 16 2 3 2 3 2 2 2 3" xfId="3736" xr:uid="{7105AFE9-EE14-4A07-8B9F-EC406BC60966}"/>
    <cellStyle name="Normální 16 2 3 2 3 2 2 3" xfId="4512" xr:uid="{6941788E-547A-4081-9548-CCF0B4565337}"/>
    <cellStyle name="Normální 16 2 3 2 3 2 2 4" xfId="2960" xr:uid="{6D49E2F6-7B67-4814-AB10-E05E1747A2A8}"/>
    <cellStyle name="Normální 16 2 3 2 3 2 3" xfId="1796" xr:uid="{5F1A849F-5B55-4892-92CA-E79CDBED2B93}"/>
    <cellStyle name="Normální 16 2 3 2 3 2 3 2" xfId="4900" xr:uid="{0376C12E-9E83-42AA-8266-0A2538077E5D}"/>
    <cellStyle name="Normální 16 2 3 2 3 2 3 3" xfId="3348" xr:uid="{52B2462D-7E97-4433-BF31-49DE2FB03E56}"/>
    <cellStyle name="Normální 16 2 3 2 3 2 4" xfId="4124" xr:uid="{F661BAA1-E95F-417A-B194-BE8F56402B78}"/>
    <cellStyle name="Normální 16 2 3 2 3 2 5" xfId="2572" xr:uid="{0590616B-5A4D-4781-A14C-594DB20EA436}"/>
    <cellStyle name="Normální 16 2 3 2 3 3" xfId="1214" xr:uid="{51FB2494-3A41-4E75-B890-289844C09A23}"/>
    <cellStyle name="Normální 16 2 3 2 3 3 2" xfId="1990" xr:uid="{7DDDA83A-C830-45B7-9FAA-26FE2BE80C47}"/>
    <cellStyle name="Normální 16 2 3 2 3 3 2 2" xfId="5094" xr:uid="{C5982FDD-CAAA-4B8A-B556-9EA17A1AB1BC}"/>
    <cellStyle name="Normální 16 2 3 2 3 3 2 3" xfId="3542" xr:uid="{6CC7B382-A01C-47A8-A6F3-5C45C860750F}"/>
    <cellStyle name="Normální 16 2 3 2 3 3 3" xfId="4318" xr:uid="{2E30E6BD-DE5E-46F0-814F-9B601BABCBDC}"/>
    <cellStyle name="Normální 16 2 3 2 3 3 4" xfId="2766" xr:uid="{12759315-536A-426D-B970-DC15080F903B}"/>
    <cellStyle name="Normální 16 2 3 2 3 4" xfId="1602" xr:uid="{D33EFAC9-AF2F-43B6-AC3F-9451E98B5A94}"/>
    <cellStyle name="Normální 16 2 3 2 3 4 2" xfId="4706" xr:uid="{6CB9DF4E-E731-4456-93B8-4D63D8E15BD3}"/>
    <cellStyle name="Normální 16 2 3 2 3 4 3" xfId="3154" xr:uid="{DB2D5A56-5862-4F44-93EA-412F93BD6C77}"/>
    <cellStyle name="Normální 16 2 3 2 3 5" xfId="3930" xr:uid="{68372B2E-B21C-4166-810F-8B705542440C}"/>
    <cellStyle name="Normální 16 2 3 2 3 6" xfId="2378" xr:uid="{5F624D8F-708A-46D2-8819-3BC99AE46138}"/>
    <cellStyle name="Normální 16 2 3 2 4" xfId="840" xr:uid="{F2FDDAC9-1A94-42BC-8BC6-73A66CB341D8}"/>
    <cellStyle name="Normální 16 2 3 2 4 2" xfId="1288" xr:uid="{362AFBE0-1903-4E4D-B0F7-82D464368763}"/>
    <cellStyle name="Normální 16 2 3 2 4 2 2" xfId="2064" xr:uid="{F4D59180-9AB5-4FA0-B60D-8CC4CB4BCF51}"/>
    <cellStyle name="Normální 16 2 3 2 4 2 2 2" xfId="5168" xr:uid="{8B41B363-5FC7-4EF9-98B0-2FE749FBDDE8}"/>
    <cellStyle name="Normální 16 2 3 2 4 2 2 3" xfId="3616" xr:uid="{383E9AF8-F0AD-4483-8066-D91F28B4654C}"/>
    <cellStyle name="Normální 16 2 3 2 4 2 3" xfId="4392" xr:uid="{58268BE6-603F-4F24-BAD6-D8D9D2669392}"/>
    <cellStyle name="Normální 16 2 3 2 4 2 4" xfId="2840" xr:uid="{05FC7CE5-B631-4ABD-AA32-6C156D388328}"/>
    <cellStyle name="Normální 16 2 3 2 4 3" xfId="1676" xr:uid="{E3709AE4-50C5-4A7E-AE05-52B2842AF93B}"/>
    <cellStyle name="Normální 16 2 3 2 4 3 2" xfId="4780" xr:uid="{1BAE0B6E-C4D6-4D32-AC24-CFE129F199DE}"/>
    <cellStyle name="Normální 16 2 3 2 4 3 3" xfId="3228" xr:uid="{D222B364-3185-4065-B0AE-AC14EC59B1F8}"/>
    <cellStyle name="Normální 16 2 3 2 4 4" xfId="4004" xr:uid="{A70AF1D0-296B-4777-A937-84AC356F3199}"/>
    <cellStyle name="Normální 16 2 3 2 4 5" xfId="2452" xr:uid="{024FE196-C148-456B-9205-9DC910D0A319}"/>
    <cellStyle name="Normální 16 2 3 2 5" xfId="1094" xr:uid="{9188BB08-81CE-4FAE-BA96-3B71CC6C7ABE}"/>
    <cellStyle name="Normální 16 2 3 2 5 2" xfId="1870" xr:uid="{F88A952E-0E85-4E7C-8EAC-09BCE70B448F}"/>
    <cellStyle name="Normální 16 2 3 2 5 2 2" xfId="4974" xr:uid="{B5CFC2E7-95A5-4438-8E53-FB1E947767AD}"/>
    <cellStyle name="Normální 16 2 3 2 5 2 3" xfId="3422" xr:uid="{1F64C25F-5895-4AA8-9991-FD4221244B2D}"/>
    <cellStyle name="Normální 16 2 3 2 5 3" xfId="4198" xr:uid="{09CD1D44-A764-4EA0-9433-0F842CB66B5B}"/>
    <cellStyle name="Normální 16 2 3 2 5 4" xfId="2646" xr:uid="{7D716FC0-F83B-482F-93C7-2F772ECB7C36}"/>
    <cellStyle name="Normální 16 2 3 2 6" xfId="1482" xr:uid="{96D212DD-FE44-43E2-82A7-3E4B9BFF54FF}"/>
    <cellStyle name="Normální 16 2 3 2 6 2" xfId="4586" xr:uid="{130BA9B7-A35D-4B59-8B41-4938E8CF8BA7}"/>
    <cellStyle name="Normální 16 2 3 2 6 3" xfId="3034" xr:uid="{7EF9763F-30DF-4BA9-9275-191F9EF00469}"/>
    <cellStyle name="Normální 16 2 3 2 7" xfId="3810" xr:uid="{8B9C1A12-76DE-49D9-966E-F821BF349438}"/>
    <cellStyle name="Normální 16 2 3 2 8" xfId="2258" xr:uid="{44F982B3-6048-4052-9CE5-852B316171C9}"/>
    <cellStyle name="Normální 16 2 3 3" xfId="557" xr:uid="{09F5B063-F531-4901-9CC3-32883F15F35F}"/>
    <cellStyle name="Normální 16 2 3 3 2" xfId="866" xr:uid="{02E2C198-336B-48BD-9475-526F3FAE9184}"/>
    <cellStyle name="Normální 16 2 3 3 2 2" xfId="1312" xr:uid="{973708D0-CEE4-45D1-BF03-85E07C9DFA06}"/>
    <cellStyle name="Normální 16 2 3 3 2 2 2" xfId="2088" xr:uid="{6254C886-8C9D-47F1-802F-6298B6821441}"/>
    <cellStyle name="Normální 16 2 3 3 2 2 2 2" xfId="5192" xr:uid="{290CA756-53BE-4EF5-A35A-FDDACBEAD099}"/>
    <cellStyle name="Normální 16 2 3 3 2 2 2 3" xfId="3640" xr:uid="{A93C17F2-D957-4C93-91FB-340E2F0D00BE}"/>
    <cellStyle name="Normální 16 2 3 3 2 2 3" xfId="4416" xr:uid="{0AB62C59-F1D3-4A54-AFED-796C3B438881}"/>
    <cellStyle name="Normální 16 2 3 3 2 2 4" xfId="2864" xr:uid="{E7AE2889-F794-41DA-8814-AF6D9266C602}"/>
    <cellStyle name="Normální 16 2 3 3 2 3" xfId="1700" xr:uid="{A0208F06-26BB-4536-B9CE-87652A7BCAFC}"/>
    <cellStyle name="Normální 16 2 3 3 2 3 2" xfId="4804" xr:uid="{ACA4C56C-FD32-4635-9F3D-4D5DD1A6B4EB}"/>
    <cellStyle name="Normální 16 2 3 3 2 3 3" xfId="3252" xr:uid="{DB22BDB6-791B-4CCD-BAB7-7235DA273821}"/>
    <cellStyle name="Normální 16 2 3 3 2 4" xfId="4028" xr:uid="{2062312F-ECEB-41EF-8D24-81D42CA7CB2C}"/>
    <cellStyle name="Normální 16 2 3 3 2 5" xfId="2476" xr:uid="{EC63F119-7F7E-4ACA-80B7-98668BDE6040}"/>
    <cellStyle name="Normální 16 2 3 3 3" xfId="1118" xr:uid="{44E89D00-626D-4169-B497-05CF8450A3EB}"/>
    <cellStyle name="Normální 16 2 3 3 3 2" xfId="1894" xr:uid="{4AD86197-8313-48DC-A7A2-55CA06745AD9}"/>
    <cellStyle name="Normální 16 2 3 3 3 2 2" xfId="4998" xr:uid="{A1286F1C-0501-406C-83B2-CC9B61191C19}"/>
    <cellStyle name="Normální 16 2 3 3 3 2 3" xfId="3446" xr:uid="{A9F1156C-9CB5-41BD-A853-35EA93D7C785}"/>
    <cellStyle name="Normální 16 2 3 3 3 3" xfId="4222" xr:uid="{4719B150-1A8B-463F-80B2-261F0D1ADD3C}"/>
    <cellStyle name="Normální 16 2 3 3 3 4" xfId="2670" xr:uid="{52349E43-3222-41FE-8B79-868E43F6E2CC}"/>
    <cellStyle name="Normální 16 2 3 3 4" xfId="1506" xr:uid="{FF3A5B51-E70A-4198-B205-2E962466661E}"/>
    <cellStyle name="Normální 16 2 3 3 4 2" xfId="4610" xr:uid="{8515C7A0-B7EC-4FAC-826D-0FCDE3F7BDDA}"/>
    <cellStyle name="Normální 16 2 3 3 4 3" xfId="3058" xr:uid="{622B9678-67AF-4B46-B6B3-09438F876184}"/>
    <cellStyle name="Normální 16 2 3 3 5" xfId="3834" xr:uid="{4DA06170-00A1-4345-A614-E4E385FBEAE7}"/>
    <cellStyle name="Normální 16 2 3 3 6" xfId="2282" xr:uid="{E85480A5-5E02-4FEE-B7BD-59E6AAF1298C}"/>
    <cellStyle name="Normální 16 2 3 4" xfId="619" xr:uid="{E7852E80-A57D-4E4D-B04F-2A671C7D3341}"/>
    <cellStyle name="Normální 16 2 3 4 2" xfId="926" xr:uid="{FB9BFAF2-7B46-4F2B-8730-76C94AB6C19C}"/>
    <cellStyle name="Normální 16 2 3 4 2 2" xfId="1372" xr:uid="{0CBD2BA2-8D4B-4DFB-8B09-B4F181798BCE}"/>
    <cellStyle name="Normální 16 2 3 4 2 2 2" xfId="2148" xr:uid="{7666F3D1-5A06-4478-B5AC-0BF2E5257816}"/>
    <cellStyle name="Normální 16 2 3 4 2 2 2 2" xfId="5252" xr:uid="{F2387C01-3646-4AF4-99A8-60C2D78FF1BD}"/>
    <cellStyle name="Normální 16 2 3 4 2 2 2 3" xfId="3700" xr:uid="{7E895B44-F916-4A75-9F10-3B2DF668A54D}"/>
    <cellStyle name="Normální 16 2 3 4 2 2 3" xfId="4476" xr:uid="{60CCC930-1CEF-4692-9E95-B3AA7CB827EF}"/>
    <cellStyle name="Normální 16 2 3 4 2 2 4" xfId="2924" xr:uid="{CFB6F57B-5354-4D3C-9B82-F4CDA882B775}"/>
    <cellStyle name="Normální 16 2 3 4 2 3" xfId="1760" xr:uid="{F870C657-3212-495B-A89A-183595DC784F}"/>
    <cellStyle name="Normální 16 2 3 4 2 3 2" xfId="4864" xr:uid="{3DE939CA-7CA8-4E8C-8439-80A1540DFB31}"/>
    <cellStyle name="Normální 16 2 3 4 2 3 3" xfId="3312" xr:uid="{46D5C13D-1089-4985-98C1-DC572B4396FC}"/>
    <cellStyle name="Normální 16 2 3 4 2 4" xfId="4088" xr:uid="{54FA457B-9DD9-406E-A146-312CD9C3184A}"/>
    <cellStyle name="Normální 16 2 3 4 2 5" xfId="2536" xr:uid="{314E95E5-F640-48D4-BB51-21AE85695BFA}"/>
    <cellStyle name="Normální 16 2 3 4 3" xfId="1178" xr:uid="{94B953E0-5772-430A-9ACC-4B525BF1043F}"/>
    <cellStyle name="Normální 16 2 3 4 3 2" xfId="1954" xr:uid="{6C91F245-251E-4883-8065-B576609B78AD}"/>
    <cellStyle name="Normální 16 2 3 4 3 2 2" xfId="5058" xr:uid="{49121F79-FEC5-4EBB-A9B0-0246840A5013}"/>
    <cellStyle name="Normální 16 2 3 4 3 2 3" xfId="3506" xr:uid="{34BCAB9C-474D-4882-8A5E-0AA227869D1D}"/>
    <cellStyle name="Normální 16 2 3 4 3 3" xfId="4282" xr:uid="{22110061-080D-4860-B9D9-A3264F2590DA}"/>
    <cellStyle name="Normální 16 2 3 4 3 4" xfId="2730" xr:uid="{E029A45A-091F-4E2B-AFCF-5990993F2006}"/>
    <cellStyle name="Normální 16 2 3 4 4" xfId="1566" xr:uid="{083A80C0-6415-4087-AACD-9A543E052F3E}"/>
    <cellStyle name="Normální 16 2 3 4 4 2" xfId="4670" xr:uid="{7F9468BB-F45A-4E86-83AB-ED029975079D}"/>
    <cellStyle name="Normální 16 2 3 4 4 3" xfId="3118" xr:uid="{0E771C5E-D853-4437-929E-0AAD7527114A}"/>
    <cellStyle name="Normální 16 2 3 4 5" xfId="3894" xr:uid="{797BEAE0-AEAC-423A-8B5F-9D6D4558E83D}"/>
    <cellStyle name="Normální 16 2 3 4 6" xfId="2342" xr:uid="{EC071D74-1C90-4F30-B449-7828D9437F50}"/>
    <cellStyle name="Normální 16 2 3 5" xfId="801" xr:uid="{1737BBE1-020F-4C82-8FF3-B46555F88B9F}"/>
    <cellStyle name="Normální 16 2 3 5 2" xfId="1252" xr:uid="{4CC8F249-5A75-4E1A-A30D-E781647C4E6E}"/>
    <cellStyle name="Normální 16 2 3 5 2 2" xfId="2028" xr:uid="{51D8BA98-2FFE-4353-BF3A-397AD00EC94E}"/>
    <cellStyle name="Normální 16 2 3 5 2 2 2" xfId="5132" xr:uid="{136B0B7C-515F-4D02-91F7-0FD85789FBEA}"/>
    <cellStyle name="Normální 16 2 3 5 2 2 3" xfId="3580" xr:uid="{E639E2AF-BE93-44F8-B099-07D0034A21E0}"/>
    <cellStyle name="Normální 16 2 3 5 2 3" xfId="4356" xr:uid="{6FAA500C-79F6-4DEE-9874-4C299995593F}"/>
    <cellStyle name="Normální 16 2 3 5 2 4" xfId="2804" xr:uid="{21987BE1-689D-4A08-B02D-7FF9B8F2BCD4}"/>
    <cellStyle name="Normální 16 2 3 5 3" xfId="1640" xr:uid="{314FE930-FCCD-4BBB-9834-488549AAD2F4}"/>
    <cellStyle name="Normální 16 2 3 5 3 2" xfId="4744" xr:uid="{74B83EC4-0D3B-4C5D-9AAD-65946935B507}"/>
    <cellStyle name="Normální 16 2 3 5 3 3" xfId="3192" xr:uid="{7C783109-2D21-4345-A485-A66EB4A99A42}"/>
    <cellStyle name="Normální 16 2 3 5 4" xfId="3968" xr:uid="{AC6ACB62-0F7A-438D-9CED-03184FF4EFAD}"/>
    <cellStyle name="Normální 16 2 3 5 5" xfId="2416" xr:uid="{BD98F83D-99AD-430A-8720-EFB5160F7548}"/>
    <cellStyle name="Normální 16 2 3 6" xfId="1058" xr:uid="{2D53DA75-F2A2-4A85-9FA5-EF20CFF4466E}"/>
    <cellStyle name="Normální 16 2 3 6 2" xfId="1834" xr:uid="{EFE1BC99-C5BC-4787-AD0D-38F51A181D63}"/>
    <cellStyle name="Normální 16 2 3 6 2 2" xfId="4938" xr:uid="{93AD5221-FD02-4FC6-8C3A-EFE753ABBA10}"/>
    <cellStyle name="Normální 16 2 3 6 2 3" xfId="3386" xr:uid="{E1BA632D-BC42-443B-9245-C36B8A2E59D5}"/>
    <cellStyle name="Normální 16 2 3 6 3" xfId="4162" xr:uid="{4369E76F-8448-4422-B08B-F03704DA2BE2}"/>
    <cellStyle name="Normální 16 2 3 6 4" xfId="2610" xr:uid="{AA14FB19-A392-4104-9CC0-0889A73FF2A1}"/>
    <cellStyle name="Normální 16 2 3 7" xfId="1446" xr:uid="{7DAF33C3-F38D-4CEA-B74A-B904569119EC}"/>
    <cellStyle name="Normální 16 2 3 7 2" xfId="4550" xr:uid="{C6BF500B-6F5D-4AD0-88E3-68AE9CAB95BA}"/>
    <cellStyle name="Normální 16 2 3 7 3" xfId="2998" xr:uid="{70A5B58E-3053-4CF8-8F1D-250F6E504868}"/>
    <cellStyle name="Normální 16 2 3 8" xfId="3774" xr:uid="{076988CC-E0DA-46D8-93F8-7D521C49D667}"/>
    <cellStyle name="Normální 16 2 3 9" xfId="2222" xr:uid="{CBD1A526-7B29-43A7-A1BD-2BA558674E05}"/>
    <cellStyle name="Normální 16 2 4" xfId="671" xr:uid="{B3166BC8-E3A6-4D42-AFBE-6F3792CD8EC1}"/>
    <cellStyle name="Normální 16 2 4 2" xfId="972" xr:uid="{AFABC989-CAC9-44D1-AF65-D15419A73B48}"/>
    <cellStyle name="Normální 16 2 4 2 2" xfId="1418" xr:uid="{29AC6798-CC69-41CB-AC0B-A1F9E1E27844}"/>
    <cellStyle name="Normální 16 2 4 2 2 2" xfId="2194" xr:uid="{310FC8CC-F7A0-42B7-B67B-372061CB3422}"/>
    <cellStyle name="Normální 16 2 4 2 2 2 2" xfId="5298" xr:uid="{A3AE598D-794C-403F-971B-CDCDFE633B36}"/>
    <cellStyle name="Normální 16 2 4 2 2 2 3" xfId="3746" xr:uid="{7C125122-4D74-48CC-A57F-C92E1B546462}"/>
    <cellStyle name="Normální 16 2 4 2 2 3" xfId="4522" xr:uid="{9B7D55FF-07C8-4CA0-AEEF-2D29CA10CC0B}"/>
    <cellStyle name="Normální 16 2 4 2 2 4" xfId="2970" xr:uid="{9BA3FEBA-AACB-4517-B768-122C403ACBE8}"/>
    <cellStyle name="Normální 16 2 4 2 3" xfId="1806" xr:uid="{8B140A5F-AC4A-4A03-A7FD-0402EE551AC9}"/>
    <cellStyle name="Normální 16 2 4 2 3 2" xfId="4910" xr:uid="{3002513D-EF19-4464-9C1D-53073A0DA177}"/>
    <cellStyle name="Normální 16 2 4 2 3 3" xfId="3358" xr:uid="{09A8B4EE-FDB8-4B12-AA2F-5FDD9FCCFA00}"/>
    <cellStyle name="Normální 16 2 4 2 4" xfId="4134" xr:uid="{9AA39891-BD2F-4CA6-BCCB-2005C833BA67}"/>
    <cellStyle name="Normální 16 2 4 2 5" xfId="2582" xr:uid="{A8580977-9552-427E-AB99-E8B8C4DFC1FB}"/>
    <cellStyle name="Normální 16 2 4 3" xfId="1224" xr:uid="{F4AF2765-57D2-4DCD-95CF-C9A46E5AA238}"/>
    <cellStyle name="Normální 16 2 4 3 2" xfId="2000" xr:uid="{6EBA8A7F-853B-44EE-8836-9FF0E0EB3555}"/>
    <cellStyle name="Normální 16 2 4 3 2 2" xfId="5104" xr:uid="{47E5E31E-623F-40D7-8684-5A5FB9C08A59}"/>
    <cellStyle name="Normální 16 2 4 3 2 3" xfId="3552" xr:uid="{788547D6-C3BE-4CF8-BF9C-789FF1973158}"/>
    <cellStyle name="Normální 16 2 4 3 3" xfId="4328" xr:uid="{7023AB97-FC9C-46CA-8E59-F570CC1F80E4}"/>
    <cellStyle name="Normální 16 2 4 3 4" xfId="2776" xr:uid="{E025579A-81BE-4611-9C5C-30F4B8A5CA6E}"/>
    <cellStyle name="Normální 16 2 4 4" xfId="1612" xr:uid="{9C076AE4-78D9-4F19-B530-34C9C04BC1EA}"/>
    <cellStyle name="Normální 16 2 4 4 2" xfId="4716" xr:uid="{F9F65FC1-1A0A-443B-A7C7-958AA3C2E0E0}"/>
    <cellStyle name="Normální 16 2 4 4 3" xfId="3164" xr:uid="{1667FD54-C3D1-4DFA-ABA1-8C0C3BD34846}"/>
    <cellStyle name="Normální 16 2 4 5" xfId="3940" xr:uid="{813EC598-7031-4D18-A2B6-933AEE325408}"/>
    <cellStyle name="Normální 16 2 4 6" xfId="2388" xr:uid="{5EAB66A5-BD64-401E-9628-F5EC262C55BE}"/>
    <cellStyle name="Normální 16 3" xfId="349" xr:uid="{6E797497-A1CD-475A-8BEF-E08CEB2923ED}"/>
    <cellStyle name="Normální 16 3 2" xfId="481" xr:uid="{E9A03263-4642-414B-A947-6CD7DE4EC8A2}"/>
    <cellStyle name="Normální 16 3 2 2" xfId="576" xr:uid="{69C94A5B-8545-45C1-A421-3F1A7D8C37AD}"/>
    <cellStyle name="Normální 16 3 2 2 2" xfId="884" xr:uid="{A040112F-56D3-49EC-84E3-455DD6174BFD}"/>
    <cellStyle name="Normální 16 3 2 2 2 2" xfId="1330" xr:uid="{21951067-6962-4246-BC38-A8F26C26E837}"/>
    <cellStyle name="Normální 16 3 2 2 2 2 2" xfId="2106" xr:uid="{6B9156F3-6EB1-4EA8-BF0A-0BF2BD2CB327}"/>
    <cellStyle name="Normální 16 3 2 2 2 2 2 2" xfId="5210" xr:uid="{21C4D60E-F08B-4CF1-8BEA-A3F180ABAFFC}"/>
    <cellStyle name="Normální 16 3 2 2 2 2 2 3" xfId="3658" xr:uid="{26172882-1442-47AA-AA3C-DFE63169D9EF}"/>
    <cellStyle name="Normální 16 3 2 2 2 2 3" xfId="4434" xr:uid="{4302F512-E7C4-45A4-83F1-54FAE69C4FE3}"/>
    <cellStyle name="Normální 16 3 2 2 2 2 4" xfId="2882" xr:uid="{BB207936-FCB9-474B-A92A-786150AB007F}"/>
    <cellStyle name="Normální 16 3 2 2 2 3" xfId="1718" xr:uid="{934D2CC8-58B7-480C-AFAD-40296B457F44}"/>
    <cellStyle name="Normální 16 3 2 2 2 3 2" xfId="4822" xr:uid="{363F98AB-B111-46E8-9B93-A259DC0B7365}"/>
    <cellStyle name="Normální 16 3 2 2 2 3 3" xfId="3270" xr:uid="{ED7A6E98-0CE3-46B2-B1B7-B6A800E24C12}"/>
    <cellStyle name="Normální 16 3 2 2 2 4" xfId="4046" xr:uid="{AEE142C0-A771-4410-BA5F-3388F3931D0F}"/>
    <cellStyle name="Normální 16 3 2 2 2 5" xfId="2494" xr:uid="{49DDEF5E-E8E6-40D2-B072-37E3AC420D99}"/>
    <cellStyle name="Normální 16 3 2 2 3" xfId="1136" xr:uid="{7AC0A98C-4653-41F1-9C0B-56BB6737B82A}"/>
    <cellStyle name="Normální 16 3 2 2 3 2" xfId="1912" xr:uid="{96932223-8F38-4C00-9221-188D45A5A742}"/>
    <cellStyle name="Normální 16 3 2 2 3 2 2" xfId="5016" xr:uid="{75CC7612-3A1F-4A39-9D9E-D2FCC23C3312}"/>
    <cellStyle name="Normální 16 3 2 2 3 2 3" xfId="3464" xr:uid="{C9A54416-7379-4ED0-98FF-DC63EC891426}"/>
    <cellStyle name="Normální 16 3 2 2 3 3" xfId="4240" xr:uid="{2AEA457D-F652-44B4-AA26-2559DB9B901C}"/>
    <cellStyle name="Normální 16 3 2 2 3 4" xfId="2688" xr:uid="{62EEEC5E-92D5-4298-ABEB-56AA174B1F07}"/>
    <cellStyle name="Normální 16 3 2 2 4" xfId="1524" xr:uid="{DB4CFAEA-5A0B-4C8B-94C2-764BCEB7D124}"/>
    <cellStyle name="Normální 16 3 2 2 4 2" xfId="4628" xr:uid="{D4C13C1D-59D8-471B-94CB-AEB7F7B1464B}"/>
    <cellStyle name="Normální 16 3 2 2 4 3" xfId="3076" xr:uid="{3C4D25E3-02FC-456C-A680-F8003FE743B3}"/>
    <cellStyle name="Normální 16 3 2 2 5" xfId="3852" xr:uid="{A1EF2319-8DF4-4559-978F-F61C9053F908}"/>
    <cellStyle name="Normální 16 3 2 2 6" xfId="2300" xr:uid="{E252BB6B-D21D-4D11-A0F5-4E80EF1CEE4C}"/>
    <cellStyle name="Normální 16 3 2 3" xfId="638" xr:uid="{15273709-390A-4A54-9C23-17A49453732C}"/>
    <cellStyle name="Normální 16 3 2 3 2" xfId="944" xr:uid="{458BC570-9CEC-46EF-A847-EE6A865A36F0}"/>
    <cellStyle name="Normální 16 3 2 3 2 2" xfId="1390" xr:uid="{78C19499-D156-419F-A082-6C5339285909}"/>
    <cellStyle name="Normální 16 3 2 3 2 2 2" xfId="2166" xr:uid="{16F2D2ED-8824-456B-97C4-1703C40BF36A}"/>
    <cellStyle name="Normální 16 3 2 3 2 2 2 2" xfId="5270" xr:uid="{E5FA50A2-56DB-46AB-92C3-7D8806ED9253}"/>
    <cellStyle name="Normální 16 3 2 3 2 2 2 3" xfId="3718" xr:uid="{24FF91F8-927F-4E4C-B359-4CDA1F0BC5E8}"/>
    <cellStyle name="Normální 16 3 2 3 2 2 3" xfId="4494" xr:uid="{A91DFCE9-A73D-4D81-90EA-2A7E1FF4103C}"/>
    <cellStyle name="Normální 16 3 2 3 2 2 4" xfId="2942" xr:uid="{6A77773D-A26B-421D-936B-0BB6CA50E35B}"/>
    <cellStyle name="Normální 16 3 2 3 2 3" xfId="1778" xr:uid="{80134FA0-A565-428F-846F-C786814C421A}"/>
    <cellStyle name="Normální 16 3 2 3 2 3 2" xfId="4882" xr:uid="{44EDE6C3-E03B-44E8-A6FE-80A799B5EE4D}"/>
    <cellStyle name="Normální 16 3 2 3 2 3 3" xfId="3330" xr:uid="{49165F4D-511C-4208-A803-D832ED54F87F}"/>
    <cellStyle name="Normální 16 3 2 3 2 4" xfId="4106" xr:uid="{A5A517C9-874A-4C78-8232-A5B565C00F88}"/>
    <cellStyle name="Normální 16 3 2 3 2 5" xfId="2554" xr:uid="{7A150220-E8E2-4799-9AAC-E242D8A6E308}"/>
    <cellStyle name="Normální 16 3 2 3 3" xfId="1196" xr:uid="{92BD53A0-BE20-454B-9D63-B2C7859C70AA}"/>
    <cellStyle name="Normální 16 3 2 3 3 2" xfId="1972" xr:uid="{445BCAEF-8297-4AF4-9F7F-C8BFEC71086D}"/>
    <cellStyle name="Normální 16 3 2 3 3 2 2" xfId="5076" xr:uid="{AD935B70-3B63-4FCC-A120-7E1D9272717C}"/>
    <cellStyle name="Normální 16 3 2 3 3 2 3" xfId="3524" xr:uid="{0D590AE4-9288-422E-80BF-933AC9E828B8}"/>
    <cellStyle name="Normální 16 3 2 3 3 3" xfId="4300" xr:uid="{753C7093-BE3F-49CB-B018-BFB9240A750D}"/>
    <cellStyle name="Normální 16 3 2 3 3 4" xfId="2748" xr:uid="{7DA2168E-4A93-41D4-AAF1-32A55BEFF7A9}"/>
    <cellStyle name="Normální 16 3 2 3 4" xfId="1584" xr:uid="{57060926-78AE-48D2-996C-5431FBE625F4}"/>
    <cellStyle name="Normální 16 3 2 3 4 2" xfId="4688" xr:uid="{5E5899D7-EAE1-4521-97A8-5699BFB82C69}"/>
    <cellStyle name="Normální 16 3 2 3 4 3" xfId="3136" xr:uid="{9768064C-40C8-48B6-97CF-24CAFADDD5C2}"/>
    <cellStyle name="Normální 16 3 2 3 5" xfId="3912" xr:uid="{BFF3ADAD-F8AE-4EDF-96DC-D54153E51278}"/>
    <cellStyle name="Normální 16 3 2 3 6" xfId="2360" xr:uid="{61808BC0-72AE-4F91-BCCD-B8812C45BF88}"/>
    <cellStyle name="Normální 16 3 2 4" xfId="822" xr:uid="{D0B6F78A-C3C1-4F0D-9D55-B5B62459E45C}"/>
    <cellStyle name="Normální 16 3 2 4 2" xfId="1270" xr:uid="{B1F98464-FFC9-4DAA-8C7E-FC2286907582}"/>
    <cellStyle name="Normální 16 3 2 4 2 2" xfId="2046" xr:uid="{FCB9D1C3-E73D-4B48-A961-DD416286E630}"/>
    <cellStyle name="Normální 16 3 2 4 2 2 2" xfId="5150" xr:uid="{F5620E1E-5059-40C5-8502-44E30E436B0E}"/>
    <cellStyle name="Normální 16 3 2 4 2 2 3" xfId="3598" xr:uid="{C1F006DE-387E-4AD3-BA20-69FF1B1E0B5A}"/>
    <cellStyle name="Normální 16 3 2 4 2 3" xfId="4374" xr:uid="{24473941-96F6-48F2-BA67-88B6716C607A}"/>
    <cellStyle name="Normální 16 3 2 4 2 4" xfId="2822" xr:uid="{BDAA0BD8-26E9-44B9-9EC0-C11C123DB311}"/>
    <cellStyle name="Normální 16 3 2 4 3" xfId="1658" xr:uid="{6C6BDC77-11D6-4C5F-B23B-D0E38C791FD5}"/>
    <cellStyle name="Normální 16 3 2 4 3 2" xfId="4762" xr:uid="{96AA09FF-B676-41E1-A6DC-CB31F29FB0E3}"/>
    <cellStyle name="Normální 16 3 2 4 3 3" xfId="3210" xr:uid="{D53BCDF7-37D4-4CDA-88B8-35CBE4A03922}"/>
    <cellStyle name="Normální 16 3 2 4 4" xfId="3986" xr:uid="{7C4173B6-A970-49A7-BF48-20F1B8711F82}"/>
    <cellStyle name="Normální 16 3 2 4 5" xfId="2434" xr:uid="{9EE934EA-8B21-4798-A9C2-B7D2912A53E5}"/>
    <cellStyle name="Normální 16 3 2 5" xfId="1076" xr:uid="{3D89F9E4-2839-46A2-B8C7-3C77B951D035}"/>
    <cellStyle name="Normální 16 3 2 5 2" xfId="1852" xr:uid="{29A03A61-A976-4F19-B315-8F4933B33805}"/>
    <cellStyle name="Normální 16 3 2 5 2 2" xfId="4956" xr:uid="{E49796F0-40D1-4A69-8CC6-66FE73A647F9}"/>
    <cellStyle name="Normální 16 3 2 5 2 3" xfId="3404" xr:uid="{DFE00602-9A47-4E2D-8659-10FF7C232B6A}"/>
    <cellStyle name="Normální 16 3 2 5 3" xfId="4180" xr:uid="{757286BC-F954-4A1D-A5DE-76A9BE03CBAD}"/>
    <cellStyle name="Normální 16 3 2 5 4" xfId="2628" xr:uid="{75900673-99A6-4127-8ACE-7FA66689DF36}"/>
    <cellStyle name="Normální 16 3 2 6" xfId="1464" xr:uid="{DEA5AEBA-8549-4055-AD00-B3687F1EF568}"/>
    <cellStyle name="Normální 16 3 2 6 2" xfId="4568" xr:uid="{0D47709A-D985-40EC-9917-D707BD87159E}"/>
    <cellStyle name="Normální 16 3 2 6 3" xfId="3016" xr:uid="{3B1D47E4-7AA7-44E5-8A0A-B0AFC411B7D5}"/>
    <cellStyle name="Normální 16 3 2 7" xfId="3792" xr:uid="{A11155FF-C0B3-436B-A864-D82C800116BC}"/>
    <cellStyle name="Normální 16 3 2 8" xfId="2240" xr:uid="{834D1173-0C4F-45DD-9668-79AC243E277C}"/>
    <cellStyle name="Normální 16 3 3" xfId="551" xr:uid="{BEA9E8AB-4E07-4548-9809-30EEE31635EB}"/>
    <cellStyle name="Normální 16 3 3 2" xfId="860" xr:uid="{2E5FBC98-AC87-4BE5-96EF-4CB9CEE0FD7D}"/>
    <cellStyle name="Normální 16 3 3 2 2" xfId="1306" xr:uid="{8380CAA7-9ADD-4E2F-B679-D1B90EC499F5}"/>
    <cellStyle name="Normální 16 3 3 2 2 2" xfId="2082" xr:uid="{5D24FCD0-4203-48CB-8372-C893EF581F0B}"/>
    <cellStyle name="Normální 16 3 3 2 2 2 2" xfId="5186" xr:uid="{6CA70278-86DB-420D-B74E-B833FEBDCD2E}"/>
    <cellStyle name="Normální 16 3 3 2 2 2 3" xfId="3634" xr:uid="{CF199392-FF49-45DD-9F59-BE9D5988785B}"/>
    <cellStyle name="Normální 16 3 3 2 2 3" xfId="4410" xr:uid="{E5E8DF40-F0B6-4BFB-BEC7-A8FD6C2955D3}"/>
    <cellStyle name="Normální 16 3 3 2 2 4" xfId="2858" xr:uid="{5B481308-5282-44B6-AC04-820B7B01E12B}"/>
    <cellStyle name="Normální 16 3 3 2 3" xfId="1694" xr:uid="{0FC81F9D-5059-47AE-B515-EFB285DFAADE}"/>
    <cellStyle name="Normální 16 3 3 2 3 2" xfId="4798" xr:uid="{2D7A9EE2-F50B-4DF1-8717-87B4300B963C}"/>
    <cellStyle name="Normální 16 3 3 2 3 3" xfId="3246" xr:uid="{C1E753CC-E0EE-4764-98C1-1A6F3B48D39D}"/>
    <cellStyle name="Normální 16 3 3 2 4" xfId="4022" xr:uid="{56F1376E-51DE-4EDD-BF16-74491191C020}"/>
    <cellStyle name="Normální 16 3 3 2 5" xfId="2470" xr:uid="{8AF15953-E1B9-4655-A422-F8DFE4A2096A}"/>
    <cellStyle name="Normální 16 3 3 3" xfId="1112" xr:uid="{1DB56E95-A545-4885-B343-CC7C34E638F7}"/>
    <cellStyle name="Normální 16 3 3 3 2" xfId="1888" xr:uid="{5FDDDDFC-1059-4DC4-AC0A-C689270566DB}"/>
    <cellStyle name="Normální 16 3 3 3 2 2" xfId="4992" xr:uid="{9A3D754F-E3C7-4D5E-AFE4-8AD2BDA5261B}"/>
    <cellStyle name="Normální 16 3 3 3 2 3" xfId="3440" xr:uid="{4832E028-7768-4DB0-BA29-6AACA020ADC0}"/>
    <cellStyle name="Normální 16 3 3 3 3" xfId="4216" xr:uid="{FCBAA4CA-53F2-416D-B132-DD5F93EB65AC}"/>
    <cellStyle name="Normální 16 3 3 3 4" xfId="2664" xr:uid="{1FC836A2-E2BB-47B1-A1F1-E42741D64708}"/>
    <cellStyle name="Normální 16 3 3 4" xfId="1500" xr:uid="{18D6C2FA-18D0-49A6-BDCF-551B6286A35E}"/>
    <cellStyle name="Normální 16 3 3 4 2" xfId="4604" xr:uid="{453C77AB-6ED2-4B85-BAB9-39F8EEE9BF7F}"/>
    <cellStyle name="Normální 16 3 3 4 3" xfId="3052" xr:uid="{F6229061-4D79-4D8E-9290-FA6915630B1D}"/>
    <cellStyle name="Normální 16 3 3 5" xfId="3828" xr:uid="{A92D384F-4DAA-4EC5-9471-F1A3892A09C2}"/>
    <cellStyle name="Normální 16 3 3 6" xfId="2276" xr:uid="{1DB111CF-D6C8-4F39-86D8-A78A787A2106}"/>
    <cellStyle name="Normální 16 3 4" xfId="613" xr:uid="{0630882E-D0BF-438D-A2B4-CB0BC6CA1B01}"/>
    <cellStyle name="Normální 16 3 4 2" xfId="920" xr:uid="{01F3E4C1-78C0-4333-A97A-7E1376BA97CE}"/>
    <cellStyle name="Normální 16 3 4 2 2" xfId="1366" xr:uid="{AFF56A76-84C6-402C-8479-DFD9779E0A84}"/>
    <cellStyle name="Normální 16 3 4 2 2 2" xfId="2142" xr:uid="{6982806D-BA93-460B-A0BC-49D144C394F0}"/>
    <cellStyle name="Normální 16 3 4 2 2 2 2" xfId="5246" xr:uid="{A9BFB7D1-DC43-4DC9-83BB-1E1819D086B7}"/>
    <cellStyle name="Normální 16 3 4 2 2 2 3" xfId="3694" xr:uid="{426CD3BE-7638-426B-9802-6D83BCA078A5}"/>
    <cellStyle name="Normální 16 3 4 2 2 3" xfId="4470" xr:uid="{7FB5F1C1-559A-4C32-A14F-754EF8EAB3BC}"/>
    <cellStyle name="Normální 16 3 4 2 2 4" xfId="2918" xr:uid="{AF4CB5C2-A25A-4F54-AFD0-FD1F9C257956}"/>
    <cellStyle name="Normální 16 3 4 2 3" xfId="1754" xr:uid="{80372C22-9891-4B6A-BAE2-A77C68DF3656}"/>
    <cellStyle name="Normální 16 3 4 2 3 2" xfId="4858" xr:uid="{CB4EA24A-91AB-40E7-A9E1-5E768ADC1968}"/>
    <cellStyle name="Normální 16 3 4 2 3 3" xfId="3306" xr:uid="{A200DEEF-6CB5-4ECC-9DC8-1D4E09F456BA}"/>
    <cellStyle name="Normální 16 3 4 2 4" xfId="4082" xr:uid="{E37726BE-F7BE-40DA-AE95-B5AC96ED6858}"/>
    <cellStyle name="Normální 16 3 4 2 5" xfId="2530" xr:uid="{87C0BD93-8727-4B03-81AD-257D9AD17826}"/>
    <cellStyle name="Normální 16 3 4 3" xfId="1172" xr:uid="{0D5F68C0-0F92-45D5-BF52-B5FCE5883B8D}"/>
    <cellStyle name="Normální 16 3 4 3 2" xfId="1948" xr:uid="{A6FD7F10-4025-40D5-9967-3E55323889C1}"/>
    <cellStyle name="Normální 16 3 4 3 2 2" xfId="5052" xr:uid="{6A1B2118-1C7B-4121-B8FE-8038B2E8077F}"/>
    <cellStyle name="Normální 16 3 4 3 2 3" xfId="3500" xr:uid="{904DF9EE-7A8E-4ABB-8F60-79FC82A0B038}"/>
    <cellStyle name="Normální 16 3 4 3 3" xfId="4276" xr:uid="{3E513675-40C5-4CB9-A90E-2A0FAE794947}"/>
    <cellStyle name="Normální 16 3 4 3 4" xfId="2724" xr:uid="{0FEBF44F-9AD5-438A-AB11-3F30A75FFAD4}"/>
    <cellStyle name="Normální 16 3 4 4" xfId="1560" xr:uid="{9BEB9AFF-496B-4E69-8220-370B8F0587BA}"/>
    <cellStyle name="Normální 16 3 4 4 2" xfId="4664" xr:uid="{824A34EC-71BD-4D2A-A5E6-30780787F027}"/>
    <cellStyle name="Normální 16 3 4 4 3" xfId="3112" xr:uid="{26765F1F-0E6C-4ADD-A38F-F10FFEBD858D}"/>
    <cellStyle name="Normální 16 3 4 5" xfId="3888" xr:uid="{0D42E229-BB4D-4D1D-A3FA-7B278BDD9561}"/>
    <cellStyle name="Normální 16 3 4 6" xfId="2336" xr:uid="{E6602C8B-6D48-4C4B-A6A1-5D5F550FE6E6}"/>
    <cellStyle name="Normální 16 3 5" xfId="793" xr:uid="{FEB337F7-98FA-44B3-91B8-14889E7BA5C9}"/>
    <cellStyle name="Normální 16 3 5 2" xfId="1246" xr:uid="{7F66D21B-3864-4B00-B3FA-BFC36F4D8CC7}"/>
    <cellStyle name="Normální 16 3 5 2 2" xfId="2022" xr:uid="{4FEEECEC-05C1-49AF-B10E-E7808B1562F0}"/>
    <cellStyle name="Normální 16 3 5 2 2 2" xfId="5126" xr:uid="{6C92E23D-1677-4FDD-9336-548731DAAE32}"/>
    <cellStyle name="Normální 16 3 5 2 2 3" xfId="3574" xr:uid="{F9DB6927-6477-4A0D-8381-2CB019C9C4BF}"/>
    <cellStyle name="Normální 16 3 5 2 3" xfId="4350" xr:uid="{633CDC10-E203-43D2-9040-5B5AE10481B7}"/>
    <cellStyle name="Normální 16 3 5 2 4" xfId="2798" xr:uid="{617A9E80-65B2-48F4-B68C-4DACE60DDF6E}"/>
    <cellStyle name="Normální 16 3 5 3" xfId="1634" xr:uid="{54FB336A-B2D1-4BF8-8EE5-537FD70FB925}"/>
    <cellStyle name="Normální 16 3 5 3 2" xfId="4738" xr:uid="{6358B542-F6DD-4E90-854A-730D78D7F299}"/>
    <cellStyle name="Normální 16 3 5 3 3" xfId="3186" xr:uid="{3C5381F5-37A0-43F1-BABF-F38BDBC34BB6}"/>
    <cellStyle name="Normální 16 3 5 4" xfId="3962" xr:uid="{07095EA9-9C40-434A-A333-A8AEE455F34E}"/>
    <cellStyle name="Normální 16 3 5 5" xfId="2410" xr:uid="{480EAFEC-53D4-4671-90BA-9A1DB2C58C65}"/>
    <cellStyle name="Normální 16 3 6" xfId="1052" xr:uid="{3D96A256-9265-46DE-8154-A29F03676D23}"/>
    <cellStyle name="Normální 16 3 6 2" xfId="1828" xr:uid="{2532D11B-D720-47EB-8B49-6F8ED0E0365D}"/>
    <cellStyle name="Normální 16 3 6 2 2" xfId="4932" xr:uid="{39E50CA2-92F7-4514-87A7-942482F1071D}"/>
    <cellStyle name="Normální 16 3 6 2 3" xfId="3380" xr:uid="{686EA3D3-6FC2-4A18-B7DF-0F74FC88B089}"/>
    <cellStyle name="Normální 16 3 6 3" xfId="4156" xr:uid="{BB14F3ED-8BE4-4927-9986-FE4F666A8157}"/>
    <cellStyle name="Normální 16 3 6 4" xfId="2604" xr:uid="{08D68945-8086-4B9C-9A00-5FF8B1FCAA9C}"/>
    <cellStyle name="Normální 16 3 7" xfId="1440" xr:uid="{C1BE7C09-7A18-45B1-A864-167F216D81C6}"/>
    <cellStyle name="Normální 16 3 7 2" xfId="4544" xr:uid="{468A4699-1966-4C9B-9DB5-C54D69E27AC1}"/>
    <cellStyle name="Normální 16 3 7 3" xfId="2992" xr:uid="{AA579295-AB0A-443F-9FEE-583E7240046E}"/>
    <cellStyle name="Normální 16 3 8" xfId="3768" xr:uid="{6D2D06A7-57B8-4B75-805D-D1842131F187}"/>
    <cellStyle name="Normální 16 3 9" xfId="2216" xr:uid="{F95E3325-679F-4AEA-ACF4-32CB78F687AA}"/>
    <cellStyle name="Normální 16 4" xfId="382" xr:uid="{8D3C9219-1AFD-43F1-9C00-48F20AD399DB}"/>
    <cellStyle name="Normální 16 4 2" xfId="487" xr:uid="{AE39FB3D-D1DB-4F27-9D4D-91830923A120}"/>
    <cellStyle name="Normální 16 4 2 2" xfId="581" xr:uid="{B3CC78BA-7E5C-49D9-A4F9-7188980D5A5F}"/>
    <cellStyle name="Normální 16 4 2 2 2" xfId="889" xr:uid="{A9A0FE5E-9714-47A1-9B7E-4997A8DB867C}"/>
    <cellStyle name="Normální 16 4 2 2 2 2" xfId="1335" xr:uid="{12315A28-2C20-4FE0-8261-4FFB6C2FAACD}"/>
    <cellStyle name="Normální 16 4 2 2 2 2 2" xfId="2111" xr:uid="{4EB72F33-2625-47DA-838F-BF525824F53B}"/>
    <cellStyle name="Normální 16 4 2 2 2 2 2 2" xfId="5215" xr:uid="{6F6337EB-A92E-439F-8559-BC6701209212}"/>
    <cellStyle name="Normální 16 4 2 2 2 2 2 3" xfId="3663" xr:uid="{1C134A2F-EE9E-46F6-A954-8390E3EDB411}"/>
    <cellStyle name="Normální 16 4 2 2 2 2 3" xfId="4439" xr:uid="{AA296B9C-D74C-491A-A36E-80DF15C285ED}"/>
    <cellStyle name="Normální 16 4 2 2 2 2 4" xfId="2887" xr:uid="{3C1E666B-FB68-4A25-80B7-0A91CF757D6D}"/>
    <cellStyle name="Normální 16 4 2 2 2 3" xfId="1723" xr:uid="{2CB05A5F-C403-4B64-934D-82A5753A57F0}"/>
    <cellStyle name="Normální 16 4 2 2 2 3 2" xfId="4827" xr:uid="{3231F84A-C44D-4EBE-BFFD-AAB666F8E9FF}"/>
    <cellStyle name="Normální 16 4 2 2 2 3 3" xfId="3275" xr:uid="{695086B4-8329-4538-9186-1DD56B3038D8}"/>
    <cellStyle name="Normální 16 4 2 2 2 4" xfId="4051" xr:uid="{2710477A-ED44-4D52-B095-6F6F6C7EDE1B}"/>
    <cellStyle name="Normální 16 4 2 2 2 5" xfId="2499" xr:uid="{3D88A7E2-7367-40B2-BB1E-83DB6F9EBDB3}"/>
    <cellStyle name="Normální 16 4 2 2 3" xfId="1141" xr:uid="{E1BE8E74-C34A-4B0E-9B44-1E44A6A9F3DC}"/>
    <cellStyle name="Normální 16 4 2 2 3 2" xfId="1917" xr:uid="{1C812A37-EE42-495D-B611-5F090771DE0C}"/>
    <cellStyle name="Normální 16 4 2 2 3 2 2" xfId="5021" xr:uid="{291C46C6-DF5C-4EFD-B85E-74E235C09A02}"/>
    <cellStyle name="Normální 16 4 2 2 3 2 3" xfId="3469" xr:uid="{F4F07CC0-3D0F-41C0-985C-B7DD3354515F}"/>
    <cellStyle name="Normální 16 4 2 2 3 3" xfId="4245" xr:uid="{D9E83035-41A5-41E5-9E08-221608CF9265}"/>
    <cellStyle name="Normální 16 4 2 2 3 4" xfId="2693" xr:uid="{A722AE0E-0502-4E62-BD49-19C7E28A10F7}"/>
    <cellStyle name="Normální 16 4 2 2 4" xfId="1529" xr:uid="{1612BA0D-5EFD-4237-B6B1-E31F23E371FF}"/>
    <cellStyle name="Normální 16 4 2 2 4 2" xfId="4633" xr:uid="{6C1FA1B8-983D-4265-9E21-2629C28B7FE7}"/>
    <cellStyle name="Normální 16 4 2 2 4 3" xfId="3081" xr:uid="{EE2C4F46-0B57-4E36-87F6-B4E9EE882C9C}"/>
    <cellStyle name="Normální 16 4 2 2 5" xfId="3857" xr:uid="{85821B5C-2969-4E4F-9606-0B4EA694B3C9}"/>
    <cellStyle name="Normální 16 4 2 2 6" xfId="2305" xr:uid="{C00FE888-2F5F-481C-BC1C-A36DFD5309AA}"/>
    <cellStyle name="Normální 16 4 2 3" xfId="643" xr:uid="{49395E3C-8192-4049-89A5-73312CDCEF8C}"/>
    <cellStyle name="Normální 16 4 2 3 2" xfId="949" xr:uid="{21FCCB7A-BA29-447B-AFEC-2ADF853233E2}"/>
    <cellStyle name="Normální 16 4 2 3 2 2" xfId="1395" xr:uid="{EE8F5375-EA76-46EA-87C9-0359D273D095}"/>
    <cellStyle name="Normální 16 4 2 3 2 2 2" xfId="2171" xr:uid="{F3FC26EE-3E46-4046-B8E7-4F40D0DF3747}"/>
    <cellStyle name="Normální 16 4 2 3 2 2 2 2" xfId="5275" xr:uid="{1C687667-B31D-42EE-AC60-379848D569AC}"/>
    <cellStyle name="Normální 16 4 2 3 2 2 2 3" xfId="3723" xr:uid="{0EB53554-CA62-4526-A292-E83630E33B06}"/>
    <cellStyle name="Normální 16 4 2 3 2 2 3" xfId="4499" xr:uid="{C066A0E3-5C60-4245-80A2-89CAE91440E7}"/>
    <cellStyle name="Normální 16 4 2 3 2 2 4" xfId="2947" xr:uid="{8EFD7457-2F7D-4841-8368-AE0987D22A17}"/>
    <cellStyle name="Normální 16 4 2 3 2 3" xfId="1783" xr:uid="{55112021-78FA-4100-B179-A5974FFA2033}"/>
    <cellStyle name="Normální 16 4 2 3 2 3 2" xfId="4887" xr:uid="{0D5DC22B-B272-480C-9B98-4FBBB9609A4D}"/>
    <cellStyle name="Normální 16 4 2 3 2 3 3" xfId="3335" xr:uid="{4A7E29D6-4F7B-4E5F-B187-A044D19A632B}"/>
    <cellStyle name="Normální 16 4 2 3 2 4" xfId="4111" xr:uid="{E1BDAAE4-E902-42BD-AF70-D31C8BD89DF6}"/>
    <cellStyle name="Normální 16 4 2 3 2 5" xfId="2559" xr:uid="{F224541B-B599-43C8-ACFA-BD8BFB7A49FE}"/>
    <cellStyle name="Normální 16 4 2 3 3" xfId="1201" xr:uid="{CFBD93BA-6FFC-4E90-9891-172F095D5A61}"/>
    <cellStyle name="Normální 16 4 2 3 3 2" xfId="1977" xr:uid="{A2608229-65E4-441C-9A83-FB7FF6C880C7}"/>
    <cellStyle name="Normální 16 4 2 3 3 2 2" xfId="5081" xr:uid="{43846D8E-BC52-4050-AB52-227CF9B631E4}"/>
    <cellStyle name="Normální 16 4 2 3 3 2 3" xfId="3529" xr:uid="{6DB477CD-A769-4B93-A0D0-34A7B785AD0E}"/>
    <cellStyle name="Normální 16 4 2 3 3 3" xfId="4305" xr:uid="{6FB5A7C0-675E-49A2-9C68-3D4A94ACE6D5}"/>
    <cellStyle name="Normální 16 4 2 3 3 4" xfId="2753" xr:uid="{39126D5E-DC50-4E35-A2E2-43FAE3162120}"/>
    <cellStyle name="Normální 16 4 2 3 4" xfId="1589" xr:uid="{8480BC51-5752-49F9-A663-9941359803F1}"/>
    <cellStyle name="Normální 16 4 2 3 4 2" xfId="4693" xr:uid="{8322B6CB-6C2B-4165-9663-EED33D94CDF4}"/>
    <cellStyle name="Normální 16 4 2 3 4 3" xfId="3141" xr:uid="{60719BE0-A70D-4E27-89D8-32FD96B6CF62}"/>
    <cellStyle name="Normální 16 4 2 3 5" xfId="3917" xr:uid="{79AD4E5B-FB99-4E69-8BB7-D9E62C9F5E16}"/>
    <cellStyle name="Normální 16 4 2 3 6" xfId="2365" xr:uid="{E2F812A7-A156-4BC5-929D-618732A4EC92}"/>
    <cellStyle name="Normální 16 4 2 4" xfId="827" xr:uid="{19A24106-7623-4D42-B3C0-CA931240762A}"/>
    <cellStyle name="Normální 16 4 2 4 2" xfId="1275" xr:uid="{0AA7B32F-FC2D-4580-8A3A-2C7591C8125E}"/>
    <cellStyle name="Normální 16 4 2 4 2 2" xfId="2051" xr:uid="{EAB1A754-D912-419D-8634-D7946BC0D78C}"/>
    <cellStyle name="Normální 16 4 2 4 2 2 2" xfId="5155" xr:uid="{C6C706C4-49EF-49D2-8A35-98D52DEA929C}"/>
    <cellStyle name="Normální 16 4 2 4 2 2 3" xfId="3603" xr:uid="{1D0B0A15-D08D-4802-AE91-3165723F01C7}"/>
    <cellStyle name="Normální 16 4 2 4 2 3" xfId="4379" xr:uid="{CB9CDCDD-7531-4F64-892A-A4C8F82EF127}"/>
    <cellStyle name="Normální 16 4 2 4 2 4" xfId="2827" xr:uid="{E6D528EB-0546-4F0C-8D9D-F2FF70C61C8F}"/>
    <cellStyle name="Normální 16 4 2 4 3" xfId="1663" xr:uid="{A10CEB02-A538-438C-A0DD-28AACAEC8D72}"/>
    <cellStyle name="Normální 16 4 2 4 3 2" xfId="4767" xr:uid="{B428FE4E-675E-409D-B938-41E4EAC50AA7}"/>
    <cellStyle name="Normální 16 4 2 4 3 3" xfId="3215" xr:uid="{60CC7644-27EE-47FF-BA62-73A7EF233F1B}"/>
    <cellStyle name="Normální 16 4 2 4 4" xfId="3991" xr:uid="{94324641-14B5-4ED7-9B3D-8EB55BBDAB6C}"/>
    <cellStyle name="Normální 16 4 2 4 5" xfId="2439" xr:uid="{84BD4E42-7BCF-43E7-A166-3B4E945BDB37}"/>
    <cellStyle name="Normální 16 4 2 5" xfId="1081" xr:uid="{0F6DD4DD-4676-46FF-B2DA-874250BD1CAD}"/>
    <cellStyle name="Normální 16 4 2 5 2" xfId="1857" xr:uid="{57D3BCF5-B206-459A-B6B7-70C5EFCA7F91}"/>
    <cellStyle name="Normální 16 4 2 5 2 2" xfId="4961" xr:uid="{258220F2-31CB-418C-895F-CF87122CBB20}"/>
    <cellStyle name="Normální 16 4 2 5 2 3" xfId="3409" xr:uid="{60E333F4-DBAC-46EB-B499-70C6C1F2D4FE}"/>
    <cellStyle name="Normální 16 4 2 5 3" xfId="4185" xr:uid="{43D91344-2CEE-4C48-9BDB-69F2E59E4306}"/>
    <cellStyle name="Normální 16 4 2 5 4" xfId="2633" xr:uid="{D530FBAB-EB9A-4386-95B6-D7984C4FB9DD}"/>
    <cellStyle name="Normální 16 4 2 6" xfId="1469" xr:uid="{0ADAB96B-79E2-45A9-8BD1-A6807ADE39CE}"/>
    <cellStyle name="Normální 16 4 2 6 2" xfId="4573" xr:uid="{7847E47C-7127-4088-AF26-0A82000D1F58}"/>
    <cellStyle name="Normální 16 4 2 6 3" xfId="3021" xr:uid="{A7654033-F5B5-4933-AFE0-41F5715874DF}"/>
    <cellStyle name="Normální 16 4 2 7" xfId="3797" xr:uid="{71774AD3-0017-4137-92DE-0AF32E993C94}"/>
    <cellStyle name="Normální 16 4 2 8" xfId="2245" xr:uid="{5B9D9332-A4C2-418F-9781-FA234F4E71EF}"/>
    <cellStyle name="Normální 16 5" xfId="502" xr:uid="{A2130E12-4B14-4F84-9DC2-BB2DB4108A92}"/>
    <cellStyle name="Normální 16 5 2" xfId="590" xr:uid="{F4A46DF3-481A-4019-B809-7A7EF168CDC0}"/>
    <cellStyle name="Normální 16 5 2 2" xfId="898" xr:uid="{383801C6-F289-45B3-99BE-4F9A5F0345C9}"/>
    <cellStyle name="Normální 16 5 2 2 2" xfId="1344" xr:uid="{54083006-A14A-4C1F-AF6E-6BF595B82ACB}"/>
    <cellStyle name="Normální 16 5 2 2 2 2" xfId="2120" xr:uid="{725EEDDE-8393-48D6-8780-E366ED8839B1}"/>
    <cellStyle name="Normální 16 5 2 2 2 2 2" xfId="5224" xr:uid="{BCCB8176-5930-4ACC-B01E-231CEF025C79}"/>
    <cellStyle name="Normální 16 5 2 2 2 2 3" xfId="3672" xr:uid="{1BEC7574-AC5A-490B-99FB-53736E4EBE84}"/>
    <cellStyle name="Normální 16 5 2 2 2 3" xfId="4448" xr:uid="{4A2BA12A-A5AB-4089-8CD6-B0A5880E7911}"/>
    <cellStyle name="Normální 16 5 2 2 2 4" xfId="2896" xr:uid="{236DFEFD-9193-4459-BD98-067ADB0586FB}"/>
    <cellStyle name="Normální 16 5 2 2 3" xfId="1732" xr:uid="{95AAD7F5-0A03-4AFA-8AE7-3D665CF1CA9C}"/>
    <cellStyle name="Normální 16 5 2 2 3 2" xfId="4836" xr:uid="{F5DEC2B1-B97E-49A9-9B6E-7F5966E4A827}"/>
    <cellStyle name="Normální 16 5 2 2 3 3" xfId="3284" xr:uid="{76589D45-3BDB-4CF1-97B9-ADEDA6E58A06}"/>
    <cellStyle name="Normální 16 5 2 2 4" xfId="4060" xr:uid="{DDAC7758-2B42-49EF-97FC-71B40211FDE8}"/>
    <cellStyle name="Normální 16 5 2 2 5" xfId="2508" xr:uid="{3F3AE2CD-98BE-440C-85D4-604E7C9C25D3}"/>
    <cellStyle name="Normální 16 5 2 3" xfId="1150" xr:uid="{B00504D2-D0F6-482C-965A-384CBA2F6BBC}"/>
    <cellStyle name="Normální 16 5 2 3 2" xfId="1926" xr:uid="{8CC6197F-09A8-4A64-A551-A057574C3BA9}"/>
    <cellStyle name="Normální 16 5 2 3 2 2" xfId="5030" xr:uid="{EE322841-3156-4043-9568-430D4122B8B2}"/>
    <cellStyle name="Normální 16 5 2 3 2 3" xfId="3478" xr:uid="{1EEED8BF-F4E5-4019-98E2-CF760BC08BA8}"/>
    <cellStyle name="Normální 16 5 2 3 3" xfId="4254" xr:uid="{441B553C-6B53-4860-9DE4-C762E5C0B892}"/>
    <cellStyle name="Normální 16 5 2 3 4" xfId="2702" xr:uid="{6598747B-E906-4E96-A657-6EC52091EF14}"/>
    <cellStyle name="Normální 16 5 2 4" xfId="1538" xr:uid="{22133532-A5B5-45BA-B337-1CE377DDACE7}"/>
    <cellStyle name="Normální 16 5 2 4 2" xfId="4642" xr:uid="{085966BC-F497-4C28-ABFD-674974EB4863}"/>
    <cellStyle name="Normální 16 5 2 4 3" xfId="3090" xr:uid="{4C49BE66-81F5-4922-AD67-412F22B73F88}"/>
    <cellStyle name="Normální 16 5 2 5" xfId="3866" xr:uid="{0F460864-BFC6-46F5-A728-BA1640F7F7CF}"/>
    <cellStyle name="Normální 16 5 2 6" xfId="2314" xr:uid="{0EAC4791-9DDF-4163-8701-157C375EDD16}"/>
    <cellStyle name="Normální 16 5 3" xfId="652" xr:uid="{5585D0FE-12FD-48C3-8EF8-240A4DCE6B5C}"/>
    <cellStyle name="Normální 16 5 3 2" xfId="958" xr:uid="{E28CF843-97EC-4E9C-BCF4-F35DECB2CF94}"/>
    <cellStyle name="Normální 16 5 3 2 2" xfId="1404" xr:uid="{23736F77-AA30-4C51-B535-360BCC768C54}"/>
    <cellStyle name="Normální 16 5 3 2 2 2" xfId="2180" xr:uid="{E243D2D4-446B-48C5-95DB-F3C44BF57C14}"/>
    <cellStyle name="Normální 16 5 3 2 2 2 2" xfId="5284" xr:uid="{C66F48FF-9166-4875-8E2C-DD1C64343BD5}"/>
    <cellStyle name="Normální 16 5 3 2 2 2 3" xfId="3732" xr:uid="{5522FA2F-3962-4346-9808-8226EFC7FD92}"/>
    <cellStyle name="Normální 16 5 3 2 2 3" xfId="4508" xr:uid="{5053A954-F12F-4794-BE35-640F235B8419}"/>
    <cellStyle name="Normální 16 5 3 2 2 4" xfId="2956" xr:uid="{747460B1-C6C3-47AC-B2C6-556E4DA37648}"/>
    <cellStyle name="Normální 16 5 3 2 3" xfId="1792" xr:uid="{5BB96C5A-0A1B-4549-89B6-A78927DF1C33}"/>
    <cellStyle name="Normální 16 5 3 2 3 2" xfId="4896" xr:uid="{7B63C80B-4A2C-4EDD-8611-ECD0BA1220E1}"/>
    <cellStyle name="Normální 16 5 3 2 3 3" xfId="3344" xr:uid="{DAA050CF-94E7-44CF-ADC6-524716E1B750}"/>
    <cellStyle name="Normální 16 5 3 2 4" xfId="4120" xr:uid="{60C6D862-D6FF-4D1B-A9EC-7002440C3771}"/>
    <cellStyle name="Normální 16 5 3 2 5" xfId="2568" xr:uid="{C8688EE3-7C77-4937-AD53-106B05F39F6E}"/>
    <cellStyle name="Normální 16 5 3 3" xfId="1210" xr:uid="{AB388127-B79D-4582-9403-1DC86F787FAC}"/>
    <cellStyle name="Normální 16 5 3 3 2" xfId="1986" xr:uid="{CABB0219-F07D-4D3A-9FBE-A41E7A4BE952}"/>
    <cellStyle name="Normální 16 5 3 3 2 2" xfId="5090" xr:uid="{EB28706A-BAF3-4D4C-A1DE-CADFE672B0DE}"/>
    <cellStyle name="Normální 16 5 3 3 2 3" xfId="3538" xr:uid="{DF1EE3DB-82E6-4287-9643-BD9D71BA8AF4}"/>
    <cellStyle name="Normální 16 5 3 3 3" xfId="4314" xr:uid="{59A4E25D-B483-4474-BA43-E7D9F40210A8}"/>
    <cellStyle name="Normální 16 5 3 3 4" xfId="2762" xr:uid="{BA6A1C79-2727-4378-89DA-0CC1D340B3D1}"/>
    <cellStyle name="Normální 16 5 3 4" xfId="1598" xr:uid="{86164CEB-0039-4F31-BBB7-5F308DDF5C9D}"/>
    <cellStyle name="Normální 16 5 3 4 2" xfId="4702" xr:uid="{208C8859-53CC-44C3-B1E6-8E0FB54C9110}"/>
    <cellStyle name="Normální 16 5 3 4 3" xfId="3150" xr:uid="{61E2064A-DED9-4C18-904C-8BBEEDE4241A}"/>
    <cellStyle name="Normální 16 5 3 5" xfId="3926" xr:uid="{1D3137B2-A4ED-4DAF-ABAC-6F7CD0610317}"/>
    <cellStyle name="Normální 16 5 3 6" xfId="2374" xr:uid="{B991A236-0AC0-4762-910D-4CBCAA7B2EB6}"/>
    <cellStyle name="Normální 16 5 4" xfId="836" xr:uid="{810DFF2F-7005-4424-95CD-44F0B91E2559}"/>
    <cellStyle name="Normální 16 5 4 2" xfId="1284" xr:uid="{23CBB0FD-C737-4557-BA9E-1C343389DCFE}"/>
    <cellStyle name="Normální 16 5 4 2 2" xfId="2060" xr:uid="{DF571EE7-B86F-49E1-8D1F-2CA249496894}"/>
    <cellStyle name="Normální 16 5 4 2 2 2" xfId="5164" xr:uid="{4AEEF929-5015-4ECD-B49E-53085D3C4217}"/>
    <cellStyle name="Normální 16 5 4 2 2 3" xfId="3612" xr:uid="{4D5E4960-47EF-491E-B608-A255AA83A7FA}"/>
    <cellStyle name="Normální 16 5 4 2 3" xfId="4388" xr:uid="{8EEAEE28-2883-4BFF-AC1C-E55AE254FB9E}"/>
    <cellStyle name="Normální 16 5 4 2 4" xfId="2836" xr:uid="{A66018EF-4AD9-41A7-A799-70C98173CBF8}"/>
    <cellStyle name="Normální 16 5 4 3" xfId="1672" xr:uid="{8C53F880-A04D-4F55-9D0F-E9728443065B}"/>
    <cellStyle name="Normální 16 5 4 3 2" xfId="4776" xr:uid="{C2DE5241-9F7C-4755-9ABA-A7C7A1DC67B5}"/>
    <cellStyle name="Normální 16 5 4 3 3" xfId="3224" xr:uid="{CB39AE8C-1033-439F-8F41-52F922B43C1C}"/>
    <cellStyle name="Normální 16 5 4 4" xfId="4000" xr:uid="{E3A4068D-B042-4FF4-B076-21F146204A06}"/>
    <cellStyle name="Normální 16 5 4 5" xfId="2448" xr:uid="{C682341F-D01D-4595-817A-4B6775436FF6}"/>
    <cellStyle name="Normální 16 5 5" xfId="1090" xr:uid="{50A72B9A-1F41-4BC9-986B-522970D015F1}"/>
    <cellStyle name="Normální 16 5 5 2" xfId="1866" xr:uid="{0B92D52E-E7DF-4692-BB10-95D1F1798864}"/>
    <cellStyle name="Normální 16 5 5 2 2" xfId="4970" xr:uid="{7595E8F1-FD0E-4C6C-80F3-C49F1E5E44B5}"/>
    <cellStyle name="Normální 16 5 5 2 3" xfId="3418" xr:uid="{5FCD38CF-AF4D-4FF6-A727-6F5357553C95}"/>
    <cellStyle name="Normální 16 5 5 3" xfId="4194" xr:uid="{58057A57-68B0-496F-926A-C4DEF4D5E7AE}"/>
    <cellStyle name="Normální 16 5 5 4" xfId="2642" xr:uid="{7A6268CE-2A64-482A-B828-555EFFF36F98}"/>
    <cellStyle name="Normální 16 5 6" xfId="1478" xr:uid="{F83147FA-C3F8-4AC6-930E-44C835098785}"/>
    <cellStyle name="Normální 16 5 6 2" xfId="4582" xr:uid="{C4219AD5-B997-4B54-894B-02F23EFC50AD}"/>
    <cellStyle name="Normální 16 5 6 3" xfId="3030" xr:uid="{E26A1713-20EE-4069-B48B-E31D65359590}"/>
    <cellStyle name="Normální 16 5 7" xfId="3806" xr:uid="{F9906503-F366-4123-9B0E-8EE24754002E}"/>
    <cellStyle name="Normální 16 5 8" xfId="2254" xr:uid="{7B03FEDB-0511-4417-B8E0-141D652B61BD}"/>
    <cellStyle name="Normální 16 6" xfId="468" xr:uid="{4F2C9BD4-9E46-444D-93BA-90E8B5CF509B}"/>
    <cellStyle name="Normální 16 6 2" xfId="563" xr:uid="{B63F567D-4F6F-4DDA-A03D-2B3B390000B4}"/>
    <cellStyle name="Normální 16 6 2 2" xfId="871" xr:uid="{C3031DEC-F1BA-48AE-BB84-2A3E8FA921DB}"/>
    <cellStyle name="Normální 16 6 2 2 2" xfId="1317" xr:uid="{8BA8BFE5-04FE-4E9C-A8B0-E477FD17426A}"/>
    <cellStyle name="Normální 16 6 2 2 2 2" xfId="2093" xr:uid="{20DCD5E9-3232-4776-908F-094689376581}"/>
    <cellStyle name="Normální 16 6 2 2 2 2 2" xfId="5197" xr:uid="{2FDAB04F-2979-4095-BFD1-86944B4C5362}"/>
    <cellStyle name="Normální 16 6 2 2 2 2 3" xfId="3645" xr:uid="{EB77C293-1BFC-477A-BFF8-863AC61F89FF}"/>
    <cellStyle name="Normální 16 6 2 2 2 3" xfId="4421" xr:uid="{E3321AFE-8CD8-4AA6-8C47-22BB24422750}"/>
    <cellStyle name="Normální 16 6 2 2 2 4" xfId="2869" xr:uid="{A37091A3-E3E2-455D-90C7-3C0D7CB2B278}"/>
    <cellStyle name="Normální 16 6 2 2 3" xfId="1705" xr:uid="{44F5189A-2938-4C4A-AE04-CD608B291487}"/>
    <cellStyle name="Normální 16 6 2 2 3 2" xfId="4809" xr:uid="{0A5445CF-E29A-42E7-9389-14710DEF0B24}"/>
    <cellStyle name="Normální 16 6 2 2 3 3" xfId="3257" xr:uid="{4DDAB1AD-65E3-4F18-93CA-6359E661175E}"/>
    <cellStyle name="Normální 16 6 2 2 4" xfId="4033" xr:uid="{88574AC4-0BD0-4F7F-BF3A-80F2CE9E5C56}"/>
    <cellStyle name="Normální 16 6 2 2 5" xfId="2481" xr:uid="{8EFAC847-558D-4506-8634-FA3B2E44AA6C}"/>
    <cellStyle name="Normální 16 6 2 3" xfId="1123" xr:uid="{760CCBC5-FFC8-41E6-8FA0-16DF0475B34B}"/>
    <cellStyle name="Normální 16 6 2 3 2" xfId="1899" xr:uid="{405B3E09-E3EA-4606-ACFE-90175CEB4C36}"/>
    <cellStyle name="Normální 16 6 2 3 2 2" xfId="5003" xr:uid="{8DFC0455-5C3C-4095-9813-3BAD9721DF3D}"/>
    <cellStyle name="Normální 16 6 2 3 2 3" xfId="3451" xr:uid="{B1AB077A-D5CB-4531-9749-61EF81F30D57}"/>
    <cellStyle name="Normální 16 6 2 3 3" xfId="4227" xr:uid="{9B6E05F0-CAB8-4BFA-B581-EB324D8F1241}"/>
    <cellStyle name="Normální 16 6 2 3 4" xfId="2675" xr:uid="{F55B8E6A-E030-4683-8ACD-B8DB274F26CC}"/>
    <cellStyle name="Normální 16 6 2 4" xfId="1511" xr:uid="{1FB96552-62F3-45A8-823A-ABC4982D9FB2}"/>
    <cellStyle name="Normální 16 6 2 4 2" xfId="4615" xr:uid="{E865923C-2059-4D5C-9B5A-B41F597E16EE}"/>
    <cellStyle name="Normální 16 6 2 4 3" xfId="3063" xr:uid="{7F7124A5-5BA6-494A-84A1-A4BE00FF6E18}"/>
    <cellStyle name="Normální 16 6 2 5" xfId="3839" xr:uid="{0009D82B-6CBA-44CE-9D11-2BA66EE07777}"/>
    <cellStyle name="Normální 16 6 2 6" xfId="2287" xr:uid="{8A2545D6-6161-4506-901C-C269FAC2640F}"/>
    <cellStyle name="Normální 16 6 3" xfId="625" xr:uid="{761A02EC-D0C0-4F80-B0CD-D156CE10C6A3}"/>
    <cellStyle name="Normální 16 6 3 2" xfId="931" xr:uid="{0F0A6027-37F3-40F4-8696-17E6107BA975}"/>
    <cellStyle name="Normální 16 6 3 2 2" xfId="1377" xr:uid="{D2F1FA4C-DFFD-454A-8378-47BA7E6B4A66}"/>
    <cellStyle name="Normální 16 6 3 2 2 2" xfId="2153" xr:uid="{B58264AD-F3F2-40C6-A795-A381194F3FF8}"/>
    <cellStyle name="Normální 16 6 3 2 2 2 2" xfId="5257" xr:uid="{FC820DCA-60FF-455A-A7BB-938D8838B107}"/>
    <cellStyle name="Normální 16 6 3 2 2 2 3" xfId="3705" xr:uid="{1341848F-35B3-4151-9FA9-B9A710D06345}"/>
    <cellStyle name="Normální 16 6 3 2 2 3" xfId="4481" xr:uid="{7BBBC885-4573-4F3A-971E-F674476F34F7}"/>
    <cellStyle name="Normální 16 6 3 2 2 4" xfId="2929" xr:uid="{211A90FD-7EB8-4E64-870C-123E33E3564B}"/>
    <cellStyle name="Normální 16 6 3 2 3" xfId="1765" xr:uid="{84FA507F-D49E-41EC-B568-71A0D14C43A8}"/>
    <cellStyle name="Normální 16 6 3 2 3 2" xfId="4869" xr:uid="{CF363EED-B500-45EE-A96A-A5B2AC731529}"/>
    <cellStyle name="Normální 16 6 3 2 3 3" xfId="3317" xr:uid="{E2E900E8-5F83-44D3-97CD-29B81452AE90}"/>
    <cellStyle name="Normální 16 6 3 2 4" xfId="4093" xr:uid="{2B4FB50E-2CCF-44F7-8A81-EC73830503AE}"/>
    <cellStyle name="Normální 16 6 3 2 5" xfId="2541" xr:uid="{B9132C2A-576F-4982-93B9-EA544B36AC3A}"/>
    <cellStyle name="Normální 16 6 3 3" xfId="1183" xr:uid="{0AA43FE3-5244-4255-99BD-303831498657}"/>
    <cellStyle name="Normální 16 6 3 3 2" xfId="1959" xr:uid="{B372DAD9-D845-4A1A-B453-01EA3A406C3C}"/>
    <cellStyle name="Normální 16 6 3 3 2 2" xfId="5063" xr:uid="{11F10BBE-AB9F-4574-BF76-2B5B06A0C13B}"/>
    <cellStyle name="Normální 16 6 3 3 2 3" xfId="3511" xr:uid="{9A6E9D13-6355-43F7-B468-C20E1B4B7F81}"/>
    <cellStyle name="Normální 16 6 3 3 3" xfId="4287" xr:uid="{935CE4F5-F0DB-4CEE-9511-37C243A05450}"/>
    <cellStyle name="Normální 16 6 3 3 4" xfId="2735" xr:uid="{1B70897F-8925-4867-B7E7-18117054348E}"/>
    <cellStyle name="Normální 16 6 3 4" xfId="1571" xr:uid="{59A40C69-76B9-490C-B9C7-DA2E8BC8C69C}"/>
    <cellStyle name="Normální 16 6 3 4 2" xfId="4675" xr:uid="{DE6B6541-31F9-47B7-BC10-B573494F4F0C}"/>
    <cellStyle name="Normální 16 6 3 4 3" xfId="3123" xr:uid="{34F3D866-AED0-467C-8510-AF4D2D8C288B}"/>
    <cellStyle name="Normální 16 6 3 5" xfId="3899" xr:uid="{344C22F1-67E7-4657-AC9E-A0C8926F8AF8}"/>
    <cellStyle name="Normální 16 6 3 6" xfId="2347" xr:uid="{073BBBFB-1344-4765-B5FE-806B4C4968B6}"/>
    <cellStyle name="Normální 16 6 4" xfId="809" xr:uid="{9BB75808-AFDC-4B7B-AC20-51D8CAAB21B3}"/>
    <cellStyle name="Normální 16 6 4 2" xfId="1257" xr:uid="{470CBBF8-6475-4546-9F67-1BF5C36679C0}"/>
    <cellStyle name="Normální 16 6 4 2 2" xfId="2033" xr:uid="{01DEDA3E-AA78-4233-8896-5F8BA19D3B96}"/>
    <cellStyle name="Normální 16 6 4 2 2 2" xfId="5137" xr:uid="{083EA0A1-A509-49DE-8783-7C57C8130B3B}"/>
    <cellStyle name="Normální 16 6 4 2 2 3" xfId="3585" xr:uid="{5678752B-5BA8-4D72-9D57-736E6C42FFFC}"/>
    <cellStyle name="Normální 16 6 4 2 3" xfId="4361" xr:uid="{BB57FC74-EB24-4647-8EF2-95CA9A53244D}"/>
    <cellStyle name="Normální 16 6 4 2 4" xfId="2809" xr:uid="{F8E9CFDF-C608-46BC-ADB1-BDFD4E43887B}"/>
    <cellStyle name="Normální 16 6 4 3" xfId="1645" xr:uid="{B046FA5E-CAFD-4131-805C-E044E403272D}"/>
    <cellStyle name="Normální 16 6 4 3 2" xfId="4749" xr:uid="{E34BB056-B75E-45C2-B37E-0DCC99FFF3D6}"/>
    <cellStyle name="Normální 16 6 4 3 3" xfId="3197" xr:uid="{722F2B60-BB49-4979-B43A-2AE3040947B1}"/>
    <cellStyle name="Normální 16 6 4 4" xfId="3973" xr:uid="{1E0DCC1A-4033-42EA-B872-AA14D9253AC3}"/>
    <cellStyle name="Normální 16 6 4 5" xfId="2421" xr:uid="{70D09606-68FE-43FB-ACF0-EF765CA85C9A}"/>
    <cellStyle name="Normální 16 6 5" xfId="1063" xr:uid="{6E96128B-8FA8-479F-8302-F6DFE9811DDD}"/>
    <cellStyle name="Normální 16 6 5 2" xfId="1839" xr:uid="{19E87BE9-9216-4713-B08D-23EE9230CD86}"/>
    <cellStyle name="Normální 16 6 5 2 2" xfId="4943" xr:uid="{6A51B038-D87B-441A-A243-AF7674197FB2}"/>
    <cellStyle name="Normální 16 6 5 2 3" xfId="3391" xr:uid="{1D2B08A4-2B1B-4A17-9500-A31EF3135664}"/>
    <cellStyle name="Normální 16 6 5 3" xfId="4167" xr:uid="{86D8F181-CBAC-4BA7-9BD4-47D21777BFC6}"/>
    <cellStyle name="Normální 16 6 5 4" xfId="2615" xr:uid="{C53EEB1D-EB2F-4A4D-A8AF-4202330800EA}"/>
    <cellStyle name="Normální 16 6 6" xfId="1451" xr:uid="{E443FA1F-57B7-446C-9987-DE4ECF7047B6}"/>
    <cellStyle name="Normální 16 6 6 2" xfId="4555" xr:uid="{C91D22BE-EDAD-4097-99EB-E38CF54BCBB0}"/>
    <cellStyle name="Normální 16 6 6 3" xfId="3003" xr:uid="{6D154326-52E3-4E3D-9313-DA448C027672}"/>
    <cellStyle name="Normální 16 6 7" xfId="3779" xr:uid="{D2A976D2-662D-4F1A-968B-F2DDFA8AF506}"/>
    <cellStyle name="Normální 16 6 8" xfId="2227" xr:uid="{8E930166-3F06-4D19-9272-136AF0C7201E}"/>
    <cellStyle name="Normální 16 7" xfId="538" xr:uid="{6DC826E3-F391-4722-96DE-BFF73A53AE64}"/>
    <cellStyle name="Normální 16 7 2" xfId="847" xr:uid="{3DB2000D-CFF6-4A45-AEA9-BDBAA6FA07C8}"/>
    <cellStyle name="Normální 16 7 2 2" xfId="1293" xr:uid="{86ABF45F-4569-4248-886F-C0654F886295}"/>
    <cellStyle name="Normální 16 7 2 2 2" xfId="2069" xr:uid="{1A6F4B5C-44D2-4EDE-90A9-D956E122E58C}"/>
    <cellStyle name="Normální 16 7 2 2 2 2" xfId="5173" xr:uid="{E9C38FF2-CEFE-4046-89F8-049CA2F60070}"/>
    <cellStyle name="Normální 16 7 2 2 2 3" xfId="3621" xr:uid="{18F9E05D-70BD-45BE-8F91-4C944ACF073C}"/>
    <cellStyle name="Normální 16 7 2 2 3" xfId="4397" xr:uid="{A9F0A042-BC8B-4BCA-B29B-3C72786854CC}"/>
    <cellStyle name="Normální 16 7 2 2 4" xfId="2845" xr:uid="{09D709ED-D0B2-4145-B7D0-05054BC647A4}"/>
    <cellStyle name="Normální 16 7 2 3" xfId="1681" xr:uid="{09910876-BBB3-4E58-96D2-9CA814713C6A}"/>
    <cellStyle name="Normální 16 7 2 3 2" xfId="4785" xr:uid="{643F8004-2CF4-44F3-B303-B82A4FD4AB74}"/>
    <cellStyle name="Normální 16 7 2 3 3" xfId="3233" xr:uid="{144A1C59-35BC-4E9C-B8EB-087F38ABDA9C}"/>
    <cellStyle name="Normální 16 7 2 4" xfId="4009" xr:uid="{5DAC1840-10A7-4DE7-A868-BB05F0BE5691}"/>
    <cellStyle name="Normální 16 7 2 5" xfId="2457" xr:uid="{621DF7B9-CC9D-4794-84A3-5FA5B797D3BC}"/>
    <cellStyle name="Normální 16 7 3" xfId="1099" xr:uid="{55443588-4CCD-46A9-81B0-A6DD03F3FB28}"/>
    <cellStyle name="Normální 16 7 3 2" xfId="1875" xr:uid="{DFBA3422-D21F-4110-B306-91CA87286D8B}"/>
    <cellStyle name="Normální 16 7 3 2 2" xfId="4979" xr:uid="{5FC28C82-876E-4EFD-B31A-34161BA9E647}"/>
    <cellStyle name="Normální 16 7 3 2 3" xfId="3427" xr:uid="{ED77C5E6-FAB9-4CDD-BF75-1B5402B074AD}"/>
    <cellStyle name="Normální 16 7 3 3" xfId="4203" xr:uid="{32155133-A0B1-4BB8-92EF-9E729EA5AB75}"/>
    <cellStyle name="Normální 16 7 3 4" xfId="2651" xr:uid="{EC6ABC93-7565-4C04-B035-AC76FDF946E7}"/>
    <cellStyle name="Normální 16 7 4" xfId="1487" xr:uid="{8272054D-32B9-416C-9D4F-1978BBE5D3D0}"/>
    <cellStyle name="Normální 16 7 4 2" xfId="4591" xr:uid="{2FD08BCC-4C93-4E81-B627-54F51DD7BFDA}"/>
    <cellStyle name="Normální 16 7 4 3" xfId="3039" xr:uid="{31ED7699-059C-4055-A371-D820AB686E1D}"/>
    <cellStyle name="Normální 16 7 5" xfId="3815" xr:uid="{B0A5E127-73E4-4EA1-9CCF-F7014D412A48}"/>
    <cellStyle name="Normální 16 7 6" xfId="2263" xr:uid="{09C68D8A-D6E9-4C7F-924E-FF012C5C223F}"/>
    <cellStyle name="Normální 16 8" xfId="600" xr:uid="{C16017E4-2056-451B-B948-7DDC7F17EB58}"/>
    <cellStyle name="Normální 16 8 2" xfId="907" xr:uid="{B60834E5-12EB-4F9E-BC74-B0C269B0E3D1}"/>
    <cellStyle name="Normální 16 8 2 2" xfId="1353" xr:uid="{44F21397-0BA4-4C7E-AF4A-6B7E6EFA2BEC}"/>
    <cellStyle name="Normální 16 8 2 2 2" xfId="2129" xr:uid="{FEAD10DC-ED72-43F1-8044-0C57D332372E}"/>
    <cellStyle name="Normální 16 8 2 2 2 2" xfId="5233" xr:uid="{92FB8647-28A7-4283-BE9A-7064B767EC14}"/>
    <cellStyle name="Normální 16 8 2 2 2 3" xfId="3681" xr:uid="{FC88F193-ED72-42CC-B0BC-A316EF91C0EA}"/>
    <cellStyle name="Normální 16 8 2 2 3" xfId="4457" xr:uid="{0EC2F7AA-FF60-424E-89AB-82355D067EAE}"/>
    <cellStyle name="Normální 16 8 2 2 4" xfId="2905" xr:uid="{78A90345-FD94-4A76-B53F-E08F957443A6}"/>
    <cellStyle name="Normální 16 8 2 3" xfId="1741" xr:uid="{BDD74603-3BBA-4558-9E50-1C85F40B6F6D}"/>
    <cellStyle name="Normální 16 8 2 3 2" xfId="4845" xr:uid="{05492735-884F-4965-A17F-A6EA16C452FD}"/>
    <cellStyle name="Normální 16 8 2 3 3" xfId="3293" xr:uid="{3471A2D4-544E-424F-9E99-9543CB03157E}"/>
    <cellStyle name="Normální 16 8 2 4" xfId="4069" xr:uid="{53F8ADDD-B9D5-4EE3-B3E9-BC288DE87C3E}"/>
    <cellStyle name="Normální 16 8 2 5" xfId="2517" xr:uid="{08B73F28-24E3-48B1-ABB4-5B15B39F7A1D}"/>
    <cellStyle name="Normální 16 8 3" xfId="1159" xr:uid="{2321F216-23D3-4FEF-9948-0E6CF92D2D7F}"/>
    <cellStyle name="Normální 16 8 3 2" xfId="1935" xr:uid="{7FA028A6-341C-48CE-A886-F8548187510F}"/>
    <cellStyle name="Normální 16 8 3 2 2" xfId="5039" xr:uid="{0189BE2E-05D1-4E9A-904F-4C677D5D573C}"/>
    <cellStyle name="Normální 16 8 3 2 3" xfId="3487" xr:uid="{6425865C-EC37-434B-9398-2B0C3301036E}"/>
    <cellStyle name="Normální 16 8 3 3" xfId="4263" xr:uid="{B57B3F1B-F009-421C-9BC2-9A4FAC257B31}"/>
    <cellStyle name="Normální 16 8 3 4" xfId="2711" xr:uid="{244A6D75-E95F-489E-AE62-3E6B0C6C30EF}"/>
    <cellStyle name="Normální 16 8 4" xfId="1547" xr:uid="{4CB9544A-DFB2-4DA7-AE78-AB3560ABB070}"/>
    <cellStyle name="Normální 16 8 4 2" xfId="4651" xr:uid="{96690D6F-61D4-4CC9-A82E-CB0584C4E7E2}"/>
    <cellStyle name="Normální 16 8 4 3" xfId="3099" xr:uid="{C8571B06-5DC1-4768-8D54-8E0A71732631}"/>
    <cellStyle name="Normální 16 8 5" xfId="3875" xr:uid="{ADC9771F-0810-4389-90E5-1EA54829D215}"/>
    <cellStyle name="Normální 16 8 6" xfId="2323" xr:uid="{DD66E8AD-6A0E-42FB-931A-2C936BA54262}"/>
    <cellStyle name="Normální 16 9" xfId="765" xr:uid="{2F448EE1-E2F8-40B1-AE81-3D418419BC42}"/>
    <cellStyle name="Normální 16 9 2" xfId="1233" xr:uid="{2947E941-F052-4224-ABE6-BB0DFF6498C1}"/>
    <cellStyle name="Normální 16 9 2 2" xfId="2009" xr:uid="{A137056D-A495-4263-AFD5-556BE2885F99}"/>
    <cellStyle name="Normální 16 9 2 2 2" xfId="5113" xr:uid="{FFF968A1-8589-49D1-AE28-3249B8414527}"/>
    <cellStyle name="Normální 16 9 2 2 3" xfId="3561" xr:uid="{60A54CCA-6D71-4D82-9512-BAF574AA2C25}"/>
    <cellStyle name="Normální 16 9 2 3" xfId="4337" xr:uid="{99F39387-7FC0-4BA5-A0B4-B401D1B3FC93}"/>
    <cellStyle name="Normální 16 9 2 4" xfId="2785" xr:uid="{12BCBFCA-E165-41C6-A4E3-C32729973B6D}"/>
    <cellStyle name="Normální 16 9 3" xfId="1621" xr:uid="{1EB2E4C2-F86C-4043-89B3-FC677BA0051A}"/>
    <cellStyle name="Normální 16 9 3 2" xfId="4725" xr:uid="{230AC318-0385-42FA-A282-52122E4A5C3E}"/>
    <cellStyle name="Normální 16 9 3 3" xfId="3173" xr:uid="{746AC8D5-2B80-4F1E-98F1-C21543143B77}"/>
    <cellStyle name="Normální 16 9 4" xfId="3949" xr:uid="{B06E3978-2C28-466E-A220-1CA4A7AC79AB}"/>
    <cellStyle name="Normální 16 9 5" xfId="2397" xr:uid="{CAE09FA2-5419-484C-AF9B-F127B4AD7142}"/>
    <cellStyle name="Normální 17" xfId="64" xr:uid="{4A8D56DE-52A0-4A0A-B890-B7A7A678E2CB}"/>
    <cellStyle name="Normální 17 10" xfId="1040" xr:uid="{2C92C57D-0FFE-4356-84EF-6D302DC9C000}"/>
    <cellStyle name="Normální 17 10 2" xfId="1816" xr:uid="{14772F28-7DCB-4100-A090-8A5E012CC144}"/>
    <cellStyle name="Normální 17 10 2 2" xfId="4920" xr:uid="{5BDB683C-782F-4149-8D55-091143F57232}"/>
    <cellStyle name="Normální 17 10 2 3" xfId="3368" xr:uid="{710C2EBE-7FDC-42D5-A0AF-41DECFCA5376}"/>
    <cellStyle name="Normální 17 10 3" xfId="4144" xr:uid="{E74D4BE7-5605-4932-BF44-885EFC329D31}"/>
    <cellStyle name="Normální 17 10 4" xfId="2592" xr:uid="{84838AF2-4AC4-42DC-9786-872E5B2F8229}"/>
    <cellStyle name="Normální 17 11" xfId="1428" xr:uid="{79DAE314-BAB3-4C7F-B494-85FAAFA56612}"/>
    <cellStyle name="Normální 17 11 2" xfId="4532" xr:uid="{5C00549D-2372-4AA1-AE0F-688900AE130C}"/>
    <cellStyle name="Normální 17 11 3" xfId="2980" xr:uid="{FFD43F80-05B6-4CA0-9945-50521640A140}"/>
    <cellStyle name="Normální 17 12" xfId="3756" xr:uid="{102C5C72-014D-4959-8D67-9CBE2CEE092B}"/>
    <cellStyle name="Normální 17 13" xfId="2204" xr:uid="{619797AB-5243-42FA-8632-EDCA8950057A}"/>
    <cellStyle name="Normální 17 2" xfId="159" xr:uid="{19010875-85C5-4620-8C27-E67E849252B5}"/>
    <cellStyle name="Normální 17 2 2" xfId="236" xr:uid="{27D85040-4B33-4A1E-A42B-55A83623B70C}"/>
    <cellStyle name="Normální 17 2 2 2" xfId="474" xr:uid="{EEE004D7-52B5-4A5C-83F3-6B2475199188}"/>
    <cellStyle name="Normální 17 2 2 2 2" xfId="569" xr:uid="{CB32CF47-2769-478B-AD93-7E1A3911E5AB}"/>
    <cellStyle name="Normální 17 2 2 2 2 2" xfId="877" xr:uid="{23235D6F-1274-425C-A1FE-306BF2E9B47A}"/>
    <cellStyle name="Normální 17 2 2 2 2 2 2" xfId="1323" xr:uid="{A7D5982D-7001-4848-99AA-0715F2E5BD03}"/>
    <cellStyle name="Normální 17 2 2 2 2 2 2 2" xfId="2099" xr:uid="{3774A388-4E61-4F5A-B99F-82241EA9E699}"/>
    <cellStyle name="Normální 17 2 2 2 2 2 2 2 2" xfId="5203" xr:uid="{303A3E92-1E21-466D-B76D-818D2F4C2944}"/>
    <cellStyle name="Normální 17 2 2 2 2 2 2 2 3" xfId="3651" xr:uid="{FBF3D1E1-B792-490F-9610-DF85D568A954}"/>
    <cellStyle name="Normální 17 2 2 2 2 2 2 3" xfId="4427" xr:uid="{14C258EF-9F73-410F-BDDC-BC7759470D13}"/>
    <cellStyle name="Normální 17 2 2 2 2 2 2 4" xfId="2875" xr:uid="{E1047C8C-8200-46F6-97C9-2168AFD17B01}"/>
    <cellStyle name="Normální 17 2 2 2 2 2 3" xfId="1711" xr:uid="{3056198A-AAE9-429A-A661-09F708FEA009}"/>
    <cellStyle name="Normální 17 2 2 2 2 2 3 2" xfId="4815" xr:uid="{ED77C812-2A33-4BEF-9AAE-C30AE0B4141E}"/>
    <cellStyle name="Normální 17 2 2 2 2 2 3 3" xfId="3263" xr:uid="{CD9154EE-1387-4952-85EB-9B8F23859CC7}"/>
    <cellStyle name="Normální 17 2 2 2 2 2 4" xfId="4039" xr:uid="{94E9C6F2-01B0-42EF-816B-164FE3F25493}"/>
    <cellStyle name="Normální 17 2 2 2 2 2 5" xfId="2487" xr:uid="{D3C0D776-10EB-4027-89C4-F9BA7D540701}"/>
    <cellStyle name="Normální 17 2 2 2 2 3" xfId="1129" xr:uid="{4FD3971F-AB00-4ED4-B4D4-CD3315D478DB}"/>
    <cellStyle name="Normální 17 2 2 2 2 3 2" xfId="1905" xr:uid="{58D9E3B4-D6B8-4DFF-A849-2A0AE0F9063C}"/>
    <cellStyle name="Normální 17 2 2 2 2 3 2 2" xfId="5009" xr:uid="{1131A569-7FF4-4590-8C3A-4EF5C3A6718C}"/>
    <cellStyle name="Normální 17 2 2 2 2 3 2 3" xfId="3457" xr:uid="{689D3B61-6DE0-406A-898E-FDF5EF542A79}"/>
    <cellStyle name="Normální 17 2 2 2 2 3 3" xfId="4233" xr:uid="{1E2B61F1-8D74-4C48-A228-2F3682C9A5F0}"/>
    <cellStyle name="Normální 17 2 2 2 2 3 4" xfId="2681" xr:uid="{4A5F06B1-A2B1-45DD-9ABE-0979802F24F1}"/>
    <cellStyle name="Normální 17 2 2 2 2 4" xfId="1517" xr:uid="{FFC32CE4-8C9B-45F9-9958-330375FA5272}"/>
    <cellStyle name="Normální 17 2 2 2 2 4 2" xfId="4621" xr:uid="{F9DD1610-999A-4303-921A-FA965C41B144}"/>
    <cellStyle name="Normální 17 2 2 2 2 4 3" xfId="3069" xr:uid="{ED331B10-E79B-4366-9AD4-5B836F051A93}"/>
    <cellStyle name="Normální 17 2 2 2 2 5" xfId="3845" xr:uid="{428739B4-CC8C-4FF9-A1A8-23ADD1FFBE6D}"/>
    <cellStyle name="Normální 17 2 2 2 2 6" xfId="2293" xr:uid="{0E3003AE-E7B1-4717-8A46-1F0E5A27EA00}"/>
    <cellStyle name="Normální 17 2 2 2 3" xfId="631" xr:uid="{4F8C6F01-6C3F-4D43-8BBC-42850F6B7FB4}"/>
    <cellStyle name="Normální 17 2 2 2 3 2" xfId="937" xr:uid="{41F566BF-AD46-4BC9-84AA-694BA0F44000}"/>
    <cellStyle name="Normální 17 2 2 2 3 2 2" xfId="1383" xr:uid="{0C757B88-177D-4B71-BD47-A2A4D166EEE2}"/>
    <cellStyle name="Normální 17 2 2 2 3 2 2 2" xfId="2159" xr:uid="{4961A7DA-009D-45C9-872F-76A973937961}"/>
    <cellStyle name="Normální 17 2 2 2 3 2 2 2 2" xfId="5263" xr:uid="{1A79C9BF-349E-44AC-A154-D94721CBB4D0}"/>
    <cellStyle name="Normální 17 2 2 2 3 2 2 2 3" xfId="3711" xr:uid="{45029A0B-032A-4DBE-9FFE-54DF48EA09DC}"/>
    <cellStyle name="Normální 17 2 2 2 3 2 2 3" xfId="4487" xr:uid="{ADBB9AD0-384B-4B9B-8CA9-65A70BF7970E}"/>
    <cellStyle name="Normální 17 2 2 2 3 2 2 4" xfId="2935" xr:uid="{92719BCC-D82E-443E-8F22-AC149E426A23}"/>
    <cellStyle name="Normální 17 2 2 2 3 2 3" xfId="1771" xr:uid="{1C45EFA6-8F8E-4FA7-8C2D-A31AF316C7B5}"/>
    <cellStyle name="Normální 17 2 2 2 3 2 3 2" xfId="4875" xr:uid="{D93774FA-86A2-420F-B449-16CA28A1D93D}"/>
    <cellStyle name="Normální 17 2 2 2 3 2 3 3" xfId="3323" xr:uid="{6D39BA25-D6D9-424D-B519-29FF98B6C979}"/>
    <cellStyle name="Normální 17 2 2 2 3 2 4" xfId="4099" xr:uid="{9622D075-BE15-4F80-8483-ED0B7C877E4C}"/>
    <cellStyle name="Normální 17 2 2 2 3 2 5" xfId="2547" xr:uid="{D7AE4F54-181D-4752-B3E6-3BB37466C496}"/>
    <cellStyle name="Normální 17 2 2 2 3 3" xfId="1189" xr:uid="{320AE8A1-9A58-4FE1-A523-E22965CD9E21}"/>
    <cellStyle name="Normální 17 2 2 2 3 3 2" xfId="1965" xr:uid="{3A0039CD-5D57-4C69-B43E-A597FE90A2DB}"/>
    <cellStyle name="Normální 17 2 2 2 3 3 2 2" xfId="5069" xr:uid="{A0B4D21B-F33F-4FA4-817E-3C39D2D0F140}"/>
    <cellStyle name="Normální 17 2 2 2 3 3 2 3" xfId="3517" xr:uid="{8B156D12-C8EF-4B5B-A00A-EC3E18183578}"/>
    <cellStyle name="Normální 17 2 2 2 3 3 3" xfId="4293" xr:uid="{54AD9E68-E253-4949-849A-5059BA3D4DF3}"/>
    <cellStyle name="Normální 17 2 2 2 3 3 4" xfId="2741" xr:uid="{5D8D19AC-4B3A-424B-BFE8-37D53E97BB78}"/>
    <cellStyle name="Normální 17 2 2 2 3 4" xfId="1577" xr:uid="{82F401AA-14AA-4DCF-BDC0-AEC9D70EB824}"/>
    <cellStyle name="Normální 17 2 2 2 3 4 2" xfId="4681" xr:uid="{6C770E91-E82D-4EBB-88A6-77547578FF87}"/>
    <cellStyle name="Normální 17 2 2 2 3 4 3" xfId="3129" xr:uid="{EA98A74D-4D0F-4F20-9927-850CBEA43213}"/>
    <cellStyle name="Normální 17 2 2 2 3 5" xfId="3905" xr:uid="{F6B22636-2448-42BC-93E1-323400C5753E}"/>
    <cellStyle name="Normální 17 2 2 2 3 6" xfId="2353" xr:uid="{3CB2D88C-FCF3-40EE-AE95-2DDD28FDB2E9}"/>
    <cellStyle name="Normální 17 2 2 2 4" xfId="815" xr:uid="{AAEA891F-A978-4656-B7AD-3247ECDF5E4E}"/>
    <cellStyle name="Normální 17 2 2 2 4 2" xfId="1263" xr:uid="{86B298A8-4266-4B66-BA7E-556B1FFDC3C1}"/>
    <cellStyle name="Normální 17 2 2 2 4 2 2" xfId="2039" xr:uid="{C05833F0-1CAA-405F-95EF-42CC490F3A96}"/>
    <cellStyle name="Normální 17 2 2 2 4 2 2 2" xfId="5143" xr:uid="{CB811C7B-83A1-40E8-A860-94F49A7281DE}"/>
    <cellStyle name="Normální 17 2 2 2 4 2 2 3" xfId="3591" xr:uid="{F25049AA-A579-46CD-845F-8A4D2CA907F5}"/>
    <cellStyle name="Normální 17 2 2 2 4 2 3" xfId="4367" xr:uid="{FC27BB1F-637D-48FC-AA7E-0CD1DE7AF5C3}"/>
    <cellStyle name="Normální 17 2 2 2 4 2 4" xfId="2815" xr:uid="{901402A5-EF05-4BC5-97CB-DA41FD536737}"/>
    <cellStyle name="Normální 17 2 2 2 4 3" xfId="1651" xr:uid="{A156E5EF-7145-4A5E-8138-374E62A03782}"/>
    <cellStyle name="Normální 17 2 2 2 4 3 2" xfId="4755" xr:uid="{AE83AAC7-C80E-49D5-A4E2-BE1D201A376C}"/>
    <cellStyle name="Normální 17 2 2 2 4 3 3" xfId="3203" xr:uid="{8C611012-C358-4FC1-A091-AD7B31A17A83}"/>
    <cellStyle name="Normální 17 2 2 2 4 4" xfId="3979" xr:uid="{57C00F05-FDAB-46A2-AE07-EC36EBBF486D}"/>
    <cellStyle name="Normální 17 2 2 2 4 5" xfId="2427" xr:uid="{DD499451-F460-4D9A-8A65-07A74F38D7C4}"/>
    <cellStyle name="Normální 17 2 2 2 5" xfId="1069" xr:uid="{5E7718C7-79A1-45A8-B7B5-918CC64A9DA4}"/>
    <cellStyle name="Normální 17 2 2 2 5 2" xfId="1845" xr:uid="{C30EBBB2-E613-425F-9D75-8BB2B87131E2}"/>
    <cellStyle name="Normální 17 2 2 2 5 2 2" xfId="4949" xr:uid="{8D574FFC-948C-47C3-AAAA-408BEB5DA94E}"/>
    <cellStyle name="Normální 17 2 2 2 5 2 3" xfId="3397" xr:uid="{4FB59DEA-7223-45FF-9F33-5C69682AE6BB}"/>
    <cellStyle name="Normální 17 2 2 2 5 3" xfId="4173" xr:uid="{BCA25651-E9F0-40E1-9CCC-3BAAE74C4B66}"/>
    <cellStyle name="Normální 17 2 2 2 5 4" xfId="2621" xr:uid="{A799D1FA-DC76-47EF-ACCF-585EB9913193}"/>
    <cellStyle name="Normální 17 2 2 2 6" xfId="1457" xr:uid="{05D593C4-03BA-435C-B709-CE24CCAF2F41}"/>
    <cellStyle name="Normální 17 2 2 2 6 2" xfId="4561" xr:uid="{91D318CB-A82B-4C5F-A8FD-A2AFFFB5627C}"/>
    <cellStyle name="Normální 17 2 2 2 6 3" xfId="3009" xr:uid="{E522C276-85FD-4352-9011-AFC5FAD89793}"/>
    <cellStyle name="Normální 17 2 2 2 7" xfId="3785" xr:uid="{9D5E08E0-AE05-4ABB-A751-B53E9757805D}"/>
    <cellStyle name="Normální 17 2 2 2 8" xfId="2233" xr:uid="{44EA8EE3-477A-40D9-8D4D-B71762D00A60}"/>
    <cellStyle name="Normální 17 2 2 3" xfId="544" xr:uid="{888ACD78-67CE-438C-AB70-293B6E178F4E}"/>
    <cellStyle name="Normální 17 2 2 3 2" xfId="853" xr:uid="{539103E7-2BF1-4675-87FE-FAD9AA31057F}"/>
    <cellStyle name="Normální 17 2 2 3 2 2" xfId="1299" xr:uid="{FE528756-5BB4-4BE4-A797-C3CB8F9BC790}"/>
    <cellStyle name="Normální 17 2 2 3 2 2 2" xfId="2075" xr:uid="{3F94E53B-5187-463E-972A-3C952E467CB8}"/>
    <cellStyle name="Normální 17 2 2 3 2 2 2 2" xfId="5179" xr:uid="{C893E103-0DF3-41D7-8F96-AB639CB81B56}"/>
    <cellStyle name="Normální 17 2 2 3 2 2 2 3" xfId="3627" xr:uid="{EF181A84-CD8F-49C8-93AA-421FD2A41607}"/>
    <cellStyle name="Normální 17 2 2 3 2 2 3" xfId="4403" xr:uid="{D24E8894-9C88-4DCA-B6B4-21BF90860EFA}"/>
    <cellStyle name="Normální 17 2 2 3 2 2 4" xfId="2851" xr:uid="{FCCE0220-918C-4D3B-A4EF-535D8C06CFF9}"/>
    <cellStyle name="Normální 17 2 2 3 2 3" xfId="1687" xr:uid="{BAAE682F-6A2D-4158-89FF-93B550C99048}"/>
    <cellStyle name="Normální 17 2 2 3 2 3 2" xfId="4791" xr:uid="{274D8EB7-620D-4C51-AF3D-73CD4DAC9C37}"/>
    <cellStyle name="Normální 17 2 2 3 2 3 3" xfId="3239" xr:uid="{7D952E40-CC84-4172-9021-6B2ED1E2E688}"/>
    <cellStyle name="Normální 17 2 2 3 2 4" xfId="4015" xr:uid="{91BFF39A-DC77-43A0-9F8D-4C108F8FF9A6}"/>
    <cellStyle name="Normální 17 2 2 3 2 5" xfId="2463" xr:uid="{653FED31-D3AA-4374-BA36-E7000F30339A}"/>
    <cellStyle name="Normální 17 2 2 3 3" xfId="1105" xr:uid="{BB529C8E-8A44-4BD2-BD25-EF8A238F1280}"/>
    <cellStyle name="Normální 17 2 2 3 3 2" xfId="1881" xr:uid="{EA148EE9-00E9-4927-A3E7-FBBF524BA3AB}"/>
    <cellStyle name="Normální 17 2 2 3 3 2 2" xfId="4985" xr:uid="{32E137A2-6AB6-4592-9148-6B86B9428D72}"/>
    <cellStyle name="Normální 17 2 2 3 3 2 3" xfId="3433" xr:uid="{672CAE0B-21DE-4E9A-85DD-984D9DBECCEB}"/>
    <cellStyle name="Normální 17 2 2 3 3 3" xfId="4209" xr:uid="{204545E9-09D7-4E4F-A6C6-950255738CBC}"/>
    <cellStyle name="Normální 17 2 2 3 3 4" xfId="2657" xr:uid="{6A3C4B6B-61F0-4B05-8062-733F5B66A76A}"/>
    <cellStyle name="Normální 17 2 2 3 4" xfId="1493" xr:uid="{71A8786B-ECDC-4EA5-99F6-BE2F3631806F}"/>
    <cellStyle name="Normální 17 2 2 3 4 2" xfId="4597" xr:uid="{86CB94EC-7493-4D1D-BC2B-28EFEDFDAB1F}"/>
    <cellStyle name="Normální 17 2 2 3 4 3" xfId="3045" xr:uid="{4C576838-9F8D-4BE9-8869-B8A42CD608C2}"/>
    <cellStyle name="Normální 17 2 2 3 5" xfId="3821" xr:uid="{B71CAF5B-06FD-447E-B317-C5E637AD71A1}"/>
    <cellStyle name="Normální 17 2 2 3 6" xfId="2269" xr:uid="{B48C68A0-9256-4FD2-ACDD-312808229198}"/>
    <cellStyle name="Normální 17 2 2 4" xfId="606" xr:uid="{967948F8-957B-45F7-BF0F-3C3C9A0C5E8F}"/>
    <cellStyle name="Normální 17 2 2 4 2" xfId="913" xr:uid="{01E20E00-FFA6-4CDA-A957-523D575C30D3}"/>
    <cellStyle name="Normální 17 2 2 4 2 2" xfId="1359" xr:uid="{B0EC5031-8F2B-48CD-90DD-CE2669EE5110}"/>
    <cellStyle name="Normální 17 2 2 4 2 2 2" xfId="2135" xr:uid="{8B6FCABB-C364-4840-9168-8EE5007EB99C}"/>
    <cellStyle name="Normální 17 2 2 4 2 2 2 2" xfId="5239" xr:uid="{CEA391B4-A997-4BCE-8F06-08D6BA812BAF}"/>
    <cellStyle name="Normální 17 2 2 4 2 2 2 3" xfId="3687" xr:uid="{06ECE388-B0DC-4D09-A14D-6E7A14FB92CF}"/>
    <cellStyle name="Normální 17 2 2 4 2 2 3" xfId="4463" xr:uid="{F7CBDF7B-AA53-4C22-B2DB-8026DAB228C1}"/>
    <cellStyle name="Normální 17 2 2 4 2 2 4" xfId="2911" xr:uid="{EB84DB69-CFCD-4B49-BA47-6D4E21D9AB23}"/>
    <cellStyle name="Normální 17 2 2 4 2 3" xfId="1747" xr:uid="{D730F790-F8B0-4579-A3F9-FF26094F44B8}"/>
    <cellStyle name="Normální 17 2 2 4 2 3 2" xfId="4851" xr:uid="{C05D29E8-C234-4C36-946D-B746F75EA155}"/>
    <cellStyle name="Normální 17 2 2 4 2 3 3" xfId="3299" xr:uid="{2D197314-6F6C-485D-86BA-6F5A4A6CAD66}"/>
    <cellStyle name="Normální 17 2 2 4 2 4" xfId="4075" xr:uid="{C58147C9-299E-4665-900D-136A406CEABB}"/>
    <cellStyle name="Normální 17 2 2 4 2 5" xfId="2523" xr:uid="{4C646359-1E59-4B68-B3CF-058F8038AB6D}"/>
    <cellStyle name="Normální 17 2 2 4 3" xfId="1165" xr:uid="{0F870D9B-A006-458F-A8AB-974D7439673E}"/>
    <cellStyle name="Normální 17 2 2 4 3 2" xfId="1941" xr:uid="{E31429E5-B3D4-47C2-B2A4-879AFE2E7452}"/>
    <cellStyle name="Normální 17 2 2 4 3 2 2" xfId="5045" xr:uid="{5BF2C0CA-D2F2-49C8-B65B-51310EFF418B}"/>
    <cellStyle name="Normální 17 2 2 4 3 2 3" xfId="3493" xr:uid="{135936E8-6296-43FA-BF90-E8E2467C2C88}"/>
    <cellStyle name="Normální 17 2 2 4 3 3" xfId="4269" xr:uid="{3A097078-838F-4242-A5FC-7318593772D5}"/>
    <cellStyle name="Normální 17 2 2 4 3 4" xfId="2717" xr:uid="{3EF5199B-FFC2-4220-9DC3-C5CF13A95986}"/>
    <cellStyle name="Normální 17 2 2 4 4" xfId="1553" xr:uid="{C8D6AA11-6243-4456-8866-B31492319F1A}"/>
    <cellStyle name="Normální 17 2 2 4 4 2" xfId="4657" xr:uid="{E5FA2013-F020-4375-9B14-0A8CF553DE22}"/>
    <cellStyle name="Normální 17 2 2 4 4 3" xfId="3105" xr:uid="{AC02A419-5535-4A47-A68E-CD50A5EDB53B}"/>
    <cellStyle name="Normální 17 2 2 4 5" xfId="3881" xr:uid="{41DAC47B-276D-42BB-9BCD-E04292D96F05}"/>
    <cellStyle name="Normální 17 2 2 4 6" xfId="2329" xr:uid="{2B12B6E3-25EA-4C03-9E05-7C262B4ACD3F}"/>
    <cellStyle name="Normální 17 2 2 5" xfId="779" xr:uid="{0EFF52CC-9F26-4D11-9E0F-4CA9F3B13B9D}"/>
    <cellStyle name="Normální 17 2 2 5 2" xfId="1239" xr:uid="{DC60966A-38C5-416F-8A7B-F282BAE37313}"/>
    <cellStyle name="Normální 17 2 2 5 2 2" xfId="2015" xr:uid="{2CEB7656-3E23-4C52-B013-751D2F3E22B3}"/>
    <cellStyle name="Normální 17 2 2 5 2 2 2" xfId="5119" xr:uid="{ADE853D2-6D1A-41E3-875E-E4B8A10FAB28}"/>
    <cellStyle name="Normální 17 2 2 5 2 2 3" xfId="3567" xr:uid="{64CDCBF3-8CA4-48EE-8338-12BE36B7E4FC}"/>
    <cellStyle name="Normální 17 2 2 5 2 3" xfId="4343" xr:uid="{D1D4E8A0-D743-4E24-B263-004B85A0A4F8}"/>
    <cellStyle name="Normální 17 2 2 5 2 4" xfId="2791" xr:uid="{FBF1FB20-A2E2-4AC6-9477-2F098907E9CE}"/>
    <cellStyle name="Normální 17 2 2 5 3" xfId="1627" xr:uid="{AB4960C1-274A-4F8B-B2C4-E0D1DCA9D6F0}"/>
    <cellStyle name="Normální 17 2 2 5 3 2" xfId="4731" xr:uid="{50B647D8-249B-43A7-9D1A-12282A80E2E5}"/>
    <cellStyle name="Normální 17 2 2 5 3 3" xfId="3179" xr:uid="{ECEE6E2E-38B5-4D92-9C02-E5D8197510C8}"/>
    <cellStyle name="Normální 17 2 2 5 4" xfId="3955" xr:uid="{A1F30BFD-0ED0-4B73-81CF-9005F0D8C5C0}"/>
    <cellStyle name="Normální 17 2 2 5 5" xfId="2403" xr:uid="{720E5795-4DA6-4F23-A8F4-0F54934820F1}"/>
    <cellStyle name="Normální 17 2 2 6" xfId="1045" xr:uid="{F0F9E7CE-31EE-4153-98A6-3EE82ADE4A34}"/>
    <cellStyle name="Normální 17 2 2 6 2" xfId="1821" xr:uid="{BD182798-FE3C-4B88-B903-ECF9BC1FBE98}"/>
    <cellStyle name="Normální 17 2 2 6 2 2" xfId="4925" xr:uid="{18581C6A-ECC3-4643-B34D-94952544DD40}"/>
    <cellStyle name="Normální 17 2 2 6 2 3" xfId="3373" xr:uid="{C4655F8E-2679-44DF-9659-5733B4F1CEA0}"/>
    <cellStyle name="Normální 17 2 2 6 3" xfId="4149" xr:uid="{C5877C44-7E70-439F-981A-5B97726501F3}"/>
    <cellStyle name="Normální 17 2 2 6 4" xfId="2597" xr:uid="{B0B8BC26-133B-465A-AC6D-83401EB5E0C9}"/>
    <cellStyle name="Normální 17 2 2 7" xfId="1433" xr:uid="{7F14CEE4-8AF0-4744-9241-DDF4981A8891}"/>
    <cellStyle name="Normální 17 2 2 7 2" xfId="4537" xr:uid="{FE9E6F75-AE53-4D4D-A461-2BC4B4709971}"/>
    <cellStyle name="Normální 17 2 2 7 3" xfId="2985" xr:uid="{A95DB670-74EF-474F-8748-630E1C57235B}"/>
    <cellStyle name="Normální 17 2 2 8" xfId="3761" xr:uid="{8854D4F3-BFFA-47E3-B3DF-867A111CEDB5}"/>
    <cellStyle name="Normální 17 2 2 9" xfId="2209" xr:uid="{A02EE4F6-8E48-47F0-B243-D3FB81D1CDE2}"/>
    <cellStyle name="Normální 17 2 3" xfId="385" xr:uid="{C5F8842F-A1C3-4CD8-824D-469A823F4B2A}"/>
    <cellStyle name="Normální 17 2 3 2" xfId="509" xr:uid="{6AAA9824-EF31-4C21-85D6-D9AFB344D392}"/>
    <cellStyle name="Normální 17 2 3 2 2" xfId="595" xr:uid="{E96916F1-57A2-4664-9CC7-6F8900C558A4}"/>
    <cellStyle name="Normální 17 2 3 2 2 2" xfId="903" xr:uid="{D333361B-9D59-48C1-8094-EFF2F3AACA6F}"/>
    <cellStyle name="Normální 17 2 3 2 2 2 2" xfId="1349" xr:uid="{882D7EF5-1CAC-48CF-8E22-860302CA877E}"/>
    <cellStyle name="Normální 17 2 3 2 2 2 2 2" xfId="2125" xr:uid="{DAB21C7A-33D9-497A-A35D-705091C43549}"/>
    <cellStyle name="Normální 17 2 3 2 2 2 2 2 2" xfId="5229" xr:uid="{700C6EEF-61CE-4B99-823F-03FA30850954}"/>
    <cellStyle name="Normální 17 2 3 2 2 2 2 2 3" xfId="3677" xr:uid="{378D0953-78CE-421E-8489-7C1E8DDC503E}"/>
    <cellStyle name="Normální 17 2 3 2 2 2 2 3" xfId="4453" xr:uid="{A51CC714-BCAF-466F-8EC0-E3C27A762907}"/>
    <cellStyle name="Normální 17 2 3 2 2 2 2 4" xfId="2901" xr:uid="{D64ECCA5-4AA1-42A8-AD44-1A87AFDE78F1}"/>
    <cellStyle name="Normální 17 2 3 2 2 2 3" xfId="1737" xr:uid="{4E7864C5-66D3-4E2A-B872-2F9A8A5EC817}"/>
    <cellStyle name="Normální 17 2 3 2 2 2 3 2" xfId="4841" xr:uid="{5112977A-5BE4-4DCB-A740-A714DA69D37E}"/>
    <cellStyle name="Normální 17 2 3 2 2 2 3 3" xfId="3289" xr:uid="{77C3B440-38EE-436F-BF24-68EE8B4C80DC}"/>
    <cellStyle name="Normální 17 2 3 2 2 2 4" xfId="4065" xr:uid="{3C3F3D6F-3206-40E2-8EF9-FFA2707D1D65}"/>
    <cellStyle name="Normální 17 2 3 2 2 2 5" xfId="2513" xr:uid="{E07340D6-FEDF-4F29-A109-A381F1106455}"/>
    <cellStyle name="Normální 17 2 3 2 2 3" xfId="1155" xr:uid="{A99133CE-C625-4978-87FA-F4517157D41E}"/>
    <cellStyle name="Normální 17 2 3 2 2 3 2" xfId="1931" xr:uid="{14079578-1E50-40FE-ABEC-BEB6EB3BEB38}"/>
    <cellStyle name="Normální 17 2 3 2 2 3 2 2" xfId="5035" xr:uid="{D437A9C6-0813-4C20-939D-1085A91F1BA0}"/>
    <cellStyle name="Normální 17 2 3 2 2 3 2 3" xfId="3483" xr:uid="{493B57DB-7B36-4D34-B08F-311FC335364E}"/>
    <cellStyle name="Normální 17 2 3 2 2 3 3" xfId="4259" xr:uid="{AAFADBD1-AA56-4426-ACA6-28356246C207}"/>
    <cellStyle name="Normální 17 2 3 2 2 3 4" xfId="2707" xr:uid="{397BE939-C57B-4CFD-8593-81C1ACDBBD34}"/>
    <cellStyle name="Normální 17 2 3 2 2 4" xfId="1543" xr:uid="{4C31DB87-DF4C-4160-9654-9DA155437ACC}"/>
    <cellStyle name="Normální 17 2 3 2 2 4 2" xfId="4647" xr:uid="{E870D3AE-19FF-4272-9BFC-287FC49B3320}"/>
    <cellStyle name="Normální 17 2 3 2 2 4 3" xfId="3095" xr:uid="{84722034-0445-4438-82B5-6F590BCDEEAB}"/>
    <cellStyle name="Normální 17 2 3 2 2 5" xfId="3871" xr:uid="{22C44B44-14C0-4E35-BA26-FB7A75F23F6B}"/>
    <cellStyle name="Normální 17 2 3 2 2 6" xfId="2319" xr:uid="{88C68955-AB28-4048-8641-05ACEBF01C50}"/>
    <cellStyle name="Normální 17 2 3 2 3" xfId="657" xr:uid="{016025E8-05FE-40B4-AF80-0DC0BC5E13BA}"/>
    <cellStyle name="Normální 17 2 3 2 3 2" xfId="963" xr:uid="{F93D3F07-0949-465C-8CB8-FED4CD955E93}"/>
    <cellStyle name="Normální 17 2 3 2 3 2 2" xfId="1409" xr:uid="{14EA6AC0-B521-4F26-96B6-40100D411CC0}"/>
    <cellStyle name="Normální 17 2 3 2 3 2 2 2" xfId="2185" xr:uid="{94A73E8F-EDD1-4B6A-9447-0E24581F3AD2}"/>
    <cellStyle name="Normální 17 2 3 2 3 2 2 2 2" xfId="5289" xr:uid="{57256989-B5D5-4125-857A-DB1416D9A3BB}"/>
    <cellStyle name="Normální 17 2 3 2 3 2 2 2 3" xfId="3737" xr:uid="{6B98DB0D-4A1E-4A69-A8ED-D4E76E42E8AD}"/>
    <cellStyle name="Normální 17 2 3 2 3 2 2 3" xfId="4513" xr:uid="{C6411CF0-FBF6-4CB1-B1CA-56A9D0B97915}"/>
    <cellStyle name="Normální 17 2 3 2 3 2 2 4" xfId="2961" xr:uid="{8CA6312B-D594-4ED0-9C58-FEB755E63B5C}"/>
    <cellStyle name="Normální 17 2 3 2 3 2 3" xfId="1797" xr:uid="{594CDC4A-FA44-4551-A4CC-B25838A42997}"/>
    <cellStyle name="Normální 17 2 3 2 3 2 3 2" xfId="4901" xr:uid="{BA770B3C-34DA-4391-BDE9-F1F08C2985F9}"/>
    <cellStyle name="Normální 17 2 3 2 3 2 3 3" xfId="3349" xr:uid="{72427A89-E083-41B5-B9E6-4A4660138A8C}"/>
    <cellStyle name="Normální 17 2 3 2 3 2 4" xfId="4125" xr:uid="{A4E0BA8F-42A0-44B1-981E-E8534CD4518D}"/>
    <cellStyle name="Normální 17 2 3 2 3 2 5" xfId="2573" xr:uid="{B55CD376-915C-4760-AF27-F3B6C117B3D4}"/>
    <cellStyle name="Normální 17 2 3 2 3 3" xfId="1215" xr:uid="{D1DC9B51-5B24-4ED5-BBA1-A39E8B303574}"/>
    <cellStyle name="Normální 17 2 3 2 3 3 2" xfId="1991" xr:uid="{55CE38E1-A873-4013-B172-D7E5DF792802}"/>
    <cellStyle name="Normální 17 2 3 2 3 3 2 2" xfId="5095" xr:uid="{AAF880E2-030B-4EB7-A3FD-50EB4A1CD854}"/>
    <cellStyle name="Normální 17 2 3 2 3 3 2 3" xfId="3543" xr:uid="{CA3DF20F-CC56-4F35-AE0E-0F9A8FA30C6F}"/>
    <cellStyle name="Normální 17 2 3 2 3 3 3" xfId="4319" xr:uid="{599A3F99-E8AF-4B16-833C-59FC5C668503}"/>
    <cellStyle name="Normální 17 2 3 2 3 3 4" xfId="2767" xr:uid="{6E6B8A70-CD4F-44BB-9765-164FFBF8094E}"/>
    <cellStyle name="Normální 17 2 3 2 3 4" xfId="1603" xr:uid="{E2F78D3D-1BEE-4364-A988-7F49672A6F13}"/>
    <cellStyle name="Normální 17 2 3 2 3 4 2" xfId="4707" xr:uid="{443C31DD-6702-4B76-A06B-4A76CACB47E0}"/>
    <cellStyle name="Normální 17 2 3 2 3 4 3" xfId="3155" xr:uid="{30909D30-903F-497C-9597-D0A57C68AE6F}"/>
    <cellStyle name="Normální 17 2 3 2 3 5" xfId="3931" xr:uid="{C67C7E56-D126-4365-88A2-FDD985E7DE59}"/>
    <cellStyle name="Normální 17 2 3 2 3 6" xfId="2379" xr:uid="{6AE6B468-3BE5-469C-8EAF-F0321DF49A3E}"/>
    <cellStyle name="Normální 17 2 3 2 4" xfId="841" xr:uid="{DD48CA0E-54FC-466B-A256-919C76C641A5}"/>
    <cellStyle name="Normální 17 2 3 2 4 2" xfId="1289" xr:uid="{CC95E303-9FD3-40E5-BA16-C3DFD52CF086}"/>
    <cellStyle name="Normální 17 2 3 2 4 2 2" xfId="2065" xr:uid="{A774A89D-D549-4135-9866-D2CC1621F5DE}"/>
    <cellStyle name="Normální 17 2 3 2 4 2 2 2" xfId="5169" xr:uid="{F1163FE4-84BD-47A7-8B95-1EF73DF4B009}"/>
    <cellStyle name="Normální 17 2 3 2 4 2 2 3" xfId="3617" xr:uid="{CA805B9C-3304-413D-B656-B506DFB1C4EF}"/>
    <cellStyle name="Normální 17 2 3 2 4 2 3" xfId="4393" xr:uid="{0AA3C129-5F39-45FD-9AE5-5259332795D6}"/>
    <cellStyle name="Normální 17 2 3 2 4 2 4" xfId="2841" xr:uid="{C1D3087F-C5B9-4718-B991-4CEFDF815053}"/>
    <cellStyle name="Normální 17 2 3 2 4 3" xfId="1677" xr:uid="{2A9D5E5C-6EE5-478E-AD3D-58C853558FF4}"/>
    <cellStyle name="Normální 17 2 3 2 4 3 2" xfId="4781" xr:uid="{8F3E6C6C-6687-4EDE-969D-8D2BECF77F65}"/>
    <cellStyle name="Normální 17 2 3 2 4 3 3" xfId="3229" xr:uid="{984CC3E5-BB7A-43B7-9FB1-DF7D59F14CA9}"/>
    <cellStyle name="Normální 17 2 3 2 4 4" xfId="4005" xr:uid="{C91C0719-8D04-4BB8-9AF9-D13C55215E85}"/>
    <cellStyle name="Normální 17 2 3 2 4 5" xfId="2453" xr:uid="{8F6D32B3-AA87-4196-803A-37D59E5787E5}"/>
    <cellStyle name="Normální 17 2 3 2 5" xfId="1095" xr:uid="{AD4F8C7D-8C34-41E3-A27E-24A0FBF6A5B4}"/>
    <cellStyle name="Normální 17 2 3 2 5 2" xfId="1871" xr:uid="{68C32E7E-B943-4260-90B5-13BD3429ED22}"/>
    <cellStyle name="Normální 17 2 3 2 5 2 2" xfId="4975" xr:uid="{AFD37ACE-074B-4B80-8846-CF67A99F59DC}"/>
    <cellStyle name="Normální 17 2 3 2 5 2 3" xfId="3423" xr:uid="{0B7747C5-1BCC-41E8-BB80-DED53E5B7C50}"/>
    <cellStyle name="Normální 17 2 3 2 5 3" xfId="4199" xr:uid="{A3C27E11-69A3-4280-85DE-DCDAF192B7E7}"/>
    <cellStyle name="Normální 17 2 3 2 5 4" xfId="2647" xr:uid="{90BC1D8A-F6EB-455F-9780-361F3A65B3BA}"/>
    <cellStyle name="Normální 17 2 3 2 6" xfId="1483" xr:uid="{FC491E3C-762E-4BC3-BBDD-8290D0EEB1A7}"/>
    <cellStyle name="Normální 17 2 3 2 6 2" xfId="4587" xr:uid="{FC0E8952-737B-4032-A4CB-E16480D2D077}"/>
    <cellStyle name="Normální 17 2 3 2 6 3" xfId="3035" xr:uid="{843BF97A-7809-4FDA-80AC-0B0C8B0D8D4B}"/>
    <cellStyle name="Normální 17 2 3 2 7" xfId="3811" xr:uid="{629944CF-CADD-4FB5-8C28-13AD0421EE74}"/>
    <cellStyle name="Normální 17 2 3 2 8" xfId="2259" xr:uid="{BCAA6C33-E9A0-467E-85EF-1FAACB27FE16}"/>
    <cellStyle name="Normální 17 2 3 3" xfId="558" xr:uid="{E511348B-4B9F-48B3-9A2F-F8B1E32196DF}"/>
    <cellStyle name="Normální 17 2 3 3 2" xfId="867" xr:uid="{374EFF5C-7DD7-477E-AFD8-1AEB096CB831}"/>
    <cellStyle name="Normální 17 2 3 3 2 2" xfId="1313" xr:uid="{514185F1-4893-4AB7-A45C-84AB001FF68D}"/>
    <cellStyle name="Normální 17 2 3 3 2 2 2" xfId="2089" xr:uid="{1626ED2A-6CDB-4ABA-9651-E7217426B9D8}"/>
    <cellStyle name="Normální 17 2 3 3 2 2 2 2" xfId="5193" xr:uid="{63FA8698-B4AF-4634-838D-9018A562C467}"/>
    <cellStyle name="Normální 17 2 3 3 2 2 2 3" xfId="3641" xr:uid="{F2FBC02F-A47C-48F2-84A0-E130D4B49D98}"/>
    <cellStyle name="Normální 17 2 3 3 2 2 3" xfId="4417" xr:uid="{7D054800-10CA-4A58-A345-79A67E91BAA0}"/>
    <cellStyle name="Normální 17 2 3 3 2 2 4" xfId="2865" xr:uid="{72833EC5-BA96-4DC9-AD09-55F73699564F}"/>
    <cellStyle name="Normální 17 2 3 3 2 3" xfId="1701" xr:uid="{9321DF8E-D937-4F1D-9520-EFB4DCA91B98}"/>
    <cellStyle name="Normální 17 2 3 3 2 3 2" xfId="4805" xr:uid="{4CB0BD6E-3D6D-4E05-AD7F-CB645EC5C9DF}"/>
    <cellStyle name="Normální 17 2 3 3 2 3 3" xfId="3253" xr:uid="{48D7403E-CF74-4D0B-9728-EA8424DA7E7A}"/>
    <cellStyle name="Normální 17 2 3 3 2 4" xfId="4029" xr:uid="{35D8BE0C-BC6D-45EB-AFEA-AB3163A652E8}"/>
    <cellStyle name="Normální 17 2 3 3 2 5" xfId="2477" xr:uid="{D3DFF29D-5F10-48A4-832C-D2CEB0BA4A4E}"/>
    <cellStyle name="Normální 17 2 3 3 3" xfId="1119" xr:uid="{32BEE257-58D6-4DAD-92FB-D52CBA46811E}"/>
    <cellStyle name="Normální 17 2 3 3 3 2" xfId="1895" xr:uid="{D2C492ED-AFDF-4A1B-A00A-4B3EDB3FA557}"/>
    <cellStyle name="Normální 17 2 3 3 3 2 2" xfId="4999" xr:uid="{EB17E73C-D7EB-41B4-9FF8-2E3425869A61}"/>
    <cellStyle name="Normální 17 2 3 3 3 2 3" xfId="3447" xr:uid="{C420DF5A-6995-4D93-B63B-39E48B2E50BA}"/>
    <cellStyle name="Normální 17 2 3 3 3 3" xfId="4223" xr:uid="{FD4443BB-86FD-4635-9A57-92F839A51E95}"/>
    <cellStyle name="Normální 17 2 3 3 3 4" xfId="2671" xr:uid="{B05DA38A-798E-431D-B787-A429131279B9}"/>
    <cellStyle name="Normální 17 2 3 3 4" xfId="1507" xr:uid="{7115047D-C8A3-4DB2-816C-D9AB6B2D0328}"/>
    <cellStyle name="Normální 17 2 3 3 4 2" xfId="4611" xr:uid="{F80AC55E-F4D1-4E00-9403-6C6C72829C7F}"/>
    <cellStyle name="Normální 17 2 3 3 4 3" xfId="3059" xr:uid="{27D40A35-E05C-4FE7-83A8-80453A9D370A}"/>
    <cellStyle name="Normální 17 2 3 3 5" xfId="3835" xr:uid="{BEC288E9-9916-40BE-873E-0EF353BB5393}"/>
    <cellStyle name="Normální 17 2 3 3 6" xfId="2283" xr:uid="{5EF3E29B-4FF9-48A3-91BB-BA54D9E12A11}"/>
    <cellStyle name="Normální 17 2 3 4" xfId="620" xr:uid="{DAEA8025-8C25-4A09-8161-036A3CC31F24}"/>
    <cellStyle name="Normální 17 2 3 4 2" xfId="927" xr:uid="{5C24F0E8-84F5-4443-8E3B-8F757D7F8467}"/>
    <cellStyle name="Normální 17 2 3 4 2 2" xfId="1373" xr:uid="{B148AA35-64FD-42EC-B1C3-EFF86E3571DF}"/>
    <cellStyle name="Normální 17 2 3 4 2 2 2" xfId="2149" xr:uid="{AF452C9C-FC7C-427F-83BA-2CF9454BE8DC}"/>
    <cellStyle name="Normální 17 2 3 4 2 2 2 2" xfId="5253" xr:uid="{B95CC977-E04E-4BCF-A1D2-4A470FE57039}"/>
    <cellStyle name="Normální 17 2 3 4 2 2 2 3" xfId="3701" xr:uid="{8B3766A3-A685-4BEB-B396-ADE385076428}"/>
    <cellStyle name="Normální 17 2 3 4 2 2 3" xfId="4477" xr:uid="{9E6671C0-BF0D-4CF6-9094-05538F1FC2E0}"/>
    <cellStyle name="Normální 17 2 3 4 2 2 4" xfId="2925" xr:uid="{E293038C-165F-4AD6-BEF5-9269C65E87BE}"/>
    <cellStyle name="Normální 17 2 3 4 2 3" xfId="1761" xr:uid="{A06F1458-41A3-480A-86D8-857FF8AB0734}"/>
    <cellStyle name="Normální 17 2 3 4 2 3 2" xfId="4865" xr:uid="{67F90D55-4372-42EA-93B1-CD4B810DD0C5}"/>
    <cellStyle name="Normální 17 2 3 4 2 3 3" xfId="3313" xr:uid="{2628271C-856A-4599-89A5-7D54CD4E9804}"/>
    <cellStyle name="Normální 17 2 3 4 2 4" xfId="4089" xr:uid="{76EFE8DD-BA42-404C-988D-FC4B0AB1061E}"/>
    <cellStyle name="Normální 17 2 3 4 2 5" xfId="2537" xr:uid="{E813B96F-27B3-48B9-AD46-866EE751AED5}"/>
    <cellStyle name="Normální 17 2 3 4 3" xfId="1179" xr:uid="{40A1742F-41E9-4E44-803A-36812D7295A6}"/>
    <cellStyle name="Normální 17 2 3 4 3 2" xfId="1955" xr:uid="{570EE94C-DDF0-4997-BD82-F9243E0F7918}"/>
    <cellStyle name="Normální 17 2 3 4 3 2 2" xfId="5059" xr:uid="{2D12B828-117F-4858-A675-89D6668BB85E}"/>
    <cellStyle name="Normální 17 2 3 4 3 2 3" xfId="3507" xr:uid="{CF345515-35FE-4EEF-9546-21B3E7B2762E}"/>
    <cellStyle name="Normální 17 2 3 4 3 3" xfId="4283" xr:uid="{9D8487D2-9442-4689-BECB-CA39869F9430}"/>
    <cellStyle name="Normální 17 2 3 4 3 4" xfId="2731" xr:uid="{E0DAED44-1248-47CA-9390-80082DB82B47}"/>
    <cellStyle name="Normální 17 2 3 4 4" xfId="1567" xr:uid="{1C717889-B01F-4EC0-AE45-C54852199D4F}"/>
    <cellStyle name="Normální 17 2 3 4 4 2" xfId="4671" xr:uid="{7BABCA2D-A05E-499C-827C-0CB1B687459E}"/>
    <cellStyle name="Normální 17 2 3 4 4 3" xfId="3119" xr:uid="{5D7A3B1B-5EDF-43DC-8DDB-BE4C870F25AC}"/>
    <cellStyle name="Normální 17 2 3 4 5" xfId="3895" xr:uid="{27ED0251-C6DC-4FB8-B7CC-52E45E59C8F2}"/>
    <cellStyle name="Normální 17 2 3 4 6" xfId="2343" xr:uid="{F311B6F3-EC40-4F86-AC70-594149DFAA98}"/>
    <cellStyle name="Normální 17 2 3 5" xfId="802" xr:uid="{A7F9E7D3-2085-48BF-9CC3-ECCE63DC4CFB}"/>
    <cellStyle name="Normální 17 2 3 5 2" xfId="1253" xr:uid="{2374C9D8-CE94-40E0-82F8-96D36C742FDC}"/>
    <cellStyle name="Normální 17 2 3 5 2 2" xfId="2029" xr:uid="{DBD2F58D-D120-419A-92FE-66E3F70EF592}"/>
    <cellStyle name="Normální 17 2 3 5 2 2 2" xfId="5133" xr:uid="{9452566D-9E00-4766-9F6C-E3D8E99D1824}"/>
    <cellStyle name="Normální 17 2 3 5 2 2 3" xfId="3581" xr:uid="{9BD5A8A2-F437-4832-B4E6-66C041675859}"/>
    <cellStyle name="Normální 17 2 3 5 2 3" xfId="4357" xr:uid="{FAC65BC6-FB2D-4AF6-A688-38B3133A59C3}"/>
    <cellStyle name="Normální 17 2 3 5 2 4" xfId="2805" xr:uid="{E0372F3D-DB4A-4CD8-A40E-EF7F1E894A27}"/>
    <cellStyle name="Normální 17 2 3 5 3" xfId="1641" xr:uid="{3CC5B35B-809B-495B-991E-3DE15C49E375}"/>
    <cellStyle name="Normální 17 2 3 5 3 2" xfId="4745" xr:uid="{8E59ECC9-883E-4B45-B021-C90755521D58}"/>
    <cellStyle name="Normální 17 2 3 5 3 3" xfId="3193" xr:uid="{540DA386-7555-4F50-84E5-476D340F69B3}"/>
    <cellStyle name="Normální 17 2 3 5 4" xfId="3969" xr:uid="{0B50AD96-0F5B-428A-A8A4-7586BBA31522}"/>
    <cellStyle name="Normální 17 2 3 5 5" xfId="2417" xr:uid="{683297D8-CF95-4C34-804C-418A1FAC48F8}"/>
    <cellStyle name="Normální 17 2 3 6" xfId="1059" xr:uid="{C50F6824-27E5-4A54-8F09-26DC34F2151E}"/>
    <cellStyle name="Normální 17 2 3 6 2" xfId="1835" xr:uid="{33D7E9CA-B3BB-42DF-AC92-0C552183EF73}"/>
    <cellStyle name="Normální 17 2 3 6 2 2" xfId="4939" xr:uid="{4ED52A96-85DE-4896-BB67-371A53ACDFC1}"/>
    <cellStyle name="Normální 17 2 3 6 2 3" xfId="3387" xr:uid="{71DD590D-82CC-4AA0-BF50-82101477EAE0}"/>
    <cellStyle name="Normální 17 2 3 6 3" xfId="4163" xr:uid="{E0C93C6B-12AA-447D-BE08-FA7B11E75EA7}"/>
    <cellStyle name="Normální 17 2 3 6 4" xfId="2611" xr:uid="{8D2C5EA6-CA63-4D0F-9889-DC21421C8B90}"/>
    <cellStyle name="Normální 17 2 3 7" xfId="1447" xr:uid="{CE9C1E19-39A8-48C3-B7DA-00588C7BDD2F}"/>
    <cellStyle name="Normální 17 2 3 7 2" xfId="4551" xr:uid="{AC43F404-09A4-4AEC-A5D8-25F0467998A2}"/>
    <cellStyle name="Normální 17 2 3 7 3" xfId="2999" xr:uid="{F887AE0D-6F2C-4327-B69E-27C6F29F28A6}"/>
    <cellStyle name="Normální 17 2 3 8" xfId="3775" xr:uid="{F736A7CB-02D7-4E4B-B67E-6F0E39117264}"/>
    <cellStyle name="Normální 17 2 3 9" xfId="2223" xr:uid="{10C11629-D02E-4D70-9A8F-7D42EDD94529}"/>
    <cellStyle name="Normální 17 2 4" xfId="672" xr:uid="{E7288DB8-9620-4CB8-9D30-0755063F9277}"/>
    <cellStyle name="Normální 17 2 4 2" xfId="973" xr:uid="{CD0A6708-7261-4D31-9E5C-D5393E620D09}"/>
    <cellStyle name="Normální 17 2 4 2 2" xfId="1419" xr:uid="{256FC0BE-5CDA-4CAE-AFA0-A2C7D4E5ECB6}"/>
    <cellStyle name="Normální 17 2 4 2 2 2" xfId="2195" xr:uid="{83E6D2B3-3012-49AB-8503-5CBF3502206A}"/>
    <cellStyle name="Normální 17 2 4 2 2 2 2" xfId="5299" xr:uid="{3F55F128-DB64-4589-AA17-8617EEFE5B7E}"/>
    <cellStyle name="Normální 17 2 4 2 2 2 3" xfId="3747" xr:uid="{B89D24E1-DE52-4A56-9346-F6E6F272CED1}"/>
    <cellStyle name="Normální 17 2 4 2 2 3" xfId="4523" xr:uid="{6FD50396-982B-446C-BABC-8F66A9D512C2}"/>
    <cellStyle name="Normální 17 2 4 2 2 4" xfId="2971" xr:uid="{18670E7C-3B1D-4D87-85E3-028A2A0B80BA}"/>
    <cellStyle name="Normální 17 2 4 2 3" xfId="1807" xr:uid="{2D2A29EB-3C0F-40D7-B479-8476C01B3981}"/>
    <cellStyle name="Normální 17 2 4 2 3 2" xfId="4911" xr:uid="{2FF45D2B-2AF0-49E7-A366-D51D02E6D508}"/>
    <cellStyle name="Normální 17 2 4 2 3 3" xfId="3359" xr:uid="{E8D1B52B-445E-40D6-BA3A-54AC71E09153}"/>
    <cellStyle name="Normální 17 2 4 2 4" xfId="4135" xr:uid="{B581EE55-D48E-4AEA-93EF-84023C55C1C4}"/>
    <cellStyle name="Normální 17 2 4 2 5" xfId="2583" xr:uid="{92D82732-4507-4087-B4DC-262CFE728AD2}"/>
    <cellStyle name="Normální 17 2 4 3" xfId="1225" xr:uid="{9C630BA4-FCE8-4FC2-B96D-7A0EF7432BF8}"/>
    <cellStyle name="Normální 17 2 4 3 2" xfId="2001" xr:uid="{2A4F9770-3D9E-46A6-86F9-84AF45043FF5}"/>
    <cellStyle name="Normální 17 2 4 3 2 2" xfId="5105" xr:uid="{D97185C8-B8E4-413B-B37A-CD1E38B5336A}"/>
    <cellStyle name="Normální 17 2 4 3 2 3" xfId="3553" xr:uid="{5D2F5F3E-3CCF-47BC-8855-82B09FDED4AB}"/>
    <cellStyle name="Normální 17 2 4 3 3" xfId="4329" xr:uid="{774DAADC-2DE9-4015-B4EB-6F0D6E61C032}"/>
    <cellStyle name="Normální 17 2 4 3 4" xfId="2777" xr:uid="{A46A615A-5366-463B-821D-9B28DBE225C6}"/>
    <cellStyle name="Normální 17 2 4 4" xfId="1613" xr:uid="{562A1A69-4249-431B-B3A8-92DD517820ED}"/>
    <cellStyle name="Normální 17 2 4 4 2" xfId="4717" xr:uid="{C1CD68DD-9480-4318-A044-1382275CE37A}"/>
    <cellStyle name="Normální 17 2 4 4 3" xfId="3165" xr:uid="{A2872050-2D26-48B0-ACBB-1E6577950B5F}"/>
    <cellStyle name="Normální 17 2 4 5" xfId="3941" xr:uid="{F41A8E2F-45D6-404F-8381-378D1E6F852B}"/>
    <cellStyle name="Normální 17 2 4 6" xfId="2389" xr:uid="{A9190898-290F-468F-A68A-209B8D8AA4BF}"/>
    <cellStyle name="Normální 17 3" xfId="350" xr:uid="{CE1C7E68-DDF5-4FEC-B235-FF36797D5FE1}"/>
    <cellStyle name="Normální 17 3 2" xfId="482" xr:uid="{5DB7263E-90C6-4059-AACB-10EFEF9B3DC1}"/>
    <cellStyle name="Normální 17 3 2 2" xfId="577" xr:uid="{DA8D9594-4E65-4F41-B6E4-9F4FFCDD89B8}"/>
    <cellStyle name="Normální 17 3 2 2 2" xfId="885" xr:uid="{EE2BC279-A162-4E01-A960-849F1EDF0915}"/>
    <cellStyle name="Normální 17 3 2 2 2 2" xfId="1331" xr:uid="{9F3C2B4A-7653-497F-8474-3D58E3C16EAF}"/>
    <cellStyle name="Normální 17 3 2 2 2 2 2" xfId="2107" xr:uid="{3E9C00F6-4328-4130-8261-A5B2B8739B1D}"/>
    <cellStyle name="Normální 17 3 2 2 2 2 2 2" xfId="5211" xr:uid="{0B9A2DF0-4464-45D5-A4DC-0AFE788FD51C}"/>
    <cellStyle name="Normální 17 3 2 2 2 2 2 3" xfId="3659" xr:uid="{D6342829-682F-45D9-8F7F-F183973616EF}"/>
    <cellStyle name="Normální 17 3 2 2 2 2 3" xfId="4435" xr:uid="{C43C8796-E29E-4743-93D9-E5FCD4B82D29}"/>
    <cellStyle name="Normální 17 3 2 2 2 2 4" xfId="2883" xr:uid="{E0C5C2A0-29BB-4BD8-AFB2-68418B842D32}"/>
    <cellStyle name="Normální 17 3 2 2 2 3" xfId="1719" xr:uid="{DF7FF5F4-A658-4890-89CC-9C73B1E7227E}"/>
    <cellStyle name="Normální 17 3 2 2 2 3 2" xfId="4823" xr:uid="{C74D77E8-2F70-4153-A468-EC104355AE37}"/>
    <cellStyle name="Normální 17 3 2 2 2 3 3" xfId="3271" xr:uid="{42C41DDE-F125-480C-9751-C8F586E657EB}"/>
    <cellStyle name="Normální 17 3 2 2 2 4" xfId="4047" xr:uid="{9F289180-EEE8-40EB-848B-DCC3F13B4966}"/>
    <cellStyle name="Normální 17 3 2 2 2 5" xfId="2495" xr:uid="{25D8AD84-A7A6-49A5-8185-370A8D3640BD}"/>
    <cellStyle name="Normální 17 3 2 2 3" xfId="1137" xr:uid="{EFD23591-E264-4A70-9191-7357DD8DAE9B}"/>
    <cellStyle name="Normální 17 3 2 2 3 2" xfId="1913" xr:uid="{38FB864E-081E-4FA4-BB98-A040EEFE7A35}"/>
    <cellStyle name="Normální 17 3 2 2 3 2 2" xfId="5017" xr:uid="{1B016086-C605-4EEC-93A1-5895E3596804}"/>
    <cellStyle name="Normální 17 3 2 2 3 2 3" xfId="3465" xr:uid="{69372641-30C8-4CF0-84B2-A1D3D1AF50F8}"/>
    <cellStyle name="Normální 17 3 2 2 3 3" xfId="4241" xr:uid="{63BBD4B1-0D3D-4D7C-B237-747D33D9EB97}"/>
    <cellStyle name="Normální 17 3 2 2 3 4" xfId="2689" xr:uid="{DBEB623D-4FF7-4959-8E39-8CE535B44E9A}"/>
    <cellStyle name="Normální 17 3 2 2 4" xfId="1525" xr:uid="{A5A45F07-28A5-4BE4-946D-91AA532DEE8D}"/>
    <cellStyle name="Normální 17 3 2 2 4 2" xfId="4629" xr:uid="{6064BFA1-7248-4D18-87DA-64F90DD1CFC6}"/>
    <cellStyle name="Normální 17 3 2 2 4 3" xfId="3077" xr:uid="{92BB64BD-D680-4B3B-BC45-DA8057EEE456}"/>
    <cellStyle name="Normální 17 3 2 2 5" xfId="3853" xr:uid="{2896B452-4F39-4636-9964-C46E3B0C51A1}"/>
    <cellStyle name="Normální 17 3 2 2 6" xfId="2301" xr:uid="{7204F749-4D94-4BFD-9EAB-D6DBA951577D}"/>
    <cellStyle name="Normální 17 3 2 3" xfId="639" xr:uid="{D2CBD7A9-1D89-4C15-B64D-0A825A519BB3}"/>
    <cellStyle name="Normální 17 3 2 3 2" xfId="945" xr:uid="{12576AD4-E957-463A-B335-B71C9836046F}"/>
    <cellStyle name="Normální 17 3 2 3 2 2" xfId="1391" xr:uid="{C1F8867A-A034-4097-A415-32128C5C770A}"/>
    <cellStyle name="Normální 17 3 2 3 2 2 2" xfId="2167" xr:uid="{96DE788E-9BC9-4CDD-A048-6F441313F4D1}"/>
    <cellStyle name="Normální 17 3 2 3 2 2 2 2" xfId="5271" xr:uid="{53440E81-4813-4F77-A2DE-567DBA9D974E}"/>
    <cellStyle name="Normální 17 3 2 3 2 2 2 3" xfId="3719" xr:uid="{FB264212-3E95-482D-B26C-17944D649D4F}"/>
    <cellStyle name="Normální 17 3 2 3 2 2 3" xfId="4495" xr:uid="{133E2A7B-3371-4FCA-84E2-CF64DAF6E912}"/>
    <cellStyle name="Normální 17 3 2 3 2 2 4" xfId="2943" xr:uid="{F7CD751C-7E38-4935-8FFD-5551F1F36376}"/>
    <cellStyle name="Normální 17 3 2 3 2 3" xfId="1779" xr:uid="{9CFEB57E-7B11-40EB-9425-8E6854B1DFC2}"/>
    <cellStyle name="Normální 17 3 2 3 2 3 2" xfId="4883" xr:uid="{52C9237B-4C9D-4746-9CD9-28ADB93F4546}"/>
    <cellStyle name="Normální 17 3 2 3 2 3 3" xfId="3331" xr:uid="{1AF931BA-B632-4C95-9532-2BD0476759EF}"/>
    <cellStyle name="Normální 17 3 2 3 2 4" xfId="4107" xr:uid="{B1561C94-5D22-4005-B81B-EE32ADBB8B82}"/>
    <cellStyle name="Normální 17 3 2 3 2 5" xfId="2555" xr:uid="{744E4687-F6EE-48FD-8787-F86D56453713}"/>
    <cellStyle name="Normální 17 3 2 3 3" xfId="1197" xr:uid="{2096AF2E-F3BB-4785-A888-80D906531CBC}"/>
    <cellStyle name="Normální 17 3 2 3 3 2" xfId="1973" xr:uid="{FD677521-87BE-443B-ABD3-217526BB539D}"/>
    <cellStyle name="Normální 17 3 2 3 3 2 2" xfId="5077" xr:uid="{7B010D70-7B87-4EB4-89D3-5A6871F4063E}"/>
    <cellStyle name="Normální 17 3 2 3 3 2 3" xfId="3525" xr:uid="{9A3554F1-3DA4-4EB1-8829-1C476CE245FD}"/>
    <cellStyle name="Normální 17 3 2 3 3 3" xfId="4301" xr:uid="{D29B4BFD-6009-4B79-B303-FD556D9F509A}"/>
    <cellStyle name="Normální 17 3 2 3 3 4" xfId="2749" xr:uid="{439A3BB5-9D29-4E46-B78C-50F9D8505EF0}"/>
    <cellStyle name="Normální 17 3 2 3 4" xfId="1585" xr:uid="{DF08639A-FCB4-48C0-9342-C2E4E151ED56}"/>
    <cellStyle name="Normální 17 3 2 3 4 2" xfId="4689" xr:uid="{3F10CCFA-A814-43C7-A815-DBCE9AA30F5C}"/>
    <cellStyle name="Normální 17 3 2 3 4 3" xfId="3137" xr:uid="{F60EA405-035D-457E-A5BC-117673E6F871}"/>
    <cellStyle name="Normální 17 3 2 3 5" xfId="3913" xr:uid="{4D00BC78-910A-4B3D-89F2-8816B8236812}"/>
    <cellStyle name="Normální 17 3 2 3 6" xfId="2361" xr:uid="{6DFF0394-0F0C-4614-A389-694EC2F597C3}"/>
    <cellStyle name="Normální 17 3 2 4" xfId="823" xr:uid="{FAB53B99-283B-4341-BE35-D5042AE9488A}"/>
    <cellStyle name="Normální 17 3 2 4 2" xfId="1271" xr:uid="{72EDC1B1-ABA3-419C-A6AB-6EA8BEEA7ABC}"/>
    <cellStyle name="Normální 17 3 2 4 2 2" xfId="2047" xr:uid="{C2FF381F-43F5-410F-90DF-0F42F0192236}"/>
    <cellStyle name="Normální 17 3 2 4 2 2 2" xfId="5151" xr:uid="{7D43C802-D1E4-41B0-82AD-4FF956225EB8}"/>
    <cellStyle name="Normální 17 3 2 4 2 2 3" xfId="3599" xr:uid="{FC8FD1AB-2034-45A7-B74D-93F6B79A5CAC}"/>
    <cellStyle name="Normální 17 3 2 4 2 3" xfId="4375" xr:uid="{3D60DF1B-3C1D-4C0E-9385-8E4DA2658178}"/>
    <cellStyle name="Normální 17 3 2 4 2 4" xfId="2823" xr:uid="{B44F62E9-4303-447C-A16F-D1D3CC4399D9}"/>
    <cellStyle name="Normální 17 3 2 4 3" xfId="1659" xr:uid="{8535F8E4-F150-4745-87FE-77FD3F725E6F}"/>
    <cellStyle name="Normální 17 3 2 4 3 2" xfId="4763" xr:uid="{008144CF-8E61-4B51-B60E-FC0955575327}"/>
    <cellStyle name="Normální 17 3 2 4 3 3" xfId="3211" xr:uid="{7878B946-A655-45D7-B9FE-A1DB5ACF772B}"/>
    <cellStyle name="Normální 17 3 2 4 4" xfId="3987" xr:uid="{F01E388C-C668-4E4B-811F-E257C7677C85}"/>
    <cellStyle name="Normální 17 3 2 4 5" xfId="2435" xr:uid="{962D0EE4-0009-4EEC-AA20-E2BFF95823C6}"/>
    <cellStyle name="Normální 17 3 2 5" xfId="1077" xr:uid="{5834F384-D83D-4758-ACF1-D97B05BB17F5}"/>
    <cellStyle name="Normální 17 3 2 5 2" xfId="1853" xr:uid="{09B66C43-2617-48BF-938C-1DBD3FD9CBA5}"/>
    <cellStyle name="Normální 17 3 2 5 2 2" xfId="4957" xr:uid="{8C0A2777-532E-4EB9-BA86-955F861C65C7}"/>
    <cellStyle name="Normální 17 3 2 5 2 3" xfId="3405" xr:uid="{8E4D01A2-C2D4-4F6D-8018-E67A4165181D}"/>
    <cellStyle name="Normální 17 3 2 5 3" xfId="4181" xr:uid="{185CE580-E338-4353-B1FA-E4AD414E1BE0}"/>
    <cellStyle name="Normální 17 3 2 5 4" xfId="2629" xr:uid="{03620AE6-8DBF-430E-BB1D-48D36D90BA9B}"/>
    <cellStyle name="Normální 17 3 2 6" xfId="1465" xr:uid="{DDA38576-03E5-4562-8B26-6DC6CE1D28DA}"/>
    <cellStyle name="Normální 17 3 2 6 2" xfId="4569" xr:uid="{BAFBC53B-442F-411D-881A-8410C4E9D780}"/>
    <cellStyle name="Normální 17 3 2 6 3" xfId="3017" xr:uid="{19BFF684-FDD9-41F5-A90C-C7C1775C0823}"/>
    <cellStyle name="Normální 17 3 2 7" xfId="3793" xr:uid="{63FEC684-FE6C-44F3-8B26-297D5F3A9BE2}"/>
    <cellStyle name="Normální 17 3 2 8" xfId="2241" xr:uid="{1269F68B-E962-446B-8373-CB3DFF1ED9C1}"/>
    <cellStyle name="Normální 17 3 3" xfId="552" xr:uid="{2DFA214A-32E1-41EF-84A8-B8F9400DD297}"/>
    <cellStyle name="Normální 17 3 3 2" xfId="861" xr:uid="{0E7674B9-B50A-4C8C-8E32-80E5A9DC2EF6}"/>
    <cellStyle name="Normální 17 3 3 2 2" xfId="1307" xr:uid="{66BA3BCD-C6D2-4B4A-8546-E42C0EE31138}"/>
    <cellStyle name="Normální 17 3 3 2 2 2" xfId="2083" xr:uid="{328C1586-38F5-41DF-88D2-AF50245CB1AC}"/>
    <cellStyle name="Normální 17 3 3 2 2 2 2" xfId="5187" xr:uid="{1D126057-4AB3-4962-A670-A8B7E7E71A97}"/>
    <cellStyle name="Normální 17 3 3 2 2 2 3" xfId="3635" xr:uid="{9A2AE65C-E1FD-44CE-B40B-2504BBBE75E2}"/>
    <cellStyle name="Normální 17 3 3 2 2 3" xfId="4411" xr:uid="{8526459C-66C4-4123-B902-2A8392BD703D}"/>
    <cellStyle name="Normální 17 3 3 2 2 4" xfId="2859" xr:uid="{0640D097-0787-42ED-A9D3-F4F3C65F5C2A}"/>
    <cellStyle name="Normální 17 3 3 2 3" xfId="1695" xr:uid="{19A5E468-49D8-425A-A7E9-6217E2AF339B}"/>
    <cellStyle name="Normální 17 3 3 2 3 2" xfId="4799" xr:uid="{8398A432-4537-4CE4-B611-D587A4B58706}"/>
    <cellStyle name="Normální 17 3 3 2 3 3" xfId="3247" xr:uid="{5EE4F7AD-8E1B-4F35-8EA1-FF0E6F8479AE}"/>
    <cellStyle name="Normální 17 3 3 2 4" xfId="4023" xr:uid="{DDC9D183-2623-496B-A923-CE38DA72D01C}"/>
    <cellStyle name="Normální 17 3 3 2 5" xfId="2471" xr:uid="{53D53ED8-43FE-4111-968C-D9F386500C46}"/>
    <cellStyle name="Normální 17 3 3 3" xfId="1113" xr:uid="{DCEB5466-61CB-4D12-A47F-F790AAA6A91D}"/>
    <cellStyle name="Normální 17 3 3 3 2" xfId="1889" xr:uid="{A363BD9B-C4C9-48F0-8F00-977FA1C2E357}"/>
    <cellStyle name="Normální 17 3 3 3 2 2" xfId="4993" xr:uid="{89DB322D-1A4F-4333-984E-F8C9D74A71CD}"/>
    <cellStyle name="Normální 17 3 3 3 2 3" xfId="3441" xr:uid="{E5B3E348-913A-4BF6-BB4C-F00D9D296055}"/>
    <cellStyle name="Normální 17 3 3 3 3" xfId="4217" xr:uid="{5E37F6C9-5863-46E9-9E42-EF26336AEC32}"/>
    <cellStyle name="Normální 17 3 3 3 4" xfId="2665" xr:uid="{FDDC317D-39C6-453E-AA44-F42E595DA6C7}"/>
    <cellStyle name="Normální 17 3 3 4" xfId="1501" xr:uid="{F0643276-A95B-4D45-B6DA-391AA35CA08C}"/>
    <cellStyle name="Normální 17 3 3 4 2" xfId="4605" xr:uid="{C426C49D-72AD-4D3A-9622-C7A3049D87C8}"/>
    <cellStyle name="Normální 17 3 3 4 3" xfId="3053" xr:uid="{BE9D9B00-6118-4319-8309-63E9F70788E1}"/>
    <cellStyle name="Normální 17 3 3 5" xfId="3829" xr:uid="{39DCEC2C-CA35-4222-82F2-C9B31C8E651B}"/>
    <cellStyle name="Normální 17 3 3 6" xfId="2277" xr:uid="{027BB957-BF62-4A66-B3AF-E0AC7BA13A56}"/>
    <cellStyle name="Normální 17 3 4" xfId="614" xr:uid="{3735275B-EC74-4AFE-AB9A-57362E6B6B8B}"/>
    <cellStyle name="Normální 17 3 4 2" xfId="921" xr:uid="{2FB3550F-6A4F-480A-B25A-F0AA39A4C796}"/>
    <cellStyle name="Normální 17 3 4 2 2" xfId="1367" xr:uid="{4E91EAB8-3D75-4CE5-B257-B7902DC1041B}"/>
    <cellStyle name="Normální 17 3 4 2 2 2" xfId="2143" xr:uid="{92C4808C-FDF5-42EF-844F-DBB0EDDC091B}"/>
    <cellStyle name="Normální 17 3 4 2 2 2 2" xfId="5247" xr:uid="{F41DC2F2-6641-41CB-B469-9849B66492D8}"/>
    <cellStyle name="Normální 17 3 4 2 2 2 3" xfId="3695" xr:uid="{33D6F64D-FE40-4032-858E-3C0878973A41}"/>
    <cellStyle name="Normální 17 3 4 2 2 3" xfId="4471" xr:uid="{C96B21E4-DB0E-42AD-848B-CB539DD0694B}"/>
    <cellStyle name="Normální 17 3 4 2 2 4" xfId="2919" xr:uid="{B5FF28EB-C153-48EA-BB2A-56DFD67CEE9C}"/>
    <cellStyle name="Normální 17 3 4 2 3" xfId="1755" xr:uid="{5A470A3F-19F9-4634-81C9-2C2512B14F2A}"/>
    <cellStyle name="Normální 17 3 4 2 3 2" xfId="4859" xr:uid="{A030744D-D082-4116-BAFD-0E717A54A5EF}"/>
    <cellStyle name="Normální 17 3 4 2 3 3" xfId="3307" xr:uid="{47901E70-0090-45C8-9399-606358525A7B}"/>
    <cellStyle name="Normální 17 3 4 2 4" xfId="4083" xr:uid="{1CA2AEDC-4FA4-4C7A-84C9-0F9346F7F192}"/>
    <cellStyle name="Normální 17 3 4 2 5" xfId="2531" xr:uid="{DD0003CE-525A-4BFA-B73C-8D9FB376E206}"/>
    <cellStyle name="Normální 17 3 4 3" xfId="1173" xr:uid="{2B302BDF-3226-4B73-B9A9-3F75CB93984B}"/>
    <cellStyle name="Normální 17 3 4 3 2" xfId="1949" xr:uid="{2FFEF697-F97A-4548-A261-B462519E3C11}"/>
    <cellStyle name="Normální 17 3 4 3 2 2" xfId="5053" xr:uid="{E7099E84-2DAF-4AED-887B-2BC1579369F3}"/>
    <cellStyle name="Normální 17 3 4 3 2 3" xfId="3501" xr:uid="{05715629-4159-4794-BC43-752B40907444}"/>
    <cellStyle name="Normální 17 3 4 3 3" xfId="4277" xr:uid="{1B282280-05B2-4F4A-A591-EE610CA36FF9}"/>
    <cellStyle name="Normální 17 3 4 3 4" xfId="2725" xr:uid="{8738B938-95B8-41C3-93FE-8E03562DA0A8}"/>
    <cellStyle name="Normální 17 3 4 4" xfId="1561" xr:uid="{AD1F5C29-FAA8-412D-BE25-1A74D6F2D556}"/>
    <cellStyle name="Normální 17 3 4 4 2" xfId="4665" xr:uid="{5AB8BFA8-BD6D-4714-B88A-6F318BC25D10}"/>
    <cellStyle name="Normální 17 3 4 4 3" xfId="3113" xr:uid="{ABE37491-726B-4400-9481-D24865F0289E}"/>
    <cellStyle name="Normální 17 3 4 5" xfId="3889" xr:uid="{1468DDDE-3052-4F22-B4DC-1DB88566AD3F}"/>
    <cellStyle name="Normální 17 3 4 6" xfId="2337" xr:uid="{592F5343-7F51-45DF-92EE-04490F99A0C3}"/>
    <cellStyle name="Normální 17 3 5" xfId="794" xr:uid="{EBEF7BAF-23C5-4F82-8B03-C9A571B2DD91}"/>
    <cellStyle name="Normální 17 3 5 2" xfId="1247" xr:uid="{498516F9-750B-424B-8C09-0B5AA437BDF7}"/>
    <cellStyle name="Normální 17 3 5 2 2" xfId="2023" xr:uid="{4FBC8935-6A81-4BFA-AEA2-773105B78EF9}"/>
    <cellStyle name="Normální 17 3 5 2 2 2" xfId="5127" xr:uid="{CCF500FB-5410-42DE-893A-7D310E181711}"/>
    <cellStyle name="Normální 17 3 5 2 2 3" xfId="3575" xr:uid="{B5B2AA46-00A5-4D1F-9123-FEFFBE270906}"/>
    <cellStyle name="Normální 17 3 5 2 3" xfId="4351" xr:uid="{2F079FEC-79C5-4860-B59A-1CFC2C255D29}"/>
    <cellStyle name="Normální 17 3 5 2 4" xfId="2799" xr:uid="{AB90EAB1-36F1-4AC2-8E0A-F37318EBCD4F}"/>
    <cellStyle name="Normální 17 3 5 3" xfId="1635" xr:uid="{782918F1-5465-4584-93BA-30EDF2CDBFB5}"/>
    <cellStyle name="Normální 17 3 5 3 2" xfId="4739" xr:uid="{1BC1C849-9194-4A28-B614-D27A65C8C904}"/>
    <cellStyle name="Normální 17 3 5 3 3" xfId="3187" xr:uid="{E234832C-EACA-43B8-A7E2-78C82BB3A1DD}"/>
    <cellStyle name="Normální 17 3 5 4" xfId="3963" xr:uid="{9F9930FB-AD3C-456A-B3A4-1B8D47607BFE}"/>
    <cellStyle name="Normální 17 3 5 5" xfId="2411" xr:uid="{FF30C5DE-1238-45A9-B3FA-6D4A48CBE8E4}"/>
    <cellStyle name="Normální 17 3 6" xfId="1053" xr:uid="{B48D2236-A58F-41C3-BDF0-8459054ACDE3}"/>
    <cellStyle name="Normální 17 3 6 2" xfId="1829" xr:uid="{5015CA96-9C59-41BD-A13C-9AD3B5DF7F02}"/>
    <cellStyle name="Normální 17 3 6 2 2" xfId="4933" xr:uid="{90359E1D-FEBF-4B1B-8B65-F1E52991BC4D}"/>
    <cellStyle name="Normální 17 3 6 2 3" xfId="3381" xr:uid="{27E59AF7-265D-4D6E-91B0-A23D1572D903}"/>
    <cellStyle name="Normální 17 3 6 3" xfId="4157" xr:uid="{68FBA110-29A2-4404-A657-EAC3E0759BFC}"/>
    <cellStyle name="Normální 17 3 6 4" xfId="2605" xr:uid="{1619B0A7-02F3-44FA-A38B-8771A402630A}"/>
    <cellStyle name="Normální 17 3 7" xfId="1441" xr:uid="{8B4C82DA-B45E-4A9A-B9AC-9C402621A027}"/>
    <cellStyle name="Normální 17 3 7 2" xfId="4545" xr:uid="{62609BC7-B6F3-4E7C-9FF2-EC02D323C958}"/>
    <cellStyle name="Normální 17 3 7 3" xfId="2993" xr:uid="{5576268D-EBF4-4F41-9F8F-D5B195074D79}"/>
    <cellStyle name="Normální 17 3 8" xfId="3769" xr:uid="{87EC1749-FD91-4F0D-A79D-87AF3ED2FBED}"/>
    <cellStyle name="Normální 17 3 9" xfId="2217" xr:uid="{9F00128C-D8B5-4DFD-BB16-99FC38AEB56F}"/>
    <cellStyle name="Normální 17 4" xfId="384" xr:uid="{F72ABE5B-5B19-40D6-96E2-06315B107D2E}"/>
    <cellStyle name="Normální 17 4 2" xfId="488" xr:uid="{A3CECD8C-C732-4A51-8933-F2F60CFC36B8}"/>
    <cellStyle name="Normální 17 4 2 2" xfId="582" xr:uid="{38D1C8AA-35FB-4C7D-87F4-A19793B5FC6A}"/>
    <cellStyle name="Normální 17 4 2 2 2" xfId="890" xr:uid="{D8AA8AB0-DF45-4FAE-805B-6564E62E51BB}"/>
    <cellStyle name="Normální 17 4 2 2 2 2" xfId="1336" xr:uid="{223269B2-3ED9-40B3-B934-444EC569BAEA}"/>
    <cellStyle name="Normální 17 4 2 2 2 2 2" xfId="2112" xr:uid="{C841C5CA-9712-4AED-9459-8F12A8B8DE25}"/>
    <cellStyle name="Normální 17 4 2 2 2 2 2 2" xfId="5216" xr:uid="{27DF19C7-51BC-4D99-B74B-9F57AFFD344D}"/>
    <cellStyle name="Normální 17 4 2 2 2 2 2 3" xfId="3664" xr:uid="{A5B8E8D7-C70C-4A67-BEE7-8F46EE768C64}"/>
    <cellStyle name="Normální 17 4 2 2 2 2 3" xfId="4440" xr:uid="{E128A4B5-40D5-48CA-A677-5B48681E4473}"/>
    <cellStyle name="Normální 17 4 2 2 2 2 4" xfId="2888" xr:uid="{F6EAC3A8-CB86-438E-97FE-14CB2B99C74B}"/>
    <cellStyle name="Normální 17 4 2 2 2 3" xfId="1724" xr:uid="{21BD62F0-38A1-49B4-BF43-835BD70065F5}"/>
    <cellStyle name="Normální 17 4 2 2 2 3 2" xfId="4828" xr:uid="{CA75D637-BE0A-4EFF-83C5-13094ADF67A6}"/>
    <cellStyle name="Normální 17 4 2 2 2 3 3" xfId="3276" xr:uid="{5D23FEDF-C278-45A1-A63B-46415BA7DB6A}"/>
    <cellStyle name="Normální 17 4 2 2 2 4" xfId="4052" xr:uid="{461DBD95-ABD4-42B2-9F81-9BA62A63BBDE}"/>
    <cellStyle name="Normální 17 4 2 2 2 5" xfId="2500" xr:uid="{00B39A2C-97DB-4A8D-8FBD-402C2B8F4E22}"/>
    <cellStyle name="Normální 17 4 2 2 3" xfId="1142" xr:uid="{DCACFD6D-CD6E-4084-86F4-5895C0F290B7}"/>
    <cellStyle name="Normální 17 4 2 2 3 2" xfId="1918" xr:uid="{5991461F-CA07-483F-9EFF-23BE8FEE6E91}"/>
    <cellStyle name="Normální 17 4 2 2 3 2 2" xfId="5022" xr:uid="{6DC0168F-91C9-4C85-8BE5-807EA8AF2858}"/>
    <cellStyle name="Normální 17 4 2 2 3 2 3" xfId="3470" xr:uid="{DFE040F3-257F-47F3-A9EB-B88DAB604F78}"/>
    <cellStyle name="Normální 17 4 2 2 3 3" xfId="4246" xr:uid="{AB61DB38-1C1F-4883-8C62-A3B584F61D97}"/>
    <cellStyle name="Normální 17 4 2 2 3 4" xfId="2694" xr:uid="{6DB357D0-46E6-46DA-BBED-2AB008972DF8}"/>
    <cellStyle name="Normální 17 4 2 2 4" xfId="1530" xr:uid="{D892CF17-0E68-4797-910C-FE21D6BA095B}"/>
    <cellStyle name="Normální 17 4 2 2 4 2" xfId="4634" xr:uid="{2C773A48-6F15-4E3D-85B7-C94226060D99}"/>
    <cellStyle name="Normální 17 4 2 2 4 3" xfId="3082" xr:uid="{F13EED76-08BC-416D-9683-D01BC7B048F5}"/>
    <cellStyle name="Normální 17 4 2 2 5" xfId="3858" xr:uid="{9F457411-03F3-44BF-AEC4-F6538FEC9FAF}"/>
    <cellStyle name="Normální 17 4 2 2 6" xfId="2306" xr:uid="{81A242F8-5BD1-434E-B753-0A4F68809F1B}"/>
    <cellStyle name="Normální 17 4 2 3" xfId="644" xr:uid="{91ED82AE-5B2F-494F-9CEA-31CBF5051BA3}"/>
    <cellStyle name="Normální 17 4 2 3 2" xfId="950" xr:uid="{FE8A9A90-4D2E-4892-8991-97B310A733AC}"/>
    <cellStyle name="Normální 17 4 2 3 2 2" xfId="1396" xr:uid="{5BB85592-0BA7-4F18-926A-1EEFECCC3343}"/>
    <cellStyle name="Normální 17 4 2 3 2 2 2" xfId="2172" xr:uid="{C9E4BA43-DDCA-479D-B313-A161489C4B79}"/>
    <cellStyle name="Normální 17 4 2 3 2 2 2 2" xfId="5276" xr:uid="{9585A69B-38AA-4568-9B5A-1F27ED91904E}"/>
    <cellStyle name="Normální 17 4 2 3 2 2 2 3" xfId="3724" xr:uid="{574DFDFE-0639-4E39-9CED-EF9FCF46D2B6}"/>
    <cellStyle name="Normální 17 4 2 3 2 2 3" xfId="4500" xr:uid="{4CB69152-269F-46B7-9FD7-819EC1CA9311}"/>
    <cellStyle name="Normální 17 4 2 3 2 2 4" xfId="2948" xr:uid="{8A23A7F2-A994-4081-88E5-D544605F8ABC}"/>
    <cellStyle name="Normální 17 4 2 3 2 3" xfId="1784" xr:uid="{3C4F6B81-EBC1-4D64-B751-FC07760158DB}"/>
    <cellStyle name="Normální 17 4 2 3 2 3 2" xfId="4888" xr:uid="{5D6B3531-8262-4B1D-92B5-C474E5AF543A}"/>
    <cellStyle name="Normální 17 4 2 3 2 3 3" xfId="3336" xr:uid="{B0B1A2A7-B4BC-4857-915A-D89DACF1925B}"/>
    <cellStyle name="Normální 17 4 2 3 2 4" xfId="4112" xr:uid="{C7EBF6AE-585B-4A58-BA01-99458FF5DFB9}"/>
    <cellStyle name="Normální 17 4 2 3 2 5" xfId="2560" xr:uid="{898E2BC2-D670-4D32-BA8A-2E95F2ED9F60}"/>
    <cellStyle name="Normální 17 4 2 3 3" xfId="1202" xr:uid="{6581F655-2574-40C8-BC6D-D5DDC6F59DF9}"/>
    <cellStyle name="Normální 17 4 2 3 3 2" xfId="1978" xr:uid="{81F2841F-20E9-4572-BC27-7E29E46F7D10}"/>
    <cellStyle name="Normální 17 4 2 3 3 2 2" xfId="5082" xr:uid="{DDE8F9BC-CB18-4808-A185-901A417A68E2}"/>
    <cellStyle name="Normální 17 4 2 3 3 2 3" xfId="3530" xr:uid="{87132111-5B2B-4FAE-97E7-0963B68B496F}"/>
    <cellStyle name="Normální 17 4 2 3 3 3" xfId="4306" xr:uid="{B9E1F1CB-A8AF-4E16-8738-17F64619EE07}"/>
    <cellStyle name="Normální 17 4 2 3 3 4" xfId="2754" xr:uid="{F35D7659-FBD5-4C73-8E36-35A215597343}"/>
    <cellStyle name="Normální 17 4 2 3 4" xfId="1590" xr:uid="{926FA74D-E9F2-476E-9280-2D8A43A30F04}"/>
    <cellStyle name="Normální 17 4 2 3 4 2" xfId="4694" xr:uid="{9092CBFA-FE40-4F30-BE66-62052ED3AD60}"/>
    <cellStyle name="Normální 17 4 2 3 4 3" xfId="3142" xr:uid="{3F9D9E33-6883-48C1-8CFC-1793A5EEF284}"/>
    <cellStyle name="Normální 17 4 2 3 5" xfId="3918" xr:uid="{55A4CA36-BE50-44F2-8FB9-9B7634349829}"/>
    <cellStyle name="Normální 17 4 2 3 6" xfId="2366" xr:uid="{F13DF618-5DA9-451B-B15F-E773D884A8B4}"/>
    <cellStyle name="Normální 17 4 2 4" xfId="828" xr:uid="{08A9DB06-EB2A-41C4-8DC6-6456C5FD9D23}"/>
    <cellStyle name="Normální 17 4 2 4 2" xfId="1276" xr:uid="{14822BBA-C1E8-42D3-834D-F79C401CD846}"/>
    <cellStyle name="Normální 17 4 2 4 2 2" xfId="2052" xr:uid="{BF5A2678-659A-421F-818A-40E25E6CEDA6}"/>
    <cellStyle name="Normální 17 4 2 4 2 2 2" xfId="5156" xr:uid="{8D3BA1CF-1968-4DCA-85E7-6070D8B1FEE2}"/>
    <cellStyle name="Normální 17 4 2 4 2 2 3" xfId="3604" xr:uid="{E2BAE82B-9760-4BC6-BC82-535C167B5F82}"/>
    <cellStyle name="Normální 17 4 2 4 2 3" xfId="4380" xr:uid="{13E86D27-650F-4203-AC1F-30D06CFEC5B3}"/>
    <cellStyle name="Normální 17 4 2 4 2 4" xfId="2828" xr:uid="{28F3F18C-F1AB-4557-8FFC-B2E312DF5243}"/>
    <cellStyle name="Normální 17 4 2 4 3" xfId="1664" xr:uid="{26DCFDD2-DD4E-440B-9DEB-1D0E72DE5734}"/>
    <cellStyle name="Normální 17 4 2 4 3 2" xfId="4768" xr:uid="{76CD5DA9-F3D5-48A9-B124-8F6BA19C44C9}"/>
    <cellStyle name="Normální 17 4 2 4 3 3" xfId="3216" xr:uid="{96641947-9085-4D88-9CA7-C2B58C5C3BDD}"/>
    <cellStyle name="Normální 17 4 2 4 4" xfId="3992" xr:uid="{DF4885C1-1023-4114-8048-1A8A9BD00224}"/>
    <cellStyle name="Normální 17 4 2 4 5" xfId="2440" xr:uid="{DDE3FB35-7E90-4F50-95D5-D4F37948B12A}"/>
    <cellStyle name="Normální 17 4 2 5" xfId="1082" xr:uid="{B04CF9B6-F86F-475D-83CF-07417DB95AB2}"/>
    <cellStyle name="Normální 17 4 2 5 2" xfId="1858" xr:uid="{8FCA70A3-3868-475F-B3E1-B8772D3860AF}"/>
    <cellStyle name="Normální 17 4 2 5 2 2" xfId="4962" xr:uid="{CC6049FC-A86C-4B6A-8CD8-123FAD4DE2D1}"/>
    <cellStyle name="Normální 17 4 2 5 2 3" xfId="3410" xr:uid="{088B8A91-5B20-48B9-ABC4-33B1F056507B}"/>
    <cellStyle name="Normální 17 4 2 5 3" xfId="4186" xr:uid="{E2B9AB99-8CA2-4A0D-A44E-0C19FEE1709B}"/>
    <cellStyle name="Normální 17 4 2 5 4" xfId="2634" xr:uid="{8D65ADC5-C024-4148-950B-76FE6D3EDB32}"/>
    <cellStyle name="Normální 17 4 2 6" xfId="1470" xr:uid="{459934F4-2A27-4197-B2B8-BDC3FC55F9B0}"/>
    <cellStyle name="Normální 17 4 2 6 2" xfId="4574" xr:uid="{D8A49767-ED15-4634-BB71-450792DF90A7}"/>
    <cellStyle name="Normální 17 4 2 6 3" xfId="3022" xr:uid="{638C2197-F90D-41DA-9DE7-FC556A5DCCF7}"/>
    <cellStyle name="Normální 17 4 2 7" xfId="3798" xr:uid="{6C35CE05-EACE-4FC5-B813-398BEA4E9719}"/>
    <cellStyle name="Normální 17 4 2 8" xfId="2246" xr:uid="{061C3156-27CE-41D1-9AAE-FCD9B6C0EFEE}"/>
    <cellStyle name="Normální 17 5" xfId="503" xr:uid="{0555E86D-8296-493C-AB35-1BAE6B1CCB06}"/>
    <cellStyle name="Normální 17 5 2" xfId="591" xr:uid="{CDA9BD32-A2F5-4F28-9164-44D58F961ADA}"/>
    <cellStyle name="Normální 17 5 2 2" xfId="899" xr:uid="{D9F7440B-7BC5-475D-8C75-E20FAE576EAF}"/>
    <cellStyle name="Normální 17 5 2 2 2" xfId="1345" xr:uid="{EEDEF51A-86D2-4EB5-B21E-F24D5E9FA19C}"/>
    <cellStyle name="Normální 17 5 2 2 2 2" xfId="2121" xr:uid="{2445CBA6-A1BE-4DFF-8037-5264195D7C35}"/>
    <cellStyle name="Normální 17 5 2 2 2 2 2" xfId="5225" xr:uid="{5EA383F3-358F-40F4-B4EE-1CA8868F547F}"/>
    <cellStyle name="Normální 17 5 2 2 2 2 3" xfId="3673" xr:uid="{8400CEE8-C363-4A21-B190-7EBB3ECCA54B}"/>
    <cellStyle name="Normální 17 5 2 2 2 3" xfId="4449" xr:uid="{61ECD1B6-F42D-44AF-9745-CBB0C967D18C}"/>
    <cellStyle name="Normální 17 5 2 2 2 4" xfId="2897" xr:uid="{2EE3E019-3725-43B6-9777-34FE75A38BA1}"/>
    <cellStyle name="Normální 17 5 2 2 3" xfId="1733" xr:uid="{CACFBA8D-F916-42E8-93D3-EB19008CE3C0}"/>
    <cellStyle name="Normální 17 5 2 2 3 2" xfId="4837" xr:uid="{D3C8CCC3-9922-4270-B37D-22CA3CEA6856}"/>
    <cellStyle name="Normální 17 5 2 2 3 3" xfId="3285" xr:uid="{018312A7-62E8-4106-9552-2884A83B2753}"/>
    <cellStyle name="Normální 17 5 2 2 4" xfId="4061" xr:uid="{B5109473-D9CA-420B-98C6-8813A04000E7}"/>
    <cellStyle name="Normální 17 5 2 2 5" xfId="2509" xr:uid="{F3291011-64E4-442A-AC1C-2D6C68699868}"/>
    <cellStyle name="Normální 17 5 2 3" xfId="1151" xr:uid="{3984437B-6588-42D2-814F-287B3BE675BF}"/>
    <cellStyle name="Normální 17 5 2 3 2" xfId="1927" xr:uid="{B2DA85D5-7F2D-4A94-B315-9A60C5ED489D}"/>
    <cellStyle name="Normální 17 5 2 3 2 2" xfId="5031" xr:uid="{AA9105ED-D794-4057-9750-8C9480C44D63}"/>
    <cellStyle name="Normální 17 5 2 3 2 3" xfId="3479" xr:uid="{CCF2FB72-12A1-4212-B799-3F97FBECE26C}"/>
    <cellStyle name="Normální 17 5 2 3 3" xfId="4255" xr:uid="{47B7DF42-4125-4CBA-BFA3-F726BED1F683}"/>
    <cellStyle name="Normální 17 5 2 3 4" xfId="2703" xr:uid="{F98FFAB3-69EE-4AA8-B43A-B2452D4D9879}"/>
    <cellStyle name="Normální 17 5 2 4" xfId="1539" xr:uid="{39FA888D-45E1-44F3-85CF-B1683ABA526F}"/>
    <cellStyle name="Normální 17 5 2 4 2" xfId="4643" xr:uid="{AFB0D165-4A80-4BB5-9978-CFB83830E567}"/>
    <cellStyle name="Normální 17 5 2 4 3" xfId="3091" xr:uid="{D5051AA8-01D7-419A-A44F-69D7E7AE8BB8}"/>
    <cellStyle name="Normální 17 5 2 5" xfId="3867" xr:uid="{57B60360-BD2A-4187-A654-5E3980E60938}"/>
    <cellStyle name="Normální 17 5 2 6" xfId="2315" xr:uid="{3F30F9CA-E6E8-4B72-8E6C-62A5FE8F3E5D}"/>
    <cellStyle name="Normální 17 5 3" xfId="653" xr:uid="{2A91A612-FEAB-4C05-A673-C0CBB2E06D06}"/>
    <cellStyle name="Normální 17 5 3 2" xfId="959" xr:uid="{63D79E95-588E-482F-8265-D6A2379C66FE}"/>
    <cellStyle name="Normální 17 5 3 2 2" xfId="1405" xr:uid="{AAFD5774-719A-4376-B4DF-7B6832C959E7}"/>
    <cellStyle name="Normální 17 5 3 2 2 2" xfId="2181" xr:uid="{1ECF060A-CA3B-42F3-8B57-B88C7836032D}"/>
    <cellStyle name="Normální 17 5 3 2 2 2 2" xfId="5285" xr:uid="{8AF43B2B-68AA-4FB4-8ADB-6774820F436A}"/>
    <cellStyle name="Normální 17 5 3 2 2 2 3" xfId="3733" xr:uid="{B95181BE-36E1-4437-A9D9-5C64AA10198E}"/>
    <cellStyle name="Normální 17 5 3 2 2 3" xfId="4509" xr:uid="{9B153DE2-9599-4D0E-A291-10CBC4C000B0}"/>
    <cellStyle name="Normální 17 5 3 2 2 4" xfId="2957" xr:uid="{4D28DF96-4875-4043-AEE1-7651D2341535}"/>
    <cellStyle name="Normální 17 5 3 2 3" xfId="1793" xr:uid="{B3417822-51C5-49E3-8112-FF5E09AB6561}"/>
    <cellStyle name="Normální 17 5 3 2 3 2" xfId="4897" xr:uid="{B97E11F7-3875-4FF6-9416-7ED0383B44B3}"/>
    <cellStyle name="Normální 17 5 3 2 3 3" xfId="3345" xr:uid="{A6AB2F60-991B-479B-889C-1FEE15B61977}"/>
    <cellStyle name="Normální 17 5 3 2 4" xfId="4121" xr:uid="{B739C990-0342-4AA8-9E3A-76A17727765D}"/>
    <cellStyle name="Normální 17 5 3 2 5" xfId="2569" xr:uid="{D5575E02-D272-4CBE-92B9-900105403496}"/>
    <cellStyle name="Normální 17 5 3 3" xfId="1211" xr:uid="{0B5DA67C-A289-4D3E-9EAE-C092034FA84E}"/>
    <cellStyle name="Normální 17 5 3 3 2" xfId="1987" xr:uid="{5E2D6EFA-27CE-4CFE-B3B5-5B4830F5AD12}"/>
    <cellStyle name="Normální 17 5 3 3 2 2" xfId="5091" xr:uid="{DEDAA508-03EB-4875-AC1D-D0CA769D2FBF}"/>
    <cellStyle name="Normální 17 5 3 3 2 3" xfId="3539" xr:uid="{270B462B-8B67-4C5D-9436-A5D94ACF87A1}"/>
    <cellStyle name="Normální 17 5 3 3 3" xfId="4315" xr:uid="{D8936F71-C053-4134-A04C-073D997F63E0}"/>
    <cellStyle name="Normální 17 5 3 3 4" xfId="2763" xr:uid="{B0F44CF3-055C-4035-92BC-BD7310C6C2F5}"/>
    <cellStyle name="Normální 17 5 3 4" xfId="1599" xr:uid="{0C04C782-E1A5-46B8-9260-5FEB4C893F52}"/>
    <cellStyle name="Normální 17 5 3 4 2" xfId="4703" xr:uid="{13F678E3-94EE-4FAF-9EE2-F5A76C77B114}"/>
    <cellStyle name="Normální 17 5 3 4 3" xfId="3151" xr:uid="{95CFB918-90D4-41E5-A858-90BCB906A6B1}"/>
    <cellStyle name="Normální 17 5 3 5" xfId="3927" xr:uid="{FA766C0B-D24D-4C54-A484-0904DDF1BF7A}"/>
    <cellStyle name="Normální 17 5 3 6" xfId="2375" xr:uid="{C70875E4-6EB5-44AF-8C17-83FC800551F2}"/>
    <cellStyle name="Normální 17 5 4" xfId="837" xr:uid="{074291DB-2734-4CF4-A6B2-14DD78FA8B9D}"/>
    <cellStyle name="Normální 17 5 4 2" xfId="1285" xr:uid="{FA3F5934-C372-4DB1-9C8D-2FA485CA30FE}"/>
    <cellStyle name="Normální 17 5 4 2 2" xfId="2061" xr:uid="{FEB9D5B0-E38A-4D7F-9706-A2BC6F9125D8}"/>
    <cellStyle name="Normální 17 5 4 2 2 2" xfId="5165" xr:uid="{D4506CE6-FFE5-47BC-96A3-D82B17EC155C}"/>
    <cellStyle name="Normální 17 5 4 2 2 3" xfId="3613" xr:uid="{7FD12B05-8D2E-4460-B7C2-B0BB80437DBA}"/>
    <cellStyle name="Normální 17 5 4 2 3" xfId="4389" xr:uid="{8BDD3FC5-033B-4351-9CA6-4E50021E4C04}"/>
    <cellStyle name="Normální 17 5 4 2 4" xfId="2837" xr:uid="{7AF6A6D5-D083-43FD-AAD7-F1E2CE54B6DC}"/>
    <cellStyle name="Normální 17 5 4 3" xfId="1673" xr:uid="{9D617867-C786-4EED-9853-78A5637184DD}"/>
    <cellStyle name="Normální 17 5 4 3 2" xfId="4777" xr:uid="{5F70A597-FC0D-486E-B2D6-7CEC8CA9028F}"/>
    <cellStyle name="Normální 17 5 4 3 3" xfId="3225" xr:uid="{6147C496-15F8-4838-BAB8-B2946D9D6DFA}"/>
    <cellStyle name="Normální 17 5 4 4" xfId="4001" xr:uid="{FD37C2CF-54F1-42C6-87EE-71ECCB52DF3C}"/>
    <cellStyle name="Normální 17 5 4 5" xfId="2449" xr:uid="{C0A4CA8C-928D-4E00-A0F3-285BCEBDBB2D}"/>
    <cellStyle name="Normální 17 5 5" xfId="1091" xr:uid="{0B46C33E-8E27-44BA-9B73-05D8F7E30368}"/>
    <cellStyle name="Normální 17 5 5 2" xfId="1867" xr:uid="{C0521E50-0776-43B4-B468-09135382A74F}"/>
    <cellStyle name="Normální 17 5 5 2 2" xfId="4971" xr:uid="{9D959CD4-28E0-4746-BABB-AF8CDAD6DEBF}"/>
    <cellStyle name="Normální 17 5 5 2 3" xfId="3419" xr:uid="{469E3BBA-376E-4884-9A45-AF1BDC183240}"/>
    <cellStyle name="Normální 17 5 5 3" xfId="4195" xr:uid="{8D24769C-A385-45AB-8942-4A055C0C0D9B}"/>
    <cellStyle name="Normální 17 5 5 4" xfId="2643" xr:uid="{89765C4B-3B39-4BC8-9AF1-40A3B17BD038}"/>
    <cellStyle name="Normální 17 5 6" xfId="1479" xr:uid="{0476CCC5-4CF4-4C78-9603-3562D30F9B92}"/>
    <cellStyle name="Normální 17 5 6 2" xfId="4583" xr:uid="{AC67CAAD-7C6C-470A-8591-29F12BD57DC6}"/>
    <cellStyle name="Normální 17 5 6 3" xfId="3031" xr:uid="{FADF8179-812D-4C48-A293-F01CBF534769}"/>
    <cellStyle name="Normální 17 5 7" xfId="3807" xr:uid="{758F2D89-2323-4C92-A253-65FC57D4C7FA}"/>
    <cellStyle name="Normální 17 5 8" xfId="2255" xr:uid="{65D0730C-EE8A-4526-BC40-756228AEC121}"/>
    <cellStyle name="Normální 17 6" xfId="469" xr:uid="{E2F608E6-00B1-48D8-9D8E-4F1C5282BF0C}"/>
    <cellStyle name="Normální 17 6 2" xfId="564" xr:uid="{097E0CFB-10CF-49B4-B68F-921CCF695A05}"/>
    <cellStyle name="Normální 17 6 2 2" xfId="872" xr:uid="{E174822A-66A6-42D0-8134-F81E6C5CA677}"/>
    <cellStyle name="Normální 17 6 2 2 2" xfId="1318" xr:uid="{8BA6AAA7-5151-411C-A2FF-DE569A2C5F45}"/>
    <cellStyle name="Normální 17 6 2 2 2 2" xfId="2094" xr:uid="{A3ABC499-7467-46CE-B318-BF956644D039}"/>
    <cellStyle name="Normální 17 6 2 2 2 2 2" xfId="5198" xr:uid="{244800DE-F874-4097-8C3E-7B1DECE97950}"/>
    <cellStyle name="Normální 17 6 2 2 2 2 3" xfId="3646" xr:uid="{777D5588-DB9B-4E9C-B613-D8C7C169734E}"/>
    <cellStyle name="Normální 17 6 2 2 2 3" xfId="4422" xr:uid="{0D7CDCC4-0D24-4C62-9D6B-5B4C1FBB2597}"/>
    <cellStyle name="Normální 17 6 2 2 2 4" xfId="2870" xr:uid="{C7A90C4E-4FED-4543-BE99-0BF9CA4CB0C4}"/>
    <cellStyle name="Normální 17 6 2 2 3" xfId="1706" xr:uid="{D336DB24-3309-48C9-A785-14D74761FD0C}"/>
    <cellStyle name="Normální 17 6 2 2 3 2" xfId="4810" xr:uid="{87BC5A35-EC06-43FC-9C53-52268197F039}"/>
    <cellStyle name="Normální 17 6 2 2 3 3" xfId="3258" xr:uid="{89A4E14E-BDA6-485B-BDB4-DB038DF70535}"/>
    <cellStyle name="Normální 17 6 2 2 4" xfId="4034" xr:uid="{38268614-F3AD-44F2-8430-99CC0691AF27}"/>
    <cellStyle name="Normální 17 6 2 2 5" xfId="2482" xr:uid="{1C0A2B64-9A60-4073-B9F8-06096B63C571}"/>
    <cellStyle name="Normální 17 6 2 3" xfId="1124" xr:uid="{A46A6B08-C0E9-4CA4-9E69-B6ED83B36424}"/>
    <cellStyle name="Normální 17 6 2 3 2" xfId="1900" xr:uid="{A8E2330C-27A2-4ABB-A29E-D9B281549CC2}"/>
    <cellStyle name="Normální 17 6 2 3 2 2" xfId="5004" xr:uid="{E6728BDF-047A-4289-8E59-CD53D535C04B}"/>
    <cellStyle name="Normální 17 6 2 3 2 3" xfId="3452" xr:uid="{E052C45E-2C26-4BAC-BCC3-97D45FD0D7A1}"/>
    <cellStyle name="Normální 17 6 2 3 3" xfId="4228" xr:uid="{940B08C2-0BDE-4F3C-98B4-96A5B5B7BA79}"/>
    <cellStyle name="Normální 17 6 2 3 4" xfId="2676" xr:uid="{D998AE88-A863-464A-BFCB-BE3AE1E5F054}"/>
    <cellStyle name="Normální 17 6 2 4" xfId="1512" xr:uid="{E0886E3E-FB29-48CF-8250-CF2374D278C4}"/>
    <cellStyle name="Normální 17 6 2 4 2" xfId="4616" xr:uid="{E0F76BD8-F698-45C4-9841-0503621B317F}"/>
    <cellStyle name="Normální 17 6 2 4 3" xfId="3064" xr:uid="{90690817-5458-4057-944B-832289A68CE3}"/>
    <cellStyle name="Normální 17 6 2 5" xfId="3840" xr:uid="{9B2AEFD2-D255-4F71-9F9F-DAB554D73712}"/>
    <cellStyle name="Normální 17 6 2 6" xfId="2288" xr:uid="{C0340A06-4FC9-4A93-840E-4C5103F6D971}"/>
    <cellStyle name="Normální 17 6 3" xfId="626" xr:uid="{0BF859A6-45EE-48A9-AD72-DC2AB3C56B82}"/>
    <cellStyle name="Normální 17 6 3 2" xfId="932" xr:uid="{5C97F312-AB22-4162-8D4D-F9EE9ADD5948}"/>
    <cellStyle name="Normální 17 6 3 2 2" xfId="1378" xr:uid="{2FA6254A-76D0-4C3D-9B39-3B5B126001A4}"/>
    <cellStyle name="Normální 17 6 3 2 2 2" xfId="2154" xr:uid="{A9F9A783-EC94-4659-94B2-4EE7A44F1D79}"/>
    <cellStyle name="Normální 17 6 3 2 2 2 2" xfId="5258" xr:uid="{662EE39C-964C-4B60-BCE0-5CC6F99712BC}"/>
    <cellStyle name="Normální 17 6 3 2 2 2 3" xfId="3706" xr:uid="{FF24AA08-C9C7-4F40-BF81-ED25A96F066E}"/>
    <cellStyle name="Normální 17 6 3 2 2 3" xfId="4482" xr:uid="{BD379402-DAFE-48F3-B5F2-B895B78875B9}"/>
    <cellStyle name="Normální 17 6 3 2 2 4" xfId="2930" xr:uid="{C4E77FD1-3A30-4025-85E5-2AD178F824DB}"/>
    <cellStyle name="Normální 17 6 3 2 3" xfId="1766" xr:uid="{2A03028B-D5E3-431E-8330-E7915F9707BA}"/>
    <cellStyle name="Normální 17 6 3 2 3 2" xfId="4870" xr:uid="{8DBA285C-402E-44E9-9F64-8D74A02D0C21}"/>
    <cellStyle name="Normální 17 6 3 2 3 3" xfId="3318" xr:uid="{4EA14A6F-7579-4149-A37B-28AA7FC4213D}"/>
    <cellStyle name="Normální 17 6 3 2 4" xfId="4094" xr:uid="{30434E96-BD41-4582-B4E7-AB44230EDB2B}"/>
    <cellStyle name="Normální 17 6 3 2 5" xfId="2542" xr:uid="{269A5D40-DD64-4AC3-BDB5-F9B5C4E78351}"/>
    <cellStyle name="Normální 17 6 3 3" xfId="1184" xr:uid="{2F78E6BC-DA88-48D7-B1FE-EEB0B31DA62D}"/>
    <cellStyle name="Normální 17 6 3 3 2" xfId="1960" xr:uid="{7EA4CC38-3B73-47DC-B1A1-98BB7B710A4A}"/>
    <cellStyle name="Normální 17 6 3 3 2 2" xfId="5064" xr:uid="{F351015A-7081-41EA-910A-D31E94A42344}"/>
    <cellStyle name="Normální 17 6 3 3 2 3" xfId="3512" xr:uid="{E0320641-9F5A-41A2-8011-187B5965401B}"/>
    <cellStyle name="Normální 17 6 3 3 3" xfId="4288" xr:uid="{8BED363A-D8CA-448B-906D-2A4EEE9616D4}"/>
    <cellStyle name="Normální 17 6 3 3 4" xfId="2736" xr:uid="{55642875-83E7-41DB-8384-70D6195EF19A}"/>
    <cellStyle name="Normální 17 6 3 4" xfId="1572" xr:uid="{3E633C46-DA91-4854-8094-186979696A77}"/>
    <cellStyle name="Normální 17 6 3 4 2" xfId="4676" xr:uid="{E3C9B0B6-AAFF-4924-B438-DC2EB9D3E23F}"/>
    <cellStyle name="Normální 17 6 3 4 3" xfId="3124" xr:uid="{8B9EC009-3A12-47A8-8995-12F8F4BAE632}"/>
    <cellStyle name="Normální 17 6 3 5" xfId="3900" xr:uid="{224B6647-AE31-4ED2-A9A9-1725844DAF95}"/>
    <cellStyle name="Normální 17 6 3 6" xfId="2348" xr:uid="{5C647C5B-0C44-4DBE-B95A-D30E27C1340B}"/>
    <cellStyle name="Normální 17 6 4" xfId="810" xr:uid="{CDE3D161-B1B4-4692-8550-D6F9B948522D}"/>
    <cellStyle name="Normální 17 6 4 2" xfId="1258" xr:uid="{0DDE5160-9745-4BA7-9468-1799B9A4A085}"/>
    <cellStyle name="Normální 17 6 4 2 2" xfId="2034" xr:uid="{C066F458-746C-4AF3-815E-EC95E8268860}"/>
    <cellStyle name="Normální 17 6 4 2 2 2" xfId="5138" xr:uid="{EE587B65-0D02-4983-8F02-BDA60D16F28B}"/>
    <cellStyle name="Normální 17 6 4 2 2 3" xfId="3586" xr:uid="{F8CCEDCC-B8D4-4DF6-9E5F-39BA1D21897E}"/>
    <cellStyle name="Normální 17 6 4 2 3" xfId="4362" xr:uid="{3631FC6D-2D35-4759-860B-D26F0245329E}"/>
    <cellStyle name="Normální 17 6 4 2 4" xfId="2810" xr:uid="{F59421CE-66C5-47EF-8934-62FF43821170}"/>
    <cellStyle name="Normální 17 6 4 3" xfId="1646" xr:uid="{A184CF29-0730-4B92-93E3-2CDE3F91CFEF}"/>
    <cellStyle name="Normální 17 6 4 3 2" xfId="4750" xr:uid="{AD270222-E6F9-439B-814E-195684E9E9E7}"/>
    <cellStyle name="Normální 17 6 4 3 3" xfId="3198" xr:uid="{388F6A0B-A85D-4993-9F5E-FA974FA1D63F}"/>
    <cellStyle name="Normální 17 6 4 4" xfId="3974" xr:uid="{32BBC997-F9CD-4A3F-A0E7-F9837CFBF4F3}"/>
    <cellStyle name="Normální 17 6 4 5" xfId="2422" xr:uid="{13CFBEDB-C504-4825-BE5F-386B1817C00E}"/>
    <cellStyle name="Normální 17 6 5" xfId="1064" xr:uid="{0489F613-D671-43D4-BDA2-A115EB506FBD}"/>
    <cellStyle name="Normální 17 6 5 2" xfId="1840" xr:uid="{1B00F1CE-FCB8-49BC-AF80-AEA92E7C71DB}"/>
    <cellStyle name="Normální 17 6 5 2 2" xfId="4944" xr:uid="{A9221DAF-E78E-431D-AB58-09C10A51CD21}"/>
    <cellStyle name="Normální 17 6 5 2 3" xfId="3392" xr:uid="{6E6C912D-E4FC-4248-803D-64C87A92387B}"/>
    <cellStyle name="Normální 17 6 5 3" xfId="4168" xr:uid="{6AD20D03-5EA8-4B99-A625-66EC4CB3D76D}"/>
    <cellStyle name="Normální 17 6 5 4" xfId="2616" xr:uid="{A5642DB7-17DA-4AE3-A6CB-91DF9730A10B}"/>
    <cellStyle name="Normální 17 6 6" xfId="1452" xr:uid="{2EEA895F-B21B-4134-A631-2D95BB44A1DA}"/>
    <cellStyle name="Normální 17 6 6 2" xfId="4556" xr:uid="{3DB5A441-2A4F-4833-A690-7C8EFF119652}"/>
    <cellStyle name="Normální 17 6 6 3" xfId="3004" xr:uid="{E4E0A4CA-CDD3-476C-BC4F-373E25E3F492}"/>
    <cellStyle name="Normální 17 6 7" xfId="3780" xr:uid="{5295B0F4-F1CD-421D-9B88-DC74950BF631}"/>
    <cellStyle name="Normální 17 6 8" xfId="2228" xr:uid="{A988DBD5-DB3F-478A-9A1E-839409530319}"/>
    <cellStyle name="Normální 17 7" xfId="539" xr:uid="{1BAFF163-389D-468B-A0E6-5633EA844CA0}"/>
    <cellStyle name="Normální 17 7 2" xfId="848" xr:uid="{F3E5A8C2-D727-4EC3-912F-5710970CB461}"/>
    <cellStyle name="Normální 17 7 2 2" xfId="1294" xr:uid="{D1C70C49-A623-493D-AD50-0E46102B2C55}"/>
    <cellStyle name="Normální 17 7 2 2 2" xfId="2070" xr:uid="{D3A758A2-DDAF-4CB4-91E2-D0208B18847B}"/>
    <cellStyle name="Normální 17 7 2 2 2 2" xfId="5174" xr:uid="{156260E0-09A1-44D6-9AC7-33DA07C06473}"/>
    <cellStyle name="Normální 17 7 2 2 2 3" xfId="3622" xr:uid="{4ACDA4A7-45FD-4F26-8316-81737C7043ED}"/>
    <cellStyle name="Normální 17 7 2 2 3" xfId="4398" xr:uid="{C8160B80-A29B-4CA8-9B3C-5496051BADD6}"/>
    <cellStyle name="Normální 17 7 2 2 4" xfId="2846" xr:uid="{A58C82BE-EB66-46FC-8C7F-7655D4AA79F0}"/>
    <cellStyle name="Normální 17 7 2 3" xfId="1682" xr:uid="{2B01FD38-2ACB-43DF-9936-9B6E16249D0B}"/>
    <cellStyle name="Normální 17 7 2 3 2" xfId="4786" xr:uid="{F2805B70-C662-49A5-8A11-8A7310F61772}"/>
    <cellStyle name="Normální 17 7 2 3 3" xfId="3234" xr:uid="{C7347E15-A9D5-41B3-A791-A0059D155A5A}"/>
    <cellStyle name="Normální 17 7 2 4" xfId="4010" xr:uid="{F249EC02-8F86-47F9-8F1A-F4548C879D04}"/>
    <cellStyle name="Normální 17 7 2 5" xfId="2458" xr:uid="{7F4D8915-AC05-4B52-8E73-30D66CEF925C}"/>
    <cellStyle name="Normální 17 7 3" xfId="1100" xr:uid="{B1FA862F-DBD5-4A2B-854B-4BA815B129CF}"/>
    <cellStyle name="Normální 17 7 3 2" xfId="1876" xr:uid="{15930E40-D3E5-40E1-9913-A9CF23A0EA06}"/>
    <cellStyle name="Normální 17 7 3 2 2" xfId="4980" xr:uid="{E182E3EF-55BA-461E-B749-A9AD8387E88C}"/>
    <cellStyle name="Normální 17 7 3 2 3" xfId="3428" xr:uid="{7012F214-6EB6-4DD7-9022-38444E4207B3}"/>
    <cellStyle name="Normální 17 7 3 3" xfId="4204" xr:uid="{AFA04840-BCFE-4E8A-9251-C40AE8F749FC}"/>
    <cellStyle name="Normální 17 7 3 4" xfId="2652" xr:uid="{475E1646-F240-4386-85FC-23900AD8AE01}"/>
    <cellStyle name="Normální 17 7 4" xfId="1488" xr:uid="{C722ACAC-7349-42EC-B9BA-3B1600A5B940}"/>
    <cellStyle name="Normální 17 7 4 2" xfId="4592" xr:uid="{D9B23C24-F9B4-41C3-B231-1DB1658509C5}"/>
    <cellStyle name="Normální 17 7 4 3" xfId="3040" xr:uid="{3C1361E8-8EBA-45E7-9F24-148604C376FE}"/>
    <cellStyle name="Normální 17 7 5" xfId="3816" xr:uid="{F21C017C-4F1E-46BB-8178-AFBDC259E233}"/>
    <cellStyle name="Normální 17 7 6" xfId="2264" xr:uid="{C91D91B6-9838-419D-8714-C1C03C9AB885}"/>
    <cellStyle name="Normální 17 8" xfId="601" xr:uid="{902A0784-6820-41F6-9759-DACFC58FC071}"/>
    <cellStyle name="Normální 17 8 2" xfId="908" xr:uid="{A4805FE9-E50C-4DC8-8C5D-347E029EC2F5}"/>
    <cellStyle name="Normální 17 8 2 2" xfId="1354" xr:uid="{60E811FD-C740-4B5D-9FFD-2BB6DF96CE2E}"/>
    <cellStyle name="Normální 17 8 2 2 2" xfId="2130" xr:uid="{A6AF57D2-79B1-494E-87A8-505F297659C5}"/>
    <cellStyle name="Normální 17 8 2 2 2 2" xfId="5234" xr:uid="{E75F4C03-2712-4CE9-B4C8-932B3A17CA71}"/>
    <cellStyle name="Normální 17 8 2 2 2 3" xfId="3682" xr:uid="{072C6A8D-3B8D-4323-A4A3-1CFDD624FFD8}"/>
    <cellStyle name="Normální 17 8 2 2 3" xfId="4458" xr:uid="{4DBFA64C-91A5-4A25-B87E-6632A1707BF0}"/>
    <cellStyle name="Normální 17 8 2 2 4" xfId="2906" xr:uid="{6047BF98-E783-4E02-B8FF-4B649C8D0273}"/>
    <cellStyle name="Normální 17 8 2 3" xfId="1742" xr:uid="{1F9C23E3-40CF-43D1-820A-D1B10A61184F}"/>
    <cellStyle name="Normální 17 8 2 3 2" xfId="4846" xr:uid="{06531A78-FC80-4BA3-A8C5-F20006561CB7}"/>
    <cellStyle name="Normální 17 8 2 3 3" xfId="3294" xr:uid="{22C3F270-B316-4A26-9AEE-E9578A591055}"/>
    <cellStyle name="Normální 17 8 2 4" xfId="4070" xr:uid="{A411FF85-DD06-407D-B9A7-A57655EDF758}"/>
    <cellStyle name="Normální 17 8 2 5" xfId="2518" xr:uid="{85D47DB5-228E-40C9-97B0-5926C360E022}"/>
    <cellStyle name="Normální 17 8 3" xfId="1160" xr:uid="{F5246514-89E9-4132-84A5-F9A7E7772A96}"/>
    <cellStyle name="Normální 17 8 3 2" xfId="1936" xr:uid="{8F0C1168-0C3A-4C6E-B0EA-CF72AC307F1B}"/>
    <cellStyle name="Normální 17 8 3 2 2" xfId="5040" xr:uid="{1034AE06-0F2A-4920-B1BD-20822D406399}"/>
    <cellStyle name="Normální 17 8 3 2 3" xfId="3488" xr:uid="{E80BA6B1-0413-4C39-87FC-1564441BF5C6}"/>
    <cellStyle name="Normální 17 8 3 3" xfId="4264" xr:uid="{8D93023D-A2D6-4B5B-AA8F-CC79AC352315}"/>
    <cellStyle name="Normální 17 8 3 4" xfId="2712" xr:uid="{B76530CB-E002-4358-A168-42F509AFA135}"/>
    <cellStyle name="Normální 17 8 4" xfId="1548" xr:uid="{30C61D95-8E3C-4B4F-A819-D98DD7299330}"/>
    <cellStyle name="Normální 17 8 4 2" xfId="4652" xr:uid="{D98BCB36-D60B-40CC-8F10-99487BC984B1}"/>
    <cellStyle name="Normální 17 8 4 3" xfId="3100" xr:uid="{0384056B-2958-4B85-8AC4-83AEF9BF08F6}"/>
    <cellStyle name="Normální 17 8 5" xfId="3876" xr:uid="{DEA2E59B-A0F0-4AEF-94B4-5B2BFBEF0B27}"/>
    <cellStyle name="Normální 17 8 6" xfId="2324" xr:uid="{25775AEA-04AA-422B-BBAD-81C5E2193E70}"/>
    <cellStyle name="Normální 17 9" xfId="766" xr:uid="{594A4952-DF40-4E7A-9B4A-3B0EB6BEA636}"/>
    <cellStyle name="Normální 17 9 2" xfId="1234" xr:uid="{5CBC34F7-E181-4608-872D-9303C9EE2155}"/>
    <cellStyle name="Normální 17 9 2 2" xfId="2010" xr:uid="{7BAE4C1D-C8E4-47EC-92D3-A858FBA89607}"/>
    <cellStyle name="Normální 17 9 2 2 2" xfId="5114" xr:uid="{47A8F910-A496-47E4-B608-5A6EE7BB3179}"/>
    <cellStyle name="Normální 17 9 2 2 3" xfId="3562" xr:uid="{05A4BD85-9E81-41EE-B528-A3F1517CB4C9}"/>
    <cellStyle name="Normální 17 9 2 3" xfId="4338" xr:uid="{BD3A0232-10E7-49D1-8E0C-A27BE0E081AE}"/>
    <cellStyle name="Normální 17 9 2 4" xfId="2786" xr:uid="{74172EA2-B4A5-481F-8C1C-B4D7148E1E87}"/>
    <cellStyle name="Normální 17 9 3" xfId="1622" xr:uid="{7296A060-65C9-4114-B16E-652F593BDC85}"/>
    <cellStyle name="Normální 17 9 3 2" xfId="4726" xr:uid="{2886C535-EEF1-45C5-9693-3F438F001B4A}"/>
    <cellStyle name="Normální 17 9 3 3" xfId="3174" xr:uid="{20BF53BA-7B80-4CB3-9BA1-13F0C86E87E2}"/>
    <cellStyle name="Normální 17 9 4" xfId="3950" xr:uid="{86874AFB-91A6-4EB9-9A88-403DEAA46422}"/>
    <cellStyle name="Normální 17 9 5" xfId="2398" xr:uid="{5D121261-908E-4794-89E9-3339065D89E8}"/>
    <cellStyle name="Normální 18" xfId="65" xr:uid="{EB9C7247-5DF1-46D9-8FC7-3C7A3F1636EB}"/>
    <cellStyle name="Normální 18 10" xfId="1041" xr:uid="{AC3FAC64-EFD2-47DF-9621-A8637B09E75A}"/>
    <cellStyle name="Normální 18 10 2" xfId="1817" xr:uid="{4AE80B86-908A-401D-8C0E-6AD0B7BC59E1}"/>
    <cellStyle name="Normální 18 10 2 2" xfId="4921" xr:uid="{AAC320AC-5E57-4372-BA3D-0A7D76A793F0}"/>
    <cellStyle name="Normální 18 10 2 3" xfId="3369" xr:uid="{913939A3-AB64-420F-86D6-2BAB81272C79}"/>
    <cellStyle name="Normální 18 10 3" xfId="4145" xr:uid="{6EB5748C-77E9-4F09-9633-250F13616840}"/>
    <cellStyle name="Normální 18 10 4" xfId="2593" xr:uid="{1E60DB4C-7C62-4343-8FF6-FC239B175218}"/>
    <cellStyle name="Normální 18 11" xfId="1429" xr:uid="{16957127-261E-4D96-AA81-397F39D39951}"/>
    <cellStyle name="Normální 18 11 2" xfId="4533" xr:uid="{85736CCB-E449-42F3-BB09-9E00EF85C2FA}"/>
    <cellStyle name="Normální 18 11 3" xfId="2981" xr:uid="{CDF614EF-13AE-48DE-90F4-762C7005E7B7}"/>
    <cellStyle name="Normální 18 12" xfId="3757" xr:uid="{1BEA683D-8B21-411C-AFE8-5D6D569BDD6E}"/>
    <cellStyle name="Normální 18 13" xfId="2205" xr:uid="{34984C77-FC32-4FAF-869D-26C145C46833}"/>
    <cellStyle name="Normální 18 2" xfId="160" xr:uid="{6F12F136-D295-4DE4-84F0-170DBF7FCAB8}"/>
    <cellStyle name="Normální 18 2 2" xfId="235" xr:uid="{806BF838-431D-4481-BC9F-AAF80A1E7D65}"/>
    <cellStyle name="Normální 18 2 2 2" xfId="473" xr:uid="{4B1BCFDB-4423-4ACB-97F8-256CA2EFA991}"/>
    <cellStyle name="Normální 18 2 2 2 2" xfId="568" xr:uid="{38BC5331-679A-419D-ADDD-EA478AA982D1}"/>
    <cellStyle name="Normální 18 2 2 2 2 2" xfId="876" xr:uid="{F6ED2206-DA1B-4843-B82A-430C6BC0DE89}"/>
    <cellStyle name="Normální 18 2 2 2 2 2 2" xfId="1322" xr:uid="{1D67373F-0E73-48E4-9AE2-E6E3E2D81BCC}"/>
    <cellStyle name="Normální 18 2 2 2 2 2 2 2" xfId="2098" xr:uid="{CA92259B-BC5C-40CC-8A21-7A89835FBE94}"/>
    <cellStyle name="Normální 18 2 2 2 2 2 2 2 2" xfId="5202" xr:uid="{24E2CE57-24EC-493A-BCAF-C38F151A34DF}"/>
    <cellStyle name="Normální 18 2 2 2 2 2 2 2 3" xfId="3650" xr:uid="{66AD7BCF-EB37-4345-840A-FF7D24D00249}"/>
    <cellStyle name="Normální 18 2 2 2 2 2 2 3" xfId="4426" xr:uid="{4716E785-017F-4308-A165-C4EFA6D7B232}"/>
    <cellStyle name="Normální 18 2 2 2 2 2 2 4" xfId="2874" xr:uid="{733C9D85-2372-4F8B-B9A4-E540214D9BF6}"/>
    <cellStyle name="Normální 18 2 2 2 2 2 3" xfId="1710" xr:uid="{C3FBF035-BACC-4B0D-9BB7-84F1C45E9D99}"/>
    <cellStyle name="Normální 18 2 2 2 2 2 3 2" xfId="4814" xr:uid="{BC3412A1-F635-4748-8C07-304272B9A20F}"/>
    <cellStyle name="Normální 18 2 2 2 2 2 3 3" xfId="3262" xr:uid="{D34BEC08-6100-43A1-BDE2-C284160E0340}"/>
    <cellStyle name="Normální 18 2 2 2 2 2 4" xfId="4038" xr:uid="{FECC8F15-74AA-4046-9401-E23FC07F8A82}"/>
    <cellStyle name="Normální 18 2 2 2 2 2 5" xfId="2486" xr:uid="{790B9813-494C-4EA4-8ECB-2AB4F8B92C0E}"/>
    <cellStyle name="Normální 18 2 2 2 2 3" xfId="1128" xr:uid="{34A84D7D-49E0-4281-82D5-1B4A038DC61F}"/>
    <cellStyle name="Normální 18 2 2 2 2 3 2" xfId="1904" xr:uid="{2BFB64F6-0E7E-4B1B-9FD3-A9B2457CA84B}"/>
    <cellStyle name="Normální 18 2 2 2 2 3 2 2" xfId="5008" xr:uid="{BB9BA74C-B195-4E0F-AC70-E667FB4163DC}"/>
    <cellStyle name="Normální 18 2 2 2 2 3 2 3" xfId="3456" xr:uid="{2B3B35AB-4639-4A07-A556-F98E771CE123}"/>
    <cellStyle name="Normální 18 2 2 2 2 3 3" xfId="4232" xr:uid="{7877B436-2C8B-4E12-92A5-80A89392BA8B}"/>
    <cellStyle name="Normální 18 2 2 2 2 3 4" xfId="2680" xr:uid="{F5491872-3EB8-423D-BF27-7DDD68EF6EBB}"/>
    <cellStyle name="Normální 18 2 2 2 2 4" xfId="1516" xr:uid="{82C33B49-D5DE-4B3E-B4B6-810552641683}"/>
    <cellStyle name="Normální 18 2 2 2 2 4 2" xfId="4620" xr:uid="{49BD76A0-5B1C-4A15-9C63-F7D24C5796F8}"/>
    <cellStyle name="Normální 18 2 2 2 2 4 3" xfId="3068" xr:uid="{6B69E564-FD8F-4CAC-BE6E-9BE392D99ECB}"/>
    <cellStyle name="Normální 18 2 2 2 2 5" xfId="3844" xr:uid="{1E6B5278-FC13-466F-8117-15708542C5DF}"/>
    <cellStyle name="Normální 18 2 2 2 2 6" xfId="2292" xr:uid="{8F506D0B-8175-49C7-A8F2-393345D9D4B0}"/>
    <cellStyle name="Normální 18 2 2 2 3" xfId="630" xr:uid="{A281A34B-3A69-4E44-9B10-9EF61BDB1EBC}"/>
    <cellStyle name="Normální 18 2 2 2 3 2" xfId="936" xr:uid="{0E28A271-00BC-45C7-A9AA-2BA72DBC8219}"/>
    <cellStyle name="Normální 18 2 2 2 3 2 2" xfId="1382" xr:uid="{33146E51-781F-4C9E-9BE9-95327849BEF1}"/>
    <cellStyle name="Normální 18 2 2 2 3 2 2 2" xfId="2158" xr:uid="{99BC15C3-FF63-44BB-93A6-A680BF64A15A}"/>
    <cellStyle name="Normální 18 2 2 2 3 2 2 2 2" xfId="5262" xr:uid="{F33588AF-4573-4AE3-A433-C3590B6C03CD}"/>
    <cellStyle name="Normální 18 2 2 2 3 2 2 2 3" xfId="3710" xr:uid="{B98B9CD0-5F07-49A5-9250-525A23A724F0}"/>
    <cellStyle name="Normální 18 2 2 2 3 2 2 3" xfId="4486" xr:uid="{74B8CB0B-9A48-4900-84A9-0AC1E21D4D9C}"/>
    <cellStyle name="Normální 18 2 2 2 3 2 2 4" xfId="2934" xr:uid="{9F1A9CD7-1D41-484F-B448-1A1DE131160F}"/>
    <cellStyle name="Normální 18 2 2 2 3 2 3" xfId="1770" xr:uid="{C576362D-345D-4D8E-B77B-0F04647C6CDC}"/>
    <cellStyle name="Normální 18 2 2 2 3 2 3 2" xfId="4874" xr:uid="{2BF4DE72-5B2C-48F4-8846-AE0FCB02D766}"/>
    <cellStyle name="Normální 18 2 2 2 3 2 3 3" xfId="3322" xr:uid="{4E8A3B88-2844-45EA-9343-7E112C25825C}"/>
    <cellStyle name="Normální 18 2 2 2 3 2 4" xfId="4098" xr:uid="{778D5717-379F-4D68-86B9-E0696BBFD3FD}"/>
    <cellStyle name="Normální 18 2 2 2 3 2 5" xfId="2546" xr:uid="{5AD18918-3272-4B2D-B493-2CE5EFB56B29}"/>
    <cellStyle name="Normální 18 2 2 2 3 3" xfId="1188" xr:uid="{5716FE17-7979-4D0D-9F48-04147C907EF0}"/>
    <cellStyle name="Normální 18 2 2 2 3 3 2" xfId="1964" xr:uid="{BCABBA1A-1565-4249-A8FC-D61198A0AFEC}"/>
    <cellStyle name="Normální 18 2 2 2 3 3 2 2" xfId="5068" xr:uid="{71045C59-B8B1-43C4-8EB7-3A3AE63D77BC}"/>
    <cellStyle name="Normální 18 2 2 2 3 3 2 3" xfId="3516" xr:uid="{E00370D6-5721-4212-9361-FE27DE197C1B}"/>
    <cellStyle name="Normální 18 2 2 2 3 3 3" xfId="4292" xr:uid="{7DD2B87C-7660-4812-A4DD-2167309DBFAF}"/>
    <cellStyle name="Normální 18 2 2 2 3 3 4" xfId="2740" xr:uid="{F85E7DB2-D164-4263-8261-6D5F39FE2C81}"/>
    <cellStyle name="Normální 18 2 2 2 3 4" xfId="1576" xr:uid="{64AEF1F4-1629-4B99-A677-49D17A1D6D6F}"/>
    <cellStyle name="Normální 18 2 2 2 3 4 2" xfId="4680" xr:uid="{60A8C8A3-39FC-460E-B0C0-3FB9379176CE}"/>
    <cellStyle name="Normální 18 2 2 2 3 4 3" xfId="3128" xr:uid="{722BFCF1-EB4F-4BCA-A7E8-F8B5E2FA768F}"/>
    <cellStyle name="Normální 18 2 2 2 3 5" xfId="3904" xr:uid="{E45A6000-512F-4C47-98DE-27DE27A58D8E}"/>
    <cellStyle name="Normální 18 2 2 2 3 6" xfId="2352" xr:uid="{7C7C6A44-C9B4-4128-A15A-F92B7C78F5B3}"/>
    <cellStyle name="Normální 18 2 2 2 4" xfId="814" xr:uid="{E6831B3C-D917-408F-8EDA-3F42E7EEE2AF}"/>
    <cellStyle name="Normální 18 2 2 2 4 2" xfId="1262" xr:uid="{EBE5A2D9-B207-45FE-B32F-4BD460B061F6}"/>
    <cellStyle name="Normální 18 2 2 2 4 2 2" xfId="2038" xr:uid="{2158AA71-8ED3-4E8F-A5E3-C7B6B9F1EDE2}"/>
    <cellStyle name="Normální 18 2 2 2 4 2 2 2" xfId="5142" xr:uid="{9E6DC9AA-C7CA-47ED-A461-3843FBB28A56}"/>
    <cellStyle name="Normální 18 2 2 2 4 2 2 3" xfId="3590" xr:uid="{B26CB2E5-1278-4DE6-ADD3-FF89A6B08184}"/>
    <cellStyle name="Normální 18 2 2 2 4 2 3" xfId="4366" xr:uid="{F91313B6-7120-44AA-8A62-2CF9DE86FC15}"/>
    <cellStyle name="Normální 18 2 2 2 4 2 4" xfId="2814" xr:uid="{10700231-BC81-4010-9076-81506E0844AA}"/>
    <cellStyle name="Normální 18 2 2 2 4 3" xfId="1650" xr:uid="{FD0830D7-D2FD-4540-A3E7-88C722A74746}"/>
    <cellStyle name="Normální 18 2 2 2 4 3 2" xfId="4754" xr:uid="{1F7A5145-19E7-4146-9C5B-655B9F6ADFC3}"/>
    <cellStyle name="Normální 18 2 2 2 4 3 3" xfId="3202" xr:uid="{EFF25EE2-CBC4-4F81-BA7D-182FA6B57CA3}"/>
    <cellStyle name="Normální 18 2 2 2 4 4" xfId="3978" xr:uid="{D699971F-74A8-4D6D-BD18-A51261AF41C9}"/>
    <cellStyle name="Normální 18 2 2 2 4 5" xfId="2426" xr:uid="{19F8F5AA-1378-4CE3-94BB-085112A54A97}"/>
    <cellStyle name="Normální 18 2 2 2 5" xfId="1068" xr:uid="{C7AA7DEE-DEB3-4451-83AC-A207E11B94CC}"/>
    <cellStyle name="Normální 18 2 2 2 5 2" xfId="1844" xr:uid="{2634E298-AEC2-4A12-AF6A-F619195ED56B}"/>
    <cellStyle name="Normální 18 2 2 2 5 2 2" xfId="4948" xr:uid="{179F516D-5AFA-4D20-B9AE-A5C910743AC2}"/>
    <cellStyle name="Normální 18 2 2 2 5 2 3" xfId="3396" xr:uid="{54B11769-33EE-4F5A-8A8C-645AB5A53453}"/>
    <cellStyle name="Normální 18 2 2 2 5 3" xfId="4172" xr:uid="{FF416187-78D1-45CE-A5CA-965E92AD6512}"/>
    <cellStyle name="Normální 18 2 2 2 5 4" xfId="2620" xr:uid="{F4CD33DF-7BC8-4AAA-9FE4-33CF5A993866}"/>
    <cellStyle name="Normální 18 2 2 2 6" xfId="1456" xr:uid="{E3E3E771-2116-4083-AA54-9B388B8AFB3B}"/>
    <cellStyle name="Normální 18 2 2 2 6 2" xfId="4560" xr:uid="{D355E15A-1766-4724-A1E0-7331EFD9C073}"/>
    <cellStyle name="Normální 18 2 2 2 6 3" xfId="3008" xr:uid="{CFBD8F31-ADAC-4E95-A1AE-D873A3310470}"/>
    <cellStyle name="Normální 18 2 2 2 7" xfId="3784" xr:uid="{FF6CB3C9-E986-4D46-B080-2CD0B60AED8E}"/>
    <cellStyle name="Normální 18 2 2 2 8" xfId="2232" xr:uid="{0CC4A1B7-8038-4256-87DC-E40FDBAD5989}"/>
    <cellStyle name="Normální 18 2 2 3" xfId="543" xr:uid="{8CF837FC-D112-4388-B221-C81DA1E8CB52}"/>
    <cellStyle name="Normální 18 2 2 3 2" xfId="852" xr:uid="{D212E422-BBB3-4CA0-88DE-0FCEF5DCEF62}"/>
    <cellStyle name="Normální 18 2 2 3 2 2" xfId="1298" xr:uid="{4C303CC4-37EA-4BC1-AC94-A7355A13D2DB}"/>
    <cellStyle name="Normální 18 2 2 3 2 2 2" xfId="2074" xr:uid="{40E68FCE-E7FE-4E99-AFBD-B785AF04E766}"/>
    <cellStyle name="Normální 18 2 2 3 2 2 2 2" xfId="5178" xr:uid="{83E90E36-02E0-4E8A-B8D6-C89AA64BF40C}"/>
    <cellStyle name="Normální 18 2 2 3 2 2 2 3" xfId="3626" xr:uid="{3B594E96-FEB6-4E63-8A78-232F4A434537}"/>
    <cellStyle name="Normální 18 2 2 3 2 2 3" xfId="4402" xr:uid="{85F69693-FD08-4C27-B600-A556C1DE1762}"/>
    <cellStyle name="Normální 18 2 2 3 2 2 4" xfId="2850" xr:uid="{52B76AE2-1747-4708-8BA5-914DD5373262}"/>
    <cellStyle name="Normální 18 2 2 3 2 3" xfId="1686" xr:uid="{4174A2C0-7640-4AB1-97BF-06804FA7C605}"/>
    <cellStyle name="Normální 18 2 2 3 2 3 2" xfId="4790" xr:uid="{902F5251-43E0-4C52-961D-FA7C2F436DE6}"/>
    <cellStyle name="Normální 18 2 2 3 2 3 3" xfId="3238" xr:uid="{CB9E21AF-F525-459F-9262-339310CE6FF6}"/>
    <cellStyle name="Normální 18 2 2 3 2 4" xfId="4014" xr:uid="{C4315CE8-8854-4C7D-AD91-C5366ED68283}"/>
    <cellStyle name="Normální 18 2 2 3 2 5" xfId="2462" xr:uid="{8D94FEAE-9C15-41EF-A129-1E39238EF842}"/>
    <cellStyle name="Normální 18 2 2 3 3" xfId="1104" xr:uid="{8E44ADBA-177C-458A-B17F-2A62074512CF}"/>
    <cellStyle name="Normální 18 2 2 3 3 2" xfId="1880" xr:uid="{38B552C4-0CA1-4EC7-BCF6-2FA8C1EF61D6}"/>
    <cellStyle name="Normální 18 2 2 3 3 2 2" xfId="4984" xr:uid="{39D6313F-5755-4B15-B8D5-1C05755251D8}"/>
    <cellStyle name="Normální 18 2 2 3 3 2 3" xfId="3432" xr:uid="{D33D0FE6-1174-4C1B-971F-25C408B178D4}"/>
    <cellStyle name="Normální 18 2 2 3 3 3" xfId="4208" xr:uid="{C371ADD2-7DA6-45D5-A647-B57E95424A75}"/>
    <cellStyle name="Normální 18 2 2 3 3 4" xfId="2656" xr:uid="{9034D8AE-760E-4F44-9274-FE9B843E88CD}"/>
    <cellStyle name="Normální 18 2 2 3 4" xfId="1492" xr:uid="{8D5C02F9-6808-4A73-B239-D2D6B18CBC72}"/>
    <cellStyle name="Normální 18 2 2 3 4 2" xfId="4596" xr:uid="{EBFF6824-82E0-4400-B5FB-AF6DBD2AC7B1}"/>
    <cellStyle name="Normální 18 2 2 3 4 3" xfId="3044" xr:uid="{1BFED7F9-C3D8-43A8-AE32-6EE4236FDC37}"/>
    <cellStyle name="Normální 18 2 2 3 5" xfId="3820" xr:uid="{FF76C4ED-1ED2-482D-B932-D35B7A3016F5}"/>
    <cellStyle name="Normální 18 2 2 3 6" xfId="2268" xr:uid="{AA7A1532-A353-4975-B670-D908BB6B529A}"/>
    <cellStyle name="Normální 18 2 2 4" xfId="605" xr:uid="{0C3930F1-72AD-4857-A52D-EA7CB85D6C38}"/>
    <cellStyle name="Normální 18 2 2 4 2" xfId="912" xr:uid="{A9ACE8F5-FE0E-4FE2-ABEB-7C0D6D3F2AF5}"/>
    <cellStyle name="Normální 18 2 2 4 2 2" xfId="1358" xr:uid="{40B67A55-7AD6-4292-BED1-D1E4AB196F7D}"/>
    <cellStyle name="Normální 18 2 2 4 2 2 2" xfId="2134" xr:uid="{8CC78B58-5B85-4C01-BE72-76F54C75D437}"/>
    <cellStyle name="Normální 18 2 2 4 2 2 2 2" xfId="5238" xr:uid="{9404D1B8-E60D-4288-B3C8-82837FAAB214}"/>
    <cellStyle name="Normální 18 2 2 4 2 2 2 3" xfId="3686" xr:uid="{949BD385-4078-4368-9B14-1295A7FE5E8B}"/>
    <cellStyle name="Normální 18 2 2 4 2 2 3" xfId="4462" xr:uid="{16480064-5CA9-4808-9449-7089CF9F66F4}"/>
    <cellStyle name="Normální 18 2 2 4 2 2 4" xfId="2910" xr:uid="{392099FC-E058-4401-B152-A39336A74340}"/>
    <cellStyle name="Normální 18 2 2 4 2 3" xfId="1746" xr:uid="{45EF1BCD-CF4F-47F3-B7E5-C1BFACD7CDF3}"/>
    <cellStyle name="Normální 18 2 2 4 2 3 2" xfId="4850" xr:uid="{2E86DA78-A916-4C06-B3F3-9FCF3159844A}"/>
    <cellStyle name="Normální 18 2 2 4 2 3 3" xfId="3298" xr:uid="{CE1024B0-2E7B-4EE8-B835-DFF073C5DDBD}"/>
    <cellStyle name="Normální 18 2 2 4 2 4" xfId="4074" xr:uid="{1BCB6715-5EFE-45E0-AF4B-8DD98AE1F71D}"/>
    <cellStyle name="Normální 18 2 2 4 2 5" xfId="2522" xr:uid="{73CD8ECF-6D6A-47D5-810D-DE7CDE59E042}"/>
    <cellStyle name="Normální 18 2 2 4 3" xfId="1164" xr:uid="{7DFB4637-CB7D-4F0C-B123-291EF889978F}"/>
    <cellStyle name="Normální 18 2 2 4 3 2" xfId="1940" xr:uid="{86E2DF0A-722D-4315-ACBD-FC7FE6B8B85A}"/>
    <cellStyle name="Normální 18 2 2 4 3 2 2" xfId="5044" xr:uid="{98DB8CD3-384A-4069-B3C3-5ADB4BD31CBC}"/>
    <cellStyle name="Normální 18 2 2 4 3 2 3" xfId="3492" xr:uid="{5878DCF8-8340-4731-9C58-64329BC302DE}"/>
    <cellStyle name="Normální 18 2 2 4 3 3" xfId="4268" xr:uid="{110038D6-9649-45AD-8CEB-BDCE054C5E94}"/>
    <cellStyle name="Normální 18 2 2 4 3 4" xfId="2716" xr:uid="{B9BB188A-82C8-46B4-BD5A-98200864D1B9}"/>
    <cellStyle name="Normální 18 2 2 4 4" xfId="1552" xr:uid="{78DAFA99-F509-4213-AB6E-90D38215839C}"/>
    <cellStyle name="Normální 18 2 2 4 4 2" xfId="4656" xr:uid="{2CA565AE-D154-4488-9AC1-0F565955E2AD}"/>
    <cellStyle name="Normální 18 2 2 4 4 3" xfId="3104" xr:uid="{816E1C13-5283-421D-8A7E-347A0A7597C7}"/>
    <cellStyle name="Normální 18 2 2 4 5" xfId="3880" xr:uid="{ACEF3657-1151-48EC-9DBA-E792827C8A89}"/>
    <cellStyle name="Normální 18 2 2 4 6" xfId="2328" xr:uid="{D280BB03-8014-4BE9-8CFB-86ECEBF69497}"/>
    <cellStyle name="Normální 18 2 2 5" xfId="778" xr:uid="{4A755723-9CE8-4B41-BEC8-494DD8F96B3F}"/>
    <cellStyle name="Normální 18 2 2 5 2" xfId="1238" xr:uid="{4425FCBE-1DE9-4641-9269-D41FF9057DC9}"/>
    <cellStyle name="Normální 18 2 2 5 2 2" xfId="2014" xr:uid="{2560B841-8873-439B-A9A4-F897F7845C16}"/>
    <cellStyle name="Normální 18 2 2 5 2 2 2" xfId="5118" xr:uid="{AE8D7AD0-4AB5-4E45-A0E0-41DC79B1CADE}"/>
    <cellStyle name="Normální 18 2 2 5 2 2 3" xfId="3566" xr:uid="{A6745DEF-147F-4815-99CE-46173A172B9D}"/>
    <cellStyle name="Normální 18 2 2 5 2 3" xfId="4342" xr:uid="{1055D0A2-406C-4BD8-A414-97AFB317DD42}"/>
    <cellStyle name="Normální 18 2 2 5 2 4" xfId="2790" xr:uid="{A6968603-56A5-495F-86A7-D47AEC28D919}"/>
    <cellStyle name="Normální 18 2 2 5 3" xfId="1626" xr:uid="{65DC228C-822F-42CE-A33A-3682C359099E}"/>
    <cellStyle name="Normální 18 2 2 5 3 2" xfId="4730" xr:uid="{46A1B3F9-5732-4CDE-AE95-615A0AD37BA2}"/>
    <cellStyle name="Normální 18 2 2 5 3 3" xfId="3178" xr:uid="{7350F82D-976E-4B5A-B043-B057462C4A4E}"/>
    <cellStyle name="Normální 18 2 2 5 4" xfId="3954" xr:uid="{B86697F2-5CCD-41B7-BF64-EB2201566F76}"/>
    <cellStyle name="Normální 18 2 2 5 5" xfId="2402" xr:uid="{FE6186E1-282E-4060-AEAC-6FE89208502B}"/>
    <cellStyle name="Normální 18 2 2 6" xfId="1044" xr:uid="{330AF3A1-616B-4B54-8F12-4769940DA612}"/>
    <cellStyle name="Normální 18 2 2 6 2" xfId="1820" xr:uid="{2E3232CB-8C3C-4E35-984C-22E78F966486}"/>
    <cellStyle name="Normální 18 2 2 6 2 2" xfId="4924" xr:uid="{50241410-65BD-424D-8729-D319891D64D7}"/>
    <cellStyle name="Normální 18 2 2 6 2 3" xfId="3372" xr:uid="{6C6437E9-6F49-468A-B657-9763338E589A}"/>
    <cellStyle name="Normální 18 2 2 6 3" xfId="4148" xr:uid="{6B55E621-DF6E-438A-B082-EDB201E90B26}"/>
    <cellStyle name="Normální 18 2 2 6 4" xfId="2596" xr:uid="{F50854F4-D66F-4270-920A-4F8327C25249}"/>
    <cellStyle name="Normální 18 2 2 7" xfId="1432" xr:uid="{BCEEAF26-8C44-45B2-8016-7E729C046E09}"/>
    <cellStyle name="Normální 18 2 2 7 2" xfId="4536" xr:uid="{80F9188C-54D1-4594-98A3-A66A4A6CD184}"/>
    <cellStyle name="Normální 18 2 2 7 3" xfId="2984" xr:uid="{0F6CB4FB-8199-42A7-B32D-67A3FD925373}"/>
    <cellStyle name="Normální 18 2 2 8" xfId="3760" xr:uid="{9DB4B946-9CA2-4F9F-918B-E33FDF458FFD}"/>
    <cellStyle name="Normální 18 2 2 9" xfId="2208" xr:uid="{8704B7A1-8AEF-4AC8-9460-C430ABFCC20A}"/>
    <cellStyle name="Normální 18 2 3" xfId="387" xr:uid="{48593717-5A8D-4899-BD10-071A409212AC}"/>
    <cellStyle name="Normální 18 2 3 2" xfId="511" xr:uid="{5C124BB4-602B-423B-B9FC-31C8132E71DA}"/>
    <cellStyle name="Normální 18 2 3 2 2" xfId="596" xr:uid="{163D0190-518C-419B-B624-BDF41E94E9D4}"/>
    <cellStyle name="Normální 18 2 3 2 2 2" xfId="904" xr:uid="{4B3B7F10-4C91-4D7A-B7B2-948545D117B4}"/>
    <cellStyle name="Normální 18 2 3 2 2 2 2" xfId="1350" xr:uid="{51E3D7A1-D5FF-43BA-B7F9-8DFEF4F1C56C}"/>
    <cellStyle name="Normální 18 2 3 2 2 2 2 2" xfId="2126" xr:uid="{9747B811-34F9-4D88-A1D5-29E174F3FE36}"/>
    <cellStyle name="Normální 18 2 3 2 2 2 2 2 2" xfId="5230" xr:uid="{B1B7E8C5-4390-4341-8F48-A1CF37F8CE4A}"/>
    <cellStyle name="Normální 18 2 3 2 2 2 2 2 3" xfId="3678" xr:uid="{D8C325E9-7B2B-4E4B-A74A-01DD6E738373}"/>
    <cellStyle name="Normální 18 2 3 2 2 2 2 3" xfId="4454" xr:uid="{9EF0C363-B6CA-49F0-9CD9-DDAE43DDA89F}"/>
    <cellStyle name="Normální 18 2 3 2 2 2 2 4" xfId="2902" xr:uid="{B8C28175-A8C2-49EF-A55F-93B672739AAE}"/>
    <cellStyle name="Normální 18 2 3 2 2 2 3" xfId="1738" xr:uid="{C7A10D35-527A-4068-ACA0-7FA9C6A74745}"/>
    <cellStyle name="Normální 18 2 3 2 2 2 3 2" xfId="4842" xr:uid="{FE8F0CA5-4AFB-452E-B536-4D07ED7EB307}"/>
    <cellStyle name="Normální 18 2 3 2 2 2 3 3" xfId="3290" xr:uid="{2CD1BAFA-EC89-4009-8089-4427B5D241E6}"/>
    <cellStyle name="Normální 18 2 3 2 2 2 4" xfId="4066" xr:uid="{403EA603-D9A4-4822-8D9D-30EE7D9A44AA}"/>
    <cellStyle name="Normální 18 2 3 2 2 2 5" xfId="2514" xr:uid="{4D52F701-BF15-42D4-8F4B-19B443CEBA7D}"/>
    <cellStyle name="Normální 18 2 3 2 2 3" xfId="1156" xr:uid="{4F0C7ED7-34CD-4672-B447-6DC15C6B44F5}"/>
    <cellStyle name="Normální 18 2 3 2 2 3 2" xfId="1932" xr:uid="{83FED85B-3FF7-4A8F-8154-0CC4727D6500}"/>
    <cellStyle name="Normální 18 2 3 2 2 3 2 2" xfId="5036" xr:uid="{18E9DA8E-821F-4532-B976-4743959517A5}"/>
    <cellStyle name="Normální 18 2 3 2 2 3 2 3" xfId="3484" xr:uid="{4755A158-0C7D-402A-8655-F57FB8420DA6}"/>
    <cellStyle name="Normální 18 2 3 2 2 3 3" xfId="4260" xr:uid="{8E0E52DB-064C-4992-85BE-06095A339E96}"/>
    <cellStyle name="Normální 18 2 3 2 2 3 4" xfId="2708" xr:uid="{8B663891-89BF-41D0-A56A-402377B36E3E}"/>
    <cellStyle name="Normální 18 2 3 2 2 4" xfId="1544" xr:uid="{9B0FD699-D184-4CD2-9A7B-87FF5AF2B403}"/>
    <cellStyle name="Normální 18 2 3 2 2 4 2" xfId="4648" xr:uid="{B3D36062-9B23-45CE-A015-9B6752011F5E}"/>
    <cellStyle name="Normální 18 2 3 2 2 4 3" xfId="3096" xr:uid="{437C6A16-71F1-4795-B9D7-D04CD9537440}"/>
    <cellStyle name="Normální 18 2 3 2 2 5" xfId="3872" xr:uid="{60BE248C-AB18-4223-B9DE-A74B6BC56011}"/>
    <cellStyle name="Normální 18 2 3 2 2 6" xfId="2320" xr:uid="{394C5C88-6AB0-45B5-9805-CD8B664EB937}"/>
    <cellStyle name="Normální 18 2 3 2 3" xfId="658" xr:uid="{4B0A5DAC-3AD7-4DD9-8087-532342708970}"/>
    <cellStyle name="Normální 18 2 3 2 3 2" xfId="964" xr:uid="{B0B6DB1B-9CEA-49BF-B790-F91963796A12}"/>
    <cellStyle name="Normální 18 2 3 2 3 2 2" xfId="1410" xr:uid="{CFF727A4-BEC6-400F-B53C-03F2A02327BA}"/>
    <cellStyle name="Normální 18 2 3 2 3 2 2 2" xfId="2186" xr:uid="{9CE41F00-EECB-4074-8DE7-76F7E8A5C090}"/>
    <cellStyle name="Normální 18 2 3 2 3 2 2 2 2" xfId="5290" xr:uid="{2535A39C-B108-429A-8844-BF699E34DD82}"/>
    <cellStyle name="Normální 18 2 3 2 3 2 2 2 3" xfId="3738" xr:uid="{57D7F716-4544-44B9-B4FF-6D5CF7A535F6}"/>
    <cellStyle name="Normální 18 2 3 2 3 2 2 3" xfId="4514" xr:uid="{8ECC04ED-F015-4005-A85E-CCCD868B35CC}"/>
    <cellStyle name="Normální 18 2 3 2 3 2 2 4" xfId="2962" xr:uid="{4F64048C-C8AE-4A63-8718-808D6017D5BE}"/>
    <cellStyle name="Normální 18 2 3 2 3 2 3" xfId="1798" xr:uid="{8EAA9E34-9814-49B4-B0BF-FB32F3CF65EB}"/>
    <cellStyle name="Normální 18 2 3 2 3 2 3 2" xfId="4902" xr:uid="{8EF14433-5976-4242-97A3-09E097FA326D}"/>
    <cellStyle name="Normální 18 2 3 2 3 2 3 3" xfId="3350" xr:uid="{DD7B9CF1-CAA7-4B08-A5F2-5A1AB08F0A47}"/>
    <cellStyle name="Normální 18 2 3 2 3 2 4" xfId="4126" xr:uid="{3742E5FD-768D-47AB-9F5B-9A9F5896FF8F}"/>
    <cellStyle name="Normální 18 2 3 2 3 2 5" xfId="2574" xr:uid="{3C5442D8-FDA7-4F04-A6A8-AC0992789146}"/>
    <cellStyle name="Normální 18 2 3 2 3 3" xfId="1216" xr:uid="{78CAE001-4666-4A30-A48C-402947C3A356}"/>
    <cellStyle name="Normální 18 2 3 2 3 3 2" xfId="1992" xr:uid="{B8B1B733-13D9-404D-AD0D-B501546C7F7C}"/>
    <cellStyle name="Normální 18 2 3 2 3 3 2 2" xfId="5096" xr:uid="{A7D70775-257A-4F9C-B811-108D09A0CBD1}"/>
    <cellStyle name="Normální 18 2 3 2 3 3 2 3" xfId="3544" xr:uid="{59FF0200-283D-4A7B-A7A6-C7E79AC18D65}"/>
    <cellStyle name="Normální 18 2 3 2 3 3 3" xfId="4320" xr:uid="{654209C3-A404-482F-9E0F-70843BE47C40}"/>
    <cellStyle name="Normální 18 2 3 2 3 3 4" xfId="2768" xr:uid="{E8EA2F7D-02CF-4542-9528-5E60DBDAE0FB}"/>
    <cellStyle name="Normální 18 2 3 2 3 4" xfId="1604" xr:uid="{EE9F5281-B545-4231-A2FE-5D72CD9757A5}"/>
    <cellStyle name="Normální 18 2 3 2 3 4 2" xfId="4708" xr:uid="{24282C99-1BD7-4FDE-B4AC-E69134CEE4A0}"/>
    <cellStyle name="Normální 18 2 3 2 3 4 3" xfId="3156" xr:uid="{36DB5259-B8EA-46D0-BDDB-6E34454992B5}"/>
    <cellStyle name="Normální 18 2 3 2 3 5" xfId="3932" xr:uid="{D7DEF7FE-0AF8-4CA9-88D2-6312937215A8}"/>
    <cellStyle name="Normální 18 2 3 2 3 6" xfId="2380" xr:uid="{58BE2806-3774-4731-AE6D-5418DC4F0AFC}"/>
    <cellStyle name="Normální 18 2 3 2 4" xfId="842" xr:uid="{50754225-8038-460D-B6FE-8BC09BB2A702}"/>
    <cellStyle name="Normální 18 2 3 2 4 2" xfId="1290" xr:uid="{34668977-07C9-4143-A89D-12E10686D0A3}"/>
    <cellStyle name="Normální 18 2 3 2 4 2 2" xfId="2066" xr:uid="{1BC06572-A3F6-4DDD-A8BC-A73A20AE5DA6}"/>
    <cellStyle name="Normální 18 2 3 2 4 2 2 2" xfId="5170" xr:uid="{9F1AFB55-2AEA-40C3-9D6C-67A6ACD34662}"/>
    <cellStyle name="Normální 18 2 3 2 4 2 2 3" xfId="3618" xr:uid="{CB24EBE2-14F4-4B2C-90F4-7A63411F31EA}"/>
    <cellStyle name="Normální 18 2 3 2 4 2 3" xfId="4394" xr:uid="{01174FC4-DE5C-45C3-9949-9D04188D44FC}"/>
    <cellStyle name="Normální 18 2 3 2 4 2 4" xfId="2842" xr:uid="{4144F602-6EFC-42AA-8A59-7AADCE1EAD60}"/>
    <cellStyle name="Normální 18 2 3 2 4 3" xfId="1678" xr:uid="{1935497A-7389-47DA-861E-F364C2780C46}"/>
    <cellStyle name="Normální 18 2 3 2 4 3 2" xfId="4782" xr:uid="{E613A63A-7AFE-4999-A247-D248F05A6F35}"/>
    <cellStyle name="Normální 18 2 3 2 4 3 3" xfId="3230" xr:uid="{02C7D9EB-9103-43E9-840D-619D64764901}"/>
    <cellStyle name="Normální 18 2 3 2 4 4" xfId="4006" xr:uid="{EDCCC1A0-AF77-4201-A527-473B1E3B23AF}"/>
    <cellStyle name="Normální 18 2 3 2 4 5" xfId="2454" xr:uid="{50F280C3-4F32-4A28-8A67-A0DECA6BDA1A}"/>
    <cellStyle name="Normální 18 2 3 2 5" xfId="1096" xr:uid="{431E9F39-869B-4DCE-A810-482C467AB73A}"/>
    <cellStyle name="Normální 18 2 3 2 5 2" xfId="1872" xr:uid="{54A86F34-A3E0-4410-A7F1-B62CBFE4A36C}"/>
    <cellStyle name="Normální 18 2 3 2 5 2 2" xfId="4976" xr:uid="{EFDBDBA4-8554-41F6-8715-15F342718901}"/>
    <cellStyle name="Normální 18 2 3 2 5 2 3" xfId="3424" xr:uid="{9A80FB18-E149-4008-93B8-7F67AE31DDC0}"/>
    <cellStyle name="Normální 18 2 3 2 5 3" xfId="4200" xr:uid="{9DE20793-ED93-4C45-B231-C1FCD88794AA}"/>
    <cellStyle name="Normální 18 2 3 2 5 4" xfId="2648" xr:uid="{E9737B26-8FC5-4A26-AF7F-BE57E112D06B}"/>
    <cellStyle name="Normální 18 2 3 2 6" xfId="1484" xr:uid="{BD944202-5357-4034-A768-18B4804C2C17}"/>
    <cellStyle name="Normální 18 2 3 2 6 2" xfId="4588" xr:uid="{64D13D2D-F457-45CE-9133-925AC570DC03}"/>
    <cellStyle name="Normální 18 2 3 2 6 3" xfId="3036" xr:uid="{6640ABB8-0D44-4B86-B33F-F7B11F2705F8}"/>
    <cellStyle name="Normální 18 2 3 2 7" xfId="3812" xr:uid="{6CC87311-DD85-4EF4-A1EB-EB8633378C22}"/>
    <cellStyle name="Normální 18 2 3 2 8" xfId="2260" xr:uid="{124D530B-F61F-4650-9614-B0C85C352CC3}"/>
    <cellStyle name="Normální 18 2 3 3" xfId="559" xr:uid="{F191AA23-295B-462C-BBE9-7ACCAF377092}"/>
    <cellStyle name="Normální 18 2 3 3 2" xfId="868" xr:uid="{CB08E0CF-D2D3-46FD-B8BA-DC7F53B4DE87}"/>
    <cellStyle name="Normální 18 2 3 3 2 2" xfId="1314" xr:uid="{823A70DC-345D-4638-BF40-B5DBE7372E72}"/>
    <cellStyle name="Normální 18 2 3 3 2 2 2" xfId="2090" xr:uid="{50A1AB87-A71D-44F6-8EF1-A841A7B2A78D}"/>
    <cellStyle name="Normální 18 2 3 3 2 2 2 2" xfId="5194" xr:uid="{F40546B5-B33C-4A80-AD05-1831BBD130CA}"/>
    <cellStyle name="Normální 18 2 3 3 2 2 2 3" xfId="3642" xr:uid="{DB77E931-6A0E-4DCA-848C-9E26B74E28D2}"/>
    <cellStyle name="Normální 18 2 3 3 2 2 3" xfId="4418" xr:uid="{5C4BBC11-B8DE-496D-9B7D-776922DF038D}"/>
    <cellStyle name="Normální 18 2 3 3 2 2 4" xfId="2866" xr:uid="{4D6E2E9F-B6F7-45CB-A30F-E5FAD7B5844F}"/>
    <cellStyle name="Normální 18 2 3 3 2 3" xfId="1702" xr:uid="{8974C386-BD5D-4672-B850-B5F3A8E8CF96}"/>
    <cellStyle name="Normální 18 2 3 3 2 3 2" xfId="4806" xr:uid="{47B67BCB-90E6-4604-8234-1AC4C3D09101}"/>
    <cellStyle name="Normální 18 2 3 3 2 3 3" xfId="3254" xr:uid="{35483F2D-11D0-4705-8F59-8BB6C9633A00}"/>
    <cellStyle name="Normální 18 2 3 3 2 4" xfId="4030" xr:uid="{5F42268C-FE76-447C-8D94-24B47DBFAD34}"/>
    <cellStyle name="Normální 18 2 3 3 2 5" xfId="2478" xr:uid="{E226EAF8-2DE8-4BB8-9D48-F12F4FC9EF99}"/>
    <cellStyle name="Normální 18 2 3 3 3" xfId="1120" xr:uid="{1D41E72C-852F-4749-97D3-7E4F7E837655}"/>
    <cellStyle name="Normální 18 2 3 3 3 2" xfId="1896" xr:uid="{9862CB6A-DD6F-440B-86B7-A60BDDF63CA2}"/>
    <cellStyle name="Normální 18 2 3 3 3 2 2" xfId="5000" xr:uid="{5CF3476B-DBE6-447E-A1C9-731A3D541713}"/>
    <cellStyle name="Normální 18 2 3 3 3 2 3" xfId="3448" xr:uid="{80C54821-9A8E-4116-8434-FCC8D10B8D59}"/>
    <cellStyle name="Normální 18 2 3 3 3 3" xfId="4224" xr:uid="{89052773-85E7-4057-8BA5-C8A7004BDB09}"/>
    <cellStyle name="Normální 18 2 3 3 3 4" xfId="2672" xr:uid="{EEB1BB18-B9B7-4A07-8DDC-BB5603BF3585}"/>
    <cellStyle name="Normální 18 2 3 3 4" xfId="1508" xr:uid="{AF128548-CD7F-42A0-BABB-6A0B598FA567}"/>
    <cellStyle name="Normální 18 2 3 3 4 2" xfId="4612" xr:uid="{C98A1A87-3380-4390-BC67-E1A5D5C84FD8}"/>
    <cellStyle name="Normální 18 2 3 3 4 3" xfId="3060" xr:uid="{A42370F4-CC7F-4CD2-9FBF-22F6D331495A}"/>
    <cellStyle name="Normální 18 2 3 3 5" xfId="3836" xr:uid="{18F40A8E-868A-4712-B942-9C29D2AC4478}"/>
    <cellStyle name="Normální 18 2 3 3 6" xfId="2284" xr:uid="{AE6320E9-DCC9-4951-97BB-11749E0D225F}"/>
    <cellStyle name="Normální 18 2 3 4" xfId="621" xr:uid="{EC6681E6-0935-47D0-9D17-64740051586D}"/>
    <cellStyle name="Normální 18 2 3 4 2" xfId="928" xr:uid="{5D279044-15AE-4074-BC23-01CEFFCEDB36}"/>
    <cellStyle name="Normální 18 2 3 4 2 2" xfId="1374" xr:uid="{FBB8F4E4-E88E-458B-A9BD-810D159436EC}"/>
    <cellStyle name="Normální 18 2 3 4 2 2 2" xfId="2150" xr:uid="{AA814378-460B-4414-B588-44F0CC02DAB2}"/>
    <cellStyle name="Normální 18 2 3 4 2 2 2 2" xfId="5254" xr:uid="{C84CEB52-7134-48D3-A062-6B9DCDF4D031}"/>
    <cellStyle name="Normální 18 2 3 4 2 2 2 3" xfId="3702" xr:uid="{13CED11B-4BA3-405A-A6C1-5E954B2DD8F4}"/>
    <cellStyle name="Normální 18 2 3 4 2 2 3" xfId="4478" xr:uid="{A40DF120-0A9B-4C4D-9E6B-696CDA99E3C2}"/>
    <cellStyle name="Normální 18 2 3 4 2 2 4" xfId="2926" xr:uid="{443D86D0-566B-46CC-934A-CC71B4388F88}"/>
    <cellStyle name="Normální 18 2 3 4 2 3" xfId="1762" xr:uid="{3D03CFAC-94BF-4AF6-ADA5-637120A3C1B9}"/>
    <cellStyle name="Normální 18 2 3 4 2 3 2" xfId="4866" xr:uid="{654F88EE-5814-43D6-B5EA-9A8658B54CC9}"/>
    <cellStyle name="Normální 18 2 3 4 2 3 3" xfId="3314" xr:uid="{B813B48F-600D-4ACA-864D-61989F07A9C5}"/>
    <cellStyle name="Normální 18 2 3 4 2 4" xfId="4090" xr:uid="{3E64BD62-B540-4BA6-B2DB-2B82053E75CD}"/>
    <cellStyle name="Normální 18 2 3 4 2 5" xfId="2538" xr:uid="{288E0BC0-56FF-415D-886E-45DB56241F19}"/>
    <cellStyle name="Normální 18 2 3 4 3" xfId="1180" xr:uid="{2391A6A1-5252-43B3-B7CC-ABBFC0633E4F}"/>
    <cellStyle name="Normální 18 2 3 4 3 2" xfId="1956" xr:uid="{D9D04B39-80E0-4F01-A9F7-65C1706A42C0}"/>
    <cellStyle name="Normální 18 2 3 4 3 2 2" xfId="5060" xr:uid="{7EE96021-914D-47CB-97AC-F6182E30F748}"/>
    <cellStyle name="Normální 18 2 3 4 3 2 3" xfId="3508" xr:uid="{AB07BBF2-AC35-4C84-960A-0CEC3754889C}"/>
    <cellStyle name="Normální 18 2 3 4 3 3" xfId="4284" xr:uid="{22A93E09-2910-4EA2-BDD5-A147CF40F0A6}"/>
    <cellStyle name="Normální 18 2 3 4 3 4" xfId="2732" xr:uid="{281EF1C6-EB78-41D7-967E-A2132FB75AE5}"/>
    <cellStyle name="Normální 18 2 3 4 4" xfId="1568" xr:uid="{26895BE0-7D5B-41D0-B6D4-F8DB74FC81B8}"/>
    <cellStyle name="Normální 18 2 3 4 4 2" xfId="4672" xr:uid="{E387F545-7A3C-4879-8D6D-0F2A7FE7945A}"/>
    <cellStyle name="Normální 18 2 3 4 4 3" xfId="3120" xr:uid="{EAAFDF60-528F-4603-9B60-8E4C0C82BBF5}"/>
    <cellStyle name="Normální 18 2 3 4 5" xfId="3896" xr:uid="{8C5B4715-D0CC-49BF-919F-687C63DDA0AC}"/>
    <cellStyle name="Normální 18 2 3 4 6" xfId="2344" xr:uid="{B636C3FB-4946-4505-8CF7-4A1A52C1B3F4}"/>
    <cellStyle name="Normální 18 2 3 5" xfId="803" xr:uid="{B39D442C-3970-4762-B9EA-9808F75E03F9}"/>
    <cellStyle name="Normální 18 2 3 5 2" xfId="1254" xr:uid="{EFF2BC3D-B688-4BA8-ADD3-03052FB90F18}"/>
    <cellStyle name="Normální 18 2 3 5 2 2" xfId="2030" xr:uid="{7BD561EB-FE59-454E-BAB1-96D945BA3F0B}"/>
    <cellStyle name="Normální 18 2 3 5 2 2 2" xfId="5134" xr:uid="{98210B78-41EB-4992-A653-0ADDB28018DD}"/>
    <cellStyle name="Normální 18 2 3 5 2 2 3" xfId="3582" xr:uid="{1BD5575B-2107-4E81-9D5E-F57ADC8690B2}"/>
    <cellStyle name="Normální 18 2 3 5 2 3" xfId="4358" xr:uid="{5460D977-3C00-43D8-81C4-03061D391863}"/>
    <cellStyle name="Normální 18 2 3 5 2 4" xfId="2806" xr:uid="{521AF356-350B-4AC1-BC26-5C69A602C6B5}"/>
    <cellStyle name="Normální 18 2 3 5 3" xfId="1642" xr:uid="{5870FC9B-6256-4BB9-B700-1FBFEEDC2130}"/>
    <cellStyle name="Normální 18 2 3 5 3 2" xfId="4746" xr:uid="{D9A3A4D7-6884-4B49-8D85-C25A8B71D80E}"/>
    <cellStyle name="Normální 18 2 3 5 3 3" xfId="3194" xr:uid="{EFA4E566-4CC7-46F8-ABFD-64A4E1A2A4BC}"/>
    <cellStyle name="Normální 18 2 3 5 4" xfId="3970" xr:uid="{3B0D3525-26BD-403C-B785-E23DEE9C7D5F}"/>
    <cellStyle name="Normální 18 2 3 5 5" xfId="2418" xr:uid="{EF0358A6-C3DD-4DDB-984E-D09ED4891616}"/>
    <cellStyle name="Normální 18 2 3 6" xfId="1060" xr:uid="{DE7D55B1-AEBD-40A2-BD0C-9A3622A2861D}"/>
    <cellStyle name="Normální 18 2 3 6 2" xfId="1836" xr:uid="{F6382812-5005-4424-B288-AE000AA0D2B6}"/>
    <cellStyle name="Normální 18 2 3 6 2 2" xfId="4940" xr:uid="{EA2C51E4-9BD0-4561-B84E-C3776987BBE6}"/>
    <cellStyle name="Normální 18 2 3 6 2 3" xfId="3388" xr:uid="{A45562B4-F64B-4651-AE32-755CBA8E7BCA}"/>
    <cellStyle name="Normální 18 2 3 6 3" xfId="4164" xr:uid="{7300D612-D13B-42AD-9A06-A4E9F352784A}"/>
    <cellStyle name="Normální 18 2 3 6 4" xfId="2612" xr:uid="{1B3B651D-FBA3-4404-96A1-E13F6A364245}"/>
    <cellStyle name="Normální 18 2 3 7" xfId="1448" xr:uid="{286FA69D-2112-44FF-81D1-B499657567FB}"/>
    <cellStyle name="Normální 18 2 3 7 2" xfId="4552" xr:uid="{018D4682-079E-44B8-924A-8E190873FA75}"/>
    <cellStyle name="Normální 18 2 3 7 3" xfId="3000" xr:uid="{41681047-3031-4F65-93F2-8783A97F64CE}"/>
    <cellStyle name="Normální 18 2 3 8" xfId="3776" xr:uid="{91A8DEE2-3486-4103-A91A-C210C2D5C04B}"/>
    <cellStyle name="Normální 18 2 3 9" xfId="2224" xr:uid="{7E3DCDE7-81EE-4F21-B3FE-B84DBF3949F6}"/>
    <cellStyle name="Normální 18 2 4" xfId="673" xr:uid="{A98A35F5-DA07-45A5-87ED-ED0BBDDED67B}"/>
    <cellStyle name="Normální 18 2 4 2" xfId="974" xr:uid="{08909E59-33B6-466D-BCCC-6A0409A3B3C1}"/>
    <cellStyle name="Normální 18 2 4 2 2" xfId="1420" xr:uid="{73DCF9D4-3EED-443C-800A-02CB955E6736}"/>
    <cellStyle name="Normální 18 2 4 2 2 2" xfId="2196" xr:uid="{AF8FDB87-C8C0-4F93-A1CA-249062E107FF}"/>
    <cellStyle name="Normální 18 2 4 2 2 2 2" xfId="5300" xr:uid="{143D49C3-97BE-4F74-9AB4-B9AFE58A087E}"/>
    <cellStyle name="Normální 18 2 4 2 2 2 3" xfId="3748" xr:uid="{829C2727-4A2F-437C-957D-6F9AD48AB10C}"/>
    <cellStyle name="Normální 18 2 4 2 2 3" xfId="4524" xr:uid="{54E81E14-B174-4DC0-8DEC-51F945274018}"/>
    <cellStyle name="Normální 18 2 4 2 2 4" xfId="2972" xr:uid="{6C66FC30-8FD4-4A86-B71D-41358899CD3A}"/>
    <cellStyle name="Normální 18 2 4 2 3" xfId="1808" xr:uid="{E581B23A-327A-4C36-8DF6-18C0B3A7A894}"/>
    <cellStyle name="Normální 18 2 4 2 3 2" xfId="4912" xr:uid="{CD964435-CA87-42DD-9D52-98189E7C7E4B}"/>
    <cellStyle name="Normální 18 2 4 2 3 3" xfId="3360" xr:uid="{820017E3-28FA-4E85-A846-E8FD78E9A65E}"/>
    <cellStyle name="Normální 18 2 4 2 4" xfId="4136" xr:uid="{615EA4D4-388A-4E89-A074-62DA25C591EF}"/>
    <cellStyle name="Normální 18 2 4 2 5" xfId="2584" xr:uid="{5E0600F0-6DBB-468A-8BE7-C2C01E113BB4}"/>
    <cellStyle name="Normální 18 2 4 3" xfId="1226" xr:uid="{6705F735-E3F1-4E25-9913-94990F6F245B}"/>
    <cellStyle name="Normální 18 2 4 3 2" xfId="2002" xr:uid="{2208D85C-8C71-47C2-B3EB-C12294B8A473}"/>
    <cellStyle name="Normální 18 2 4 3 2 2" xfId="5106" xr:uid="{AF5ABF47-AA2C-46D7-8F76-27A43920C108}"/>
    <cellStyle name="Normální 18 2 4 3 2 3" xfId="3554" xr:uid="{C703BEA4-82EC-455E-A313-CC143AD1FAE3}"/>
    <cellStyle name="Normální 18 2 4 3 3" xfId="4330" xr:uid="{D55C773D-501C-488C-A0E5-D90DF6E487DD}"/>
    <cellStyle name="Normální 18 2 4 3 4" xfId="2778" xr:uid="{9328F7C8-364D-4205-B4AD-101412D67AC0}"/>
    <cellStyle name="Normální 18 2 4 4" xfId="1614" xr:uid="{3A83F05F-6FD4-43F2-9631-874F26384193}"/>
    <cellStyle name="Normální 18 2 4 4 2" xfId="4718" xr:uid="{C4C56045-F3E4-4C49-A85E-84648DC1CE5B}"/>
    <cellStyle name="Normální 18 2 4 4 3" xfId="3166" xr:uid="{68540F8C-10FE-4096-9560-F14AF403DBF1}"/>
    <cellStyle name="Normální 18 2 4 5" xfId="3942" xr:uid="{7FD52ECF-8BEB-4B18-93C0-BE163692634C}"/>
    <cellStyle name="Normální 18 2 4 6" xfId="2390" xr:uid="{840B1D36-225D-4D51-B40F-D0C036074123}"/>
    <cellStyle name="Normální 18 3" xfId="351" xr:uid="{365C547D-0A2A-45E4-8C94-2388EB4445B2}"/>
    <cellStyle name="Normální 18 3 2" xfId="483" xr:uid="{0E57B580-E9B6-4E58-9DEC-F1F3480C265B}"/>
    <cellStyle name="Normální 18 3 2 2" xfId="578" xr:uid="{30107BAD-97CA-4212-A0A4-52A9887EA690}"/>
    <cellStyle name="Normální 18 3 2 2 2" xfId="886" xr:uid="{DFA7D02D-57FA-40E7-9BB6-41D56F07D8C9}"/>
    <cellStyle name="Normální 18 3 2 2 2 2" xfId="1332" xr:uid="{267A54AB-21FA-45D7-9FDB-E481E1C5ACEC}"/>
    <cellStyle name="Normální 18 3 2 2 2 2 2" xfId="2108" xr:uid="{FAE95C39-E82D-4818-AA1A-089F0A7EE014}"/>
    <cellStyle name="Normální 18 3 2 2 2 2 2 2" xfId="5212" xr:uid="{3FA44A1E-15DF-4A0C-993B-72AD299F4C44}"/>
    <cellStyle name="Normální 18 3 2 2 2 2 2 3" xfId="3660" xr:uid="{FBF195B9-4F3C-4F9E-9A85-05AE80C9913D}"/>
    <cellStyle name="Normální 18 3 2 2 2 2 3" xfId="4436" xr:uid="{C583BB65-28AF-4DE0-840B-705ACE5EFF7A}"/>
    <cellStyle name="Normální 18 3 2 2 2 2 4" xfId="2884" xr:uid="{0D1FB246-B4AE-46FA-AF00-45EE86BCAD88}"/>
    <cellStyle name="Normální 18 3 2 2 2 3" xfId="1720" xr:uid="{F2BDF22C-EA87-45E9-B9C9-A86B0C8FE370}"/>
    <cellStyle name="Normální 18 3 2 2 2 3 2" xfId="4824" xr:uid="{8210F9C1-2250-4077-A15A-A1A624682616}"/>
    <cellStyle name="Normální 18 3 2 2 2 3 3" xfId="3272" xr:uid="{12EEA17D-C486-4F29-BB0A-B7AEDB532230}"/>
    <cellStyle name="Normální 18 3 2 2 2 4" xfId="4048" xr:uid="{4D9E08C3-B324-4A00-ABC9-3B25A4B307FC}"/>
    <cellStyle name="Normální 18 3 2 2 2 5" xfId="2496" xr:uid="{F25A0BDE-79F4-4DE6-BBDE-85DAD11DEE92}"/>
    <cellStyle name="Normální 18 3 2 2 3" xfId="1138" xr:uid="{823E1B9B-0A7D-4A59-BE01-180192E2582B}"/>
    <cellStyle name="Normální 18 3 2 2 3 2" xfId="1914" xr:uid="{E7D97932-857E-497D-A4E0-8C73766EA57F}"/>
    <cellStyle name="Normální 18 3 2 2 3 2 2" xfId="5018" xr:uid="{7D002C49-DEE9-45A8-8141-D5987D33AC6C}"/>
    <cellStyle name="Normální 18 3 2 2 3 2 3" xfId="3466" xr:uid="{15223905-3D92-4345-B6D3-7DBB634A88E1}"/>
    <cellStyle name="Normální 18 3 2 2 3 3" xfId="4242" xr:uid="{E76634BE-3ED6-47EE-BCD1-FFACCEC657FC}"/>
    <cellStyle name="Normální 18 3 2 2 3 4" xfId="2690" xr:uid="{AD5562B9-BA87-468D-961C-EE52C0E120AA}"/>
    <cellStyle name="Normální 18 3 2 2 4" xfId="1526" xr:uid="{BC8DDB32-4708-4B77-B16E-CA713515D9FA}"/>
    <cellStyle name="Normální 18 3 2 2 4 2" xfId="4630" xr:uid="{11095668-F4C1-4B2E-9095-BD741CD888C6}"/>
    <cellStyle name="Normální 18 3 2 2 4 3" xfId="3078" xr:uid="{9C039C8A-5FD3-4B5F-A122-FBF6DC74D08A}"/>
    <cellStyle name="Normální 18 3 2 2 5" xfId="3854" xr:uid="{CC377414-9D24-4BA3-A879-6F78D56B2316}"/>
    <cellStyle name="Normální 18 3 2 2 6" xfId="2302" xr:uid="{E7F63522-9694-4F5D-8001-B037D2D78B55}"/>
    <cellStyle name="Normální 18 3 2 3" xfId="640" xr:uid="{3768DE92-BF34-4A36-B44B-8BFF6B0F57FF}"/>
    <cellStyle name="Normální 18 3 2 3 2" xfId="946" xr:uid="{2045256E-00AB-4997-B8B6-CBBE5A1D504D}"/>
    <cellStyle name="Normální 18 3 2 3 2 2" xfId="1392" xr:uid="{03B1B63A-92A2-463E-AA90-B00E375F05B7}"/>
    <cellStyle name="Normální 18 3 2 3 2 2 2" xfId="2168" xr:uid="{B1DF32D3-2290-461E-9EA7-B410D878DFC4}"/>
    <cellStyle name="Normální 18 3 2 3 2 2 2 2" xfId="5272" xr:uid="{29C6D071-DABB-4CD5-9A7E-063065EF7E6A}"/>
    <cellStyle name="Normální 18 3 2 3 2 2 2 3" xfId="3720" xr:uid="{50B163BE-8AE3-40AD-9364-B4269DE54A46}"/>
    <cellStyle name="Normální 18 3 2 3 2 2 3" xfId="4496" xr:uid="{93EE2B6E-C243-4261-A961-18AF78C8B7BA}"/>
    <cellStyle name="Normální 18 3 2 3 2 2 4" xfId="2944" xr:uid="{A6A7A1C9-F645-4853-9A2D-C68CD3393ACF}"/>
    <cellStyle name="Normální 18 3 2 3 2 3" xfId="1780" xr:uid="{E7B66ED2-62DF-422A-B49F-8A0B747F13ED}"/>
    <cellStyle name="Normální 18 3 2 3 2 3 2" xfId="4884" xr:uid="{FFEEDA9B-8E48-46B9-AC88-F202A826796F}"/>
    <cellStyle name="Normální 18 3 2 3 2 3 3" xfId="3332" xr:uid="{E2D3A607-F365-44AE-9BD3-8396A1266FE4}"/>
    <cellStyle name="Normální 18 3 2 3 2 4" xfId="4108" xr:uid="{400A5D07-955B-432C-B49F-CA02B52F091E}"/>
    <cellStyle name="Normální 18 3 2 3 2 5" xfId="2556" xr:uid="{9D0EF2BC-5589-4E72-9148-E4FA00892324}"/>
    <cellStyle name="Normální 18 3 2 3 3" xfId="1198" xr:uid="{51C3AA34-07B5-4797-A29C-9355761DBE50}"/>
    <cellStyle name="Normální 18 3 2 3 3 2" xfId="1974" xr:uid="{224D82EC-C056-45E0-9EB3-204FB112ED34}"/>
    <cellStyle name="Normální 18 3 2 3 3 2 2" xfId="5078" xr:uid="{A25BE136-137F-4843-B921-81F54BD665E3}"/>
    <cellStyle name="Normální 18 3 2 3 3 2 3" xfId="3526" xr:uid="{5FFAF149-4F02-4E65-AF15-54B0CAD06010}"/>
    <cellStyle name="Normální 18 3 2 3 3 3" xfId="4302" xr:uid="{11F3FC0C-440F-4D0F-BDBE-108905893789}"/>
    <cellStyle name="Normální 18 3 2 3 3 4" xfId="2750" xr:uid="{D6DC761E-2C4B-4708-901E-3E78E952FFC0}"/>
    <cellStyle name="Normální 18 3 2 3 4" xfId="1586" xr:uid="{67AE7B18-67AD-4D3B-8ECD-51926E4152D8}"/>
    <cellStyle name="Normální 18 3 2 3 4 2" xfId="4690" xr:uid="{F5168DDE-F6AD-4384-9DB3-94B28C623E56}"/>
    <cellStyle name="Normální 18 3 2 3 4 3" xfId="3138" xr:uid="{35D995A4-8DDE-4A08-8E2C-DB4350283AF8}"/>
    <cellStyle name="Normální 18 3 2 3 5" xfId="3914" xr:uid="{219F2D61-CF9B-4E61-BE00-1A9AA23A288F}"/>
    <cellStyle name="Normální 18 3 2 3 6" xfId="2362" xr:uid="{E1865B2E-6E55-4CA5-82E7-5A99018C26A7}"/>
    <cellStyle name="Normální 18 3 2 4" xfId="824" xr:uid="{C70C8F92-76C9-4788-8BBD-6104D1A942B3}"/>
    <cellStyle name="Normální 18 3 2 4 2" xfId="1272" xr:uid="{A211C568-ED9C-4F51-90E3-652F8F755000}"/>
    <cellStyle name="Normální 18 3 2 4 2 2" xfId="2048" xr:uid="{3C0CF687-C69C-4C6D-94B5-CD4DF5AFD763}"/>
    <cellStyle name="Normální 18 3 2 4 2 2 2" xfId="5152" xr:uid="{D23EC9A7-4531-4111-B01E-32D1FB867DB8}"/>
    <cellStyle name="Normální 18 3 2 4 2 2 3" xfId="3600" xr:uid="{60F6FDF8-FB87-4783-81EF-048E56D2BFEA}"/>
    <cellStyle name="Normální 18 3 2 4 2 3" xfId="4376" xr:uid="{AD90EFF7-2D53-4282-BCD5-544B1BFA4BC5}"/>
    <cellStyle name="Normální 18 3 2 4 2 4" xfId="2824" xr:uid="{9744C01D-8552-4C70-9C16-82F1D1C7AB6F}"/>
    <cellStyle name="Normální 18 3 2 4 3" xfId="1660" xr:uid="{34C66FD9-9698-47FC-A9F3-EBA1C97B2DA0}"/>
    <cellStyle name="Normální 18 3 2 4 3 2" xfId="4764" xr:uid="{88290902-6A41-405E-ABE7-6CD224121ED4}"/>
    <cellStyle name="Normální 18 3 2 4 3 3" xfId="3212" xr:uid="{E135F8A7-2EF3-4A64-9903-2A7702818E48}"/>
    <cellStyle name="Normální 18 3 2 4 4" xfId="3988" xr:uid="{38D61B16-CEF8-428C-9765-7934BCA2013E}"/>
    <cellStyle name="Normální 18 3 2 4 5" xfId="2436" xr:uid="{8BFF2182-B3FE-4BD3-8F14-5DE72F2E88D9}"/>
    <cellStyle name="Normální 18 3 2 5" xfId="1078" xr:uid="{0907DAAB-FF74-47D0-9B74-A68AB04C7E8A}"/>
    <cellStyle name="Normální 18 3 2 5 2" xfId="1854" xr:uid="{8EFD88E2-0821-49AF-B1E0-7DDF1CAA4390}"/>
    <cellStyle name="Normální 18 3 2 5 2 2" xfId="4958" xr:uid="{EBB6E47E-063C-41E0-B36C-1AB5D84D3B3F}"/>
    <cellStyle name="Normální 18 3 2 5 2 3" xfId="3406" xr:uid="{F21C0093-89BC-4DFB-8F4E-8D40C67D4609}"/>
    <cellStyle name="Normální 18 3 2 5 3" xfId="4182" xr:uid="{3AA4B1A1-B6F5-46C9-BB04-EB9F88A3B008}"/>
    <cellStyle name="Normální 18 3 2 5 4" xfId="2630" xr:uid="{2B27C7A3-E60B-4B5F-BD9E-040CD8312E21}"/>
    <cellStyle name="Normální 18 3 2 6" xfId="1466" xr:uid="{3B514EB3-E522-4644-84BB-587E857E8FFD}"/>
    <cellStyle name="Normální 18 3 2 6 2" xfId="4570" xr:uid="{BD5938B4-07E5-406B-AFA2-1E6C48F35EF7}"/>
    <cellStyle name="Normální 18 3 2 6 3" xfId="3018" xr:uid="{1A4B183F-31EB-4E9E-A84F-12B22189C0B9}"/>
    <cellStyle name="Normální 18 3 2 7" xfId="3794" xr:uid="{B124DCB5-6B86-4D4F-9244-D64A411A1C5E}"/>
    <cellStyle name="Normální 18 3 2 8" xfId="2242" xr:uid="{65531A22-3FB8-43F7-8267-DDC814CC3271}"/>
    <cellStyle name="Normální 18 3 3" xfId="553" xr:uid="{5937F58E-7B57-4E4D-B80E-8BB79F624FE4}"/>
    <cellStyle name="Normální 18 3 3 2" xfId="862" xr:uid="{C3F5171D-3E75-418C-B5DD-CC98372C0E97}"/>
    <cellStyle name="Normální 18 3 3 2 2" xfId="1308" xr:uid="{86995EE5-DB8A-4794-884A-8D1F7DBD53F7}"/>
    <cellStyle name="Normální 18 3 3 2 2 2" xfId="2084" xr:uid="{5CE10A7E-2A83-4BA7-8DC6-9CCDCF552B84}"/>
    <cellStyle name="Normální 18 3 3 2 2 2 2" xfId="5188" xr:uid="{CC0C2B52-6D83-4E4A-B80B-33DC3C8747EA}"/>
    <cellStyle name="Normální 18 3 3 2 2 2 3" xfId="3636" xr:uid="{CA478433-C894-41FD-9D22-2E1897B2B4A2}"/>
    <cellStyle name="Normální 18 3 3 2 2 3" xfId="4412" xr:uid="{0AEBEE10-1B59-49A9-BF03-DB25C6D01A4B}"/>
    <cellStyle name="Normální 18 3 3 2 2 4" xfId="2860" xr:uid="{34CA917A-A980-48BB-B145-26B152BEBF0D}"/>
    <cellStyle name="Normální 18 3 3 2 3" xfId="1696" xr:uid="{7CE2F566-4CB7-4E0B-AA62-A4044E19006D}"/>
    <cellStyle name="Normální 18 3 3 2 3 2" xfId="4800" xr:uid="{72AAC456-3352-410A-B2D1-385BD7DE2EE4}"/>
    <cellStyle name="Normální 18 3 3 2 3 3" xfId="3248" xr:uid="{251435E6-F2D7-4C98-B80F-6BF1A47BCA95}"/>
    <cellStyle name="Normální 18 3 3 2 4" xfId="4024" xr:uid="{73864399-453B-4021-99B2-71E86C0345A5}"/>
    <cellStyle name="Normální 18 3 3 2 5" xfId="2472" xr:uid="{14A9B0E1-4CAB-43D2-A201-A97B41BA1810}"/>
    <cellStyle name="Normální 18 3 3 3" xfId="1114" xr:uid="{E6121597-1891-47F3-BE73-104FBF91C834}"/>
    <cellStyle name="Normální 18 3 3 3 2" xfId="1890" xr:uid="{444B9706-D127-4D33-A975-F3A9BC794D94}"/>
    <cellStyle name="Normální 18 3 3 3 2 2" xfId="4994" xr:uid="{1595AC23-3414-4948-B45E-574D83D815A2}"/>
    <cellStyle name="Normální 18 3 3 3 2 3" xfId="3442" xr:uid="{BEEFD3DA-C5EF-4AA3-A8D5-75259D6B9C96}"/>
    <cellStyle name="Normální 18 3 3 3 3" xfId="4218" xr:uid="{E41631D9-D07E-44AD-95BE-CAD6270A9E17}"/>
    <cellStyle name="Normální 18 3 3 3 4" xfId="2666" xr:uid="{D34963B9-B6FD-4657-BC4C-C2CDB8A2C3EA}"/>
    <cellStyle name="Normální 18 3 3 4" xfId="1502" xr:uid="{CBCE4903-84AC-4426-800C-DCFA60E7FAE8}"/>
    <cellStyle name="Normální 18 3 3 4 2" xfId="4606" xr:uid="{5D249CB4-607C-4687-BF74-C8AA4A2ACF6A}"/>
    <cellStyle name="Normální 18 3 3 4 3" xfId="3054" xr:uid="{DA461BA5-4B84-44BE-A413-398F8AF88C39}"/>
    <cellStyle name="Normální 18 3 3 5" xfId="3830" xr:uid="{0A7FE540-ED44-4149-89FA-03D85DCCF2C2}"/>
    <cellStyle name="Normální 18 3 3 6" xfId="2278" xr:uid="{5114F04E-EF6E-40CF-90F9-F9C64590B80D}"/>
    <cellStyle name="Normální 18 3 4" xfId="615" xr:uid="{B9B14FB4-FC14-4EA1-B895-5B68CFD487DF}"/>
    <cellStyle name="Normální 18 3 4 2" xfId="922" xr:uid="{8BBCE8BA-24EC-41B2-940D-3F26E1F7F0CB}"/>
    <cellStyle name="Normální 18 3 4 2 2" xfId="1368" xr:uid="{1519480B-397D-4293-8447-BFC1656155EC}"/>
    <cellStyle name="Normální 18 3 4 2 2 2" xfId="2144" xr:uid="{FA1E8FE6-6B18-401C-B069-2FCDA525ECA1}"/>
    <cellStyle name="Normální 18 3 4 2 2 2 2" xfId="5248" xr:uid="{A8F2ED6E-FCE3-44DC-9B0F-F8C93239EAA4}"/>
    <cellStyle name="Normální 18 3 4 2 2 2 3" xfId="3696" xr:uid="{6CF75D62-68A2-477C-83E4-095D08B8C960}"/>
    <cellStyle name="Normální 18 3 4 2 2 3" xfId="4472" xr:uid="{1D9F717A-21A4-41F8-B3DC-0197AFD42B41}"/>
    <cellStyle name="Normální 18 3 4 2 2 4" xfId="2920" xr:uid="{476A6836-C3B1-4AF0-B65A-7063A85B53EE}"/>
    <cellStyle name="Normální 18 3 4 2 3" xfId="1756" xr:uid="{42AC7A64-106A-4EBD-B721-A3EF454F36E7}"/>
    <cellStyle name="Normální 18 3 4 2 3 2" xfId="4860" xr:uid="{9067DE10-622A-4995-8250-0761A763CD5F}"/>
    <cellStyle name="Normální 18 3 4 2 3 3" xfId="3308" xr:uid="{A4509526-7E4F-4F88-8EA3-26A1EE3E5BF3}"/>
    <cellStyle name="Normální 18 3 4 2 4" xfId="4084" xr:uid="{FF49000E-7EA1-4A59-B8DA-7BBBE3CF9335}"/>
    <cellStyle name="Normální 18 3 4 2 5" xfId="2532" xr:uid="{EBDD84C7-410B-4E1B-80D8-58F3E11F6CD4}"/>
    <cellStyle name="Normální 18 3 4 3" xfId="1174" xr:uid="{106831AD-D97A-4519-8A88-0230F118BC32}"/>
    <cellStyle name="Normální 18 3 4 3 2" xfId="1950" xr:uid="{49563FEB-7517-4BF5-8DBF-3BC0586CC693}"/>
    <cellStyle name="Normální 18 3 4 3 2 2" xfId="5054" xr:uid="{F35BF70A-FD98-4A83-884C-5AA22DB5A2C3}"/>
    <cellStyle name="Normální 18 3 4 3 2 3" xfId="3502" xr:uid="{6929F49E-C320-44EB-899B-8CC117F248DA}"/>
    <cellStyle name="Normální 18 3 4 3 3" xfId="4278" xr:uid="{507EFB5A-A00A-41F2-BAC9-E58C90C7C8F6}"/>
    <cellStyle name="Normální 18 3 4 3 4" xfId="2726" xr:uid="{1BD94DD5-5C05-4FE1-A252-03819306E1A2}"/>
    <cellStyle name="Normální 18 3 4 4" xfId="1562" xr:uid="{A0BCD049-BFEF-4235-A8F4-72388B9EEF9A}"/>
    <cellStyle name="Normální 18 3 4 4 2" xfId="4666" xr:uid="{F1F52FF8-A21E-456D-BC45-770925E1F869}"/>
    <cellStyle name="Normální 18 3 4 4 3" xfId="3114" xr:uid="{0E5BDAA1-F00A-48B5-8F38-571F428EB92C}"/>
    <cellStyle name="Normální 18 3 4 5" xfId="3890" xr:uid="{9845232C-E87A-4319-9537-865CF1B3E900}"/>
    <cellStyle name="Normální 18 3 4 6" xfId="2338" xr:uid="{0E315276-7A29-4C46-A044-43887C5710D5}"/>
    <cellStyle name="Normální 18 3 5" xfId="795" xr:uid="{6890C000-F56E-410A-B453-38B9169883D1}"/>
    <cellStyle name="Normální 18 3 5 2" xfId="1248" xr:uid="{6CC1BE4E-BDD3-40FF-8098-218BB575EE51}"/>
    <cellStyle name="Normální 18 3 5 2 2" xfId="2024" xr:uid="{9A3F7962-0B76-4EF6-8DAB-3959DF35FC9B}"/>
    <cellStyle name="Normální 18 3 5 2 2 2" xfId="5128" xr:uid="{C033E9F3-22ED-4B75-88C5-AB11FE748377}"/>
    <cellStyle name="Normální 18 3 5 2 2 3" xfId="3576" xr:uid="{883645D6-2430-4D11-9C0E-C78812118D82}"/>
    <cellStyle name="Normální 18 3 5 2 3" xfId="4352" xr:uid="{54842853-5354-4015-9669-4767FD5D8FDA}"/>
    <cellStyle name="Normální 18 3 5 2 4" xfId="2800" xr:uid="{5BEEB79F-B74B-42AB-BCC8-C474AB6E6781}"/>
    <cellStyle name="Normální 18 3 5 3" xfId="1636" xr:uid="{41F7DA1D-7792-4643-8A09-19590C4B549C}"/>
    <cellStyle name="Normální 18 3 5 3 2" xfId="4740" xr:uid="{8AE9CC4E-EF34-464A-973A-3DC20E856760}"/>
    <cellStyle name="Normální 18 3 5 3 3" xfId="3188" xr:uid="{A1A3B7E7-9C81-4972-A94E-4576370C1A5E}"/>
    <cellStyle name="Normální 18 3 5 4" xfId="3964" xr:uid="{39A7489F-BE66-440A-AEA0-B94077CDBA4A}"/>
    <cellStyle name="Normální 18 3 5 5" xfId="2412" xr:uid="{05E8F5E9-1C18-4448-8BDD-79B7BBE910AD}"/>
    <cellStyle name="Normální 18 3 6" xfId="1054" xr:uid="{F13BAD68-9AFF-4364-8A4C-C46B8A321A00}"/>
    <cellStyle name="Normální 18 3 6 2" xfId="1830" xr:uid="{ED34A496-5006-45AE-84CB-8463C143D370}"/>
    <cellStyle name="Normální 18 3 6 2 2" xfId="4934" xr:uid="{DD5993DF-5ED9-409F-920D-58C7FB6D5B79}"/>
    <cellStyle name="Normální 18 3 6 2 3" xfId="3382" xr:uid="{62EDFD85-3543-415C-BCED-DAFAD41EE4C8}"/>
    <cellStyle name="Normální 18 3 6 3" xfId="4158" xr:uid="{8DADE4E4-E7D5-40C2-AEA2-7923A867A2E1}"/>
    <cellStyle name="Normální 18 3 6 4" xfId="2606" xr:uid="{9076C574-F18B-40E6-BC8C-10823AB7A4BC}"/>
    <cellStyle name="Normální 18 3 7" xfId="1442" xr:uid="{FBD2EFDF-7C62-4666-925D-3E58A8287133}"/>
    <cellStyle name="Normální 18 3 7 2" xfId="4546" xr:uid="{3CBC3CE2-61B5-4043-BBF2-A9351033FCE9}"/>
    <cellStyle name="Normální 18 3 7 3" xfId="2994" xr:uid="{127BF6C6-39BB-4BE2-A9D4-6DA9BEF8CD96}"/>
    <cellStyle name="Normální 18 3 8" xfId="3770" xr:uid="{B076752F-4198-4B24-87B8-C3041E8A64F3}"/>
    <cellStyle name="Normální 18 3 9" xfId="2218" xr:uid="{491045CF-46ED-4660-8885-7D058274D846}"/>
    <cellStyle name="Normální 18 4" xfId="386" xr:uid="{A6F88408-261D-4590-801C-99C17FB99029}"/>
    <cellStyle name="Normální 18 4 2" xfId="489" xr:uid="{A2DCA4D3-C0D0-4EF0-B1B9-E72DC7F98F7F}"/>
    <cellStyle name="Normální 18 4 2 2" xfId="583" xr:uid="{FFD8E3E8-3BDC-4C30-ACE2-99598B5E3F9B}"/>
    <cellStyle name="Normální 18 4 2 2 2" xfId="891" xr:uid="{51645EC1-4F76-4E4E-9A93-F63F13398EC3}"/>
    <cellStyle name="Normální 18 4 2 2 2 2" xfId="1337" xr:uid="{EC577DA9-9AB6-44FA-8AB1-7AD3ADD2DB52}"/>
    <cellStyle name="Normální 18 4 2 2 2 2 2" xfId="2113" xr:uid="{9FC4AD0A-356A-4F1F-8B9D-F8BF0ED70541}"/>
    <cellStyle name="Normální 18 4 2 2 2 2 2 2" xfId="5217" xr:uid="{AC55C67D-095E-45B2-8718-8BF0D1FA0031}"/>
    <cellStyle name="Normální 18 4 2 2 2 2 2 3" xfId="3665" xr:uid="{DD164BF6-9621-42CE-AB44-6DBFC0F073E0}"/>
    <cellStyle name="Normální 18 4 2 2 2 2 3" xfId="4441" xr:uid="{D4809595-8D46-4192-94B4-AB5BB5AEAF6D}"/>
    <cellStyle name="Normální 18 4 2 2 2 2 4" xfId="2889" xr:uid="{0E65F317-333D-4F6A-957A-17588F47040C}"/>
    <cellStyle name="Normální 18 4 2 2 2 3" xfId="1725" xr:uid="{4A42C391-EF5F-4FE0-B6DE-DB56E6ED931E}"/>
    <cellStyle name="Normální 18 4 2 2 2 3 2" xfId="4829" xr:uid="{29D2EA52-48DD-4627-A16A-5F56ECE863E6}"/>
    <cellStyle name="Normální 18 4 2 2 2 3 3" xfId="3277" xr:uid="{1AC6899B-A208-4A46-B731-18DA40E169BF}"/>
    <cellStyle name="Normální 18 4 2 2 2 4" xfId="4053" xr:uid="{3028AE9D-B4A7-41C8-835D-5063242A689F}"/>
    <cellStyle name="Normální 18 4 2 2 2 5" xfId="2501" xr:uid="{FA8C0A39-3A7B-41C7-A052-696341BE34C1}"/>
    <cellStyle name="Normální 18 4 2 2 3" xfId="1143" xr:uid="{0C115577-C306-40B4-B09D-5ADC7128F586}"/>
    <cellStyle name="Normální 18 4 2 2 3 2" xfId="1919" xr:uid="{FB809EE0-D596-495F-8612-2EE5EDF6D46D}"/>
    <cellStyle name="Normální 18 4 2 2 3 2 2" xfId="5023" xr:uid="{276D1D9B-BBFA-4F47-91C9-D301AB84382B}"/>
    <cellStyle name="Normální 18 4 2 2 3 2 3" xfId="3471" xr:uid="{BB8D999C-01CB-42D5-A29F-43A3325EE012}"/>
    <cellStyle name="Normální 18 4 2 2 3 3" xfId="4247" xr:uid="{08557FD1-EA9A-4EB3-AE04-55CFCD5EAAA5}"/>
    <cellStyle name="Normální 18 4 2 2 3 4" xfId="2695" xr:uid="{5DFE6D3C-DC00-4A6B-83D8-00700850765A}"/>
    <cellStyle name="Normální 18 4 2 2 4" xfId="1531" xr:uid="{AE8B7B51-9DEB-4405-978F-F06AA6041130}"/>
    <cellStyle name="Normální 18 4 2 2 4 2" xfId="4635" xr:uid="{116D562A-C88A-40BE-AD0B-2DF45917FB6D}"/>
    <cellStyle name="Normální 18 4 2 2 4 3" xfId="3083" xr:uid="{9E5451BD-F9A3-4A78-8D6F-3387F8D64101}"/>
    <cellStyle name="Normální 18 4 2 2 5" xfId="3859" xr:uid="{CF59947A-D848-4BA8-8245-5A130C2894FB}"/>
    <cellStyle name="Normální 18 4 2 2 6" xfId="2307" xr:uid="{B4D369E7-B0CE-476E-BE68-761F2C9DB611}"/>
    <cellStyle name="Normální 18 4 2 3" xfId="645" xr:uid="{7758711A-C60D-4018-BCF0-0C260D90AFF8}"/>
    <cellStyle name="Normální 18 4 2 3 2" xfId="951" xr:uid="{2F948E07-3790-4629-AE13-78BA27A4ABA2}"/>
    <cellStyle name="Normální 18 4 2 3 2 2" xfId="1397" xr:uid="{3C8DAB8E-7A2E-486D-9FB9-6B96252F6083}"/>
    <cellStyle name="Normální 18 4 2 3 2 2 2" xfId="2173" xr:uid="{1DC07DC0-E0B3-4D89-B706-05F75A10EB93}"/>
    <cellStyle name="Normální 18 4 2 3 2 2 2 2" xfId="5277" xr:uid="{37C24851-FB5A-4EFC-8437-A62CB2EEA178}"/>
    <cellStyle name="Normální 18 4 2 3 2 2 2 3" xfId="3725" xr:uid="{A5ABA387-BA6E-4922-A9EC-71828C25F375}"/>
    <cellStyle name="Normální 18 4 2 3 2 2 3" xfId="4501" xr:uid="{96BF6D0D-0817-4CF0-ADB3-1AB43607AC53}"/>
    <cellStyle name="Normální 18 4 2 3 2 2 4" xfId="2949" xr:uid="{40854294-66D7-489C-B8B8-88967118264A}"/>
    <cellStyle name="Normální 18 4 2 3 2 3" xfId="1785" xr:uid="{DF2D3CBE-7352-41A1-9EB3-CE61FB13BE79}"/>
    <cellStyle name="Normální 18 4 2 3 2 3 2" xfId="4889" xr:uid="{17F77BB4-861F-44FA-8CA7-85D9F7714BED}"/>
    <cellStyle name="Normální 18 4 2 3 2 3 3" xfId="3337" xr:uid="{628100F3-6CEC-4189-A012-D19D2982F0C3}"/>
    <cellStyle name="Normální 18 4 2 3 2 4" xfId="4113" xr:uid="{F58C0BC6-6D38-4EE1-9328-3E9FE69ADD1F}"/>
    <cellStyle name="Normální 18 4 2 3 2 5" xfId="2561" xr:uid="{FA515A39-729B-46AE-A867-891090EC1A38}"/>
    <cellStyle name="Normální 18 4 2 3 3" xfId="1203" xr:uid="{6E2013B7-90CE-47BC-AAB9-48BCADD8918E}"/>
    <cellStyle name="Normální 18 4 2 3 3 2" xfId="1979" xr:uid="{F33526C3-0209-4C0D-99EF-1FE71BA7E116}"/>
    <cellStyle name="Normální 18 4 2 3 3 2 2" xfId="5083" xr:uid="{AE6E7FD0-0828-4D21-BFA6-99158F6C0B6B}"/>
    <cellStyle name="Normální 18 4 2 3 3 2 3" xfId="3531" xr:uid="{242FD049-6933-4A97-B4AE-95BE363C607C}"/>
    <cellStyle name="Normální 18 4 2 3 3 3" xfId="4307" xr:uid="{E8C026CD-A7A8-4EE5-B7B5-AA9D4718ED1C}"/>
    <cellStyle name="Normální 18 4 2 3 3 4" xfId="2755" xr:uid="{14FC58A8-CF1D-464B-A4E1-71F11BD72EC5}"/>
    <cellStyle name="Normální 18 4 2 3 4" xfId="1591" xr:uid="{AC43B59B-47E7-40E4-B062-5FD77605D8AF}"/>
    <cellStyle name="Normální 18 4 2 3 4 2" xfId="4695" xr:uid="{8007D9BC-BD7A-426E-ADCA-5BC2E7F910A4}"/>
    <cellStyle name="Normální 18 4 2 3 4 3" xfId="3143" xr:uid="{8EC117B7-48F2-4D8F-8832-B5A21B578D1A}"/>
    <cellStyle name="Normální 18 4 2 3 5" xfId="3919" xr:uid="{6595662B-AEA7-4970-8DCA-A9C2C7F51EA1}"/>
    <cellStyle name="Normální 18 4 2 3 6" xfId="2367" xr:uid="{DFBADA62-8187-4EA1-BA8D-BF4742F3AEF4}"/>
    <cellStyle name="Normální 18 4 2 4" xfId="829" xr:uid="{A4615652-4922-4DA0-A272-B1EA0E445503}"/>
    <cellStyle name="Normální 18 4 2 4 2" xfId="1277" xr:uid="{5A68D4F0-6CAB-4F28-B4D9-8E9E4FAF4506}"/>
    <cellStyle name="Normální 18 4 2 4 2 2" xfId="2053" xr:uid="{E62E27B0-02E6-4C47-B719-DDEB7B019450}"/>
    <cellStyle name="Normální 18 4 2 4 2 2 2" xfId="5157" xr:uid="{827DFDDC-AB2A-4411-8E88-BA21D4B4ACAD}"/>
    <cellStyle name="Normální 18 4 2 4 2 2 3" xfId="3605" xr:uid="{91707A18-CF26-471F-8FC8-BD8F0DD57EB2}"/>
    <cellStyle name="Normální 18 4 2 4 2 3" xfId="4381" xr:uid="{31B130E5-37F1-42EF-AC60-E8342276CE78}"/>
    <cellStyle name="Normální 18 4 2 4 2 4" xfId="2829" xr:uid="{3C56A981-4132-4206-8F3D-2C8356A00523}"/>
    <cellStyle name="Normální 18 4 2 4 3" xfId="1665" xr:uid="{B3A55145-C95B-496B-9280-EB03E06A6F74}"/>
    <cellStyle name="Normální 18 4 2 4 3 2" xfId="4769" xr:uid="{786BF60D-D8C6-47A7-B5DA-0299B15744E5}"/>
    <cellStyle name="Normální 18 4 2 4 3 3" xfId="3217" xr:uid="{4D4CF94B-0155-4B44-90FA-927C04E873C9}"/>
    <cellStyle name="Normální 18 4 2 4 4" xfId="3993" xr:uid="{9831CE86-2B89-47CA-943A-DF9DD729A90B}"/>
    <cellStyle name="Normální 18 4 2 4 5" xfId="2441" xr:uid="{427F28DC-2A9A-4648-9DA0-6737D382407C}"/>
    <cellStyle name="Normální 18 4 2 5" xfId="1083" xr:uid="{9E35B348-62E6-4A81-9918-648569E27790}"/>
    <cellStyle name="Normální 18 4 2 5 2" xfId="1859" xr:uid="{CDE345DA-3CCE-44B9-8E2E-AE1549780F46}"/>
    <cellStyle name="Normální 18 4 2 5 2 2" xfId="4963" xr:uid="{DD453F00-BE5A-4CCF-9085-9C1B7D4EF63B}"/>
    <cellStyle name="Normální 18 4 2 5 2 3" xfId="3411" xr:uid="{814B6AB0-8C0A-4561-BC51-AA8B821E29FD}"/>
    <cellStyle name="Normální 18 4 2 5 3" xfId="4187" xr:uid="{C255DE6C-B6C6-43CD-9AF5-9C70A2BFCD9D}"/>
    <cellStyle name="Normální 18 4 2 5 4" xfId="2635" xr:uid="{8B69E7B9-8154-4C9D-BC42-D7CB51BD8B1B}"/>
    <cellStyle name="Normální 18 4 2 6" xfId="1471" xr:uid="{F78962D3-8F3C-4FCE-A9CE-EBD31FD824DF}"/>
    <cellStyle name="Normální 18 4 2 6 2" xfId="4575" xr:uid="{71940C7B-B224-4DE1-9BC7-43DB377F46A4}"/>
    <cellStyle name="Normální 18 4 2 6 3" xfId="3023" xr:uid="{578AB35F-BD89-4DF5-913C-57A0AFD99590}"/>
    <cellStyle name="Normální 18 4 2 7" xfId="3799" xr:uid="{160EA7A1-8C94-455C-83E8-87D5CCCEE283}"/>
    <cellStyle name="Normální 18 4 2 8" xfId="2247" xr:uid="{946C1785-4618-4E6D-90AA-7737D45CD10F}"/>
    <cellStyle name="Normální 18 5" xfId="504" xr:uid="{DBE50553-7A0C-4B5F-B959-D5AFA93FC876}"/>
    <cellStyle name="Normální 18 5 2" xfId="592" xr:uid="{6A271E69-948A-4EA2-967B-9214835FC5BE}"/>
    <cellStyle name="Normální 18 5 2 2" xfId="900" xr:uid="{4B7F2B27-619B-4F9E-860C-B6B957B5AA57}"/>
    <cellStyle name="Normální 18 5 2 2 2" xfId="1346" xr:uid="{FB87C55B-F0DA-4AEA-8159-2A237BDDCA38}"/>
    <cellStyle name="Normální 18 5 2 2 2 2" xfId="2122" xr:uid="{6F6C7861-9170-4843-9934-FCCD73396436}"/>
    <cellStyle name="Normální 18 5 2 2 2 2 2" xfId="5226" xr:uid="{0076AC69-CCC0-4E6F-A44B-F7FB318A6395}"/>
    <cellStyle name="Normální 18 5 2 2 2 2 3" xfId="3674" xr:uid="{1CCBF7A3-0276-4614-B79B-DC630032BBCC}"/>
    <cellStyle name="Normální 18 5 2 2 2 3" xfId="4450" xr:uid="{84DF5917-B98E-48AD-B29C-277D61A75B64}"/>
    <cellStyle name="Normální 18 5 2 2 2 4" xfId="2898" xr:uid="{180B90B4-7988-4A3C-BCB2-7EFD0179EE04}"/>
    <cellStyle name="Normální 18 5 2 2 3" xfId="1734" xr:uid="{E19DFE40-B67A-4F3D-9E5B-ABB34EA70A23}"/>
    <cellStyle name="Normální 18 5 2 2 3 2" xfId="4838" xr:uid="{981B4A77-BB57-4E83-8FA4-1874E20B2B2C}"/>
    <cellStyle name="Normální 18 5 2 2 3 3" xfId="3286" xr:uid="{A9B41DA3-452A-4E75-928D-07614F39916B}"/>
    <cellStyle name="Normální 18 5 2 2 4" xfId="4062" xr:uid="{0D145443-0A7A-4280-81F7-1E7F57C38808}"/>
    <cellStyle name="Normální 18 5 2 2 5" xfId="2510" xr:uid="{10B1F9D5-2CCD-4FAD-833F-3349D5AA5937}"/>
    <cellStyle name="Normální 18 5 2 3" xfId="1152" xr:uid="{54F16F99-B7D8-4631-8C0B-9829825D9E95}"/>
    <cellStyle name="Normální 18 5 2 3 2" xfId="1928" xr:uid="{1CAB6ADE-0602-4DE9-BE8A-EA57B47E3175}"/>
    <cellStyle name="Normální 18 5 2 3 2 2" xfId="5032" xr:uid="{DBD7883C-BB59-498C-A849-5549DEC6C3A5}"/>
    <cellStyle name="Normální 18 5 2 3 2 3" xfId="3480" xr:uid="{0E9887B9-3675-4287-BB9E-2F00C58C88D5}"/>
    <cellStyle name="Normální 18 5 2 3 3" xfId="4256" xr:uid="{FC03B47B-46F2-4845-AB27-47E7F5DFC293}"/>
    <cellStyle name="Normální 18 5 2 3 4" xfId="2704" xr:uid="{1825F942-2CED-45EB-B966-4B37C4D70342}"/>
    <cellStyle name="Normální 18 5 2 4" xfId="1540" xr:uid="{5F1A2837-E926-416E-B7C1-023D7C5AD824}"/>
    <cellStyle name="Normální 18 5 2 4 2" xfId="4644" xr:uid="{BE494A5C-0D67-4E4A-A5ED-0062CA390884}"/>
    <cellStyle name="Normální 18 5 2 4 3" xfId="3092" xr:uid="{896F744F-9B6A-4F03-B9BE-2E03377877B2}"/>
    <cellStyle name="Normální 18 5 2 5" xfId="3868" xr:uid="{E0672C77-6D55-4F20-A548-2D74F5C742EC}"/>
    <cellStyle name="Normální 18 5 2 6" xfId="2316" xr:uid="{ACCDDB25-C9C4-4560-93E9-1A6F1E52C198}"/>
    <cellStyle name="Normální 18 5 3" xfId="654" xr:uid="{ACBC3490-252F-43A2-AA26-06584AF1D7CE}"/>
    <cellStyle name="Normální 18 5 3 2" xfId="960" xr:uid="{A9017D39-9942-4EB1-902D-6C0CCD28881F}"/>
    <cellStyle name="Normální 18 5 3 2 2" xfId="1406" xr:uid="{B04A9018-AE66-4C3E-8C8F-25296AF26B5A}"/>
    <cellStyle name="Normální 18 5 3 2 2 2" xfId="2182" xr:uid="{E4EB0D49-AF7C-4AF9-89D9-C0388312C48E}"/>
    <cellStyle name="Normální 18 5 3 2 2 2 2" xfId="5286" xr:uid="{23C73AF1-19E3-4C82-A096-60BD990CBDE1}"/>
    <cellStyle name="Normální 18 5 3 2 2 2 3" xfId="3734" xr:uid="{F73BCD01-239C-4098-8915-7540CB5EDD1B}"/>
    <cellStyle name="Normální 18 5 3 2 2 3" xfId="4510" xr:uid="{D062085D-D2CB-41C2-9A06-AC5311E9F319}"/>
    <cellStyle name="Normální 18 5 3 2 2 4" xfId="2958" xr:uid="{3FEF2E26-989E-47A6-9AEE-639C27E94A66}"/>
    <cellStyle name="Normální 18 5 3 2 3" xfId="1794" xr:uid="{BFEE4A37-B4C6-440B-ABDC-C2729CB0FE85}"/>
    <cellStyle name="Normální 18 5 3 2 3 2" xfId="4898" xr:uid="{D092CE02-D3D8-473A-8659-35F4DA5C5409}"/>
    <cellStyle name="Normální 18 5 3 2 3 3" xfId="3346" xr:uid="{0DB0FCF4-13B9-4B2F-ACD5-6953F26A01DC}"/>
    <cellStyle name="Normální 18 5 3 2 4" xfId="4122" xr:uid="{23102F99-B43C-4EAD-B917-4CF0C1E865B6}"/>
    <cellStyle name="Normální 18 5 3 2 5" xfId="2570" xr:uid="{DFDF4290-10B6-4CE3-A8AD-3785543DA847}"/>
    <cellStyle name="Normální 18 5 3 3" xfId="1212" xr:uid="{84279B47-E191-42E2-B03F-86DC1BD338E5}"/>
    <cellStyle name="Normální 18 5 3 3 2" xfId="1988" xr:uid="{57B0410E-51E0-499A-967D-650EA7D1A588}"/>
    <cellStyle name="Normální 18 5 3 3 2 2" xfId="5092" xr:uid="{934744EE-DCDD-47AB-ADCE-556F94CD4A8B}"/>
    <cellStyle name="Normální 18 5 3 3 2 3" xfId="3540" xr:uid="{EB5EF195-2CA8-471C-9B1A-E4314CF34E5B}"/>
    <cellStyle name="Normální 18 5 3 3 3" xfId="4316" xr:uid="{1346E0A1-1E9B-42EA-A42E-4A2F1ABAE7C2}"/>
    <cellStyle name="Normální 18 5 3 3 4" xfId="2764" xr:uid="{E008CB90-3B5E-40E8-9E84-5A63AC725CB2}"/>
    <cellStyle name="Normální 18 5 3 4" xfId="1600" xr:uid="{E7A6403B-FB41-49EC-8C18-802099E934A2}"/>
    <cellStyle name="Normální 18 5 3 4 2" xfId="4704" xr:uid="{D97C983C-EAB0-4894-9807-3081A6158E75}"/>
    <cellStyle name="Normální 18 5 3 4 3" xfId="3152" xr:uid="{787FEAA6-5929-499C-A2CD-B1A87AE0E08A}"/>
    <cellStyle name="Normální 18 5 3 5" xfId="3928" xr:uid="{15DBA927-29AA-491E-B82E-EBBC805E8BED}"/>
    <cellStyle name="Normální 18 5 3 6" xfId="2376" xr:uid="{8CDD9F8E-7B88-4022-BA44-B81158267FBC}"/>
    <cellStyle name="Normální 18 5 4" xfId="838" xr:uid="{FBB43030-D996-47E9-AC4C-EF6FC3168834}"/>
    <cellStyle name="Normální 18 5 4 2" xfId="1286" xr:uid="{AC584CC6-5661-4F18-A801-2D9BD415EB7B}"/>
    <cellStyle name="Normální 18 5 4 2 2" xfId="2062" xr:uid="{8E4D4758-6B2F-49C9-A2C2-ECE4F08758FB}"/>
    <cellStyle name="Normální 18 5 4 2 2 2" xfId="5166" xr:uid="{E58D7097-DF05-41EF-982C-A54CDDC26226}"/>
    <cellStyle name="Normální 18 5 4 2 2 3" xfId="3614" xr:uid="{71C5B2AB-5AE1-4C8B-8C2A-880F2C0346B5}"/>
    <cellStyle name="Normální 18 5 4 2 3" xfId="4390" xr:uid="{DE7F18CE-A199-4B3A-8B36-14327CB4B8C9}"/>
    <cellStyle name="Normální 18 5 4 2 4" xfId="2838" xr:uid="{279BF328-9DF1-4AB1-AC28-188517047A31}"/>
    <cellStyle name="Normální 18 5 4 3" xfId="1674" xr:uid="{83898853-C858-4076-908C-F307C3AE2AC3}"/>
    <cellStyle name="Normální 18 5 4 3 2" xfId="4778" xr:uid="{DCDAB7B7-E486-4EA9-B519-EFF22DE8FB8A}"/>
    <cellStyle name="Normální 18 5 4 3 3" xfId="3226" xr:uid="{066FA3BD-CBEE-419B-ABB6-4F31CAF1F000}"/>
    <cellStyle name="Normální 18 5 4 4" xfId="4002" xr:uid="{0C7EDAFC-10FC-4E33-994E-64681CF19ACB}"/>
    <cellStyle name="Normální 18 5 4 5" xfId="2450" xr:uid="{03BFACB4-AEC8-400F-8F5B-70FFD6E1B265}"/>
    <cellStyle name="Normální 18 5 5" xfId="1092" xr:uid="{0EC5006B-AD70-4315-B27B-D45499F8A152}"/>
    <cellStyle name="Normální 18 5 5 2" xfId="1868" xr:uid="{D40B2CF6-DFDB-4BAE-8AC9-CD5EA4D3EDE2}"/>
    <cellStyle name="Normální 18 5 5 2 2" xfId="4972" xr:uid="{FD854EE3-873D-4F41-A128-B2B177AEC82E}"/>
    <cellStyle name="Normální 18 5 5 2 3" xfId="3420" xr:uid="{823C923A-76FF-4177-88B6-1700D6019D03}"/>
    <cellStyle name="Normální 18 5 5 3" xfId="4196" xr:uid="{F27E9FE6-F6D7-4F3B-AF13-C23C4ED2C55C}"/>
    <cellStyle name="Normální 18 5 5 4" xfId="2644" xr:uid="{8FFD3C5E-BAEF-4744-AB3D-2E24A1F2BB62}"/>
    <cellStyle name="Normální 18 5 6" xfId="1480" xr:uid="{016A973B-4A70-4426-B1E9-487CB434A2A1}"/>
    <cellStyle name="Normální 18 5 6 2" xfId="4584" xr:uid="{1EFFC658-63B7-4E68-BADC-A9C5EB95489D}"/>
    <cellStyle name="Normální 18 5 6 3" xfId="3032" xr:uid="{17680A6E-8A61-4854-A8EF-351B798D7507}"/>
    <cellStyle name="Normální 18 5 7" xfId="3808" xr:uid="{021313F5-C16B-4F63-814A-24FBCF24389B}"/>
    <cellStyle name="Normální 18 5 8" xfId="2256" xr:uid="{9E8C3391-4439-46C1-ADE8-6D498B92B346}"/>
    <cellStyle name="Normální 18 6" xfId="470" xr:uid="{17E61CEE-2B69-4658-969E-E179B53F160A}"/>
    <cellStyle name="Normální 18 6 2" xfId="565" xr:uid="{9B108DB4-1237-4050-ADAB-2D5FD27C019D}"/>
    <cellStyle name="Normální 18 6 2 2" xfId="873" xr:uid="{AA957E17-CAFD-4284-BD02-214672BEA4CC}"/>
    <cellStyle name="Normální 18 6 2 2 2" xfId="1319" xr:uid="{B5AEB287-EDA8-4188-A613-BC3A47A3AB85}"/>
    <cellStyle name="Normální 18 6 2 2 2 2" xfId="2095" xr:uid="{10AF5B64-0E91-4E49-8E26-A8AC290B24C5}"/>
    <cellStyle name="Normální 18 6 2 2 2 2 2" xfId="5199" xr:uid="{3C302FB7-CFAF-4002-83C1-02A351718EC2}"/>
    <cellStyle name="Normální 18 6 2 2 2 2 3" xfId="3647" xr:uid="{E0E4A212-18BC-4535-9144-2DF0C9A04388}"/>
    <cellStyle name="Normální 18 6 2 2 2 3" xfId="4423" xr:uid="{2DC31467-8F30-44AA-812F-18A68F2FE753}"/>
    <cellStyle name="Normální 18 6 2 2 2 4" xfId="2871" xr:uid="{C6FCB72A-535F-4E5E-8290-14E4E76E1922}"/>
    <cellStyle name="Normální 18 6 2 2 3" xfId="1707" xr:uid="{873EFCEA-D442-4C6E-9A3A-CFB27119C57E}"/>
    <cellStyle name="Normální 18 6 2 2 3 2" xfId="4811" xr:uid="{907C9C01-3201-4A1F-946E-A8A89DEF01A8}"/>
    <cellStyle name="Normální 18 6 2 2 3 3" xfId="3259" xr:uid="{7EB55B4A-3571-406D-AD55-41A08B7E6571}"/>
    <cellStyle name="Normální 18 6 2 2 4" xfId="4035" xr:uid="{51A07043-D07C-4E3D-8C59-D16325404592}"/>
    <cellStyle name="Normální 18 6 2 2 5" xfId="2483" xr:uid="{877EA495-6074-4EE8-BDB6-69E5209A9077}"/>
    <cellStyle name="Normální 18 6 2 3" xfId="1125" xr:uid="{994108FE-F171-47A5-96DE-87B97639FC50}"/>
    <cellStyle name="Normální 18 6 2 3 2" xfId="1901" xr:uid="{A040B216-3EFA-4422-9097-81DC74359373}"/>
    <cellStyle name="Normální 18 6 2 3 2 2" xfId="5005" xr:uid="{E9DB9015-0F70-4B41-B344-70E8E946115F}"/>
    <cellStyle name="Normální 18 6 2 3 2 3" xfId="3453" xr:uid="{7191A11A-F1FA-4DA0-AEB0-7E133C45DDE2}"/>
    <cellStyle name="Normální 18 6 2 3 3" xfId="4229" xr:uid="{E198A544-26D0-458D-B6BD-1EF4C251A7C4}"/>
    <cellStyle name="Normální 18 6 2 3 4" xfId="2677" xr:uid="{EE9D7F31-922A-46BC-861A-185E17EACA4B}"/>
    <cellStyle name="Normální 18 6 2 4" xfId="1513" xr:uid="{910AC3D0-B02C-4175-B9D8-A1C326A7ECDF}"/>
    <cellStyle name="Normální 18 6 2 4 2" xfId="4617" xr:uid="{A18283A4-E725-4715-BA75-2168D70232F3}"/>
    <cellStyle name="Normální 18 6 2 4 3" xfId="3065" xr:uid="{8FDC877A-D6B7-440D-BF97-DD68A1161D77}"/>
    <cellStyle name="Normální 18 6 2 5" xfId="3841" xr:uid="{AADDE5A8-A49C-41BD-BB7D-47BC996709A8}"/>
    <cellStyle name="Normální 18 6 2 6" xfId="2289" xr:uid="{0C6FFB7B-50CB-488E-AFAC-33666146F616}"/>
    <cellStyle name="Normální 18 6 3" xfId="627" xr:uid="{12654CD0-2F3F-458F-903D-84A60919EAED}"/>
    <cellStyle name="Normální 18 6 3 2" xfId="933" xr:uid="{8BE0E434-E38E-4566-8E48-13A663ED3E5A}"/>
    <cellStyle name="Normální 18 6 3 2 2" xfId="1379" xr:uid="{DF8F6FFA-F529-499C-B3E4-00606C7EE6C2}"/>
    <cellStyle name="Normální 18 6 3 2 2 2" xfId="2155" xr:uid="{FBF07AC3-F82F-40F4-A1FA-7C547F364C76}"/>
    <cellStyle name="Normální 18 6 3 2 2 2 2" xfId="5259" xr:uid="{8EC3056B-7633-48E8-B0A7-4459CF5A3CAD}"/>
    <cellStyle name="Normální 18 6 3 2 2 2 3" xfId="3707" xr:uid="{6925620F-60E0-4213-9877-48AB8A0144E0}"/>
    <cellStyle name="Normální 18 6 3 2 2 3" xfId="4483" xr:uid="{B77B2C7D-EA85-4FDF-9DDA-BF6B8E3B9CA9}"/>
    <cellStyle name="Normální 18 6 3 2 2 4" xfId="2931" xr:uid="{7E839DC0-4540-4400-899A-895232EACB16}"/>
    <cellStyle name="Normální 18 6 3 2 3" xfId="1767" xr:uid="{405A2EB7-DB8D-4A9D-9ABA-26BFBEFA3100}"/>
    <cellStyle name="Normální 18 6 3 2 3 2" xfId="4871" xr:uid="{C3EE08E3-F138-4977-B62D-BC564EDBF61A}"/>
    <cellStyle name="Normální 18 6 3 2 3 3" xfId="3319" xr:uid="{2DCBCCC6-CBE0-4637-A938-BA9B0AEF78CA}"/>
    <cellStyle name="Normální 18 6 3 2 4" xfId="4095" xr:uid="{34633230-FEB3-4C74-A001-2D6F084C4518}"/>
    <cellStyle name="Normální 18 6 3 2 5" xfId="2543" xr:uid="{54351DC0-AA85-44A8-A1DE-B659A4F30F1E}"/>
    <cellStyle name="Normální 18 6 3 3" xfId="1185" xr:uid="{77F81BA5-1179-4BAF-BF74-6DCEB44E2D12}"/>
    <cellStyle name="Normální 18 6 3 3 2" xfId="1961" xr:uid="{D7C2B387-C4E5-4D03-9E07-377EE4B0150A}"/>
    <cellStyle name="Normální 18 6 3 3 2 2" xfId="5065" xr:uid="{8217E9EA-7679-412E-913C-B035347033A7}"/>
    <cellStyle name="Normální 18 6 3 3 2 3" xfId="3513" xr:uid="{7DCE409D-CF4B-42EE-A898-1E352AF92EF0}"/>
    <cellStyle name="Normální 18 6 3 3 3" xfId="4289" xr:uid="{F9A348B4-E094-473F-8E16-D11F113D8C1A}"/>
    <cellStyle name="Normální 18 6 3 3 4" xfId="2737" xr:uid="{CFAD42FF-6CB8-4B9D-BE49-2376A376A44D}"/>
    <cellStyle name="Normální 18 6 3 4" xfId="1573" xr:uid="{E3B5992C-176F-4A4B-BD36-38208E13249F}"/>
    <cellStyle name="Normální 18 6 3 4 2" xfId="4677" xr:uid="{912FBD87-0149-413D-80FA-46B66CC6924F}"/>
    <cellStyle name="Normální 18 6 3 4 3" xfId="3125" xr:uid="{F5DD09BA-2B3D-47FD-A015-46BF9A782C69}"/>
    <cellStyle name="Normální 18 6 3 5" xfId="3901" xr:uid="{827A8AFA-161E-403F-9AF6-90C513CE63F0}"/>
    <cellStyle name="Normální 18 6 3 6" xfId="2349" xr:uid="{C08B5C9F-02F2-472E-9FC7-414D5071DB85}"/>
    <cellStyle name="Normální 18 6 4" xfId="811" xr:uid="{AE8E757A-7033-4E79-AE3F-779C5C97F7E8}"/>
    <cellStyle name="Normální 18 6 4 2" xfId="1259" xr:uid="{98CF7443-CA95-40B7-A96F-F92C2A4C601C}"/>
    <cellStyle name="Normální 18 6 4 2 2" xfId="2035" xr:uid="{0DBF0BBB-53DE-4EC3-B8D5-ECCD08D8D095}"/>
    <cellStyle name="Normální 18 6 4 2 2 2" xfId="5139" xr:uid="{5E62014D-518C-41B0-A09E-53EC5E20FDB6}"/>
    <cellStyle name="Normální 18 6 4 2 2 3" xfId="3587" xr:uid="{E15F427B-2F5A-4F88-AA50-30834BB75667}"/>
    <cellStyle name="Normální 18 6 4 2 3" xfId="4363" xr:uid="{B0AE629C-D12B-4B43-9945-F7CAE76B1CC1}"/>
    <cellStyle name="Normální 18 6 4 2 4" xfId="2811" xr:uid="{3AF27027-663C-4B8D-88DE-BA4995D86D2A}"/>
    <cellStyle name="Normální 18 6 4 3" xfId="1647" xr:uid="{7B36A7E8-7959-410B-B4D1-4E527F6958C7}"/>
    <cellStyle name="Normální 18 6 4 3 2" xfId="4751" xr:uid="{9796B708-144C-46A9-A766-9E4BCDD83E1F}"/>
    <cellStyle name="Normální 18 6 4 3 3" xfId="3199" xr:uid="{18E360D6-22E0-4370-AB1D-04B69279CF70}"/>
    <cellStyle name="Normální 18 6 4 4" xfId="3975" xr:uid="{143D3B66-0676-49C3-B52D-4DA2B0EA1E1F}"/>
    <cellStyle name="Normální 18 6 4 5" xfId="2423" xr:uid="{64E66BC3-FB7B-4B77-96D7-2F97FA572995}"/>
    <cellStyle name="Normální 18 6 5" xfId="1065" xr:uid="{1668615D-0B22-4868-8147-7587187D4749}"/>
    <cellStyle name="Normální 18 6 5 2" xfId="1841" xr:uid="{C3E5BAA9-85DA-4334-A7E6-B0E64A518527}"/>
    <cellStyle name="Normální 18 6 5 2 2" xfId="4945" xr:uid="{052DADB9-B82C-4D34-BF49-4B3B2B1D0EE6}"/>
    <cellStyle name="Normální 18 6 5 2 3" xfId="3393" xr:uid="{2873D42F-8953-4F4E-BF8D-24EF6AAC7AAC}"/>
    <cellStyle name="Normální 18 6 5 3" xfId="4169" xr:uid="{EB57A253-2D28-41FA-BB7E-B914A51D54BF}"/>
    <cellStyle name="Normální 18 6 5 4" xfId="2617" xr:uid="{C9606E13-B4AB-4882-982E-E22EF2CD98DA}"/>
    <cellStyle name="Normální 18 6 6" xfId="1453" xr:uid="{BAD5EC7B-BF3F-49E9-99AD-64860A5E1596}"/>
    <cellStyle name="Normální 18 6 6 2" xfId="4557" xr:uid="{1C74FAD5-200C-4F65-97AA-CFDC38B78D9F}"/>
    <cellStyle name="Normální 18 6 6 3" xfId="3005" xr:uid="{00AAA81B-C4FC-44A7-B0E5-711CD9485BE4}"/>
    <cellStyle name="Normální 18 6 7" xfId="3781" xr:uid="{5D444F24-6342-433A-9AEA-6399646A753A}"/>
    <cellStyle name="Normální 18 6 8" xfId="2229" xr:uid="{96991645-E66E-423B-84B1-65D324DBC796}"/>
    <cellStyle name="Normální 18 7" xfId="540" xr:uid="{4BBCFF17-239B-41B8-9414-0B57C617E6C5}"/>
    <cellStyle name="Normální 18 7 2" xfId="849" xr:uid="{AE9F2AA8-7300-4EB5-B20A-DA3E49EC4EE0}"/>
    <cellStyle name="Normální 18 7 2 2" xfId="1295" xr:uid="{FC6B0D1A-5E4D-4518-BA7A-F48063923940}"/>
    <cellStyle name="Normální 18 7 2 2 2" xfId="2071" xr:uid="{DA6BBD8B-111F-4879-8ECA-DA4FF31A1436}"/>
    <cellStyle name="Normální 18 7 2 2 2 2" xfId="5175" xr:uid="{0FBB4F4C-FD43-4324-B65A-3BC5C92AB77E}"/>
    <cellStyle name="Normální 18 7 2 2 2 3" xfId="3623" xr:uid="{26F62DC1-3C5E-44B5-9E8B-2430B20D6116}"/>
    <cellStyle name="Normální 18 7 2 2 3" xfId="4399" xr:uid="{A2FE7FDE-6804-408C-8918-1AE129BDC7D3}"/>
    <cellStyle name="Normální 18 7 2 2 4" xfId="2847" xr:uid="{80085B4D-DEDB-498D-861E-B2D0EB0749E1}"/>
    <cellStyle name="Normální 18 7 2 3" xfId="1683" xr:uid="{2F80ACA1-EE6C-4439-B9BF-2D54C9312F96}"/>
    <cellStyle name="Normální 18 7 2 3 2" xfId="4787" xr:uid="{7D289A8D-5672-4BFB-8C92-359CE9B391C5}"/>
    <cellStyle name="Normální 18 7 2 3 3" xfId="3235" xr:uid="{80E79B28-AC4E-4934-AC3D-E6AE1E7F0CB3}"/>
    <cellStyle name="Normální 18 7 2 4" xfId="4011" xr:uid="{08CBA2D7-D1C5-4703-8BAA-7EA0D2CF4D9B}"/>
    <cellStyle name="Normální 18 7 2 5" xfId="2459" xr:uid="{DB974829-6168-48AE-AEE1-4F51C94EFC39}"/>
    <cellStyle name="Normální 18 7 3" xfId="1101" xr:uid="{D7ACD4D4-4B2B-497C-866A-33B19888FE55}"/>
    <cellStyle name="Normální 18 7 3 2" xfId="1877" xr:uid="{0A61A8A2-EFCC-487B-92BB-F4470CEB8EA0}"/>
    <cellStyle name="Normální 18 7 3 2 2" xfId="4981" xr:uid="{9E0880D1-422E-4943-88A9-E0C48541595B}"/>
    <cellStyle name="Normální 18 7 3 2 3" xfId="3429" xr:uid="{5899BAAD-8803-4AFC-88AF-D93181E8CB40}"/>
    <cellStyle name="Normální 18 7 3 3" xfId="4205" xr:uid="{37BE0113-2A61-44D9-8A90-871E49EB49FA}"/>
    <cellStyle name="Normální 18 7 3 4" xfId="2653" xr:uid="{4ED3FE52-0D12-460A-908A-CD92D0B87E10}"/>
    <cellStyle name="Normální 18 7 4" xfId="1489" xr:uid="{1718EEA4-4FFD-49EB-981B-95009CD217C6}"/>
    <cellStyle name="Normální 18 7 4 2" xfId="4593" xr:uid="{4093260F-3EE8-4128-8E81-5DAF18ABF025}"/>
    <cellStyle name="Normální 18 7 4 3" xfId="3041" xr:uid="{FB1D84A3-F6F3-4BBA-91C4-9AE5D2CBED23}"/>
    <cellStyle name="Normální 18 7 5" xfId="3817" xr:uid="{2BBF9E20-723D-4BE2-A7FC-765593B2054B}"/>
    <cellStyle name="Normální 18 7 6" xfId="2265" xr:uid="{54964AB3-7F71-4DFE-8390-29AE0695C164}"/>
    <cellStyle name="Normální 18 8" xfId="602" xr:uid="{256B99E7-EE71-447E-89BB-E6F0AFE8046B}"/>
    <cellStyle name="Normální 18 8 2" xfId="909" xr:uid="{1331200D-ABBB-4F1D-8A0C-35904F5A1130}"/>
    <cellStyle name="Normální 18 8 2 2" xfId="1355" xr:uid="{016D8832-F61F-4A0B-AC2D-FEAD22D31A11}"/>
    <cellStyle name="Normální 18 8 2 2 2" xfId="2131" xr:uid="{C3EB0FF1-5137-4EF9-8988-5FFAE514D384}"/>
    <cellStyle name="Normální 18 8 2 2 2 2" xfId="5235" xr:uid="{5C30DA37-0EF3-45E0-BDB8-38855C91AE76}"/>
    <cellStyle name="Normální 18 8 2 2 2 3" xfId="3683" xr:uid="{1FAA7438-B402-432E-BAAB-374F3AF7F1B3}"/>
    <cellStyle name="Normální 18 8 2 2 3" xfId="4459" xr:uid="{3192A6E8-9804-4DA1-8E6D-6B24ABEB41E6}"/>
    <cellStyle name="Normální 18 8 2 2 4" xfId="2907" xr:uid="{FF5CD442-9728-4AF4-91F1-DB4C88F4D899}"/>
    <cellStyle name="Normální 18 8 2 3" xfId="1743" xr:uid="{2A728021-77B6-4D19-B003-D379F83241CA}"/>
    <cellStyle name="Normální 18 8 2 3 2" xfId="4847" xr:uid="{B5825C73-ED7C-4F0B-8C6E-1D3A72C87C40}"/>
    <cellStyle name="Normální 18 8 2 3 3" xfId="3295" xr:uid="{763AAC1A-3DAC-4D49-8A0A-922F3FB12C13}"/>
    <cellStyle name="Normální 18 8 2 4" xfId="4071" xr:uid="{9DED12E8-D39F-4335-9A73-DAEB471D754D}"/>
    <cellStyle name="Normální 18 8 2 5" xfId="2519" xr:uid="{8549BD84-A10A-421E-8B9B-8AA9D244E788}"/>
    <cellStyle name="Normální 18 8 3" xfId="1161" xr:uid="{67CABE30-E800-415A-966D-E4DA49002189}"/>
    <cellStyle name="Normální 18 8 3 2" xfId="1937" xr:uid="{314CC5C2-17B2-4FBB-8057-F5207201822B}"/>
    <cellStyle name="Normální 18 8 3 2 2" xfId="5041" xr:uid="{EC724DE3-4C3A-4C5E-B7D4-AC3F4C70ABDF}"/>
    <cellStyle name="Normální 18 8 3 2 3" xfId="3489" xr:uid="{CC9E4131-0458-4E6F-B73B-D0C591BF562B}"/>
    <cellStyle name="Normální 18 8 3 3" xfId="4265" xr:uid="{007F5FC5-0CED-49F0-8BBE-624E7A26D62B}"/>
    <cellStyle name="Normální 18 8 3 4" xfId="2713" xr:uid="{47AE2B78-09CC-42E8-9173-6D51E143153F}"/>
    <cellStyle name="Normální 18 8 4" xfId="1549" xr:uid="{A3572F49-FD31-4908-9C75-D3CFDFDAD39B}"/>
    <cellStyle name="Normální 18 8 4 2" xfId="4653" xr:uid="{EE4D357E-7F97-4828-98E8-DBE15BD3EB05}"/>
    <cellStyle name="Normální 18 8 4 3" xfId="3101" xr:uid="{5F65A9FB-3AA8-48EE-9683-8D489BF44F66}"/>
    <cellStyle name="Normální 18 8 5" xfId="3877" xr:uid="{C9FD8A28-B8C2-4329-90B0-C483DF8AB4D2}"/>
    <cellStyle name="Normální 18 8 6" xfId="2325" xr:uid="{5702C8F4-E1F5-42EE-B56C-FE6226FF2098}"/>
    <cellStyle name="Normální 18 9" xfId="767" xr:uid="{9E970944-7F56-4633-B937-16A278F03B6B}"/>
    <cellStyle name="Normální 18 9 2" xfId="1235" xr:uid="{62E64A3D-9EB2-4F14-847A-CC2BF7A78DC4}"/>
    <cellStyle name="Normální 18 9 2 2" xfId="2011" xr:uid="{18DD20C4-A0CE-433D-8DB9-F1458FD309E2}"/>
    <cellStyle name="Normální 18 9 2 2 2" xfId="5115" xr:uid="{21717802-15CB-4223-88AD-95114483F813}"/>
    <cellStyle name="Normální 18 9 2 2 3" xfId="3563" xr:uid="{F73E9AFA-0A61-4380-A857-79058E124E51}"/>
    <cellStyle name="Normální 18 9 2 3" xfId="4339" xr:uid="{B3508AC0-C08B-45CB-AC04-40F715CAC610}"/>
    <cellStyle name="Normální 18 9 2 4" xfId="2787" xr:uid="{D29FCEBE-6F42-42A5-BAA0-54B40A441D30}"/>
    <cellStyle name="Normální 18 9 3" xfId="1623" xr:uid="{C20BBACF-7C20-4625-AB24-8D9E034146EE}"/>
    <cellStyle name="Normální 18 9 3 2" xfId="4727" xr:uid="{7BA5636F-3E01-4858-83E9-9B6C9CEE60C1}"/>
    <cellStyle name="Normální 18 9 3 3" xfId="3175" xr:uid="{BB7F810D-B6E2-4CB7-9CA1-2D0F003F6E6E}"/>
    <cellStyle name="Normální 18 9 4" xfId="3951" xr:uid="{AD5F22FD-9160-4AF2-BCA9-7658A1047E0D}"/>
    <cellStyle name="Normální 18 9 5" xfId="2399" xr:uid="{25A6F9A5-0A53-43AF-9AF6-0AF5825A064B}"/>
    <cellStyle name="Normální 19" xfId="66" xr:uid="{59EA46B2-F440-410A-BAE8-5F46488BCDBC}"/>
    <cellStyle name="Normální 19 2" xfId="161" xr:uid="{EC7585BD-405C-4E64-9B71-8C1F27B96F13}"/>
    <cellStyle name="Normální 19 2 2" xfId="285" xr:uid="{D8912310-AB57-4450-A67C-6ABD42E8E6E2}"/>
    <cellStyle name="Normální 19 2 3" xfId="389" xr:uid="{F37C91A3-FFFF-4391-8A4E-0DDD815C0F7C}"/>
    <cellStyle name="Normální 19 3" xfId="388" xr:uid="{335526BF-628D-475E-A38D-F958C09A1AC4}"/>
    <cellStyle name="Normální 2" xfId="67" xr:uid="{27A5143C-0BB1-4C99-A845-53DC1ADE6298}"/>
    <cellStyle name="normální 2 10" xfId="68" xr:uid="{75EED399-3023-45F5-8C80-64CD18BDEFB4}"/>
    <cellStyle name="normální 2 11" xfId="69" xr:uid="{21DEF349-42E1-4D86-8068-6038827F5F62}"/>
    <cellStyle name="normální 2 12" xfId="70" xr:uid="{89B4C161-1911-4FFC-A834-D0A25DCEC64E}"/>
    <cellStyle name="normální 2 13" xfId="71" xr:uid="{771363DB-A7B5-4C73-8C94-B7C9F0AA9A7D}"/>
    <cellStyle name="normální 2 14" xfId="72" xr:uid="{2D968248-8EA0-479D-B18C-92FC8FC640B9}"/>
    <cellStyle name="normální 2 15" xfId="73" xr:uid="{5EF5DCD7-867D-4EC6-844A-D0EDE690D8B7}"/>
    <cellStyle name="normální 2 16" xfId="74" xr:uid="{EF1C5733-E53B-48D4-8131-E03998F9D3B0}"/>
    <cellStyle name="normální 2 17" xfId="75" xr:uid="{6B4DAAD2-CF7B-49EE-AD8F-9CBF6EF48AE2}"/>
    <cellStyle name="normální 2 18" xfId="76" xr:uid="{D02038F8-8ED8-4622-AED0-61CDFD758A11}"/>
    <cellStyle name="Normální 2 19" xfId="162" xr:uid="{93E5BF76-740F-421A-9E08-3F1AEB48F916}"/>
    <cellStyle name="Normální 2 19 2" xfId="291" xr:uid="{9FA81D25-0585-40B8-981A-D4746BC37EE7}"/>
    <cellStyle name="Normální 2 19 3" xfId="391" xr:uid="{E3C0E476-7A4A-433B-BA7F-6D4455DE9D7E}"/>
    <cellStyle name="normální 2 2" xfId="77" xr:uid="{859E7FA1-4501-4E76-8DC3-6CF0794F4920}"/>
    <cellStyle name="Normální 2 2 10" xfId="164" xr:uid="{182B3C00-A78F-4D66-8DF5-5AEEF2C58677}"/>
    <cellStyle name="normální 2 2 11" xfId="163" xr:uid="{64901310-31E7-4A5A-A1B9-8F6358AF2BA7}"/>
    <cellStyle name="normální 2 2 11 2" xfId="293" xr:uid="{616A25FF-6F55-474C-98BD-08F179B131A3}"/>
    <cellStyle name="normální 2 2 11 3" xfId="393" xr:uid="{E262977C-1488-4BF9-A0A8-51EC4FDF575A}"/>
    <cellStyle name="normální 2 2 12" xfId="242" xr:uid="{A7FC4D48-2366-43F4-A156-551E25B2540E}"/>
    <cellStyle name="normální 2 2 12 2" xfId="294" xr:uid="{970E24F1-116D-49D8-9D20-2B81C271A4FA}"/>
    <cellStyle name="normální 2 2 12 3" xfId="394" xr:uid="{E54C5D08-70EB-4D58-8F9C-78251626BD52}"/>
    <cellStyle name="normální 2 2 13" xfId="257" xr:uid="{649FB1E7-55E4-4EF0-97A5-02183B38D856}"/>
    <cellStyle name="normální 2 2 13 2" xfId="295" xr:uid="{2114ADD1-BAA1-41A7-A5A4-BA9DE1EE61F2}"/>
    <cellStyle name="normální 2 2 13 3" xfId="395" xr:uid="{F25BE9DC-2CD3-44CA-9578-40F2A50118CA}"/>
    <cellStyle name="normální 2 2 14" xfId="255" xr:uid="{3526C792-220A-406E-A24C-AB1B62AF8F38}"/>
    <cellStyle name="normální 2 2 14 2" xfId="296" xr:uid="{62502732-2AD8-4E96-A1E5-2CD1BF3F191C}"/>
    <cellStyle name="normální 2 2 14 3" xfId="396" xr:uid="{3CFBCD5B-C008-4486-8E17-C3BE79125A90}"/>
    <cellStyle name="normální 2 2 15" xfId="267" xr:uid="{B1C5B49B-A392-41E6-A0F1-50038637581D}"/>
    <cellStyle name="normální 2 2 15 2" xfId="297" xr:uid="{7BE9352D-0E43-41D9-94C4-AB1B5720505C}"/>
    <cellStyle name="normální 2 2 15 3" xfId="397" xr:uid="{E3F8D619-643C-42FE-AB67-5F269981619B}"/>
    <cellStyle name="normální 2 2 16" xfId="253" xr:uid="{C596CA45-5B14-458E-995A-04FDE4268463}"/>
    <cellStyle name="normální 2 2 16 2" xfId="298" xr:uid="{AF3E6E8D-D40A-4461-867B-67784A3C12A8}"/>
    <cellStyle name="normální 2 2 16 3" xfId="398" xr:uid="{5D50E1F3-3BA0-4BA9-9200-4DFAB6CFFDBF}"/>
    <cellStyle name="normální 2 2 17" xfId="269" xr:uid="{3950BF36-7373-458F-BF97-37C8533C27F5}"/>
    <cellStyle name="normální 2 2 17 2" xfId="299" xr:uid="{44C56607-839D-4278-914E-2DE11D667AC4}"/>
    <cellStyle name="normální 2 2 17 3" xfId="399" xr:uid="{3634C04A-8FE1-4F1B-B259-0F502784D0DE}"/>
    <cellStyle name="normální 2 2 18" xfId="251" xr:uid="{3F43371C-5398-4940-90DC-DC7FD11D8F2B}"/>
    <cellStyle name="normální 2 2 18 2" xfId="300" xr:uid="{35544FB8-873D-4573-B4EC-260CEE1F1956}"/>
    <cellStyle name="normální 2 2 18 3" xfId="400" xr:uid="{05E3C9DA-7880-441B-84A5-A77A6DDC89D4}"/>
    <cellStyle name="normální 2 2 19" xfId="292" xr:uid="{EB835658-FFA9-40D6-BBD5-2EB6DE37F006}"/>
    <cellStyle name="normální 2 2 2" xfId="78" xr:uid="{64A8751E-AB7E-4D3D-A3D2-D35F13C065D9}"/>
    <cellStyle name="normální 2 2 2 2" xfId="165" xr:uid="{12E97C85-B893-443B-AFBE-D99A61FAB094}"/>
    <cellStyle name="normální 2 2 2 2 2" xfId="301" xr:uid="{0C5A0EA6-8433-4A96-AB0C-BF1690CA1EA2}"/>
    <cellStyle name="normální 2 2 2 2 3" xfId="402" xr:uid="{7EF73017-29D5-466D-AAD3-D41349983741}"/>
    <cellStyle name="normální 2 2 2 3" xfId="401" xr:uid="{A32B3EC9-1FA7-430F-9A04-16F076E471B0}"/>
    <cellStyle name="normální 2 2 20" xfId="348" xr:uid="{1A3CE25C-A16B-4C42-B01C-B1F1ACD285E5}"/>
    <cellStyle name="normální 2 2 21" xfId="344" xr:uid="{61EB7109-83EE-4AFF-9420-97E9EB2FEF6E}"/>
    <cellStyle name="normální 2 2 22" xfId="392" xr:uid="{EB68BC03-130D-412B-B96A-99B0B59888BB}"/>
    <cellStyle name="normální 2 2 23" xfId="515" xr:uid="{01B71E91-14EE-4F99-9629-AC843B955274}"/>
    <cellStyle name="normální 2 2 24" xfId="519" xr:uid="{90A60488-9C1F-4B89-A183-090FED9E27BA}"/>
    <cellStyle name="normální 2 2 25" xfId="514" xr:uid="{D6E356F5-FF7F-41FD-A6AB-26A7DA101F5E}"/>
    <cellStyle name="normální 2 2 26" xfId="520" xr:uid="{4C39A2BD-47A0-4B7F-8F68-EB227FBE13A3}"/>
    <cellStyle name="normální 2 2 27" xfId="516" xr:uid="{02250237-9DE9-4496-B609-3795C6068AC6}"/>
    <cellStyle name="normální 2 2 28" xfId="534" xr:uid="{EF56AECC-3BE5-4EE9-90EC-1F6B7C341950}"/>
    <cellStyle name="normální 2 2 29" xfId="675" xr:uid="{E391903E-AB6D-4AEE-99D2-82876BFD9C42}"/>
    <cellStyle name="normální 2 2 3" xfId="79" xr:uid="{7724096D-0F5B-4518-8C87-8AC31F8F439D}"/>
    <cellStyle name="Normální 2 2 3 2" xfId="166" xr:uid="{EF2EAAB8-C37D-4036-9CF4-6A021EE5A851}"/>
    <cellStyle name="normální 2 2 3 2 2" xfId="302" xr:uid="{ADC1D27D-1D23-4BB8-BC58-6393AF7C7289}"/>
    <cellStyle name="normální 2 2 3 2 3" xfId="404" xr:uid="{D55035CB-5AD8-4DBC-9643-0032D5C03EC0}"/>
    <cellStyle name="Normální 2 2 3 3" xfId="403" xr:uid="{EBD39B41-7843-4B7C-81F8-A3A4C7A33918}"/>
    <cellStyle name="normální 2 2 30" xfId="676" xr:uid="{D06B2D68-7C0E-419E-965C-AE87B932F528}"/>
    <cellStyle name="normální 2 2 31" xfId="670" xr:uid="{A64A5414-D214-40D3-8A2B-13661ECCA52B}"/>
    <cellStyle name="normální 2 2 32" xfId="731" xr:uid="{7AC8FA33-DA61-4DE6-AAB0-E7D22B8B19B1}"/>
    <cellStyle name="normální 2 2 33" xfId="751" xr:uid="{DE6917F3-7F27-4E39-876E-84E5A86996BD}"/>
    <cellStyle name="normální 2 2 34" xfId="738" xr:uid="{7240D3B5-C834-4B8B-BFE3-600525406E0D}"/>
    <cellStyle name="normální 2 2 35" xfId="743" xr:uid="{4E1E5E58-0ED9-4208-83D5-FA47E07D6C6B}"/>
    <cellStyle name="normální 2 2 36" xfId="735" xr:uid="{6026154A-4F29-4FF0-9EA5-3070DAD09CC0}"/>
    <cellStyle name="normální 2 2 37" xfId="737" xr:uid="{80138AD8-5B4A-46F4-A1DF-01DB7A1F1D70}"/>
    <cellStyle name="normální 2 2 38" xfId="734" xr:uid="{C014F581-8852-4A1B-AEF5-E0BAD25F7A50}"/>
    <cellStyle name="normální 2 2 39" xfId="739" xr:uid="{BF6EDDAD-6E72-49D5-8EDB-EB8EF4048F91}"/>
    <cellStyle name="Normální 2 2 4" xfId="167" xr:uid="{AB1FC6DD-605D-47B8-8B22-6F211894C67F}"/>
    <cellStyle name="normální 2 2 40" xfId="790" xr:uid="{CB967456-C9C5-4C8E-85CE-75C1D6FE596A}"/>
    <cellStyle name="normální 2 2 41" xfId="799" xr:uid="{60ECBC9B-A3DD-45A6-A5AA-CB4986144695}"/>
    <cellStyle name="normální 2 2 42" xfId="774" xr:uid="{C53637C1-BB98-4636-B3EA-7D38015C2B39}"/>
    <cellStyle name="normální 2 2 43" xfId="760" xr:uid="{4BE27B77-A09E-44E2-8C7A-8EB9FC823487}"/>
    <cellStyle name="normální 2 2 44" xfId="769" xr:uid="{AEBA3976-3772-4FFB-97E9-5164378F9B90}"/>
    <cellStyle name="normální 2 2 45" xfId="781" xr:uid="{CF752B71-B15C-40C3-A7C3-562A524F957D}"/>
    <cellStyle name="normální 2 2 46" xfId="773" xr:uid="{59841FC0-519D-4CDA-A7F6-CD978C9FE273}"/>
    <cellStyle name="normální 2 2 47" xfId="756" xr:uid="{8C602F9E-8AF8-407C-92B1-DEAF0404F2F2}"/>
    <cellStyle name="normální 2 2 48" xfId="782" xr:uid="{751A103D-4D05-4E2A-A1CD-E1D1E2197EDE}"/>
    <cellStyle name="normální 2 2 49" xfId="761" xr:uid="{ED9E8CFB-B8F1-415D-92D0-946CEA4070E8}"/>
    <cellStyle name="Normální 2 2 5" xfId="168" xr:uid="{F6B09FAE-0082-463A-B2BC-DF2DD102D472}"/>
    <cellStyle name="normální 2 2 50" xfId="844" xr:uid="{E0805C56-D545-488C-BD1F-B4EC530B6044}"/>
    <cellStyle name="normální 2 2 51" xfId="776" xr:uid="{28B635F9-C7B4-46E1-AA93-D3949D28F528}"/>
    <cellStyle name="normální 2 2 52" xfId="806" xr:uid="{CA357FDA-B64D-41A3-B91E-1FB885E29984}"/>
    <cellStyle name="normální 2 2 53" xfId="845" xr:uid="{9404AD5D-B6B4-4476-B052-35D0E486254E}"/>
    <cellStyle name="normální 2 2 54" xfId="1011" xr:uid="{2C6D55D2-05A0-4FE1-B846-5962FCB1DBF0}"/>
    <cellStyle name="normální 2 2 55" xfId="1013" xr:uid="{9149F616-9704-4002-9D38-03346D5540DB}"/>
    <cellStyle name="normální 2 2 56" xfId="1008" xr:uid="{4CA62374-8084-4348-81B5-24EE6162FD34}"/>
    <cellStyle name="normální 2 2 57" xfId="1009" xr:uid="{A4229BD2-7792-4F32-9DAB-446D14717925}"/>
    <cellStyle name="normální 2 2 58" xfId="1005" xr:uid="{3F885D1B-DA47-4DC5-B4AA-7B3A2EDB2F93}"/>
    <cellStyle name="normální 2 2 59" xfId="1006" xr:uid="{30975774-F33D-42ED-8125-61F0D7231917}"/>
    <cellStyle name="Normální 2 2 6" xfId="169" xr:uid="{0933443E-F89D-4F9D-8A42-01016F59E9A2}"/>
    <cellStyle name="normální 2 2 60" xfId="1002" xr:uid="{84C6B907-554B-436D-BCC2-610B1A846411}"/>
    <cellStyle name="normální 2 2 61" xfId="1016" xr:uid="{C39E610C-BFEA-400B-9AB6-ACB2D1BA8FF1}"/>
    <cellStyle name="normální 2 2 62" xfId="1000" xr:uid="{A4904F5F-8238-47DF-B005-37446E22CBBF}"/>
    <cellStyle name="normální 2 2 63" xfId="1018" xr:uid="{A7038878-C2B3-4FE0-AD8D-9C7FC076BD5C}"/>
    <cellStyle name="normální 2 2 64" xfId="996" xr:uid="{C1E3F755-65C3-4C60-A12D-9B38DCAD0E2F}"/>
    <cellStyle name="normální 2 2 65" xfId="1020" xr:uid="{A05BA543-91D2-44FD-9856-6AA2C611182E}"/>
    <cellStyle name="normální 2 2 66" xfId="992" xr:uid="{18EA290B-FF72-45E5-91D6-9A1ACE051DD9}"/>
    <cellStyle name="normální 2 2 67" xfId="1022" xr:uid="{25072B60-36CC-4C5D-A75F-7B77CA446EAC}"/>
    <cellStyle name="normální 2 2 68" xfId="988" xr:uid="{E1780E30-EABE-4F30-AE8D-635BEBDB73C2}"/>
    <cellStyle name="Normální 2 2 7" xfId="170" xr:uid="{020492AD-7356-4AB3-BC7D-7743F4F7109B}"/>
    <cellStyle name="Normální 2 2 8" xfId="171" xr:uid="{6EBE4DD7-5BFC-4FF9-A8B4-882882FC0FEC}"/>
    <cellStyle name="Normální 2 2 9" xfId="172" xr:uid="{214982F0-27BA-48CB-AB9E-9352DA3AC7F3}"/>
    <cellStyle name="Normální 2 20" xfId="241" xr:uid="{889602BA-0A83-429E-85A3-ABA3E2678588}"/>
    <cellStyle name="Normální 2 20 2" xfId="303" xr:uid="{E5924330-BF0F-4ED8-8DF7-2D85B1B8368D}"/>
    <cellStyle name="Normální 2 20 3" xfId="405" xr:uid="{5F1735D3-390B-4315-8B5C-BDBA5A02FE0D}"/>
    <cellStyle name="Normální 2 21" xfId="258" xr:uid="{10248836-E09F-452F-A51C-305550A103E1}"/>
    <cellStyle name="Normální 2 21 2" xfId="304" xr:uid="{02C51F3E-A745-4634-902B-B1D5FDA7A7CF}"/>
    <cellStyle name="Normální 2 21 3" xfId="406" xr:uid="{2C241E54-670E-486C-BBAB-BEE903769E77}"/>
    <cellStyle name="Normální 2 22" xfId="254" xr:uid="{2417422B-DA33-4B19-9367-37FA69D8D57B}"/>
    <cellStyle name="Normální 2 22 2" xfId="305" xr:uid="{BA4DD1C9-50BC-4EC9-BA06-4DBB9E7B57DE}"/>
    <cellStyle name="Normální 2 22 3" xfId="407" xr:uid="{1F9FB6BB-D945-423C-A951-F5CE4173DAD4}"/>
    <cellStyle name="Normální 2 23" xfId="268" xr:uid="{89C7DF07-5B58-488D-A317-909A424308F2}"/>
    <cellStyle name="Normální 2 23 2" xfId="306" xr:uid="{98981B5C-A94C-442A-BE51-D874C9E451FD}"/>
    <cellStyle name="Normální 2 23 3" xfId="408" xr:uid="{0D216D68-3D45-4E48-92C5-62556BAD4091}"/>
    <cellStyle name="Normální 2 24" xfId="252" xr:uid="{A94E4AA1-83B9-4667-B1DB-E31665ED4838}"/>
    <cellStyle name="Normální 2 24 2" xfId="307" xr:uid="{F9A70ED0-F744-4BCA-ADD7-B6A338AFBE07}"/>
    <cellStyle name="Normální 2 24 3" xfId="409" xr:uid="{41898FF4-D953-41C2-A9AB-CC8BE4CD0E3B}"/>
    <cellStyle name="Normální 2 25" xfId="270" xr:uid="{19662488-7C83-4FE8-AAC8-8ADDE2B9BCCA}"/>
    <cellStyle name="Normální 2 25 2" xfId="308" xr:uid="{A216D77E-0ABF-4F2A-A714-F3239762BF6C}"/>
    <cellStyle name="Normální 2 25 3" xfId="410" xr:uid="{D434E227-FC0F-4416-8D18-2C8F28CB7A2B}"/>
    <cellStyle name="Normální 2 26" xfId="250" xr:uid="{6825B216-C8A2-431E-8491-16F644C47D44}"/>
    <cellStyle name="Normální 2 26 2" xfId="309" xr:uid="{2B630DE1-5E4E-4F2A-8044-8B4E78DABCFB}"/>
    <cellStyle name="Normální 2 26 3" xfId="411" xr:uid="{CD620A3C-B217-4F6B-BD68-D660B3B412D2}"/>
    <cellStyle name="Normální 2 27" xfId="286" xr:uid="{78D48A96-B25F-455B-9D0E-10F99F50278A}"/>
    <cellStyle name="normální 2 27 2" xfId="683" xr:uid="{64BE2264-CE4D-475F-B9F0-9E86A51114C4}"/>
    <cellStyle name="Normální 2 28" xfId="347" xr:uid="{3C1CED84-C9CF-4349-86C7-78B98E94603E}"/>
    <cellStyle name="normální 2 28 2" xfId="685" xr:uid="{E1DE96CB-BDD2-4F69-A9FE-39BBBEB8B618}"/>
    <cellStyle name="Normální 2 29" xfId="345" xr:uid="{18327FE9-FC52-46A5-8230-BEE008A7C1CD}"/>
    <cellStyle name="normální 2 29 2" xfId="687" xr:uid="{CAA22E9B-F8AD-4382-8220-142943A03E40}"/>
    <cellStyle name="normální 2 3" xfId="80" xr:uid="{6AEE2DF8-4258-4CE0-BB72-9D330A524007}"/>
    <cellStyle name="Normální 2 30" xfId="390" xr:uid="{4C5ABC41-86A5-4D15-AC43-825A9EAC2757}"/>
    <cellStyle name="normální 2 30 2" xfId="689" xr:uid="{23BA6223-724C-4337-BF7A-8230E9BD9E37}"/>
    <cellStyle name="Normální 2 31" xfId="513" xr:uid="{851A9A98-0CC0-4C8B-A7AF-3F939A403F42}"/>
    <cellStyle name="normální 2 31 2" xfId="691" xr:uid="{CA765F0B-AF6C-4F1D-8318-E5726FFDD34B}"/>
    <cellStyle name="Normální 2 32" xfId="522" xr:uid="{AA24757A-920E-464D-8C06-8B96FD727838}"/>
    <cellStyle name="normální 2 32 2" xfId="693" xr:uid="{D273210F-5F71-4FD6-84B6-F55605F42200}"/>
    <cellStyle name="Normální 2 33" xfId="510" xr:uid="{DF56C91D-D3DD-4187-9406-D9970020ABDF}"/>
    <cellStyle name="normální 2 33 2" xfId="695" xr:uid="{B3F4C4A6-F9D3-43BC-8786-5B42E9000F08}"/>
    <cellStyle name="Normální 2 34" xfId="523" xr:uid="{964F4AAC-420E-4026-9F4E-D42378497B06}"/>
    <cellStyle name="normální 2 34 2" xfId="697" xr:uid="{F501161A-06FC-4048-9875-A705E0A9F494}"/>
    <cellStyle name="Normální 2 35" xfId="512" xr:uid="{FA4C30CB-4DD6-41A1-98A6-9A26E7C01B0C}"/>
    <cellStyle name="normální 2 35 2" xfId="699" xr:uid="{D793B5C1-D00C-4A1A-B72B-8470368696CE}"/>
    <cellStyle name="Normální 2 36" xfId="533" xr:uid="{980F5577-0133-4A79-9128-D18C8F134972}"/>
    <cellStyle name="normální 2 36 2" xfId="701" xr:uid="{316EB44B-B6A2-4C2B-B3B8-D70F21F4EDF0}"/>
    <cellStyle name="normální 2 37" xfId="703" xr:uid="{41DDD72F-55C5-428D-92DB-26EA6F93B32A}"/>
    <cellStyle name="normální 2 38" xfId="705" xr:uid="{E7C66BE5-900F-4E09-B78A-94C9C9F979CE}"/>
    <cellStyle name="normální 2 39" xfId="707" xr:uid="{EE14E2AB-749F-4CFE-BE71-287550BD7A6B}"/>
    <cellStyle name="normální 2 4" xfId="81" xr:uid="{FFD20716-5A3E-4A59-9ADC-34A8CCA80528}"/>
    <cellStyle name="normální 2 40" xfId="709" xr:uid="{74FF8CDD-CB97-452D-BB27-0601EB8C75F6}"/>
    <cellStyle name="normální 2 41" xfId="711" xr:uid="{2F7D13B6-1261-4F99-B39A-50BA3AB57D00}"/>
    <cellStyle name="normální 2 42" xfId="713" xr:uid="{D613A0F9-161B-4656-B53F-95FEBE7AF931}"/>
    <cellStyle name="normální 2 43" xfId="715" xr:uid="{A252FEEE-0670-4381-9749-DC8C31A8CA44}"/>
    <cellStyle name="normální 2 44" xfId="717" xr:uid="{B1F53FF2-87AA-4640-AFD2-005E46E8F596}"/>
    <cellStyle name="Normální 2 45" xfId="674" xr:uid="{B0B4A091-4807-4063-B704-9D7ADD748C9E}"/>
    <cellStyle name="Normální 2 46" xfId="678" xr:uid="{7752B881-F2A0-4CA9-B0CE-D1E4EA7CB3D8}"/>
    <cellStyle name="Normální 2 47" xfId="668" xr:uid="{7B879157-4FB9-4B70-ADE0-5AB797007157}"/>
    <cellStyle name="Normální 2 48" xfId="730" xr:uid="{4AE9E6C0-1CD7-418F-98E1-704971C18591}"/>
    <cellStyle name="Normální 2 49" xfId="736" xr:uid="{B35EB065-F3A9-4638-9339-5DDF33E425E2}"/>
    <cellStyle name="normální 2 5" xfId="82" xr:uid="{289795FF-EFF2-42E0-BFEE-5FFFE91D303B}"/>
    <cellStyle name="Normální 2 50" xfId="741" xr:uid="{2C2C485A-CCC7-44A2-9FB8-A0945DC9823F}"/>
    <cellStyle name="Normální 2 51" xfId="749" xr:uid="{442E57EA-1CBF-4F53-88D2-BEFE0D455676}"/>
    <cellStyle name="Normální 2 52" xfId="744" xr:uid="{C94C96F5-D7A4-479E-A64B-9FA875E58329}"/>
    <cellStyle name="Normální 2 53" xfId="733" xr:uid="{D7CA3B7D-1BB6-4070-9A0F-6E444B2B1B76}"/>
    <cellStyle name="Normální 2 54" xfId="740" xr:uid="{BCB64888-2DD4-4376-9608-8B1DF7FEFC16}"/>
    <cellStyle name="Normální 2 55" xfId="750" xr:uid="{A3D37C19-AB15-4306-8CB7-0B8D0298DC6B}"/>
    <cellStyle name="Normální 2 56" xfId="777" xr:uid="{B678FC2D-9027-4CC6-841F-F286F3C338A0}"/>
    <cellStyle name="Normální 2 57" xfId="804" xr:uid="{C2B81602-F521-47FF-865D-45C9D51FC27E}"/>
    <cellStyle name="Normální 2 58" xfId="758" xr:uid="{C661E762-1D63-4BEA-ABC0-BDAF6A0E6531}"/>
    <cellStyle name="Normální 2 59" xfId="759" xr:uid="{EB5E921B-B70A-4C02-A7C0-F3BB541389A6}"/>
    <cellStyle name="normální 2 6" xfId="83" xr:uid="{A60F4411-CFBE-456C-91E9-BC354318DA54}"/>
    <cellStyle name="Normální 2 60" xfId="977" xr:uid="{30105CF7-465C-441B-8CB5-2891B9589690}"/>
    <cellStyle name="Normální 2 61" xfId="775" xr:uid="{618A6D37-25F2-4179-A279-510F1FF41C55}"/>
    <cellStyle name="Normální 2 62" xfId="787" xr:uid="{F39D5B6F-87BD-4EC7-8EDC-3C67306CE6BC}"/>
    <cellStyle name="Normální 2 63" xfId="762" xr:uid="{5D52E654-2915-486A-83E1-9ABD032597E5}"/>
    <cellStyle name="Normální 2 64" xfId="800" xr:uid="{D9EEBDFF-B4D5-447E-9A72-A3EC2704DB3A}"/>
    <cellStyle name="Normální 2 65" xfId="788" xr:uid="{41D7F2ED-A608-47E0-ACED-7B8BAD9513EF}"/>
    <cellStyle name="Normální 2 66" xfId="772" xr:uid="{74325E20-131E-4D51-A9CC-2565E51FA9D0}"/>
    <cellStyle name="Normální 2 67" xfId="978" xr:uid="{BC605BA6-1327-4EE8-BD76-A83DD40AA572}"/>
    <cellStyle name="Normální 2 68" xfId="783" xr:uid="{952354C5-C02E-45A1-9CD9-F8E6630DC7D7}"/>
    <cellStyle name="Normální 2 69" xfId="763" xr:uid="{F6D22DA1-1E6E-424A-BC57-1A7CE9362285}"/>
    <cellStyle name="normální 2 7" xfId="84" xr:uid="{CEE0E49F-9C9F-4275-9ECC-E2CB97296E0D}"/>
    <cellStyle name="Normální 2 70" xfId="1010" xr:uid="{ABFDA38A-39C6-441A-848C-6417C8D7CF4B}"/>
    <cellStyle name="Normální 2 71" xfId="1014" xr:uid="{A18F26A0-B33A-44D4-8DAB-19E552B715D7}"/>
    <cellStyle name="Normální 2 72" xfId="1007" xr:uid="{9F318D44-0043-4585-B745-4D7EB0FA984C}"/>
    <cellStyle name="Normální 2 73" xfId="1012" xr:uid="{E7A676B4-E594-4749-84FD-8D197FCE9530}"/>
    <cellStyle name="Normální 2 74" xfId="1004" xr:uid="{9045ABE6-A2DC-48B3-8007-2613A8F4BE0D}"/>
    <cellStyle name="Normální 2 75" xfId="1015" xr:uid="{05FE1AF9-B9DB-45C6-8085-798D132B46F0}"/>
    <cellStyle name="Normální 2 76" xfId="1001" xr:uid="{7B3D8974-9EC5-4144-9AA5-7192119CBBF9}"/>
    <cellStyle name="Normální 2 77" xfId="1017" xr:uid="{47AA4A5E-0504-4557-B725-F53C9F9B92C2}"/>
    <cellStyle name="Normální 2 78" xfId="997" xr:uid="{18E4865E-234D-4A30-82C3-5056058EC239}"/>
    <cellStyle name="Normální 2 79" xfId="1019" xr:uid="{FFFFDBC3-F2D3-488A-9C58-D6BCE64D81E5}"/>
    <cellStyle name="normální 2 8" xfId="85" xr:uid="{D9097D6B-E22D-4058-8190-75492AFEDCD7}"/>
    <cellStyle name="Normální 2 80" xfId="993" xr:uid="{070B055F-ECA8-425C-B91D-C975D970A110}"/>
    <cellStyle name="Normální 2 81" xfId="1021" xr:uid="{7C7FEC33-93A8-447C-A471-7D338C383880}"/>
    <cellStyle name="Normální 2 82" xfId="989" xr:uid="{2D350CE6-6A24-4EFC-9914-B3FF344795C2}"/>
    <cellStyle name="Normální 2 83" xfId="1023" xr:uid="{8A305802-D9CA-4594-92B8-3F54695C75CF}"/>
    <cellStyle name="Normální 2 84" xfId="985" xr:uid="{04532D8D-5B4D-4C20-9D55-65811BE97419}"/>
    <cellStyle name="normální 2 9" xfId="86" xr:uid="{9488C00C-AD6E-42AA-A251-ED39E90BA789}"/>
    <cellStyle name="Normální 20" xfId="87" xr:uid="{BF59A829-BED2-4DE5-A6DC-71F38CF574A0}"/>
    <cellStyle name="Normální 20 2" xfId="173" xr:uid="{CF23E696-C825-4C7B-AF44-6C9945DADE39}"/>
    <cellStyle name="Normální 20 2 2" xfId="310" xr:uid="{EAAD6A84-7B8B-4FDC-A967-254B4193351B}"/>
    <cellStyle name="Normální 20 2 3" xfId="413" xr:uid="{F8F5D84F-5DAE-46DE-A87B-FB87DCBF8A27}"/>
    <cellStyle name="Normální 20 3" xfId="412" xr:uid="{69947465-A82E-4971-AB25-B31F8606545D}"/>
    <cellStyle name="Normální 21" xfId="88" xr:uid="{8E8AE297-EBFB-47C5-BC44-0FAC1B93F402}"/>
    <cellStyle name="Normální 21 10" xfId="1042" xr:uid="{9355D260-0E74-4457-902D-495C84092D02}"/>
    <cellStyle name="Normální 21 10 2" xfId="1818" xr:uid="{D05EAAF5-B55E-42E9-91A1-537451A720C4}"/>
    <cellStyle name="Normální 21 10 2 2" xfId="4922" xr:uid="{B599BC32-8804-4019-928D-E919D4F0AF95}"/>
    <cellStyle name="Normální 21 10 2 3" xfId="3370" xr:uid="{EBB3CA80-E383-42F0-9AD4-DC4084D475A5}"/>
    <cellStyle name="Normální 21 10 3" xfId="4146" xr:uid="{4909DA99-501A-4BEA-8E0C-F8B67B757B8D}"/>
    <cellStyle name="Normální 21 10 4" xfId="2594" xr:uid="{68B57ACB-8641-4BC0-BE08-848B980CB58A}"/>
    <cellStyle name="Normální 21 11" xfId="1430" xr:uid="{C2F23AE6-7298-4EB9-9F31-9DF0F5AA138A}"/>
    <cellStyle name="Normální 21 11 2" xfId="4534" xr:uid="{6315A81E-F20A-412D-895C-3C482C379CCF}"/>
    <cellStyle name="Normální 21 11 3" xfId="2982" xr:uid="{B5CBC760-D976-4867-B76A-AD7DA4AF04E2}"/>
    <cellStyle name="Normální 21 12" xfId="3758" xr:uid="{B8D0486B-9F12-4735-BC33-73D33DF4CB73}"/>
    <cellStyle name="Normální 21 13" xfId="2206" xr:uid="{193EF06D-5D6E-4A91-A201-8152189CFF82}"/>
    <cellStyle name="Normální 21 2" xfId="174" xr:uid="{065B81FE-CA20-48D6-B4AE-746B7B5A7B35}"/>
    <cellStyle name="Normální 21 2 2" xfId="311" xr:uid="{4F15304A-04AB-48D8-A196-37FB12668CC6}"/>
    <cellStyle name="Normální 21 2 2 2" xfId="478" xr:uid="{81A158E3-9BC9-4ACE-B81C-A2D1E5925D60}"/>
    <cellStyle name="Normální 21 2 2 2 2" xfId="573" xr:uid="{C2B4734E-2EDA-468C-8B39-4AA5D78AE657}"/>
    <cellStyle name="Normální 21 2 2 2 2 2" xfId="881" xr:uid="{2D420090-6E3F-444E-BF7C-261F0ACD103A}"/>
    <cellStyle name="Normální 21 2 2 2 2 2 2" xfId="1327" xr:uid="{E83983EB-31E7-4344-8F80-EF5BFB62C92C}"/>
    <cellStyle name="Normální 21 2 2 2 2 2 2 2" xfId="2103" xr:uid="{472364A0-5E4B-4F5C-A158-00EA01814F47}"/>
    <cellStyle name="Normální 21 2 2 2 2 2 2 2 2" xfId="5207" xr:uid="{B05B40D5-998A-4A09-9E47-B80F9C7D0EB4}"/>
    <cellStyle name="Normální 21 2 2 2 2 2 2 2 3" xfId="3655" xr:uid="{C87C2F31-27FE-4C3C-AA9A-18F465FB583C}"/>
    <cellStyle name="Normální 21 2 2 2 2 2 2 3" xfId="4431" xr:uid="{0F90A583-6F1F-4830-B6B2-14EF2297B5FD}"/>
    <cellStyle name="Normální 21 2 2 2 2 2 2 4" xfId="2879" xr:uid="{6C7C0F2E-FE67-4527-8A69-534416D83E9A}"/>
    <cellStyle name="Normální 21 2 2 2 2 2 3" xfId="1715" xr:uid="{A5101F50-3657-46CA-AB14-F597163493D0}"/>
    <cellStyle name="Normální 21 2 2 2 2 2 3 2" xfId="4819" xr:uid="{78C91C6F-FB78-47D8-806A-6F0927DC98BC}"/>
    <cellStyle name="Normální 21 2 2 2 2 2 3 3" xfId="3267" xr:uid="{EC21B6E9-DA8B-4156-B822-611ACF6C6382}"/>
    <cellStyle name="Normální 21 2 2 2 2 2 4" xfId="4043" xr:uid="{0CD473F5-8FD3-4256-927C-A36AE251EB6A}"/>
    <cellStyle name="Normální 21 2 2 2 2 2 5" xfId="2491" xr:uid="{9AD2B99E-FFA4-4C83-AF06-7BEC6510A162}"/>
    <cellStyle name="Normální 21 2 2 2 2 3" xfId="1133" xr:uid="{8B4796D4-9E0C-4033-888E-1C7F41346D9F}"/>
    <cellStyle name="Normální 21 2 2 2 2 3 2" xfId="1909" xr:uid="{8478A5AA-9AA5-4DDE-B11D-37E4C8396619}"/>
    <cellStyle name="Normální 21 2 2 2 2 3 2 2" xfId="5013" xr:uid="{B848F864-E507-47CF-BF81-AE5E2A14D978}"/>
    <cellStyle name="Normální 21 2 2 2 2 3 2 3" xfId="3461" xr:uid="{207CC736-7DFC-413A-B113-B434501EA0D6}"/>
    <cellStyle name="Normální 21 2 2 2 2 3 3" xfId="4237" xr:uid="{1BCA7314-F865-491B-A9F3-E4BC5AFAF104}"/>
    <cellStyle name="Normální 21 2 2 2 2 3 4" xfId="2685" xr:uid="{148D49AE-0FF6-42D6-9F68-02529002A350}"/>
    <cellStyle name="Normální 21 2 2 2 2 4" xfId="1521" xr:uid="{A1A61DF3-288C-486F-B104-762F1717E298}"/>
    <cellStyle name="Normální 21 2 2 2 2 4 2" xfId="4625" xr:uid="{DE195B82-6835-474B-980C-D9229757570B}"/>
    <cellStyle name="Normální 21 2 2 2 2 4 3" xfId="3073" xr:uid="{293D46C9-7645-4A53-BD09-2F05E32A96DD}"/>
    <cellStyle name="Normální 21 2 2 2 2 5" xfId="3849" xr:uid="{F4E309C2-AD4F-491B-9BA4-15B8CA95B666}"/>
    <cellStyle name="Normální 21 2 2 2 2 6" xfId="2297" xr:uid="{926B3DC2-F9BE-4452-8673-B895D6F500E6}"/>
    <cellStyle name="Normální 21 2 2 2 3" xfId="635" xr:uid="{491AE70B-254E-4C92-BEB8-E5338B4A8E65}"/>
    <cellStyle name="Normální 21 2 2 2 3 2" xfId="941" xr:uid="{7D78DDD3-2765-4AA2-8EA6-F8C03ABF30F2}"/>
    <cellStyle name="Normální 21 2 2 2 3 2 2" xfId="1387" xr:uid="{B9B69C24-4898-416E-B69F-C9CA77C50B46}"/>
    <cellStyle name="Normální 21 2 2 2 3 2 2 2" xfId="2163" xr:uid="{886FD188-2838-4C98-A3D9-13E0D8240E42}"/>
    <cellStyle name="Normální 21 2 2 2 3 2 2 2 2" xfId="5267" xr:uid="{2A3F40FF-73CF-4442-8F0C-82E60BAF63E7}"/>
    <cellStyle name="Normální 21 2 2 2 3 2 2 2 3" xfId="3715" xr:uid="{BD75FD20-9E12-4D45-B0AD-83F68F776D5C}"/>
    <cellStyle name="Normální 21 2 2 2 3 2 2 3" xfId="4491" xr:uid="{8F02D031-4BCD-4D50-BFC6-3C35021D68B7}"/>
    <cellStyle name="Normální 21 2 2 2 3 2 2 4" xfId="2939" xr:uid="{1F77B91B-AFE9-463E-A839-6484506464D4}"/>
    <cellStyle name="Normální 21 2 2 2 3 2 3" xfId="1775" xr:uid="{436D4A53-8970-4A24-BD63-BE79CFC62891}"/>
    <cellStyle name="Normální 21 2 2 2 3 2 3 2" xfId="4879" xr:uid="{5D7713E7-C29A-4BCD-8E03-123481F0B6A0}"/>
    <cellStyle name="Normální 21 2 2 2 3 2 3 3" xfId="3327" xr:uid="{9F944287-236A-4ABB-99A0-992C1C984303}"/>
    <cellStyle name="Normální 21 2 2 2 3 2 4" xfId="4103" xr:uid="{8CFF11FA-1E4F-4D43-8373-BD40AE3E85B2}"/>
    <cellStyle name="Normální 21 2 2 2 3 2 5" xfId="2551" xr:uid="{372D5E25-4884-44A0-9483-34DD80028B6C}"/>
    <cellStyle name="Normální 21 2 2 2 3 3" xfId="1193" xr:uid="{2D0A12C8-CCBA-417E-A327-7B2B5FD52100}"/>
    <cellStyle name="Normální 21 2 2 2 3 3 2" xfId="1969" xr:uid="{AD031922-E086-4AAE-8B03-61CDC83278F5}"/>
    <cellStyle name="Normální 21 2 2 2 3 3 2 2" xfId="5073" xr:uid="{A60D33CA-75DA-4A93-9DB8-96B8B4E457D7}"/>
    <cellStyle name="Normální 21 2 2 2 3 3 2 3" xfId="3521" xr:uid="{3F058F2E-E793-424E-83A8-3DF72939FFA7}"/>
    <cellStyle name="Normální 21 2 2 2 3 3 3" xfId="4297" xr:uid="{CACF10A1-6801-417F-89DB-F97222F6AD65}"/>
    <cellStyle name="Normální 21 2 2 2 3 3 4" xfId="2745" xr:uid="{CDC85F36-A7B4-40A7-BB7F-41D4CFC077A1}"/>
    <cellStyle name="Normální 21 2 2 2 3 4" xfId="1581" xr:uid="{BF540327-963D-4220-9179-BF6891C4943C}"/>
    <cellStyle name="Normální 21 2 2 2 3 4 2" xfId="4685" xr:uid="{6411A4AD-987E-4EE9-B1A8-884DE1AA36B4}"/>
    <cellStyle name="Normální 21 2 2 2 3 4 3" xfId="3133" xr:uid="{614DFC29-B76B-432F-9C9E-8ABBFE3E09A5}"/>
    <cellStyle name="Normální 21 2 2 2 3 5" xfId="3909" xr:uid="{9089DF06-98C5-4180-AB75-A67F26A40DEB}"/>
    <cellStyle name="Normální 21 2 2 2 3 6" xfId="2357" xr:uid="{CD52391D-3D76-4A17-A22B-640D1BFF18DA}"/>
    <cellStyle name="Normální 21 2 2 2 4" xfId="819" xr:uid="{8BEA1334-59C3-4EB1-AA16-2F21EC436C77}"/>
    <cellStyle name="Normální 21 2 2 2 4 2" xfId="1267" xr:uid="{38E60EA9-A922-469E-869E-83B91FF2ED4F}"/>
    <cellStyle name="Normální 21 2 2 2 4 2 2" xfId="2043" xr:uid="{01E6CC65-5A03-47C4-9F02-9C2B4A39D6AC}"/>
    <cellStyle name="Normální 21 2 2 2 4 2 2 2" xfId="5147" xr:uid="{03D6E959-3B0E-4564-82B4-951C8CAAA51E}"/>
    <cellStyle name="Normální 21 2 2 2 4 2 2 3" xfId="3595" xr:uid="{426F3FBF-B646-442A-A097-D17751755B7B}"/>
    <cellStyle name="Normální 21 2 2 2 4 2 3" xfId="4371" xr:uid="{E25D2C59-1E7F-4897-9A7E-CBBC363F6CCF}"/>
    <cellStyle name="Normální 21 2 2 2 4 2 4" xfId="2819" xr:uid="{9EDEB7D2-DBE7-430A-A3FA-FE0B5DF2A6F0}"/>
    <cellStyle name="Normální 21 2 2 2 4 3" xfId="1655" xr:uid="{C010A6FB-FFFE-42F9-9C24-BFF5BCFFC27B}"/>
    <cellStyle name="Normální 21 2 2 2 4 3 2" xfId="4759" xr:uid="{5629EFC9-BD55-4643-AC69-B7920D15C9B1}"/>
    <cellStyle name="Normální 21 2 2 2 4 3 3" xfId="3207" xr:uid="{8C093555-36D1-46E3-A510-B3F339462E3B}"/>
    <cellStyle name="Normální 21 2 2 2 4 4" xfId="3983" xr:uid="{9E064714-A104-4ECF-B8CA-3C1ABE062F2B}"/>
    <cellStyle name="Normální 21 2 2 2 4 5" xfId="2431" xr:uid="{C3C85739-9976-410B-B6DF-799BB735725D}"/>
    <cellStyle name="Normální 21 2 2 2 5" xfId="1073" xr:uid="{8395E87E-89A1-46AE-B93C-49F059CE7F73}"/>
    <cellStyle name="Normální 21 2 2 2 5 2" xfId="1849" xr:uid="{06660D7E-8564-4228-94D1-9B90D7C5A829}"/>
    <cellStyle name="Normální 21 2 2 2 5 2 2" xfId="4953" xr:uid="{096A820E-2DEA-491A-962F-9D75F44F3D4F}"/>
    <cellStyle name="Normální 21 2 2 2 5 2 3" xfId="3401" xr:uid="{8B5FE972-1934-41A2-A67B-155170B1B726}"/>
    <cellStyle name="Normální 21 2 2 2 5 3" xfId="4177" xr:uid="{32175E37-C891-4FBE-8702-647803BCF31E}"/>
    <cellStyle name="Normální 21 2 2 2 5 4" xfId="2625" xr:uid="{872F7EB8-C39E-430F-974E-8AE03AEB77F9}"/>
    <cellStyle name="Normální 21 2 2 2 6" xfId="1461" xr:uid="{4AD3D79C-73C3-4973-A76F-CEE3B1747C92}"/>
    <cellStyle name="Normální 21 2 2 2 6 2" xfId="4565" xr:uid="{C36DE56C-F83D-47AC-B7F8-34B51A24CF7C}"/>
    <cellStyle name="Normální 21 2 2 2 6 3" xfId="3013" xr:uid="{200B6321-CA73-4ED4-9234-A541A00CF92C}"/>
    <cellStyle name="Normální 21 2 2 2 7" xfId="3789" xr:uid="{2C28B478-5252-4E6A-B21D-BDD7DB5BADF7}"/>
    <cellStyle name="Normální 21 2 2 2 8" xfId="2237" xr:uid="{DC7A3BBC-5C68-4602-818E-4669799DAC5A}"/>
    <cellStyle name="Normální 21 2 2 3" xfId="548" xr:uid="{C62A4FCB-A3B2-422C-86ED-B99231BC2E0B}"/>
    <cellStyle name="Normální 21 2 2 3 2" xfId="857" xr:uid="{F3CC492C-0575-488F-AD33-73ADA780067B}"/>
    <cellStyle name="Normální 21 2 2 3 2 2" xfId="1303" xr:uid="{0F0807A6-8A53-425D-8F4E-22DD9705E9D3}"/>
    <cellStyle name="Normální 21 2 2 3 2 2 2" xfId="2079" xr:uid="{4C74929D-0920-4A82-95CA-F9CDE9A2E2B0}"/>
    <cellStyle name="Normální 21 2 2 3 2 2 2 2" xfId="5183" xr:uid="{158C4EB8-6900-4C64-8DED-59B610EB4D84}"/>
    <cellStyle name="Normální 21 2 2 3 2 2 2 3" xfId="3631" xr:uid="{4F5ADB4A-2DF0-4BDE-BAFC-A0C849C5E711}"/>
    <cellStyle name="Normální 21 2 2 3 2 2 3" xfId="4407" xr:uid="{B4DC19CF-8A5B-4EE8-B182-9B69A95B37C0}"/>
    <cellStyle name="Normální 21 2 2 3 2 2 4" xfId="2855" xr:uid="{EDB73D86-32B9-42DA-8220-3528EFB8046F}"/>
    <cellStyle name="Normální 21 2 2 3 2 3" xfId="1691" xr:uid="{F74E25C6-5933-4913-A27F-4621AA651283}"/>
    <cellStyle name="Normální 21 2 2 3 2 3 2" xfId="4795" xr:uid="{29C1D762-F697-498B-95C2-967BF224566E}"/>
    <cellStyle name="Normální 21 2 2 3 2 3 3" xfId="3243" xr:uid="{2F3DEE03-800F-47D6-8338-A2BD4AE8CFA6}"/>
    <cellStyle name="Normální 21 2 2 3 2 4" xfId="4019" xr:uid="{E5A1BFB0-D29D-45A4-AFBC-7CF8A70F9C39}"/>
    <cellStyle name="Normální 21 2 2 3 2 5" xfId="2467" xr:uid="{30C8EE1C-39AD-4D03-9BD7-EA9226B60DFA}"/>
    <cellStyle name="Normální 21 2 2 3 3" xfId="1109" xr:uid="{694FD04C-232E-4131-9272-DE90D978FA86}"/>
    <cellStyle name="Normální 21 2 2 3 3 2" xfId="1885" xr:uid="{9C6CB657-15FC-4AA1-85AE-CCE175028F2E}"/>
    <cellStyle name="Normální 21 2 2 3 3 2 2" xfId="4989" xr:uid="{449257D5-A3FC-4106-8B54-213D31ACC42B}"/>
    <cellStyle name="Normální 21 2 2 3 3 2 3" xfId="3437" xr:uid="{076A3B24-2342-4B74-9C0A-30B62665AF27}"/>
    <cellStyle name="Normální 21 2 2 3 3 3" xfId="4213" xr:uid="{EF692AC9-2402-48FC-A7AB-E375552F9276}"/>
    <cellStyle name="Normální 21 2 2 3 3 4" xfId="2661" xr:uid="{22E0E869-A736-4FA6-9A39-235F429C8838}"/>
    <cellStyle name="Normální 21 2 2 3 4" xfId="1497" xr:uid="{C793886B-C9CB-410C-A623-1DC44839264D}"/>
    <cellStyle name="Normální 21 2 2 3 4 2" xfId="4601" xr:uid="{01A418BE-3B99-47FC-9C67-6E0813BD097B}"/>
    <cellStyle name="Normální 21 2 2 3 4 3" xfId="3049" xr:uid="{81DF6EAF-BE23-4DA4-8E3E-F60BD51519FE}"/>
    <cellStyle name="Normální 21 2 2 3 5" xfId="3825" xr:uid="{1EE440D0-76B3-42D1-A354-149241933066}"/>
    <cellStyle name="Normální 21 2 2 3 6" xfId="2273" xr:uid="{944F4A90-361B-4103-940A-581AF1B4AA01}"/>
    <cellStyle name="Normální 21 2 2 4" xfId="610" xr:uid="{6567CE39-D708-4B82-97C7-469FF71030FB}"/>
    <cellStyle name="Normální 21 2 2 4 2" xfId="917" xr:uid="{51C0A3E9-807B-4CE6-8551-278BF7C923EE}"/>
    <cellStyle name="Normální 21 2 2 4 2 2" xfId="1363" xr:uid="{E5EBF05D-6829-451C-89D0-13FAC62CF714}"/>
    <cellStyle name="Normální 21 2 2 4 2 2 2" xfId="2139" xr:uid="{0FDB8133-A067-43D3-A590-84BCE72BA062}"/>
    <cellStyle name="Normální 21 2 2 4 2 2 2 2" xfId="5243" xr:uid="{46DA3252-A711-4727-BFC2-D07FA3EAE6C5}"/>
    <cellStyle name="Normální 21 2 2 4 2 2 2 3" xfId="3691" xr:uid="{39482A08-015B-472C-AC00-BF4C18D55AA0}"/>
    <cellStyle name="Normální 21 2 2 4 2 2 3" xfId="4467" xr:uid="{38B0A4F6-DBF3-467A-AE89-9D9907B49B6F}"/>
    <cellStyle name="Normální 21 2 2 4 2 2 4" xfId="2915" xr:uid="{7A9D0DE2-E448-4DB8-9D7E-8AC26A93C99C}"/>
    <cellStyle name="Normální 21 2 2 4 2 3" xfId="1751" xr:uid="{84A21CF6-1567-4932-B81A-A2C4AC019098}"/>
    <cellStyle name="Normální 21 2 2 4 2 3 2" xfId="4855" xr:uid="{4B027535-F3A3-4491-ADF9-A8258FF4010B}"/>
    <cellStyle name="Normální 21 2 2 4 2 3 3" xfId="3303" xr:uid="{84EB66D7-2CFF-4BDF-BAE7-E3D2F95D36EF}"/>
    <cellStyle name="Normální 21 2 2 4 2 4" xfId="4079" xr:uid="{C1EB0CA6-210E-4060-A777-11D98C1F86B1}"/>
    <cellStyle name="Normální 21 2 2 4 2 5" xfId="2527" xr:uid="{5CFC485E-13D0-44E8-85EE-72E34564BAD5}"/>
    <cellStyle name="Normální 21 2 2 4 3" xfId="1169" xr:uid="{4D0B869E-5DA9-48CD-9F31-A2821E019B67}"/>
    <cellStyle name="Normální 21 2 2 4 3 2" xfId="1945" xr:uid="{8156AAFC-52DE-4065-B854-CAE9B5149129}"/>
    <cellStyle name="Normální 21 2 2 4 3 2 2" xfId="5049" xr:uid="{E7005668-0F87-4D82-B073-A2A9D8AC4B3D}"/>
    <cellStyle name="Normální 21 2 2 4 3 2 3" xfId="3497" xr:uid="{3CF0A284-1C5B-41A2-B157-26A80C9F785B}"/>
    <cellStyle name="Normální 21 2 2 4 3 3" xfId="4273" xr:uid="{F14F53A2-C0A0-47BC-BB81-78F70A8A5916}"/>
    <cellStyle name="Normální 21 2 2 4 3 4" xfId="2721" xr:uid="{F497B110-3BD9-4F0A-ADC2-4827A45AD5F9}"/>
    <cellStyle name="Normální 21 2 2 4 4" xfId="1557" xr:uid="{D6F038F2-9344-40A5-83D0-566111B60A85}"/>
    <cellStyle name="Normální 21 2 2 4 4 2" xfId="4661" xr:uid="{E00C303F-03CC-49E5-8F63-57FFD443A1D2}"/>
    <cellStyle name="Normální 21 2 2 4 4 3" xfId="3109" xr:uid="{AEF86701-03EB-4879-83FF-52A9760DA9C8}"/>
    <cellStyle name="Normální 21 2 2 4 5" xfId="3885" xr:uid="{42DA5697-80B6-43BA-B456-38A082112295}"/>
    <cellStyle name="Normální 21 2 2 4 6" xfId="2333" xr:uid="{4D8EA5DC-6424-4241-BAA7-3B73F4067A11}"/>
    <cellStyle name="Normální 21 2 2 5" xfId="789" xr:uid="{073588BF-EA83-4556-BBA1-B799E8F1AB88}"/>
    <cellStyle name="Normální 21 2 2 5 2" xfId="1243" xr:uid="{A470B67A-81AB-4006-88F8-C55F7771F2C5}"/>
    <cellStyle name="Normální 21 2 2 5 2 2" xfId="2019" xr:uid="{4A92B54B-B40B-4D29-BAA1-967EB3F294B5}"/>
    <cellStyle name="Normální 21 2 2 5 2 2 2" xfId="5123" xr:uid="{06D73395-7D59-4CD2-AB62-B591DFBF9B4C}"/>
    <cellStyle name="Normální 21 2 2 5 2 2 3" xfId="3571" xr:uid="{C3C0DF36-2D79-4E87-9583-806B0F44AFF3}"/>
    <cellStyle name="Normální 21 2 2 5 2 3" xfId="4347" xr:uid="{41BAA6D2-2770-4AD8-9BA5-4CD5693AC06C}"/>
    <cellStyle name="Normální 21 2 2 5 2 4" xfId="2795" xr:uid="{A1D6009B-02F7-4420-8922-A5CF890AFCAB}"/>
    <cellStyle name="Normální 21 2 2 5 3" xfId="1631" xr:uid="{577DDB76-A60D-472A-AB9D-A8C7B9351857}"/>
    <cellStyle name="Normální 21 2 2 5 3 2" xfId="4735" xr:uid="{A2E9AB18-1AE6-4172-9323-7D49658C843D}"/>
    <cellStyle name="Normální 21 2 2 5 3 3" xfId="3183" xr:uid="{9DCACDEE-BA69-4F44-BB93-B2C6625D29F3}"/>
    <cellStyle name="Normální 21 2 2 5 4" xfId="3959" xr:uid="{E884854E-058C-46B6-885B-44DD3E89FCA8}"/>
    <cellStyle name="Normální 21 2 2 5 5" xfId="2407" xr:uid="{0C6B4930-3726-43D5-A6FC-1857CD093759}"/>
    <cellStyle name="Normální 21 2 2 6" xfId="1049" xr:uid="{FF3C193E-F99B-4B7D-8687-A1147008A8C8}"/>
    <cellStyle name="Normální 21 2 2 6 2" xfId="1825" xr:uid="{D00C977D-9F67-486C-B4BC-F720FCF12527}"/>
    <cellStyle name="Normální 21 2 2 6 2 2" xfId="4929" xr:uid="{1EBF2B3F-D8D6-4950-A16D-475EA860CCDE}"/>
    <cellStyle name="Normální 21 2 2 6 2 3" xfId="3377" xr:uid="{AC893C6C-5455-4CB8-9873-A6E0C807AC92}"/>
    <cellStyle name="Normální 21 2 2 6 3" xfId="4153" xr:uid="{FCDB5F2C-CAF8-4FB1-955B-705D1A045B2B}"/>
    <cellStyle name="Normální 21 2 2 6 4" xfId="2601" xr:uid="{AC1B85DC-8084-4FDF-8ED5-74A4CA15BBC7}"/>
    <cellStyle name="Normální 21 2 2 7" xfId="1437" xr:uid="{4ED47ADA-07FB-490B-BF2C-0B6A01CE8946}"/>
    <cellStyle name="Normální 21 2 2 7 2" xfId="4541" xr:uid="{AF685ADD-EA7F-42AA-B241-1B0E636C15BC}"/>
    <cellStyle name="Normální 21 2 2 7 3" xfId="2989" xr:uid="{6149A2A4-4FC1-4158-ACBC-F21BB10F5694}"/>
    <cellStyle name="Normální 21 2 2 8" xfId="3765" xr:uid="{C19E717E-ECDC-4DD2-9B55-B12D14E785D4}"/>
    <cellStyle name="Normální 21 2 2 9" xfId="2213" xr:uid="{D961164B-7AF2-458D-B9D6-551991D88ABC}"/>
    <cellStyle name="Normální 21 2 3" xfId="415" xr:uid="{6E2BB556-8822-4B86-827D-C29415E37167}"/>
    <cellStyle name="Normální 21 2 3 2" xfId="521" xr:uid="{087118CB-F0F8-4C88-A079-77E93B14467C}"/>
    <cellStyle name="Normální 21 2 3 2 2" xfId="597" xr:uid="{08AC269D-ADE9-4D44-B7BA-1383DAD6EDCC}"/>
    <cellStyle name="Normální 21 2 3 2 2 2" xfId="905" xr:uid="{EBD060D6-02F0-4FCB-998C-76AFE3977EEE}"/>
    <cellStyle name="Normální 21 2 3 2 2 2 2" xfId="1351" xr:uid="{C3B1AF0C-46C1-4B68-B1F4-FA960458134A}"/>
    <cellStyle name="Normální 21 2 3 2 2 2 2 2" xfId="2127" xr:uid="{F935F634-A07C-4B46-B2D2-001D0E99DAEC}"/>
    <cellStyle name="Normální 21 2 3 2 2 2 2 2 2" xfId="5231" xr:uid="{BFACF6D5-26FC-484D-8822-BDF8AC56BCA1}"/>
    <cellStyle name="Normální 21 2 3 2 2 2 2 2 3" xfId="3679" xr:uid="{C6F331F0-5445-42CE-9C54-1D36EBA63869}"/>
    <cellStyle name="Normální 21 2 3 2 2 2 2 3" xfId="4455" xr:uid="{D357C312-5DB2-40C9-AE9A-02B187CF5AAF}"/>
    <cellStyle name="Normální 21 2 3 2 2 2 2 4" xfId="2903" xr:uid="{ECB6F115-F78D-464A-A8C9-817F6A412ED3}"/>
    <cellStyle name="Normální 21 2 3 2 2 2 3" xfId="1739" xr:uid="{692E1967-2770-4B92-85FE-F9F179A975A1}"/>
    <cellStyle name="Normální 21 2 3 2 2 2 3 2" xfId="4843" xr:uid="{BC261C1B-D7A3-473A-8720-A475DE1B2D47}"/>
    <cellStyle name="Normální 21 2 3 2 2 2 3 3" xfId="3291" xr:uid="{7CC39DE7-8090-41AD-8697-BA772902C41F}"/>
    <cellStyle name="Normální 21 2 3 2 2 2 4" xfId="4067" xr:uid="{8EC114D4-ACDE-4FA5-8DD2-1725940AF851}"/>
    <cellStyle name="Normální 21 2 3 2 2 2 5" xfId="2515" xr:uid="{77E74855-5F1F-4F4D-AFC9-C96F4E4957E9}"/>
    <cellStyle name="Normální 21 2 3 2 2 3" xfId="1157" xr:uid="{7C25061F-3A2C-42B4-A999-31D5FBC49DAB}"/>
    <cellStyle name="Normální 21 2 3 2 2 3 2" xfId="1933" xr:uid="{EE54655D-3E2E-438C-80A5-1A07EFC64AFE}"/>
    <cellStyle name="Normální 21 2 3 2 2 3 2 2" xfId="5037" xr:uid="{530D7178-5672-40D3-848C-B97179499DB2}"/>
    <cellStyle name="Normální 21 2 3 2 2 3 2 3" xfId="3485" xr:uid="{AD6FB7FD-DF27-411D-9AAB-15D6DBB51D37}"/>
    <cellStyle name="Normální 21 2 3 2 2 3 3" xfId="4261" xr:uid="{D6833667-C2D2-4C8C-873F-6E559FAD9F5D}"/>
    <cellStyle name="Normální 21 2 3 2 2 3 4" xfId="2709" xr:uid="{1374E5C3-7607-4D14-ADCB-44569B115068}"/>
    <cellStyle name="Normální 21 2 3 2 2 4" xfId="1545" xr:uid="{6DA5FAEB-616E-4AE5-909E-032DD2F909BA}"/>
    <cellStyle name="Normální 21 2 3 2 2 4 2" xfId="4649" xr:uid="{A87787B4-E26E-4B4A-A1BB-2156AD19B937}"/>
    <cellStyle name="Normální 21 2 3 2 2 4 3" xfId="3097" xr:uid="{38F9F435-774C-4608-AA81-5230A663C64A}"/>
    <cellStyle name="Normální 21 2 3 2 2 5" xfId="3873" xr:uid="{6924A6BE-E965-4130-93AC-1CFA44B3042D}"/>
    <cellStyle name="Normální 21 2 3 2 2 6" xfId="2321" xr:uid="{C7F5B457-EB0D-426A-88FE-2CE532C52A0F}"/>
    <cellStyle name="Normální 21 2 3 2 3" xfId="659" xr:uid="{566654B3-DE28-4291-A720-27622F0FF564}"/>
    <cellStyle name="Normální 21 2 3 2 3 2" xfId="965" xr:uid="{D2FFC41A-CC26-42BE-B863-A930D8E12AD7}"/>
    <cellStyle name="Normální 21 2 3 2 3 2 2" xfId="1411" xr:uid="{65FFFEFE-9A67-485A-B445-0BE3B50442F9}"/>
    <cellStyle name="Normální 21 2 3 2 3 2 2 2" xfId="2187" xr:uid="{7D79C0F6-48A6-4F6B-9B41-A399DAB75802}"/>
    <cellStyle name="Normální 21 2 3 2 3 2 2 2 2" xfId="5291" xr:uid="{7FFACCA3-802C-4F4E-9AB1-CC295BA5B9CC}"/>
    <cellStyle name="Normální 21 2 3 2 3 2 2 2 3" xfId="3739" xr:uid="{B3DAC921-623D-4560-AA84-803F15107AF2}"/>
    <cellStyle name="Normální 21 2 3 2 3 2 2 3" xfId="4515" xr:uid="{6A938FA0-1648-4DDE-A441-4689AFAF151E}"/>
    <cellStyle name="Normální 21 2 3 2 3 2 2 4" xfId="2963" xr:uid="{E735D555-AAA5-4888-8990-4435AB1D7478}"/>
    <cellStyle name="Normální 21 2 3 2 3 2 3" xfId="1799" xr:uid="{35BC8418-5C69-43C8-B3AE-0455607FA8BD}"/>
    <cellStyle name="Normální 21 2 3 2 3 2 3 2" xfId="4903" xr:uid="{05D91BE7-068B-4A2E-9406-1970DD4F5E96}"/>
    <cellStyle name="Normální 21 2 3 2 3 2 3 3" xfId="3351" xr:uid="{DB74DB17-DDCA-44DE-AD1E-BCBCA94ADA64}"/>
    <cellStyle name="Normální 21 2 3 2 3 2 4" xfId="4127" xr:uid="{0FE2121F-DC06-4726-BD35-96790AFB37F2}"/>
    <cellStyle name="Normální 21 2 3 2 3 2 5" xfId="2575" xr:uid="{62D6370F-18F7-46B6-9E9E-EADC0095C701}"/>
    <cellStyle name="Normální 21 2 3 2 3 3" xfId="1217" xr:uid="{7527D273-321A-4B13-89C2-EA81E92F4FE7}"/>
    <cellStyle name="Normální 21 2 3 2 3 3 2" xfId="1993" xr:uid="{7FE33C25-7764-4376-ACD7-80FB5ABB1FE7}"/>
    <cellStyle name="Normální 21 2 3 2 3 3 2 2" xfId="5097" xr:uid="{199AC9B2-F014-4901-9C4E-78F12C8592F4}"/>
    <cellStyle name="Normální 21 2 3 2 3 3 2 3" xfId="3545" xr:uid="{B875F201-8CDF-4B32-A31F-A50428103A4D}"/>
    <cellStyle name="Normální 21 2 3 2 3 3 3" xfId="4321" xr:uid="{1CCF862A-7A6A-4C94-99DF-8E508F49EFD7}"/>
    <cellStyle name="Normální 21 2 3 2 3 3 4" xfId="2769" xr:uid="{B741B43C-486E-472C-A18B-F04B845C451C}"/>
    <cellStyle name="Normální 21 2 3 2 3 4" xfId="1605" xr:uid="{8A5E029D-E482-4D94-8653-FE3B95697E0B}"/>
    <cellStyle name="Normální 21 2 3 2 3 4 2" xfId="4709" xr:uid="{69FD8058-799E-4E3E-B01F-A068F6869553}"/>
    <cellStyle name="Normální 21 2 3 2 3 4 3" xfId="3157" xr:uid="{D4F5BB6E-3CE1-4A36-A11E-4DEA864AA256}"/>
    <cellStyle name="Normální 21 2 3 2 3 5" xfId="3933" xr:uid="{45818AB2-E084-4F70-BD99-AED837AD09A1}"/>
    <cellStyle name="Normální 21 2 3 2 3 6" xfId="2381" xr:uid="{0F26DECC-B6AB-4E10-92E9-F822FC33C64B}"/>
    <cellStyle name="Normální 21 2 3 2 4" xfId="843" xr:uid="{36812660-AF96-47FB-8A3C-1038815B7DD2}"/>
    <cellStyle name="Normální 21 2 3 2 4 2" xfId="1291" xr:uid="{1C73B102-61FA-49E7-8C24-FAB891B3C9DE}"/>
    <cellStyle name="Normální 21 2 3 2 4 2 2" xfId="2067" xr:uid="{92B254BF-38F2-4E69-8160-7AE159E8F2F4}"/>
    <cellStyle name="Normální 21 2 3 2 4 2 2 2" xfId="5171" xr:uid="{ED201D77-E623-4E62-BA07-7B92DB580AB2}"/>
    <cellStyle name="Normální 21 2 3 2 4 2 2 3" xfId="3619" xr:uid="{93B54873-F2D7-41BB-952B-CB191DF8FCB5}"/>
    <cellStyle name="Normální 21 2 3 2 4 2 3" xfId="4395" xr:uid="{4D0A9174-0964-4743-88C7-A435F37176F9}"/>
    <cellStyle name="Normální 21 2 3 2 4 2 4" xfId="2843" xr:uid="{FB632736-5E74-4B09-87A7-855508AEC2AF}"/>
    <cellStyle name="Normální 21 2 3 2 4 3" xfId="1679" xr:uid="{A53D3E87-08DF-4385-89E0-F59F0D13615F}"/>
    <cellStyle name="Normální 21 2 3 2 4 3 2" xfId="4783" xr:uid="{2F6E8573-0A02-4A61-BD1B-134476E7AE0B}"/>
    <cellStyle name="Normální 21 2 3 2 4 3 3" xfId="3231" xr:uid="{D1534001-004E-406A-819B-1296E16EC60F}"/>
    <cellStyle name="Normální 21 2 3 2 4 4" xfId="4007" xr:uid="{C851C00F-D464-4BFD-BD2B-57BAA4D7E48C}"/>
    <cellStyle name="Normální 21 2 3 2 4 5" xfId="2455" xr:uid="{4674F666-0A3F-4E3B-9594-E42A3C519DB0}"/>
    <cellStyle name="Normální 21 2 3 2 5" xfId="1097" xr:uid="{C59C55B8-2BE8-44B1-AF42-731B06853A93}"/>
    <cellStyle name="Normální 21 2 3 2 5 2" xfId="1873" xr:uid="{1212B1CA-46B1-4ED7-A0E0-AD6286F8E2C2}"/>
    <cellStyle name="Normální 21 2 3 2 5 2 2" xfId="4977" xr:uid="{01F5E703-1822-4B2D-B737-CBCBCB1EF1E4}"/>
    <cellStyle name="Normální 21 2 3 2 5 2 3" xfId="3425" xr:uid="{6D22542E-35D7-4E36-BCA6-DC94324282E8}"/>
    <cellStyle name="Normální 21 2 3 2 5 3" xfId="4201" xr:uid="{45F35F1E-87A1-4FAE-8C8A-0E58743AAE8F}"/>
    <cellStyle name="Normální 21 2 3 2 5 4" xfId="2649" xr:uid="{94D3EAC0-74C1-413D-9CC5-590CAA7FC805}"/>
    <cellStyle name="Normální 21 2 3 2 6" xfId="1485" xr:uid="{21AF6512-E66C-4732-BB95-FF0BB16BD37B}"/>
    <cellStyle name="Normální 21 2 3 2 6 2" xfId="4589" xr:uid="{1F0BCFC3-FFDE-4084-8601-C3F6317C7CD8}"/>
    <cellStyle name="Normální 21 2 3 2 6 3" xfId="3037" xr:uid="{4E1D7CCA-ADE8-458B-B24A-3FCD6ECA013E}"/>
    <cellStyle name="Normální 21 2 3 2 7" xfId="3813" xr:uid="{A368C11C-8FAA-498A-9A0F-81AACBF51C56}"/>
    <cellStyle name="Normální 21 2 3 2 8" xfId="2261" xr:uid="{47953059-206F-4341-A2B4-6F231587A5C0}"/>
    <cellStyle name="Normální 21 2 3 3" xfId="560" xr:uid="{E61C02DC-EA4D-417B-ADEC-DE63DA9D4ED0}"/>
    <cellStyle name="Normální 21 2 3 3 2" xfId="869" xr:uid="{0B08806D-5EF1-4914-B39A-593300A6C3F2}"/>
    <cellStyle name="Normální 21 2 3 3 2 2" xfId="1315" xr:uid="{5073918B-EBB0-44F7-9858-46A5447F1B3B}"/>
    <cellStyle name="Normální 21 2 3 3 2 2 2" xfId="2091" xr:uid="{3166CE7F-34F5-4336-9EFB-1F9004C9EEED}"/>
    <cellStyle name="Normální 21 2 3 3 2 2 2 2" xfId="5195" xr:uid="{B314646A-6E5D-46F9-B3BF-780D43F10728}"/>
    <cellStyle name="Normální 21 2 3 3 2 2 2 3" xfId="3643" xr:uid="{BCF0F4F8-2E1B-44F0-BEAE-BFF40947C863}"/>
    <cellStyle name="Normální 21 2 3 3 2 2 3" xfId="4419" xr:uid="{7503C1BF-CF08-45E9-8552-381A1D50B788}"/>
    <cellStyle name="Normální 21 2 3 3 2 2 4" xfId="2867" xr:uid="{B8FADB1A-CDB5-430A-A110-355FFFFA3E2D}"/>
    <cellStyle name="Normální 21 2 3 3 2 3" xfId="1703" xr:uid="{0150802E-FB6A-4AEF-9AFC-551EF3A9BDC9}"/>
    <cellStyle name="Normální 21 2 3 3 2 3 2" xfId="4807" xr:uid="{B0CF152E-3702-4D7C-9546-065EE08EFAE9}"/>
    <cellStyle name="Normální 21 2 3 3 2 3 3" xfId="3255" xr:uid="{C4BA3FE8-2E1D-4952-A78F-ACFB71677D4C}"/>
    <cellStyle name="Normální 21 2 3 3 2 4" xfId="4031" xr:uid="{91A62C43-6ED6-4D47-9635-612D066CBB6D}"/>
    <cellStyle name="Normální 21 2 3 3 2 5" xfId="2479" xr:uid="{87ACE218-7270-4E2F-B15A-8CD300C66839}"/>
    <cellStyle name="Normální 21 2 3 3 3" xfId="1121" xr:uid="{8042BE06-03E4-48F9-8A11-2246F1D45DB9}"/>
    <cellStyle name="Normální 21 2 3 3 3 2" xfId="1897" xr:uid="{D4177C6C-8C36-48F5-BE25-5406C7542740}"/>
    <cellStyle name="Normální 21 2 3 3 3 2 2" xfId="5001" xr:uid="{AE96A7B5-F70F-486C-B818-343FE8D2D731}"/>
    <cellStyle name="Normální 21 2 3 3 3 2 3" xfId="3449" xr:uid="{47513B22-B200-44A6-9D72-94EA1C0715EE}"/>
    <cellStyle name="Normální 21 2 3 3 3 3" xfId="4225" xr:uid="{97DF0FA9-A316-4768-9244-556C336C8348}"/>
    <cellStyle name="Normální 21 2 3 3 3 4" xfId="2673" xr:uid="{04FFA472-EDE0-47CF-BAD9-4E3D943167E1}"/>
    <cellStyle name="Normální 21 2 3 3 4" xfId="1509" xr:uid="{694655C6-C8DD-41D9-B750-F63D880A4A3E}"/>
    <cellStyle name="Normální 21 2 3 3 4 2" xfId="4613" xr:uid="{C5089936-6670-4D0C-9C37-9BCB196B4331}"/>
    <cellStyle name="Normální 21 2 3 3 4 3" xfId="3061" xr:uid="{54611F7B-B70E-4E13-A20B-C03FC5C922EB}"/>
    <cellStyle name="Normální 21 2 3 3 5" xfId="3837" xr:uid="{4CA8D211-C86E-40D2-88A2-BC48B4E6FDEC}"/>
    <cellStyle name="Normální 21 2 3 3 6" xfId="2285" xr:uid="{5314C48B-1244-4B3E-85FD-BA5A8E097B50}"/>
    <cellStyle name="Normální 21 2 3 4" xfId="622" xr:uid="{C956C2F8-B373-4588-B68E-C604CCCFB682}"/>
    <cellStyle name="Normální 21 2 3 4 2" xfId="929" xr:uid="{E5DBAE70-A95D-481D-9D8A-02EC9ABF7FC8}"/>
    <cellStyle name="Normální 21 2 3 4 2 2" xfId="1375" xr:uid="{32D15612-8774-42B9-BCFF-BA2BE79F658E}"/>
    <cellStyle name="Normální 21 2 3 4 2 2 2" xfId="2151" xr:uid="{0CC379E6-78CF-4DC6-AEAA-3A108366B337}"/>
    <cellStyle name="Normální 21 2 3 4 2 2 2 2" xfId="5255" xr:uid="{C4B45373-2FED-4A20-AFAD-0AAEDCD2ABF9}"/>
    <cellStyle name="Normální 21 2 3 4 2 2 2 3" xfId="3703" xr:uid="{91C0F259-B942-465A-AB35-9536CE3CE2F9}"/>
    <cellStyle name="Normální 21 2 3 4 2 2 3" xfId="4479" xr:uid="{61874A4C-ED02-43E3-8577-086FA77612BB}"/>
    <cellStyle name="Normální 21 2 3 4 2 2 4" xfId="2927" xr:uid="{AFA7A58D-D281-4609-9AE1-F29FFD02B12A}"/>
    <cellStyle name="Normální 21 2 3 4 2 3" xfId="1763" xr:uid="{8DA984B3-4A5A-40ED-BBE5-B4C24CA8EC58}"/>
    <cellStyle name="Normální 21 2 3 4 2 3 2" xfId="4867" xr:uid="{9201A463-8F95-4DF4-8087-DBEF7F9D6F15}"/>
    <cellStyle name="Normální 21 2 3 4 2 3 3" xfId="3315" xr:uid="{7400CE4D-4AB8-4AC4-B037-896A298CC41C}"/>
    <cellStyle name="Normální 21 2 3 4 2 4" xfId="4091" xr:uid="{BD29BC1C-8507-4248-8F3E-4BE7A8E232F1}"/>
    <cellStyle name="Normální 21 2 3 4 2 5" xfId="2539" xr:uid="{6CC8B01D-B4B3-40ED-AFFF-B4A997DA3A01}"/>
    <cellStyle name="Normální 21 2 3 4 3" xfId="1181" xr:uid="{2FD30118-EC66-4BA5-AD09-39243BDC8B9C}"/>
    <cellStyle name="Normální 21 2 3 4 3 2" xfId="1957" xr:uid="{E9FED791-930A-4039-ABBD-85F425D35F49}"/>
    <cellStyle name="Normální 21 2 3 4 3 2 2" xfId="5061" xr:uid="{D1EB536C-3695-4E33-82CB-D70028207A22}"/>
    <cellStyle name="Normální 21 2 3 4 3 2 3" xfId="3509" xr:uid="{E4ECEAC6-A52A-4DEA-91B9-89236F91B997}"/>
    <cellStyle name="Normální 21 2 3 4 3 3" xfId="4285" xr:uid="{53941065-0BA2-45F1-9B36-B56651F7A511}"/>
    <cellStyle name="Normální 21 2 3 4 3 4" xfId="2733" xr:uid="{916C4FDC-950A-4E6F-B828-7EC77FFD350F}"/>
    <cellStyle name="Normální 21 2 3 4 4" xfId="1569" xr:uid="{17C7D82B-0827-4277-88E6-9B72867BA8AA}"/>
    <cellStyle name="Normální 21 2 3 4 4 2" xfId="4673" xr:uid="{F9DBAA53-17D1-498D-B49F-03F984426465}"/>
    <cellStyle name="Normální 21 2 3 4 4 3" xfId="3121" xr:uid="{D12A6D21-BB12-418C-B1BC-FAC25183ECDD}"/>
    <cellStyle name="Normální 21 2 3 4 5" xfId="3897" xr:uid="{7EF32262-0316-41E6-952A-2CA6D5D9F620}"/>
    <cellStyle name="Normální 21 2 3 4 6" xfId="2345" xr:uid="{00C95835-2A10-449F-B6DC-528BDA40834E}"/>
    <cellStyle name="Normální 21 2 3 5" xfId="805" xr:uid="{A2FC529F-6153-40CB-A0E6-6E5F77EDE60B}"/>
    <cellStyle name="Normální 21 2 3 5 2" xfId="1255" xr:uid="{9C44D01D-9D4B-4B22-8192-B62CFE22234E}"/>
    <cellStyle name="Normální 21 2 3 5 2 2" xfId="2031" xr:uid="{431FDE21-E801-4C8D-A281-453534CBD1AF}"/>
    <cellStyle name="Normální 21 2 3 5 2 2 2" xfId="5135" xr:uid="{CE49D19C-D445-459F-B206-38CB3F7735B4}"/>
    <cellStyle name="Normální 21 2 3 5 2 2 3" xfId="3583" xr:uid="{FEA5DA7F-6BE3-4009-B4D1-F2B80EB95DB5}"/>
    <cellStyle name="Normální 21 2 3 5 2 3" xfId="4359" xr:uid="{563D56C5-DBE9-4EEF-944D-5A6F15EAFC2A}"/>
    <cellStyle name="Normální 21 2 3 5 2 4" xfId="2807" xr:uid="{E4D60CC9-18FA-4211-8858-CAA8ADFB432D}"/>
    <cellStyle name="Normální 21 2 3 5 3" xfId="1643" xr:uid="{6CC4D812-BFE7-4192-8611-22E16058423E}"/>
    <cellStyle name="Normální 21 2 3 5 3 2" xfId="4747" xr:uid="{78F0FBD7-8565-4BB2-9166-29A80C43CEE0}"/>
    <cellStyle name="Normální 21 2 3 5 3 3" xfId="3195" xr:uid="{E30837AA-13E0-4FD6-BF9B-247A1B8C1BDF}"/>
    <cellStyle name="Normální 21 2 3 5 4" xfId="3971" xr:uid="{9E4D6651-B8F0-4F8D-A0BE-07B8E112CE1B}"/>
    <cellStyle name="Normální 21 2 3 5 5" xfId="2419" xr:uid="{BAA2F937-D309-43FF-8078-32C4F05F0178}"/>
    <cellStyle name="Normální 21 2 3 6" xfId="1061" xr:uid="{1C1ABCDB-C9DD-42A9-8175-5089F198822E}"/>
    <cellStyle name="Normální 21 2 3 6 2" xfId="1837" xr:uid="{0978A8F1-B908-40B3-BBB1-DEA58021D199}"/>
    <cellStyle name="Normální 21 2 3 6 2 2" xfId="4941" xr:uid="{523BEF08-350D-4709-A0C9-E94AAF3CA065}"/>
    <cellStyle name="Normální 21 2 3 6 2 3" xfId="3389" xr:uid="{A3D9FC05-8F47-467F-AFE0-6E550BE6F133}"/>
    <cellStyle name="Normální 21 2 3 6 3" xfId="4165" xr:uid="{B0E2A931-9642-43E1-8B69-68ECE5F64D40}"/>
    <cellStyle name="Normální 21 2 3 6 4" xfId="2613" xr:uid="{C8969819-32E5-4E49-83A5-A2604705AC81}"/>
    <cellStyle name="Normální 21 2 3 7" xfId="1449" xr:uid="{231D0AF5-F1F6-4BD5-9F10-BEC20BC0DFE3}"/>
    <cellStyle name="Normální 21 2 3 7 2" xfId="4553" xr:uid="{6DCFCD19-0E1D-4C34-99E1-042D7902285F}"/>
    <cellStyle name="Normální 21 2 3 7 3" xfId="3001" xr:uid="{19BE33D6-8C11-4C9D-A413-5EF54EDB1DC8}"/>
    <cellStyle name="Normální 21 2 3 8" xfId="3777" xr:uid="{12FE02F2-80D7-4149-ABC1-E5A0C0EA1F69}"/>
    <cellStyle name="Normální 21 2 3 9" xfId="2225" xr:uid="{5FCE798D-DB44-48C2-A33A-4BA0FBAD3702}"/>
    <cellStyle name="Normální 21 2 4" xfId="677" xr:uid="{5CBE4F99-ECEE-4861-969B-FD6ED758D3BE}"/>
    <cellStyle name="Normální 21 2 4 2" xfId="975" xr:uid="{60E4B58B-9C14-49A3-87B6-0F10A64D03A5}"/>
    <cellStyle name="Normální 21 2 4 2 2" xfId="1421" xr:uid="{3F94D5BA-BE32-40EA-B7E9-1BDBE1E457D8}"/>
    <cellStyle name="Normální 21 2 4 2 2 2" xfId="2197" xr:uid="{C5C600FB-4986-458D-AD3E-14A2006349FC}"/>
    <cellStyle name="Normální 21 2 4 2 2 2 2" xfId="5301" xr:uid="{E512397A-0175-475F-8533-0985E45C714C}"/>
    <cellStyle name="Normální 21 2 4 2 2 2 3" xfId="3749" xr:uid="{09FEAB47-0215-4F8A-A890-72ABD7FE40E2}"/>
    <cellStyle name="Normální 21 2 4 2 2 3" xfId="4525" xr:uid="{7B61410A-B14F-48F8-B2E5-446D98FF1476}"/>
    <cellStyle name="Normální 21 2 4 2 2 4" xfId="2973" xr:uid="{85EA6477-2A09-45D1-805C-78ECC06586F8}"/>
    <cellStyle name="Normální 21 2 4 2 3" xfId="1809" xr:uid="{E193ADB9-FCD1-4A23-B8D5-D819D1100533}"/>
    <cellStyle name="Normální 21 2 4 2 3 2" xfId="4913" xr:uid="{2D66353E-0A92-42B4-BF80-86DE74E500F6}"/>
    <cellStyle name="Normální 21 2 4 2 3 3" xfId="3361" xr:uid="{F1A6481D-EA28-4C52-BA6C-FCA8BFC6BD73}"/>
    <cellStyle name="Normální 21 2 4 2 4" xfId="4137" xr:uid="{0EE7D871-BC34-4D3D-9515-FE932AD3CC6F}"/>
    <cellStyle name="Normální 21 2 4 2 5" xfId="2585" xr:uid="{B8E17FF9-3587-4296-90B4-0ECA8F89F806}"/>
    <cellStyle name="Normální 21 2 4 3" xfId="1227" xr:uid="{5CF5958E-2940-439E-995D-853434D97839}"/>
    <cellStyle name="Normální 21 2 4 3 2" xfId="2003" xr:uid="{D4AADCD6-8489-4D45-B91A-609944F13578}"/>
    <cellStyle name="Normální 21 2 4 3 2 2" xfId="5107" xr:uid="{2E9786C7-30DD-49C0-B67E-3B02BC1A68BF}"/>
    <cellStyle name="Normální 21 2 4 3 2 3" xfId="3555" xr:uid="{A7E87D5C-F0FD-49DA-B577-AA67E3523A1C}"/>
    <cellStyle name="Normální 21 2 4 3 3" xfId="4331" xr:uid="{CB360DD9-24FD-4A7E-AEB4-178E282950EE}"/>
    <cellStyle name="Normální 21 2 4 3 4" xfId="2779" xr:uid="{DBBEF777-CBD4-4B45-B4AD-505C6364BD31}"/>
    <cellStyle name="Normální 21 2 4 4" xfId="1615" xr:uid="{EE953A67-67BA-4384-BCC6-DC7ECE65DB68}"/>
    <cellStyle name="Normální 21 2 4 4 2" xfId="4719" xr:uid="{3A568457-2B07-4700-8E1C-91760A44DD7C}"/>
    <cellStyle name="Normální 21 2 4 4 3" xfId="3167" xr:uid="{7A2B1D6F-36DB-4D4E-ADFE-6D367C6C4F49}"/>
    <cellStyle name="Normální 21 2 4 5" xfId="3943" xr:uid="{A56D1EDC-71FC-4CBD-805B-21030F3BA250}"/>
    <cellStyle name="Normální 21 2 4 6" xfId="2391" xr:uid="{7BA88A3A-BBEA-4B78-89C7-5CE168EE1886}"/>
    <cellStyle name="Normální 21 3" xfId="353" xr:uid="{CEE16787-1F29-4294-BD7D-8DB0316B9269}"/>
    <cellStyle name="Normální 21 3 2" xfId="484" xr:uid="{DE5FEA6E-1DC1-4DC7-8B49-DC55BFB9F0F1}"/>
    <cellStyle name="Normální 21 3 2 2" xfId="579" xr:uid="{4099C68A-1F54-405E-9FED-547DA368DDDE}"/>
    <cellStyle name="Normální 21 3 2 2 2" xfId="887" xr:uid="{43986BBC-0139-4041-9B33-969295B1B793}"/>
    <cellStyle name="Normální 21 3 2 2 2 2" xfId="1333" xr:uid="{61ED467E-F30B-442D-91E9-37F620808D90}"/>
    <cellStyle name="Normální 21 3 2 2 2 2 2" xfId="2109" xr:uid="{2054A92F-8E35-45D8-87E2-B1BFCCC7C625}"/>
    <cellStyle name="Normální 21 3 2 2 2 2 2 2" xfId="5213" xr:uid="{694639A0-21E7-478B-A55E-2F8A93B430C5}"/>
    <cellStyle name="Normální 21 3 2 2 2 2 2 3" xfId="3661" xr:uid="{43AE836D-0624-40D4-9976-641F9484E6FF}"/>
    <cellStyle name="Normální 21 3 2 2 2 2 3" xfId="4437" xr:uid="{9FE3AFF8-C6C9-4AE0-AB35-8A5D45F1FC76}"/>
    <cellStyle name="Normální 21 3 2 2 2 2 4" xfId="2885" xr:uid="{5D6B954B-511D-423E-A52F-ACD774B84AF8}"/>
    <cellStyle name="Normální 21 3 2 2 2 3" xfId="1721" xr:uid="{8B3D0D30-A629-468D-B925-A508FDBC0DA0}"/>
    <cellStyle name="Normální 21 3 2 2 2 3 2" xfId="4825" xr:uid="{6B6F6321-B175-437B-AD59-6A76077FF9F9}"/>
    <cellStyle name="Normální 21 3 2 2 2 3 3" xfId="3273" xr:uid="{90AC6034-C9AD-4BA4-AD4E-CC4AF8CE7A81}"/>
    <cellStyle name="Normální 21 3 2 2 2 4" xfId="4049" xr:uid="{EEEBF05A-2AE0-415F-8993-D0E429E80742}"/>
    <cellStyle name="Normální 21 3 2 2 2 5" xfId="2497" xr:uid="{BB4E1726-68B0-4336-A516-3DE082D4670C}"/>
    <cellStyle name="Normální 21 3 2 2 3" xfId="1139" xr:uid="{9BFEB4B7-964C-4090-BE80-1A034414429D}"/>
    <cellStyle name="Normální 21 3 2 2 3 2" xfId="1915" xr:uid="{B6E60B8C-161A-4AC8-AEAD-6D72E4FB435A}"/>
    <cellStyle name="Normální 21 3 2 2 3 2 2" xfId="5019" xr:uid="{CD1DBAC0-7EBC-4090-9927-318CFB42ECB4}"/>
    <cellStyle name="Normální 21 3 2 2 3 2 3" xfId="3467" xr:uid="{9C792D41-9372-4267-89C1-5F430FF3B643}"/>
    <cellStyle name="Normální 21 3 2 2 3 3" xfId="4243" xr:uid="{2ACDF31D-125B-4FBC-9ABA-C54CB6BD6C91}"/>
    <cellStyle name="Normální 21 3 2 2 3 4" xfId="2691" xr:uid="{F879983C-557F-45FF-ACAA-D0C0C7AF7787}"/>
    <cellStyle name="Normální 21 3 2 2 4" xfId="1527" xr:uid="{2901E77F-4C95-4BE7-8E4B-A9F7DC18D6A5}"/>
    <cellStyle name="Normální 21 3 2 2 4 2" xfId="4631" xr:uid="{045F3AE5-9FD5-435C-8E6B-FF0AEAB3AE7F}"/>
    <cellStyle name="Normální 21 3 2 2 4 3" xfId="3079" xr:uid="{08AD19E7-9011-473A-B0CF-FCFE291FD752}"/>
    <cellStyle name="Normální 21 3 2 2 5" xfId="3855" xr:uid="{A82A9BBD-4457-47B6-AFAC-EE1AC742D698}"/>
    <cellStyle name="Normální 21 3 2 2 6" xfId="2303" xr:uid="{4E32DB5D-9DF1-4763-BAC7-AA6547EFF0E0}"/>
    <cellStyle name="Normální 21 3 2 3" xfId="641" xr:uid="{043C46B6-A1A1-4E9C-AFA4-3B821E0730A8}"/>
    <cellStyle name="Normální 21 3 2 3 2" xfId="947" xr:uid="{53F0D52B-CE5E-4182-94EC-F71A0DE50C1B}"/>
    <cellStyle name="Normální 21 3 2 3 2 2" xfId="1393" xr:uid="{9E2854B8-D166-4FF5-B08F-CDC07EBFC029}"/>
    <cellStyle name="Normální 21 3 2 3 2 2 2" xfId="2169" xr:uid="{C65B764B-2827-4C16-A219-B9832DE11EE6}"/>
    <cellStyle name="Normální 21 3 2 3 2 2 2 2" xfId="5273" xr:uid="{D9EABC15-DD02-45A1-9716-0472B1EB01CD}"/>
    <cellStyle name="Normální 21 3 2 3 2 2 2 3" xfId="3721" xr:uid="{EBA85476-ABD7-44B9-81FD-5F29445B6A2B}"/>
    <cellStyle name="Normální 21 3 2 3 2 2 3" xfId="4497" xr:uid="{F6FD8797-A206-4A32-8A34-2C2CF3C9C5C6}"/>
    <cellStyle name="Normální 21 3 2 3 2 2 4" xfId="2945" xr:uid="{C8B70344-13D5-4E41-A090-31B90C41DC2C}"/>
    <cellStyle name="Normální 21 3 2 3 2 3" xfId="1781" xr:uid="{A4D9D7C9-854D-43BE-ADAC-BFC4937C6BAA}"/>
    <cellStyle name="Normální 21 3 2 3 2 3 2" xfId="4885" xr:uid="{86674ADE-A8A8-4237-A745-CA85445EF7D1}"/>
    <cellStyle name="Normální 21 3 2 3 2 3 3" xfId="3333" xr:uid="{9218B92D-87F9-451C-9756-96D2BC5B8DA7}"/>
    <cellStyle name="Normální 21 3 2 3 2 4" xfId="4109" xr:uid="{8C722281-6E4C-4E83-B4C9-AC2B31477BBF}"/>
    <cellStyle name="Normální 21 3 2 3 2 5" xfId="2557" xr:uid="{37010149-DE85-463A-BCFA-A1DF357857F7}"/>
    <cellStyle name="Normální 21 3 2 3 3" xfId="1199" xr:uid="{5684BB31-5B1F-4014-8345-1C01EF0BC87B}"/>
    <cellStyle name="Normální 21 3 2 3 3 2" xfId="1975" xr:uid="{4C9442E1-F595-4E36-A09C-E4576C28D839}"/>
    <cellStyle name="Normální 21 3 2 3 3 2 2" xfId="5079" xr:uid="{84444224-7C93-4700-98BF-F0D99805C062}"/>
    <cellStyle name="Normální 21 3 2 3 3 2 3" xfId="3527" xr:uid="{65DE85B5-A560-476B-A7D2-B5DA9690CE69}"/>
    <cellStyle name="Normální 21 3 2 3 3 3" xfId="4303" xr:uid="{90DAF519-86DB-4501-B1C6-D0D3FB1143D8}"/>
    <cellStyle name="Normální 21 3 2 3 3 4" xfId="2751" xr:uid="{8D809389-2423-46D6-A8F0-2BA93CF04A28}"/>
    <cellStyle name="Normální 21 3 2 3 4" xfId="1587" xr:uid="{3FDC1F1C-1979-408B-BBA1-715714CF399A}"/>
    <cellStyle name="Normální 21 3 2 3 4 2" xfId="4691" xr:uid="{CA24C89F-74AD-40EA-AC10-F697EC5A88F8}"/>
    <cellStyle name="Normální 21 3 2 3 4 3" xfId="3139" xr:uid="{DA043EA5-C5E4-4C14-97B0-EB993671D30F}"/>
    <cellStyle name="Normální 21 3 2 3 5" xfId="3915" xr:uid="{64E4C748-83AA-4109-9CE3-7CD5C0C48A90}"/>
    <cellStyle name="Normální 21 3 2 3 6" xfId="2363" xr:uid="{60253234-917E-4726-9AB9-34EC15BF3A13}"/>
    <cellStyle name="Normální 21 3 2 4" xfId="825" xr:uid="{EB6A9C75-C226-4161-B894-5746BDA7EFD3}"/>
    <cellStyle name="Normální 21 3 2 4 2" xfId="1273" xr:uid="{A81AD4FB-5889-446A-9804-6FDD2102B4E7}"/>
    <cellStyle name="Normální 21 3 2 4 2 2" xfId="2049" xr:uid="{3EF28C1D-ADDB-41A6-9009-38C5D7637BE8}"/>
    <cellStyle name="Normální 21 3 2 4 2 2 2" xfId="5153" xr:uid="{84A9E99C-DD47-4715-BE94-1F2C943D153B}"/>
    <cellStyle name="Normální 21 3 2 4 2 2 3" xfId="3601" xr:uid="{E704D1B5-D2F7-4FE7-BF1A-AE4688F2F02C}"/>
    <cellStyle name="Normální 21 3 2 4 2 3" xfId="4377" xr:uid="{467FDF4E-A5C9-426E-84B4-FBC1DE8009F2}"/>
    <cellStyle name="Normální 21 3 2 4 2 4" xfId="2825" xr:uid="{6F82385F-455D-48C7-9038-2248E7E33B47}"/>
    <cellStyle name="Normální 21 3 2 4 3" xfId="1661" xr:uid="{BF6B2A33-A4EE-4A38-9F3F-01533D5B60AD}"/>
    <cellStyle name="Normální 21 3 2 4 3 2" xfId="4765" xr:uid="{CEA8E7D6-215C-4A9F-9185-A95580A1DC5F}"/>
    <cellStyle name="Normální 21 3 2 4 3 3" xfId="3213" xr:uid="{ACE1E059-32B6-47AE-B845-A6316C454687}"/>
    <cellStyle name="Normální 21 3 2 4 4" xfId="3989" xr:uid="{CF405A24-F9AF-43A4-960F-1CBBB1BD842D}"/>
    <cellStyle name="Normální 21 3 2 4 5" xfId="2437" xr:uid="{8C36F960-A880-43E1-895F-6268437A09BA}"/>
    <cellStyle name="Normální 21 3 2 5" xfId="1079" xr:uid="{35DEB152-5840-4E3F-BAB9-93248D3D7B66}"/>
    <cellStyle name="Normální 21 3 2 5 2" xfId="1855" xr:uid="{B5E66867-A6A4-4F7E-A704-B000387606C2}"/>
    <cellStyle name="Normální 21 3 2 5 2 2" xfId="4959" xr:uid="{85DB2160-C647-49B9-B692-97BAAFC8CA5B}"/>
    <cellStyle name="Normální 21 3 2 5 2 3" xfId="3407" xr:uid="{97F42E2D-D923-4AC5-9D36-09488802FB1F}"/>
    <cellStyle name="Normální 21 3 2 5 3" xfId="4183" xr:uid="{609AC5CE-7098-4B65-AA54-9D738355DE84}"/>
    <cellStyle name="Normální 21 3 2 5 4" xfId="2631" xr:uid="{4CCFC121-4AE0-45F7-91D2-32AD510307EC}"/>
    <cellStyle name="Normální 21 3 2 6" xfId="1467" xr:uid="{7CCA1A52-597D-4615-B697-3275470155E1}"/>
    <cellStyle name="Normální 21 3 2 6 2" xfId="4571" xr:uid="{0D7C4497-FAB2-428E-AE99-1921AD653A22}"/>
    <cellStyle name="Normální 21 3 2 6 3" xfId="3019" xr:uid="{AFD62834-EBA0-44DA-A507-84EE9B65430E}"/>
    <cellStyle name="Normální 21 3 2 7" xfId="3795" xr:uid="{A4213CF0-1A06-4942-97E7-EFA44ABA7BEB}"/>
    <cellStyle name="Normální 21 3 2 8" xfId="2243" xr:uid="{CF8F5FBD-41A0-4CF0-85C3-6F3E7C627C5C}"/>
    <cellStyle name="Normální 21 3 3" xfId="554" xr:uid="{4C28A5ED-9442-40C8-B6B3-A3BEED838343}"/>
    <cellStyle name="Normální 21 3 3 2" xfId="863" xr:uid="{E58DDEFB-6359-4AF8-B420-2AF66878D5BB}"/>
    <cellStyle name="Normální 21 3 3 2 2" xfId="1309" xr:uid="{F451756A-D48C-41CC-9CFD-8951BF64ECCC}"/>
    <cellStyle name="Normální 21 3 3 2 2 2" xfId="2085" xr:uid="{37F17DFD-807C-4D1C-9145-D44F86542A6F}"/>
    <cellStyle name="Normální 21 3 3 2 2 2 2" xfId="5189" xr:uid="{AEDA47DB-B50F-4BEF-9C77-BA8E3A7CDA11}"/>
    <cellStyle name="Normální 21 3 3 2 2 2 3" xfId="3637" xr:uid="{58933778-F118-4985-9EC3-A0692807F007}"/>
    <cellStyle name="Normální 21 3 3 2 2 3" xfId="4413" xr:uid="{88CFE2EF-ACBC-4BE5-831D-A4A5109F4A51}"/>
    <cellStyle name="Normální 21 3 3 2 2 4" xfId="2861" xr:uid="{C0317031-4109-4928-A451-A23A1989DAB6}"/>
    <cellStyle name="Normální 21 3 3 2 3" xfId="1697" xr:uid="{2D1EED28-B22E-4CAF-A944-EF28AC6C23AD}"/>
    <cellStyle name="Normální 21 3 3 2 3 2" xfId="4801" xr:uid="{4F496C2A-238E-4FA3-BC41-9B15B2483F77}"/>
    <cellStyle name="Normální 21 3 3 2 3 3" xfId="3249" xr:uid="{3E1B886C-E622-47A8-958A-6FA59068FB47}"/>
    <cellStyle name="Normální 21 3 3 2 4" xfId="4025" xr:uid="{4FA748E3-85CC-4348-A366-30AFFE80A863}"/>
    <cellStyle name="Normální 21 3 3 2 5" xfId="2473" xr:uid="{5048CD5F-E1AF-4238-BC86-958D2493707F}"/>
    <cellStyle name="Normální 21 3 3 3" xfId="1115" xr:uid="{7319C83F-4BE8-4674-9878-9D1D749524E2}"/>
    <cellStyle name="Normální 21 3 3 3 2" xfId="1891" xr:uid="{90744D22-475A-4856-88A4-704C16C52A3D}"/>
    <cellStyle name="Normální 21 3 3 3 2 2" xfId="4995" xr:uid="{ABE6B8E2-EE08-45D6-BD74-B4BD4A9B60DD}"/>
    <cellStyle name="Normální 21 3 3 3 2 3" xfId="3443" xr:uid="{C23A37F5-AA9A-43EB-90E6-16A4C9B8F4AA}"/>
    <cellStyle name="Normální 21 3 3 3 3" xfId="4219" xr:uid="{8FCBDA53-1146-4C09-B97C-A9D53ADE736E}"/>
    <cellStyle name="Normální 21 3 3 3 4" xfId="2667" xr:uid="{6C525FA3-E230-47F9-BCE5-38FDC6A5DD78}"/>
    <cellStyle name="Normální 21 3 3 4" xfId="1503" xr:uid="{D6676EB3-2C71-4B31-8932-DE8C5717A530}"/>
    <cellStyle name="Normální 21 3 3 4 2" xfId="4607" xr:uid="{DC579690-4805-4E22-BAB8-395B0564BA13}"/>
    <cellStyle name="Normální 21 3 3 4 3" xfId="3055" xr:uid="{005D5110-ED00-4D0F-A7DD-2004FC8E766D}"/>
    <cellStyle name="Normální 21 3 3 5" xfId="3831" xr:uid="{E2C3D000-4EA8-4561-842F-012439BAC18C}"/>
    <cellStyle name="Normální 21 3 3 6" xfId="2279" xr:uid="{9B2A653C-013A-4924-9E9E-A8FAB1BF9F88}"/>
    <cellStyle name="Normální 21 3 4" xfId="616" xr:uid="{83163AA6-5E7E-4B3B-9784-DB90BB884424}"/>
    <cellStyle name="Normální 21 3 4 2" xfId="923" xr:uid="{91F950D2-4235-46C0-AC31-200360FEB4B6}"/>
    <cellStyle name="Normální 21 3 4 2 2" xfId="1369" xr:uid="{E861D109-D223-4C0A-897C-FAA17F23431E}"/>
    <cellStyle name="Normální 21 3 4 2 2 2" xfId="2145" xr:uid="{C1284E15-D4B7-4BDF-A197-1022FACDF5C6}"/>
    <cellStyle name="Normální 21 3 4 2 2 2 2" xfId="5249" xr:uid="{C819122C-6839-4667-96E9-83A61851D7A8}"/>
    <cellStyle name="Normální 21 3 4 2 2 2 3" xfId="3697" xr:uid="{E6C8D911-2659-4D92-9E04-06998613DABB}"/>
    <cellStyle name="Normální 21 3 4 2 2 3" xfId="4473" xr:uid="{76F3E441-E7BE-4764-98F8-4153260BCE98}"/>
    <cellStyle name="Normální 21 3 4 2 2 4" xfId="2921" xr:uid="{38F17DA2-A700-4BBE-98A6-D98EEF09D72F}"/>
    <cellStyle name="Normální 21 3 4 2 3" xfId="1757" xr:uid="{0608BF2F-E785-42CF-B734-B9C85C612F4C}"/>
    <cellStyle name="Normální 21 3 4 2 3 2" xfId="4861" xr:uid="{4C00A703-6DAB-4D4D-8985-371FD5CC1606}"/>
    <cellStyle name="Normální 21 3 4 2 3 3" xfId="3309" xr:uid="{59625F71-7E60-4FFB-9C0D-E5245A1EE3FE}"/>
    <cellStyle name="Normální 21 3 4 2 4" xfId="4085" xr:uid="{E4B5A155-3FDA-4E71-8C27-B17C853F6152}"/>
    <cellStyle name="Normální 21 3 4 2 5" xfId="2533" xr:uid="{B4EB2B69-45EE-453F-A230-357BC27CED6D}"/>
    <cellStyle name="Normální 21 3 4 3" xfId="1175" xr:uid="{6551BF74-6F11-4B2B-B96E-354646DB1ED5}"/>
    <cellStyle name="Normální 21 3 4 3 2" xfId="1951" xr:uid="{2EB1FF3B-3FD8-4D1A-A72F-AF3EA78BA588}"/>
    <cellStyle name="Normální 21 3 4 3 2 2" xfId="5055" xr:uid="{AA236136-6E03-4FA5-9F7A-8350B8942197}"/>
    <cellStyle name="Normální 21 3 4 3 2 3" xfId="3503" xr:uid="{03316E58-7728-4FCA-BF18-9BEA34E42B9E}"/>
    <cellStyle name="Normální 21 3 4 3 3" xfId="4279" xr:uid="{154ACDF1-1343-4143-AFAD-E58164DCE2D4}"/>
    <cellStyle name="Normální 21 3 4 3 4" xfId="2727" xr:uid="{4AB17C73-1499-45C2-A237-AB984954E84B}"/>
    <cellStyle name="Normální 21 3 4 4" xfId="1563" xr:uid="{4C16BABA-5134-4AE0-8CE0-9AF3F2112B57}"/>
    <cellStyle name="Normální 21 3 4 4 2" xfId="4667" xr:uid="{2DAE9253-6873-4F58-9951-136DC789698E}"/>
    <cellStyle name="Normální 21 3 4 4 3" xfId="3115" xr:uid="{A7911467-876D-44CA-B567-0C2A6756E977}"/>
    <cellStyle name="Normální 21 3 4 5" xfId="3891" xr:uid="{51FDCA14-E41D-42DA-A02D-4B080A36424E}"/>
    <cellStyle name="Normální 21 3 4 6" xfId="2339" xr:uid="{F478B896-D385-4E35-8B30-5C513A8C22C7}"/>
    <cellStyle name="Normální 21 3 5" xfId="796" xr:uid="{498A596C-3F27-44A2-AF1E-5C9D8D299DBD}"/>
    <cellStyle name="Normální 21 3 5 2" xfId="1249" xr:uid="{F6227A05-3A8B-4E67-B46E-FB694C277477}"/>
    <cellStyle name="Normální 21 3 5 2 2" xfId="2025" xr:uid="{4730AC86-8CAF-4327-9465-683B3CB0555B}"/>
    <cellStyle name="Normální 21 3 5 2 2 2" xfId="5129" xr:uid="{92706676-8328-497D-AFFE-1601BE32A9F5}"/>
    <cellStyle name="Normální 21 3 5 2 2 3" xfId="3577" xr:uid="{4E20E24B-4448-431A-9E8B-B3CF11EB8FC4}"/>
    <cellStyle name="Normální 21 3 5 2 3" xfId="4353" xr:uid="{7E8CB1C2-8751-4512-A423-53F0D2013EB1}"/>
    <cellStyle name="Normální 21 3 5 2 4" xfId="2801" xr:uid="{9962DCE1-20ED-49BE-A406-F183A42B1EDF}"/>
    <cellStyle name="Normální 21 3 5 3" xfId="1637" xr:uid="{3AE9FD0E-D594-46F9-9198-CD930B2970AD}"/>
    <cellStyle name="Normální 21 3 5 3 2" xfId="4741" xr:uid="{072CC8E7-64FE-40C8-880C-2088CE30BE19}"/>
    <cellStyle name="Normální 21 3 5 3 3" xfId="3189" xr:uid="{987781A0-13A2-40CE-A02E-9271EB19071A}"/>
    <cellStyle name="Normální 21 3 5 4" xfId="3965" xr:uid="{CD549968-0105-4868-82FA-14E7D31899A7}"/>
    <cellStyle name="Normální 21 3 5 5" xfId="2413" xr:uid="{4520B779-8B96-42F7-B7B1-7A3802E3E333}"/>
    <cellStyle name="Normální 21 3 6" xfId="1055" xr:uid="{DDFE9BB0-B537-42F9-B95D-E398E8B94BD9}"/>
    <cellStyle name="Normální 21 3 6 2" xfId="1831" xr:uid="{11F3DF00-A135-4A44-BE7B-DB42116B375D}"/>
    <cellStyle name="Normální 21 3 6 2 2" xfId="4935" xr:uid="{8ECC4841-5A2E-4031-8A34-18C2BF886F1F}"/>
    <cellStyle name="Normální 21 3 6 2 3" xfId="3383" xr:uid="{9039821B-D07B-4B50-923F-D3429BF3A183}"/>
    <cellStyle name="Normální 21 3 6 3" xfId="4159" xr:uid="{118BFB89-7B02-4ECA-AFA4-746B1B6A14CC}"/>
    <cellStyle name="Normální 21 3 6 4" xfId="2607" xr:uid="{DAC167D2-A828-42D7-9774-F22E0B13D2DC}"/>
    <cellStyle name="Normální 21 3 7" xfId="1443" xr:uid="{FD592B78-D9CD-439B-9994-DD7BF674D59E}"/>
    <cellStyle name="Normální 21 3 7 2" xfId="4547" xr:uid="{1DD23C1B-BE7F-4489-93CE-BB53D1E339BD}"/>
    <cellStyle name="Normální 21 3 7 3" xfId="2995" xr:uid="{FDAB201E-C9A6-40D0-A48B-A223F4E1C35F}"/>
    <cellStyle name="Normální 21 3 8" xfId="3771" xr:uid="{882E4D33-A046-42C5-96DF-6EBCB177D62C}"/>
    <cellStyle name="Normální 21 3 9" xfId="2219" xr:uid="{30E6AA90-3575-40EB-B426-24209E41EBF5}"/>
    <cellStyle name="Normální 21 4" xfId="414" xr:uid="{E40DBE74-0ADB-4D95-8BE8-41DABB88A5AD}"/>
    <cellStyle name="Normální 21 4 2" xfId="490" xr:uid="{373A3413-E8FC-4496-A982-15574C3A483C}"/>
    <cellStyle name="Normální 21 4 2 2" xfId="584" xr:uid="{FE914D1D-6C44-43C4-90A9-4C2944E8BE04}"/>
    <cellStyle name="Normální 21 4 2 2 2" xfId="892" xr:uid="{5CF98304-E4AC-4C45-ABB0-C0918707ED88}"/>
    <cellStyle name="Normální 21 4 2 2 2 2" xfId="1338" xr:uid="{FAB0D0D0-A809-40BA-A6B6-B99A2B3D245B}"/>
    <cellStyle name="Normální 21 4 2 2 2 2 2" xfId="2114" xr:uid="{EB6EE684-C109-4B0B-8A6D-ECB4CCF0F7EE}"/>
    <cellStyle name="Normální 21 4 2 2 2 2 2 2" xfId="5218" xr:uid="{35D7BE40-2D2B-4D18-ADF0-FB8335F0E501}"/>
    <cellStyle name="Normální 21 4 2 2 2 2 2 3" xfId="3666" xr:uid="{5A75696E-6AE5-47C6-A70A-B95953AB2110}"/>
    <cellStyle name="Normální 21 4 2 2 2 2 3" xfId="4442" xr:uid="{FB58A91B-2083-4EB6-9084-783FCCAD9AF0}"/>
    <cellStyle name="Normální 21 4 2 2 2 2 4" xfId="2890" xr:uid="{6E89C292-76D0-4A89-82A0-D50625B4CE75}"/>
    <cellStyle name="Normální 21 4 2 2 2 3" xfId="1726" xr:uid="{BAFC886D-EDFE-49AD-AD41-71236C70469D}"/>
    <cellStyle name="Normální 21 4 2 2 2 3 2" xfId="4830" xr:uid="{6ECE01F3-726E-4997-AE77-52D5AE475DD7}"/>
    <cellStyle name="Normální 21 4 2 2 2 3 3" xfId="3278" xr:uid="{0F604FC9-99EF-494B-B60D-1825064D8826}"/>
    <cellStyle name="Normální 21 4 2 2 2 4" xfId="4054" xr:uid="{FCE7A84C-603F-47D5-950A-B679B01EAED4}"/>
    <cellStyle name="Normální 21 4 2 2 2 5" xfId="2502" xr:uid="{A8E3B085-F37C-4F98-B289-5EAB2B1EF733}"/>
    <cellStyle name="Normální 21 4 2 2 3" xfId="1144" xr:uid="{C2882178-1CDE-450B-973E-DA58E869F56E}"/>
    <cellStyle name="Normální 21 4 2 2 3 2" xfId="1920" xr:uid="{1A917E53-8472-4043-A21E-1ABA69F0F3C8}"/>
    <cellStyle name="Normální 21 4 2 2 3 2 2" xfId="5024" xr:uid="{247D9DCC-F684-47EE-8128-5D87605CA5CD}"/>
    <cellStyle name="Normální 21 4 2 2 3 2 3" xfId="3472" xr:uid="{DD1F8685-CDD9-431B-9192-29B1CDC7130C}"/>
    <cellStyle name="Normální 21 4 2 2 3 3" xfId="4248" xr:uid="{51FF1FF4-6C71-48DF-BB55-D2420DCEDA55}"/>
    <cellStyle name="Normální 21 4 2 2 3 4" xfId="2696" xr:uid="{65312EA6-BE0C-4431-838B-A46F3C63186B}"/>
    <cellStyle name="Normální 21 4 2 2 4" xfId="1532" xr:uid="{F56524F3-9741-418E-8006-87754D191F5A}"/>
    <cellStyle name="Normální 21 4 2 2 4 2" xfId="4636" xr:uid="{ABF10291-55DC-4F89-A61A-9EFC2F5141AA}"/>
    <cellStyle name="Normální 21 4 2 2 4 3" xfId="3084" xr:uid="{358DF0F3-7B90-4471-9D03-CF3BFA63540D}"/>
    <cellStyle name="Normální 21 4 2 2 5" xfId="3860" xr:uid="{E227C65D-53BB-4E00-993B-2EB39612ACFB}"/>
    <cellStyle name="Normální 21 4 2 2 6" xfId="2308" xr:uid="{9197511E-B31F-472B-AA10-698186E53613}"/>
    <cellStyle name="Normální 21 4 2 3" xfId="646" xr:uid="{CF64CACC-568B-4288-90C2-5AF9FB0F43E1}"/>
    <cellStyle name="Normální 21 4 2 3 2" xfId="952" xr:uid="{E773566B-FF32-4996-B2E6-D4852A45759D}"/>
    <cellStyle name="Normální 21 4 2 3 2 2" xfId="1398" xr:uid="{D02E5CBC-4148-4D4A-8EF6-811A2C77869C}"/>
    <cellStyle name="Normální 21 4 2 3 2 2 2" xfId="2174" xr:uid="{EDBB64B4-97AF-4F96-B577-D8ACE5B1A448}"/>
    <cellStyle name="Normální 21 4 2 3 2 2 2 2" xfId="5278" xr:uid="{9F3ED55E-C076-4654-BAC2-74BC09E1ADDD}"/>
    <cellStyle name="Normální 21 4 2 3 2 2 2 3" xfId="3726" xr:uid="{CBAA8CC8-D6B8-40E7-84B6-4099084E59C2}"/>
    <cellStyle name="Normální 21 4 2 3 2 2 3" xfId="4502" xr:uid="{7180AA8F-3A41-4DAB-93A0-C0F8B7D73629}"/>
    <cellStyle name="Normální 21 4 2 3 2 2 4" xfId="2950" xr:uid="{47D5CB9A-6DCF-4B43-9795-B2A2EEDF4A7E}"/>
    <cellStyle name="Normální 21 4 2 3 2 3" xfId="1786" xr:uid="{30ED5B06-C207-434D-85C0-19CF2379E06C}"/>
    <cellStyle name="Normální 21 4 2 3 2 3 2" xfId="4890" xr:uid="{7A5A1D24-CC68-4189-B1BB-4D8796E9FB30}"/>
    <cellStyle name="Normální 21 4 2 3 2 3 3" xfId="3338" xr:uid="{5EAC3F0A-E365-4E06-AADE-6A42A58D9ECF}"/>
    <cellStyle name="Normální 21 4 2 3 2 4" xfId="4114" xr:uid="{99F5AB43-8A80-421C-9567-A68502AAF669}"/>
    <cellStyle name="Normální 21 4 2 3 2 5" xfId="2562" xr:uid="{4E79C557-6B6A-4DA3-8E68-D8B8C443128B}"/>
    <cellStyle name="Normální 21 4 2 3 3" xfId="1204" xr:uid="{BE104B6D-DF28-423E-87FB-7C1B34B29529}"/>
    <cellStyle name="Normální 21 4 2 3 3 2" xfId="1980" xr:uid="{2574EA8A-157F-4788-8665-747B90FF221C}"/>
    <cellStyle name="Normální 21 4 2 3 3 2 2" xfId="5084" xr:uid="{0EF44E2B-8E0D-40AE-A5D3-3D228828F4DC}"/>
    <cellStyle name="Normální 21 4 2 3 3 2 3" xfId="3532" xr:uid="{F54AC8FB-7BA3-46E1-A6ED-E9D9F6E9B741}"/>
    <cellStyle name="Normální 21 4 2 3 3 3" xfId="4308" xr:uid="{FEA76562-6F9C-4A36-A78C-06720B4D1490}"/>
    <cellStyle name="Normální 21 4 2 3 3 4" xfId="2756" xr:uid="{1D93CF56-8B7C-4E60-82C2-FDEA594F7C24}"/>
    <cellStyle name="Normální 21 4 2 3 4" xfId="1592" xr:uid="{D6B8F57C-068A-4FC8-97FB-C296B85B2B94}"/>
    <cellStyle name="Normální 21 4 2 3 4 2" xfId="4696" xr:uid="{ABF71FCF-30BA-4EF6-B8E0-7E7217AFC984}"/>
    <cellStyle name="Normální 21 4 2 3 4 3" xfId="3144" xr:uid="{5EFED258-9A3D-4042-B9EB-60532359376B}"/>
    <cellStyle name="Normální 21 4 2 3 5" xfId="3920" xr:uid="{055CF021-21DE-4260-A5C2-42B6C69768A9}"/>
    <cellStyle name="Normální 21 4 2 3 6" xfId="2368" xr:uid="{CB462E86-5099-4134-A75B-8CB0A177555B}"/>
    <cellStyle name="Normální 21 4 2 4" xfId="830" xr:uid="{0CA55B8F-3DD1-4AEC-9246-AADA9B0EA628}"/>
    <cellStyle name="Normální 21 4 2 4 2" xfId="1278" xr:uid="{FE93A623-0490-4FDF-8731-CF28B2A6FEC4}"/>
    <cellStyle name="Normální 21 4 2 4 2 2" xfId="2054" xr:uid="{39AB7B5A-3273-4EA7-B619-E20CED1DFD66}"/>
    <cellStyle name="Normální 21 4 2 4 2 2 2" xfId="5158" xr:uid="{4C06F9B0-CBC8-44B5-89F7-88523FF05DFF}"/>
    <cellStyle name="Normální 21 4 2 4 2 2 3" xfId="3606" xr:uid="{F1860127-4DF9-490B-8BC2-C088F636B073}"/>
    <cellStyle name="Normální 21 4 2 4 2 3" xfId="4382" xr:uid="{F93B4A9E-868E-4F40-9D24-8ED807BA6219}"/>
    <cellStyle name="Normální 21 4 2 4 2 4" xfId="2830" xr:uid="{7A7D0AE7-15B9-433A-8C32-693EDD9F7C7B}"/>
    <cellStyle name="Normální 21 4 2 4 3" xfId="1666" xr:uid="{7609455E-2900-4101-9F17-9FC5C6AF78EC}"/>
    <cellStyle name="Normální 21 4 2 4 3 2" xfId="4770" xr:uid="{BDF29ADF-5AC5-4CD2-BDAB-3D92F5AA58B7}"/>
    <cellStyle name="Normální 21 4 2 4 3 3" xfId="3218" xr:uid="{ACBAF8B0-022C-4894-A7D8-B21A5BE5FC0B}"/>
    <cellStyle name="Normální 21 4 2 4 4" xfId="3994" xr:uid="{029A1896-9115-4C23-A214-0631D4B339B5}"/>
    <cellStyle name="Normální 21 4 2 4 5" xfId="2442" xr:uid="{0DA0B5B9-07F6-4E54-9CF9-D42ABF2A025A}"/>
    <cellStyle name="Normální 21 4 2 5" xfId="1084" xr:uid="{91AFAC2D-36A1-43E7-9B22-3ACF43CEC25F}"/>
    <cellStyle name="Normální 21 4 2 5 2" xfId="1860" xr:uid="{24907270-AE60-420B-AA64-F479DD8EAA19}"/>
    <cellStyle name="Normální 21 4 2 5 2 2" xfId="4964" xr:uid="{D22718B1-EF25-4123-A261-9559A236F246}"/>
    <cellStyle name="Normální 21 4 2 5 2 3" xfId="3412" xr:uid="{39762F42-82A8-4E1D-B031-8F07A75DB3A7}"/>
    <cellStyle name="Normální 21 4 2 5 3" xfId="4188" xr:uid="{190CFD19-B360-44FB-A53E-5DE906C1200B}"/>
    <cellStyle name="Normální 21 4 2 5 4" xfId="2636" xr:uid="{05D799FC-217D-4891-A2D6-3E1EF5F734EF}"/>
    <cellStyle name="Normální 21 4 2 6" xfId="1472" xr:uid="{29885245-6A81-428E-BCEF-B660AC571373}"/>
    <cellStyle name="Normální 21 4 2 6 2" xfId="4576" xr:uid="{3046942B-CDED-4AB3-A1CA-9C03E6AB0B93}"/>
    <cellStyle name="Normální 21 4 2 6 3" xfId="3024" xr:uid="{DB10EDEB-1B80-4F48-A3F8-D78F33D5B825}"/>
    <cellStyle name="Normální 21 4 2 7" xfId="3800" xr:uid="{989BABB0-8D90-453A-BC63-12BD04C97691}"/>
    <cellStyle name="Normální 21 4 2 8" xfId="2248" xr:uid="{BB3AF525-29E7-4090-B1DE-8B7A8DAD5DC1}"/>
    <cellStyle name="Normální 21 5" xfId="507" xr:uid="{A5206488-006F-4748-83E3-0B54A0EE0302}"/>
    <cellStyle name="Normální 21 5 2" xfId="593" xr:uid="{8BB14E57-36C6-4246-AADC-E11CD2ED9D07}"/>
    <cellStyle name="Normální 21 5 2 2" xfId="901" xr:uid="{24B61BC7-4468-4F08-BF8C-F37A343795CF}"/>
    <cellStyle name="Normální 21 5 2 2 2" xfId="1347" xr:uid="{1AD554DE-B394-417D-A1AE-206F0063A743}"/>
    <cellStyle name="Normální 21 5 2 2 2 2" xfId="2123" xr:uid="{C87ECC50-26B2-4028-AEAD-FB345EC4FE75}"/>
    <cellStyle name="Normální 21 5 2 2 2 2 2" xfId="5227" xr:uid="{53895AD3-9D60-4A33-B294-F57E66069710}"/>
    <cellStyle name="Normální 21 5 2 2 2 2 3" xfId="3675" xr:uid="{D8228C3A-3425-48C5-9233-C87535FB2BB0}"/>
    <cellStyle name="Normální 21 5 2 2 2 3" xfId="4451" xr:uid="{D8E59604-D0B8-46CC-B030-886DFDE36C56}"/>
    <cellStyle name="Normální 21 5 2 2 2 4" xfId="2899" xr:uid="{F09DD383-7004-44F6-96E3-B242999A80BE}"/>
    <cellStyle name="Normální 21 5 2 2 3" xfId="1735" xr:uid="{AEED6F1C-4D08-4685-8752-E53E3DD59BE2}"/>
    <cellStyle name="Normální 21 5 2 2 3 2" xfId="4839" xr:uid="{C494E450-3C8F-45AA-AF18-7A7F81BDD32B}"/>
    <cellStyle name="Normální 21 5 2 2 3 3" xfId="3287" xr:uid="{7D2390D1-B9B5-40AD-BCB8-B4EC5D36245D}"/>
    <cellStyle name="Normální 21 5 2 2 4" xfId="4063" xr:uid="{98006ADB-F0CA-47FB-8554-3E19C1E43F31}"/>
    <cellStyle name="Normální 21 5 2 2 5" xfId="2511" xr:uid="{5BB19552-8B48-4006-A661-77E62239B820}"/>
    <cellStyle name="Normální 21 5 2 3" xfId="1153" xr:uid="{697CBC86-D9E4-43F7-BD29-11AE3755BDAC}"/>
    <cellStyle name="Normální 21 5 2 3 2" xfId="1929" xr:uid="{A440A6DE-770F-4164-AC8E-836DFEEBAAB2}"/>
    <cellStyle name="Normální 21 5 2 3 2 2" xfId="5033" xr:uid="{726B56D2-9352-4CDA-A83B-2323D1D06E64}"/>
    <cellStyle name="Normální 21 5 2 3 2 3" xfId="3481" xr:uid="{B351ACAC-544B-4ED0-9E0C-0A574FF06ED1}"/>
    <cellStyle name="Normální 21 5 2 3 3" xfId="4257" xr:uid="{85DB71B7-D467-4F73-A98B-04841731AB56}"/>
    <cellStyle name="Normální 21 5 2 3 4" xfId="2705" xr:uid="{6D8BCEA4-C460-48D6-B7D2-5FDCDA52326C}"/>
    <cellStyle name="Normální 21 5 2 4" xfId="1541" xr:uid="{C2B303C0-865A-421A-A7C0-AF30750129C9}"/>
    <cellStyle name="Normální 21 5 2 4 2" xfId="4645" xr:uid="{CB7073E9-DA15-41A8-B4B6-00BAED23F662}"/>
    <cellStyle name="Normální 21 5 2 4 3" xfId="3093" xr:uid="{7864364F-68F7-43AF-B124-81028832D47C}"/>
    <cellStyle name="Normální 21 5 2 5" xfId="3869" xr:uid="{C9543562-D75F-4EE6-A237-01A07230F755}"/>
    <cellStyle name="Normální 21 5 2 6" xfId="2317" xr:uid="{3F68867F-D48E-4CDD-AA20-41A279EB2E36}"/>
    <cellStyle name="Normální 21 5 3" xfId="655" xr:uid="{950774C5-F7B7-4422-8158-4A33C9CA93AB}"/>
    <cellStyle name="Normální 21 5 3 2" xfId="961" xr:uid="{1F757335-EB9A-4C81-8A91-D23317225BAB}"/>
    <cellStyle name="Normální 21 5 3 2 2" xfId="1407" xr:uid="{4C84B785-C4D5-4102-BEEB-D9BAEA57FC8D}"/>
    <cellStyle name="Normální 21 5 3 2 2 2" xfId="2183" xr:uid="{E0E1457B-A21E-4394-8740-C33FE12022DE}"/>
    <cellStyle name="Normální 21 5 3 2 2 2 2" xfId="5287" xr:uid="{9637E4F8-4A2D-45DC-878C-FFDBE2658D6C}"/>
    <cellStyle name="Normální 21 5 3 2 2 2 3" xfId="3735" xr:uid="{21F6428B-A0C4-4C08-A800-025B8A8C4B2A}"/>
    <cellStyle name="Normální 21 5 3 2 2 3" xfId="4511" xr:uid="{AF37EED6-89BD-49C0-A895-7F83BCF07F4E}"/>
    <cellStyle name="Normální 21 5 3 2 2 4" xfId="2959" xr:uid="{486AF1C3-B9E8-487D-BF22-45E196F0901D}"/>
    <cellStyle name="Normální 21 5 3 2 3" xfId="1795" xr:uid="{894EA31A-0D76-4315-AFB4-E9D1132295D5}"/>
    <cellStyle name="Normální 21 5 3 2 3 2" xfId="4899" xr:uid="{BE616E23-AE69-4162-AE84-A77622E53625}"/>
    <cellStyle name="Normální 21 5 3 2 3 3" xfId="3347" xr:uid="{4CFA6BEF-AD27-477F-B456-FEEA0DDCCC7F}"/>
    <cellStyle name="Normální 21 5 3 2 4" xfId="4123" xr:uid="{47B5969C-09AA-474F-AA96-DCFF205D3FF8}"/>
    <cellStyle name="Normální 21 5 3 2 5" xfId="2571" xr:uid="{D60D0687-9127-4A0D-960C-009D82B71556}"/>
    <cellStyle name="Normální 21 5 3 3" xfId="1213" xr:uid="{E4FEAF6F-1F8A-4573-B4DD-0D6A27E05DA9}"/>
    <cellStyle name="Normální 21 5 3 3 2" xfId="1989" xr:uid="{E20BFB92-E959-48E1-A7D2-59387E24BC11}"/>
    <cellStyle name="Normální 21 5 3 3 2 2" xfId="5093" xr:uid="{0546794F-D333-43A4-9FB2-F683890DFF43}"/>
    <cellStyle name="Normální 21 5 3 3 2 3" xfId="3541" xr:uid="{E223D376-580D-47AF-9A13-B973A15ECFBA}"/>
    <cellStyle name="Normální 21 5 3 3 3" xfId="4317" xr:uid="{28C6C2EF-3371-431A-AB73-6FAAB1D69FFD}"/>
    <cellStyle name="Normální 21 5 3 3 4" xfId="2765" xr:uid="{207172CA-464F-48E9-9065-6D13D3A104F4}"/>
    <cellStyle name="Normální 21 5 3 4" xfId="1601" xr:uid="{CDE4B3BB-E6A9-42CC-ABE8-3DC9C31C9FBB}"/>
    <cellStyle name="Normální 21 5 3 4 2" xfId="4705" xr:uid="{2E0566C9-5F1A-4821-8BEF-90BA6529075C}"/>
    <cellStyle name="Normální 21 5 3 4 3" xfId="3153" xr:uid="{B7C242DE-C4EB-4067-BB26-AD54DD2E4016}"/>
    <cellStyle name="Normální 21 5 3 5" xfId="3929" xr:uid="{B2C9D7EF-D8D8-44D5-8835-DAFA298F1810}"/>
    <cellStyle name="Normální 21 5 3 6" xfId="2377" xr:uid="{2333557E-8044-414E-BA08-5D3EEC3F6CCD}"/>
    <cellStyle name="Normální 21 5 4" xfId="839" xr:uid="{D4044694-5FF5-49C9-BFC1-A7720325D2E1}"/>
    <cellStyle name="Normální 21 5 4 2" xfId="1287" xr:uid="{1D2DA3A6-3106-4A39-BC24-EB0E9EA3530A}"/>
    <cellStyle name="Normální 21 5 4 2 2" xfId="2063" xr:uid="{A08B3769-CECD-4811-A0E2-8EFECEFC4D07}"/>
    <cellStyle name="Normální 21 5 4 2 2 2" xfId="5167" xr:uid="{F9B95604-47DB-4D73-88FC-7883640ECA88}"/>
    <cellStyle name="Normální 21 5 4 2 2 3" xfId="3615" xr:uid="{E7208B47-859B-4756-AAB6-AFEC87AB387B}"/>
    <cellStyle name="Normální 21 5 4 2 3" xfId="4391" xr:uid="{79993515-1E01-4419-9C72-D49AE92CA05E}"/>
    <cellStyle name="Normální 21 5 4 2 4" xfId="2839" xr:uid="{2F1C7D75-4E3A-49DF-B868-894D1989C9C0}"/>
    <cellStyle name="Normální 21 5 4 3" xfId="1675" xr:uid="{7FF5290F-136E-4EBD-91A1-6C07013B82D9}"/>
    <cellStyle name="Normální 21 5 4 3 2" xfId="4779" xr:uid="{EA7103C1-91B3-49E3-9378-FD71710C76F1}"/>
    <cellStyle name="Normální 21 5 4 3 3" xfId="3227" xr:uid="{FD89AC9A-0069-467C-ADEE-2BCD232B1908}"/>
    <cellStyle name="Normální 21 5 4 4" xfId="4003" xr:uid="{BE6A1F23-83A1-4B93-90FC-10D7758BFB31}"/>
    <cellStyle name="Normální 21 5 4 5" xfId="2451" xr:uid="{E3DAB050-BCD8-4AEF-AAD0-9483A7EEF86B}"/>
    <cellStyle name="Normální 21 5 5" xfId="1093" xr:uid="{0828F3A4-E618-41BD-B4E5-10F2AFCAA313}"/>
    <cellStyle name="Normální 21 5 5 2" xfId="1869" xr:uid="{13A1BC3D-5EA2-4920-9B1F-13B01572395D}"/>
    <cellStyle name="Normální 21 5 5 2 2" xfId="4973" xr:uid="{227453A9-E98F-42AC-AFD4-7D02276BD1FF}"/>
    <cellStyle name="Normální 21 5 5 2 3" xfId="3421" xr:uid="{4FB01462-1BB6-4538-8E4E-9258983F116E}"/>
    <cellStyle name="Normální 21 5 5 3" xfId="4197" xr:uid="{61E42ABD-1CFF-40CB-AC93-4E312FF8DDB5}"/>
    <cellStyle name="Normální 21 5 5 4" xfId="2645" xr:uid="{A7D79C98-20C6-4834-BB55-3B65475B2E36}"/>
    <cellStyle name="Normální 21 5 6" xfId="1481" xr:uid="{ACA425FE-7F15-4260-B252-8959F7CD3616}"/>
    <cellStyle name="Normální 21 5 6 2" xfId="4585" xr:uid="{05278D54-8A43-4DFC-B454-732052496215}"/>
    <cellStyle name="Normální 21 5 6 3" xfId="3033" xr:uid="{4F2E0805-762E-4A99-9F80-C17B84B640FE}"/>
    <cellStyle name="Normální 21 5 7" xfId="3809" xr:uid="{3A8ABDDC-1387-4E17-9F06-FF08E5A78B63}"/>
    <cellStyle name="Normální 21 5 8" xfId="2257" xr:uid="{4864BD38-4AB3-480B-BB86-A18CC90FFEF8}"/>
    <cellStyle name="Normální 21 6" xfId="471" xr:uid="{0DD0AF9C-7FB2-410B-9665-8C48EE3A3FC4}"/>
    <cellStyle name="Normální 21 6 2" xfId="566" xr:uid="{6413A02C-BE2A-4BC8-AA82-448EECC7AF2A}"/>
    <cellStyle name="Normální 21 6 2 2" xfId="874" xr:uid="{639D2601-8C38-4AF3-BB16-C0A79CC087BF}"/>
    <cellStyle name="Normální 21 6 2 2 2" xfId="1320" xr:uid="{9BC3D0DB-CBB9-4459-ABF9-3188CB01A9DC}"/>
    <cellStyle name="Normální 21 6 2 2 2 2" xfId="2096" xr:uid="{71F9BF75-7E85-4953-A3C6-F1678D131FD9}"/>
    <cellStyle name="Normální 21 6 2 2 2 2 2" xfId="5200" xr:uid="{43557EAA-57EF-42DD-AB05-E21EF483FF3F}"/>
    <cellStyle name="Normální 21 6 2 2 2 2 3" xfId="3648" xr:uid="{149A1587-3CB1-49C4-93D1-F487744754BA}"/>
    <cellStyle name="Normální 21 6 2 2 2 3" xfId="4424" xr:uid="{C598B60D-255F-4136-9832-7FFF5A3EFA06}"/>
    <cellStyle name="Normální 21 6 2 2 2 4" xfId="2872" xr:uid="{9FC18778-880B-4C27-A6E4-8BB6841C0A29}"/>
    <cellStyle name="Normální 21 6 2 2 3" xfId="1708" xr:uid="{54BEE758-91A1-46A4-AAB1-870D0C9B7236}"/>
    <cellStyle name="Normální 21 6 2 2 3 2" xfId="4812" xr:uid="{94A9261F-4ED1-44F5-ACFE-A43A9FC60BA8}"/>
    <cellStyle name="Normální 21 6 2 2 3 3" xfId="3260" xr:uid="{92C74C1D-EAD4-4749-89AB-B77D4DBB17FF}"/>
    <cellStyle name="Normální 21 6 2 2 4" xfId="4036" xr:uid="{9A3B9AFB-2143-464C-9BFC-D879B12789B2}"/>
    <cellStyle name="Normální 21 6 2 2 5" xfId="2484" xr:uid="{5B720EAC-21E3-4850-9B76-6B4C2ECBFCBA}"/>
    <cellStyle name="Normální 21 6 2 3" xfId="1126" xr:uid="{D27CAE1A-CE26-4594-BAC6-4B1EDC8BB0F3}"/>
    <cellStyle name="Normální 21 6 2 3 2" xfId="1902" xr:uid="{C1320444-3847-43BE-9846-A364D5F217DE}"/>
    <cellStyle name="Normální 21 6 2 3 2 2" xfId="5006" xr:uid="{003C677B-39F0-407B-986D-66FC5E06E4E2}"/>
    <cellStyle name="Normální 21 6 2 3 2 3" xfId="3454" xr:uid="{3A2BF02D-FFCF-493D-853A-BD43FE51D4AF}"/>
    <cellStyle name="Normální 21 6 2 3 3" xfId="4230" xr:uid="{0085C81F-1A3F-4455-8A9A-FF499080B174}"/>
    <cellStyle name="Normální 21 6 2 3 4" xfId="2678" xr:uid="{E3B0C1A1-8BF3-490C-B39B-1AB2A4EC468C}"/>
    <cellStyle name="Normální 21 6 2 4" xfId="1514" xr:uid="{D1E54131-FDBE-4B83-9018-6081FEF88B4B}"/>
    <cellStyle name="Normální 21 6 2 4 2" xfId="4618" xr:uid="{94B02F85-3D6D-4F79-A85E-E5947AC28E0B}"/>
    <cellStyle name="Normální 21 6 2 4 3" xfId="3066" xr:uid="{5DA040CD-3A53-4FB7-9A10-DC1E9E9A40DE}"/>
    <cellStyle name="Normální 21 6 2 5" xfId="3842" xr:uid="{EB8529AF-6620-4EE4-A23A-297AB94B3F7F}"/>
    <cellStyle name="Normální 21 6 2 6" xfId="2290" xr:uid="{16AEC47E-1605-4175-9959-5C785A86B238}"/>
    <cellStyle name="Normální 21 6 3" xfId="628" xr:uid="{9F545842-70DF-4872-B5AA-2811CE13BE17}"/>
    <cellStyle name="Normální 21 6 3 2" xfId="934" xr:uid="{7FD76E2C-EA26-432E-9486-2BA41084D445}"/>
    <cellStyle name="Normální 21 6 3 2 2" xfId="1380" xr:uid="{6065CDF2-05D5-458D-9F6B-6B78213E161F}"/>
    <cellStyle name="Normální 21 6 3 2 2 2" xfId="2156" xr:uid="{91CC7C2C-6C37-4C7A-80FB-13688F5341F0}"/>
    <cellStyle name="Normální 21 6 3 2 2 2 2" xfId="5260" xr:uid="{ED744B10-1731-4F69-A856-149C49CAD292}"/>
    <cellStyle name="Normální 21 6 3 2 2 2 3" xfId="3708" xr:uid="{E6AE26B0-F6F9-49B9-9F3F-0ACDF2B556E8}"/>
    <cellStyle name="Normální 21 6 3 2 2 3" xfId="4484" xr:uid="{151F6077-9D70-4CCE-B90B-141CF9546B4F}"/>
    <cellStyle name="Normální 21 6 3 2 2 4" xfId="2932" xr:uid="{F0C7DE7D-D7B1-47F8-8D09-ECC0B6BF5992}"/>
    <cellStyle name="Normální 21 6 3 2 3" xfId="1768" xr:uid="{39E2130A-C73E-4641-A861-EAA79794D6D9}"/>
    <cellStyle name="Normální 21 6 3 2 3 2" xfId="4872" xr:uid="{A7CF4857-0F7B-4952-892B-3A3D5CDADE28}"/>
    <cellStyle name="Normální 21 6 3 2 3 3" xfId="3320" xr:uid="{5B58AA0F-9D49-4735-B246-F9555DCBE672}"/>
    <cellStyle name="Normální 21 6 3 2 4" xfId="4096" xr:uid="{512B34F8-6372-4A44-B057-58C8D170001A}"/>
    <cellStyle name="Normální 21 6 3 2 5" xfId="2544" xr:uid="{E9D486ED-BCBD-4C9E-B1AB-FD55F5DC4008}"/>
    <cellStyle name="Normální 21 6 3 3" xfId="1186" xr:uid="{CE3E6C0C-6124-4544-A7AA-61582C391B4C}"/>
    <cellStyle name="Normální 21 6 3 3 2" xfId="1962" xr:uid="{467B3A55-579A-4BE2-A7A6-BD1C4E95D3DB}"/>
    <cellStyle name="Normální 21 6 3 3 2 2" xfId="5066" xr:uid="{C979ED55-1A3C-45B5-A856-9334140708F9}"/>
    <cellStyle name="Normální 21 6 3 3 2 3" xfId="3514" xr:uid="{7D3A7906-1827-4DED-AF3C-98D0B0AEBC1F}"/>
    <cellStyle name="Normální 21 6 3 3 3" xfId="4290" xr:uid="{4C36FD56-F0E8-4A4E-9CF5-5D5873A2DD45}"/>
    <cellStyle name="Normální 21 6 3 3 4" xfId="2738" xr:uid="{08C0206E-61C5-4F57-AFB4-61C2C57E80B9}"/>
    <cellStyle name="Normální 21 6 3 4" xfId="1574" xr:uid="{4D4A99E8-B5E3-43A9-A872-D4A77EE0F2E5}"/>
    <cellStyle name="Normální 21 6 3 4 2" xfId="4678" xr:uid="{A5B11F43-468D-46F5-A7B3-59DEF65FBC41}"/>
    <cellStyle name="Normální 21 6 3 4 3" xfId="3126" xr:uid="{E70F9B56-3E37-4374-AACF-499EFDD70E6B}"/>
    <cellStyle name="Normální 21 6 3 5" xfId="3902" xr:uid="{476A737F-DD49-4353-8EBB-3877AF66A7EB}"/>
    <cellStyle name="Normální 21 6 3 6" xfId="2350" xr:uid="{4616558E-9896-4D90-AA0B-1E7C1C3AD49E}"/>
    <cellStyle name="Normální 21 6 4" xfId="812" xr:uid="{5AD9368D-8D15-4E74-9093-A21C93D29315}"/>
    <cellStyle name="Normální 21 6 4 2" xfId="1260" xr:uid="{3E7AC7CA-50CF-448F-B753-CE39FC65C8F6}"/>
    <cellStyle name="Normální 21 6 4 2 2" xfId="2036" xr:uid="{076438B2-8A8D-4FBA-861D-3D303CBF8602}"/>
    <cellStyle name="Normální 21 6 4 2 2 2" xfId="5140" xr:uid="{1533965D-D144-4429-99BE-33C4A555CC41}"/>
    <cellStyle name="Normální 21 6 4 2 2 3" xfId="3588" xr:uid="{417544CD-D0A0-45CB-8F1F-70DA3F0056EF}"/>
    <cellStyle name="Normální 21 6 4 2 3" xfId="4364" xr:uid="{75E6C08E-1A19-4063-BFEF-AC2193F87D63}"/>
    <cellStyle name="Normální 21 6 4 2 4" xfId="2812" xr:uid="{ECF39EC8-0588-43BC-BFEC-99D2F5B9582A}"/>
    <cellStyle name="Normální 21 6 4 3" xfId="1648" xr:uid="{42EEA050-5109-49C5-9A47-EA40E4AA1914}"/>
    <cellStyle name="Normální 21 6 4 3 2" xfId="4752" xr:uid="{FCC56BAE-701E-47E6-A47E-1EA8844456B2}"/>
    <cellStyle name="Normální 21 6 4 3 3" xfId="3200" xr:uid="{FF256159-8462-4E23-AD5D-50FED1A2E396}"/>
    <cellStyle name="Normální 21 6 4 4" xfId="3976" xr:uid="{24904FA7-4440-4E94-B1C4-A4FB9DFC900C}"/>
    <cellStyle name="Normální 21 6 4 5" xfId="2424" xr:uid="{8FC75AFC-7E03-4A3E-9063-79ABDDCD3E3F}"/>
    <cellStyle name="Normální 21 6 5" xfId="1066" xr:uid="{2247647F-70BF-4F98-93C8-F96A9BA2F078}"/>
    <cellStyle name="Normální 21 6 5 2" xfId="1842" xr:uid="{B368E20E-7999-4EE8-A6B9-41F7CD791B1E}"/>
    <cellStyle name="Normální 21 6 5 2 2" xfId="4946" xr:uid="{AE07CB00-ADFF-4602-98FB-5049ED8FEEFE}"/>
    <cellStyle name="Normální 21 6 5 2 3" xfId="3394" xr:uid="{96AFC8BC-3431-4233-939D-851EFAC82DA2}"/>
    <cellStyle name="Normální 21 6 5 3" xfId="4170" xr:uid="{DEB97EF9-CFF8-4211-951F-B8E9F9035DF0}"/>
    <cellStyle name="Normální 21 6 5 4" xfId="2618" xr:uid="{31376A2C-F6EA-48D8-8D29-66230FA7D502}"/>
    <cellStyle name="Normální 21 6 6" xfId="1454" xr:uid="{7C2E25D6-CF6C-4591-AEF4-8430B5305F79}"/>
    <cellStyle name="Normální 21 6 6 2" xfId="4558" xr:uid="{8E73E010-3F13-4350-BAD3-2ECAA2EE4236}"/>
    <cellStyle name="Normální 21 6 6 3" xfId="3006" xr:uid="{E9DD9B63-0C87-4F9E-AC9F-D4221CA7C5C9}"/>
    <cellStyle name="Normální 21 6 7" xfId="3782" xr:uid="{CA57549A-891D-452C-BB4C-49D2B1201CAA}"/>
    <cellStyle name="Normální 21 6 8" xfId="2230" xr:uid="{BC549695-BDD1-4398-A6FA-FCBAA820EFF4}"/>
    <cellStyle name="Normální 21 7" xfId="541" xr:uid="{E530ED73-2DB3-4A43-9B11-B283415BCCF7}"/>
    <cellStyle name="Normální 21 7 2" xfId="850" xr:uid="{166DB23F-9ACC-497E-8514-B70D2BD0A660}"/>
    <cellStyle name="Normální 21 7 2 2" xfId="1296" xr:uid="{547544FC-3196-4B0F-8E86-4831399F1DC6}"/>
    <cellStyle name="Normální 21 7 2 2 2" xfId="2072" xr:uid="{68615F5F-770F-419C-A010-1E3B951CA798}"/>
    <cellStyle name="Normální 21 7 2 2 2 2" xfId="5176" xr:uid="{D0CF4A7D-D8E5-4D00-AE1C-E7E2A4422C80}"/>
    <cellStyle name="Normální 21 7 2 2 2 3" xfId="3624" xr:uid="{2BD93CF6-33E2-4E7C-A258-74E7BDC9EBD0}"/>
    <cellStyle name="Normální 21 7 2 2 3" xfId="4400" xr:uid="{178A9407-AC76-4748-8F44-43FF777ACAF1}"/>
    <cellStyle name="Normální 21 7 2 2 4" xfId="2848" xr:uid="{0C204D7E-9CB1-45CD-80CD-28B133BC8F89}"/>
    <cellStyle name="Normální 21 7 2 3" xfId="1684" xr:uid="{4CDC9890-EF8B-44EF-83DD-2BE77CFFCD28}"/>
    <cellStyle name="Normální 21 7 2 3 2" xfId="4788" xr:uid="{716A26F6-18AF-4FD0-82B3-911216833A73}"/>
    <cellStyle name="Normální 21 7 2 3 3" xfId="3236" xr:uid="{A27E93B2-8094-44AF-A9E5-62D12BBF3ECF}"/>
    <cellStyle name="Normální 21 7 2 4" xfId="4012" xr:uid="{6371EE66-A932-4477-B63A-FC53B84F8837}"/>
    <cellStyle name="Normální 21 7 2 5" xfId="2460" xr:uid="{78F64BB3-375E-4818-925C-F0879FC3422B}"/>
    <cellStyle name="Normální 21 7 3" xfId="1102" xr:uid="{C046E608-CD81-4511-917B-DEA7A3314262}"/>
    <cellStyle name="Normální 21 7 3 2" xfId="1878" xr:uid="{60E010BF-8312-490E-A37E-ABCCA3704B63}"/>
    <cellStyle name="Normální 21 7 3 2 2" xfId="4982" xr:uid="{C95F6A10-F735-4C2E-BE48-68725D90C6B0}"/>
    <cellStyle name="Normální 21 7 3 2 3" xfId="3430" xr:uid="{1E7199A0-D00B-4776-B3B7-B211522930F4}"/>
    <cellStyle name="Normální 21 7 3 3" xfId="4206" xr:uid="{67E4533C-227A-4B71-8765-91AB9D74F7E1}"/>
    <cellStyle name="Normální 21 7 3 4" xfId="2654" xr:uid="{BDA45B69-97EE-41B5-85E7-76D724F1CCD2}"/>
    <cellStyle name="Normální 21 7 4" xfId="1490" xr:uid="{6CC184BC-C5BE-4184-A852-A89CC0866A35}"/>
    <cellStyle name="Normální 21 7 4 2" xfId="4594" xr:uid="{EDC24815-8AB8-4D55-A68C-947194785E95}"/>
    <cellStyle name="Normální 21 7 4 3" xfId="3042" xr:uid="{22ABD284-3430-4E8F-8C93-9081C5455280}"/>
    <cellStyle name="Normální 21 7 5" xfId="3818" xr:uid="{DBC12DEA-FD3E-446C-B67D-767CCCB9B23F}"/>
    <cellStyle name="Normální 21 7 6" xfId="2266" xr:uid="{496DCB09-772C-4A1F-BE60-F4C1DF3FA8BD}"/>
    <cellStyle name="Normální 21 8" xfId="603" xr:uid="{36509048-89F6-42BF-8F2C-EE235FD840FB}"/>
    <cellStyle name="Normální 21 8 2" xfId="910" xr:uid="{F4A05C6B-16F1-4F76-A6EB-83E2B3669DAC}"/>
    <cellStyle name="Normální 21 8 2 2" xfId="1356" xr:uid="{049246B4-75B8-450D-AF69-6F990699C710}"/>
    <cellStyle name="Normální 21 8 2 2 2" xfId="2132" xr:uid="{7DE84D8E-C0E8-49D8-A5A6-21EB2C6AEF17}"/>
    <cellStyle name="Normální 21 8 2 2 2 2" xfId="5236" xr:uid="{C15996F2-B3A2-404A-B828-D133DAD9D6B1}"/>
    <cellStyle name="Normální 21 8 2 2 2 3" xfId="3684" xr:uid="{99A96F09-7815-4CD2-A8F0-DDC65F257637}"/>
    <cellStyle name="Normální 21 8 2 2 3" xfId="4460" xr:uid="{BBF039F3-2DFA-4812-8DE7-441431203C14}"/>
    <cellStyle name="Normální 21 8 2 2 4" xfId="2908" xr:uid="{28A4A3FF-2B7E-4975-AD4A-F5212A22CECF}"/>
    <cellStyle name="Normální 21 8 2 3" xfId="1744" xr:uid="{8EFB875F-0B45-4FC4-AF87-AEDE32FCECE8}"/>
    <cellStyle name="Normální 21 8 2 3 2" xfId="4848" xr:uid="{78EF5F5C-C152-4AE6-9665-410077EED1AE}"/>
    <cellStyle name="Normální 21 8 2 3 3" xfId="3296" xr:uid="{CCF34DBB-63CD-44AC-83D2-EA92464FFFE0}"/>
    <cellStyle name="Normální 21 8 2 4" xfId="4072" xr:uid="{46C83D64-E2C4-4FA3-8424-B2484BE763A8}"/>
    <cellStyle name="Normální 21 8 2 5" xfId="2520" xr:uid="{4DE8C53D-C62A-4A68-B349-C9DA7D1B8C94}"/>
    <cellStyle name="Normální 21 8 3" xfId="1162" xr:uid="{27BCB4FB-CC12-4BDE-A230-562BA2658D0F}"/>
    <cellStyle name="Normální 21 8 3 2" xfId="1938" xr:uid="{A7FC43E7-E233-42E3-9E9D-7B73F9C082C0}"/>
    <cellStyle name="Normální 21 8 3 2 2" xfId="5042" xr:uid="{BAFAD132-439B-4801-A54C-6D36987D257F}"/>
    <cellStyle name="Normální 21 8 3 2 3" xfId="3490" xr:uid="{AEA7A660-639A-424D-8946-DB2DCECC2E96}"/>
    <cellStyle name="Normální 21 8 3 3" xfId="4266" xr:uid="{12A2E2DE-E562-4766-A6F2-95742757B1CD}"/>
    <cellStyle name="Normální 21 8 3 4" xfId="2714" xr:uid="{5548A8C6-AE33-4AAA-B16E-7FA377EBB405}"/>
    <cellStyle name="Normální 21 8 4" xfId="1550" xr:uid="{9D073581-9F69-41EC-B66B-F1F7E7564396}"/>
    <cellStyle name="Normální 21 8 4 2" xfId="4654" xr:uid="{C19CD344-8EE1-49D2-B2E1-E7C11E3E46FD}"/>
    <cellStyle name="Normální 21 8 4 3" xfId="3102" xr:uid="{3D6F7A2A-592D-43B8-8E81-FFC87FF6C482}"/>
    <cellStyle name="Normální 21 8 5" xfId="3878" xr:uid="{40F17905-B086-47ED-99AA-6CBD0FB13020}"/>
    <cellStyle name="Normální 21 8 6" xfId="2326" xr:uid="{2D091A0C-3E30-4B15-8B40-6633BDF3E64F}"/>
    <cellStyle name="Normální 21 9" xfId="768" xr:uid="{51E8D003-00D1-45B3-A850-F7EB23E24AA4}"/>
    <cellStyle name="Normální 21 9 2" xfId="1236" xr:uid="{580D01C6-A254-431B-A2CA-68905A06B65D}"/>
    <cellStyle name="Normální 21 9 2 2" xfId="2012" xr:uid="{6E73D4C4-99C9-4E0F-B233-1163FBAD1F7C}"/>
    <cellStyle name="Normální 21 9 2 2 2" xfId="5116" xr:uid="{F6C05001-96EE-49C5-BCC6-433462837CB7}"/>
    <cellStyle name="Normální 21 9 2 2 3" xfId="3564" xr:uid="{39900D88-8E23-439E-98D8-3660A8A4449D}"/>
    <cellStyle name="Normální 21 9 2 3" xfId="4340" xr:uid="{B2CDAC60-D766-48EF-AA91-543BFB0D48A0}"/>
    <cellStyle name="Normální 21 9 2 4" xfId="2788" xr:uid="{E798A64D-F642-4E6C-A21E-F0903BA55F69}"/>
    <cellStyle name="Normální 21 9 3" xfId="1624" xr:uid="{9ED0A2B8-9021-4F40-A1ED-007C02DDAEBF}"/>
    <cellStyle name="Normální 21 9 3 2" xfId="4728" xr:uid="{3C9EA9A6-8DC8-4325-A25B-44AB08098698}"/>
    <cellStyle name="Normální 21 9 3 3" xfId="3176" xr:uid="{7AAE69B1-503A-4AD3-ADCA-A43B599348EE}"/>
    <cellStyle name="Normální 21 9 4" xfId="3952" xr:uid="{B6B2A917-C541-4CBB-80A7-74F1E8AE10B2}"/>
    <cellStyle name="Normální 21 9 5" xfId="2400" xr:uid="{572F8617-B695-45A3-AFAB-A00CCDF6880C}"/>
    <cellStyle name="Normální 22" xfId="5" xr:uid="{AEEEF7B9-A8F9-461C-9BCD-A3FE42CB781A}"/>
    <cellStyle name="Normální 22 2" xfId="175" xr:uid="{1FEDBAC1-7578-486E-9521-A94084830F9E}"/>
    <cellStyle name="Normální 22 3" xfId="416" xr:uid="{441E18C0-7001-4A7C-89CA-6CB9390A9D76}"/>
    <cellStyle name="Normální 23" xfId="176" xr:uid="{3B0F5F78-3CAC-474E-B841-9F6B6FCFC9C6}"/>
    <cellStyle name="Normální 24" xfId="177" xr:uid="{82F9889C-E1CD-42F9-AE89-7303B41549F1}"/>
    <cellStyle name="Normální 25" xfId="178" xr:uid="{32CDEF79-8CB1-4DBE-B2D7-30095312EE79}"/>
    <cellStyle name="Normální 26" xfId="179" xr:uid="{6CB2CEF5-2DA1-4986-88F8-02DF2AA0F653}"/>
    <cellStyle name="Normální 27" xfId="180" xr:uid="{692A8595-306A-46E0-9DCD-83AC5C60F73F}"/>
    <cellStyle name="Normální 28" xfId="181" xr:uid="{B4EB5AA5-820C-4474-83C7-5AB9F0DB841E}"/>
    <cellStyle name="Normální 29" xfId="182" xr:uid="{CFA51F10-C42B-4F17-9D7C-E64EC1FF5115}"/>
    <cellStyle name="normální 3" xfId="89" xr:uid="{03B600E1-C81C-4A5B-A1D1-C2C6661E594C}"/>
    <cellStyle name="normální 3 2" xfId="184" xr:uid="{AD7D89EE-D28A-41A6-9717-1F2582705BE1}"/>
    <cellStyle name="normální 3 3" xfId="183" xr:uid="{F05698F1-85D3-4481-958E-BCAAA5EDC91F}"/>
    <cellStyle name="normální 3 3 2" xfId="312" xr:uid="{2353CD64-E8B2-4BA4-804C-D53F7823D64C}"/>
    <cellStyle name="normální 3 3 3" xfId="418" xr:uid="{7FB7DAD8-1821-4B23-8CFC-F4D1F10EE374}"/>
    <cellStyle name="normální 3 4" xfId="417" xr:uid="{D01F0D3E-BEAE-4BAA-8A67-3662CB21DAB4}"/>
    <cellStyle name="Normální 30" xfId="185" xr:uid="{95B6B946-7F6A-4BC0-8ED2-1E33FCB17F17}"/>
    <cellStyle name="Normální 31" xfId="186" xr:uid="{9642C438-8FBF-4503-95E0-BEC01D5BC319}"/>
    <cellStyle name="Normální 32" xfId="187" xr:uid="{9B2C4D5F-408C-4A9B-A718-4AB7DADD0532}"/>
    <cellStyle name="Normální 33" xfId="188" xr:uid="{2BCCB795-C615-405E-A5A1-5568D7155D63}"/>
    <cellStyle name="Normální 34" xfId="189" xr:uid="{37E612E7-081B-4591-9A99-9EB5369D990B}"/>
    <cellStyle name="Normální 35" xfId="190" xr:uid="{839B1D98-8A94-4B0E-83EB-EA2EBD312F50}"/>
    <cellStyle name="Normální 36" xfId="191" xr:uid="{35E1D1CB-0744-483B-BEE2-4936D83BC74D}"/>
    <cellStyle name="Normální 37" xfId="192" xr:uid="{2BDD3F44-940C-49A0-9F7A-B737D75AEBCA}"/>
    <cellStyle name="Normální 38" xfId="193" xr:uid="{1DC434F7-D807-4E01-B5E6-FC3111E43157}"/>
    <cellStyle name="Normální 39" xfId="194" xr:uid="{73046709-C83E-4037-9BF4-11336CEC3FF1}"/>
    <cellStyle name="normální 4" xfId="90" xr:uid="{EFC685F2-DF57-4A7D-8126-8A665C98DB93}"/>
    <cellStyle name="normální 4 2" xfId="195" xr:uid="{ADD80189-828F-4CC4-9FAB-64E5B02D0450}"/>
    <cellStyle name="normální 4 2 2" xfId="313" xr:uid="{54AE794F-6B00-4457-82AD-7C2D915CBE98}"/>
    <cellStyle name="normální 4 2 3" xfId="420" xr:uid="{0F62ED23-A11A-4070-BD99-96AF49CFC960}"/>
    <cellStyle name="normální 4 3" xfId="419" xr:uid="{E3BEC03F-2683-4585-AB5A-FE1750C1CA61}"/>
    <cellStyle name="Normální 40" xfId="196" xr:uid="{C498127D-8C09-4256-8F9C-207548E44A93}"/>
    <cellStyle name="Normální 41" xfId="197" xr:uid="{97577929-13DE-4430-97FA-CF28BF6CCF52}"/>
    <cellStyle name="Normální 42" xfId="198" xr:uid="{DBADC568-3AE6-4FB4-8162-26B21685591C}"/>
    <cellStyle name="Normální 43" xfId="199" xr:uid="{0796991A-DE88-40A9-B6EB-13A16C7EF7B7}"/>
    <cellStyle name="Normální 44" xfId="200" xr:uid="{55B44D57-4061-42CC-B555-568B2ED8D7EF}"/>
    <cellStyle name="Normální 45" xfId="201" xr:uid="{3F60907C-C4EB-4A2C-9826-856D0F735AFE}"/>
    <cellStyle name="Normální 46" xfId="202" xr:uid="{C1DE3F7F-A483-4518-AAA8-2DA89DC80973}"/>
    <cellStyle name="Normální 47" xfId="203" xr:uid="{11BD20DE-AAC9-466F-B11A-0DE36E9E00EA}"/>
    <cellStyle name="Normální 48" xfId="204" xr:uid="{F45F3D41-17A2-4CA3-9FFD-19E25ECB7EBC}"/>
    <cellStyle name="Normální 49" xfId="205" xr:uid="{217EA931-DC4C-4685-8478-972C8C45B407}"/>
    <cellStyle name="normální 5" xfId="91" xr:uid="{EAEC0A96-562E-41F3-A49A-DE2DEDA6CBB4}"/>
    <cellStyle name="normální 5 2" xfId="206" xr:uid="{F6807637-D950-4E5C-A8B9-1E5B391282B8}"/>
    <cellStyle name="normální 5 2 2" xfId="314" xr:uid="{D0689CDC-32B8-43AC-883C-7FF262845D55}"/>
    <cellStyle name="normální 5 2 3" xfId="422" xr:uid="{0947BE4D-AF41-4A1F-A289-E64736B83F9F}"/>
    <cellStyle name="normální 5 3" xfId="421" xr:uid="{91658C4C-1E43-433D-A4E0-7C761BCA76F4}"/>
    <cellStyle name="Normální 50" xfId="207" xr:uid="{7D810D02-3BE5-4991-8C10-22A0245436A1}"/>
    <cellStyle name="Normální 51" xfId="208" xr:uid="{8F551FC6-AD35-49B7-94FA-2DCD0793AAE3}"/>
    <cellStyle name="Normální 52" xfId="209" xr:uid="{2168D72D-8CA9-4758-9241-74267B437610}"/>
    <cellStyle name="Normální 53" xfId="210" xr:uid="{21DB4ABB-6911-43BA-BCF2-A9647252016B}"/>
    <cellStyle name="Normální 54" xfId="211" xr:uid="{D6D71BD6-7F51-4CC6-B8AC-476E53F01187}"/>
    <cellStyle name="Normální 55" xfId="212" xr:uid="{E87A96B0-783E-404D-AC17-CAB8A3907058}"/>
    <cellStyle name="Normální 56" xfId="125" xr:uid="{F504D087-386E-4D41-A90F-2FAF0DE05334}"/>
    <cellStyle name="Normální 56 2" xfId="315" xr:uid="{8078BCF4-4EFE-4EAE-B1FA-6F78FE1B3386}"/>
    <cellStyle name="Normální 56 3" xfId="423" xr:uid="{74B721AB-DFD6-4206-9BBF-EF86D73BCE2A}"/>
    <cellStyle name="Normální 57" xfId="233" xr:uid="{CAB0FDED-5C1B-4F07-B142-7E6D7622FEBD}"/>
    <cellStyle name="Normální 57 2" xfId="316" xr:uid="{507C78D9-B118-497F-A9FA-782F650FADCD}"/>
    <cellStyle name="Normální 57 3" xfId="424" xr:uid="{BAB1B1C3-F057-453E-A4F9-0298A8DB77BF}"/>
    <cellStyle name="Normální 58" xfId="282" xr:uid="{18F1DDCB-FFCF-46EB-9500-8C9737D13E05}"/>
    <cellStyle name="Normální 58 2" xfId="317" xr:uid="{BC610295-8BDF-438E-95B3-588FB3519B96}"/>
    <cellStyle name="Normální 58 3" xfId="425" xr:uid="{DEBDFF37-65C0-4E94-A871-065BEA7F95C2}"/>
    <cellStyle name="Normální 59" xfId="234" xr:uid="{9D44D4FE-960A-4FF5-95F8-CF495C2F6D5B}"/>
    <cellStyle name="Normální 59 2" xfId="318" xr:uid="{7EC1D631-5DA8-4458-98B4-6BCD553FF437}"/>
    <cellStyle name="Normální 59 3" xfId="426" xr:uid="{A39AE81B-DCDB-4306-A101-7B8073C8AB70}"/>
    <cellStyle name="normální 6" xfId="92" xr:uid="{FEF239E9-9522-476B-B376-A4E5F5C60A5F}"/>
    <cellStyle name="normální 6 2" xfId="213" xr:uid="{6CE008E6-3A60-4AA3-8231-E89183FAB372}"/>
    <cellStyle name="normální 6 2 2" xfId="319" xr:uid="{7288B542-693A-4B98-8F5D-6ABA286AC7D0}"/>
    <cellStyle name="normální 6 2 3" xfId="428" xr:uid="{ECA692E5-71C7-4B94-90CD-51F55A39B7F6}"/>
    <cellStyle name="normální 6 3" xfId="427" xr:uid="{68B2833E-80D0-404A-95C8-8A101A6F4035}"/>
    <cellStyle name="Normální 60" xfId="284" xr:uid="{C02CBE60-B51E-4552-B1F8-147EE08F7F25}"/>
    <cellStyle name="Normální 60 2" xfId="320" xr:uid="{99083F6B-AC66-4D36-9446-E1CAB7210759}"/>
    <cellStyle name="Normální 60 3" xfId="429" xr:uid="{579F2C33-B665-4C20-A010-44D48787C65A}"/>
    <cellStyle name="Normální 61" xfId="287" xr:uid="{9B99010C-318E-4CC5-AE2D-4120BDC96A65}"/>
    <cellStyle name="Normální 61 2" xfId="321" xr:uid="{6A41B4A0-D7BB-4FF0-B5EC-961EE49556A4}"/>
    <cellStyle name="Normální 61 3" xfId="430" xr:uid="{6ACEEE0F-BF7B-4BEF-A00F-D22B3FDEF7D6}"/>
    <cellStyle name="Normální 62" xfId="288" xr:uid="{E465162F-26C8-438A-AF16-6980C827F38B}"/>
    <cellStyle name="Normální 62 2" xfId="322" xr:uid="{9B95EC1C-0986-483B-8042-794FA75E425B}"/>
    <cellStyle name="Normální 62 3" xfId="431" xr:uid="{BCCB5148-BE92-4A39-9ACA-DCB9B72F4494}"/>
    <cellStyle name="Normální 63" xfId="289" xr:uid="{134CE45A-82B3-4A78-9472-542E317A25C2}"/>
    <cellStyle name="Normální 63 2" xfId="323" xr:uid="{D604F49A-20E2-4CA3-A8C3-AAB6A9A8696D}"/>
    <cellStyle name="Normální 63 3" xfId="432" xr:uid="{7504DE18-8401-4CB5-A408-727467051EAB}"/>
    <cellStyle name="Normální 64" xfId="290" xr:uid="{F261C39C-772D-487C-8522-601B73B6B9CE}"/>
    <cellStyle name="Normální 65" xfId="341" xr:uid="{66807B73-90C1-4940-B7C5-69F4B67134E0}"/>
    <cellStyle name="Normální 65 2" xfId="682" xr:uid="{D5CF51BC-E8F7-4CED-87F7-5E29F56FE242}"/>
    <cellStyle name="Normální 66" xfId="354" xr:uid="{2211B503-581B-41F8-9C9D-6FF645ADDD8B}"/>
    <cellStyle name="Normální 66 2" xfId="684" xr:uid="{949B855E-8900-4C59-BB28-D992F7427A1A}"/>
    <cellStyle name="Normální 67" xfId="343" xr:uid="{C09AE578-3FE3-47DC-AC59-24A7DE026083}"/>
    <cellStyle name="Normální 68" xfId="352" xr:uid="{B6CFA1FB-0807-48F7-B866-B9C69D2056EC}"/>
    <cellStyle name="Normální 69" xfId="485" xr:uid="{E4F9BF19-009C-4F43-9560-92917B0B97BB}"/>
    <cellStyle name="Normální 69 2" xfId="686" xr:uid="{98DFEB5E-A79F-47EF-8009-4AEFBA007419}"/>
    <cellStyle name="normální 7" xfId="93" xr:uid="{FADCB106-FF2A-45E8-9FFA-CB8819F58805}"/>
    <cellStyle name="normální 7 2" xfId="214" xr:uid="{6F305515-DB10-49BE-BC0D-2057D7055D63}"/>
    <cellStyle name="normální 7 2 2" xfId="324" xr:uid="{EA5F78B6-920A-4C7C-97E8-E21A395BB319}"/>
    <cellStyle name="normální 7 2 3" xfId="434" xr:uid="{765685CC-B05C-4EF8-AB6F-ABDF1A458793}"/>
    <cellStyle name="normální 7 3" xfId="433" xr:uid="{15581F10-9BA7-491D-8B9D-070DFD409ABE}"/>
    <cellStyle name="Normální 70" xfId="491" xr:uid="{E8CABD85-49A3-42A5-9F20-60692F442AB2}"/>
    <cellStyle name="Normální 70 2" xfId="688" xr:uid="{C9B78188-ED2B-425B-9CC8-8A96490A66E1}"/>
    <cellStyle name="Normální 71" xfId="492" xr:uid="{B47C0026-DE62-4895-BD88-0F9DB19E6D00}"/>
    <cellStyle name="Normální 71 2" xfId="690" xr:uid="{CD967D5E-321D-422D-BAEC-5C85ED41F41A}"/>
    <cellStyle name="Normální 72" xfId="493" xr:uid="{0065B866-38B7-4BED-81A4-272EF194F79B}"/>
    <cellStyle name="Normální 72 2" xfId="692" xr:uid="{4F8D2821-33DD-40C6-B831-2789246687CB}"/>
    <cellStyle name="Normální 73" xfId="501" xr:uid="{9AE1E076-7FF5-48DC-BAE1-6F51A7200CBD}"/>
    <cellStyle name="Normální 73 2" xfId="694" xr:uid="{B4576547-9895-4E99-8721-44836E71A704}"/>
    <cellStyle name="Normální 74" xfId="517" xr:uid="{735E26AC-69DC-42B8-AFF6-76531BDC31AC}"/>
    <cellStyle name="Normální 74 2" xfId="696" xr:uid="{622AD6C9-987A-481E-80AF-DA8D60F63DB8}"/>
    <cellStyle name="Normální 75" xfId="518" xr:uid="{C660E07D-DD57-49F6-8F9F-77E7CA05DE36}"/>
    <cellStyle name="Normální 75 2" xfId="698" xr:uid="{0793BFD4-E9F7-4FB3-9ADC-7ED9A9152A8F}"/>
    <cellStyle name="Normální 76" xfId="528" xr:uid="{8F05A2B3-5F96-4823-A27B-707D30B87DE8}"/>
    <cellStyle name="Normální 76 2" xfId="700" xr:uid="{F7F9D697-6E4E-46B3-802E-6EAC4D794E35}"/>
    <cellStyle name="Normální 77" xfId="529" xr:uid="{B6EC8BA7-BE41-47CB-9CB2-CD5AC707EA8A}"/>
    <cellStyle name="Normální 77 2" xfId="702" xr:uid="{E4F4B7D1-A5D7-488F-90B0-BEDA11600453}"/>
    <cellStyle name="Normální 78" xfId="530" xr:uid="{557CAC97-A857-42EF-8A71-5F5DAEE377B9}"/>
    <cellStyle name="Normální 78 2" xfId="704" xr:uid="{8CB7B4FD-82BD-440E-A4DA-C96F844455C8}"/>
    <cellStyle name="Normální 79" xfId="531" xr:uid="{A4242B90-35C0-422F-BD15-D41F23BC48B8}"/>
    <cellStyle name="Normální 79 2" xfId="706" xr:uid="{FF7A8A6C-7ED0-473A-8000-A05195989711}"/>
    <cellStyle name="normální 8" xfId="94" xr:uid="{38D88ED4-D743-4B32-9FF2-AB2FFE3F417F}"/>
    <cellStyle name="normální 8 2" xfId="215" xr:uid="{7351E61F-2073-4658-96D9-E1ABC4F1E08A}"/>
    <cellStyle name="normální 8 2 2" xfId="325" xr:uid="{99536B11-FF19-4527-8AEC-F88F406F8428}"/>
    <cellStyle name="normální 8 2 3" xfId="436" xr:uid="{E0D0062F-0379-4B8E-A838-A2F723523570}"/>
    <cellStyle name="normální 8 3" xfId="435" xr:uid="{8D8CFC4F-89D3-4BD7-9752-183E90FFB764}"/>
    <cellStyle name="Normální 80" xfId="3" xr:uid="{8584ACFC-8339-483C-88F9-67377F0EC790}"/>
    <cellStyle name="Normální 80 2" xfId="708" xr:uid="{DD1F4083-054B-4686-9DDB-C5CC3CC651C5}"/>
    <cellStyle name="Normální 81" xfId="532" xr:uid="{929A08BD-5F5A-430B-9772-CAD49F017DAA}"/>
    <cellStyle name="Normální 81 2" xfId="710" xr:uid="{B6B43424-9792-4D60-8B2C-FCE2DE015FD6}"/>
    <cellStyle name="Normální 82" xfId="535" xr:uid="{779B7F29-B1AC-4DAC-BE68-E225610D5AA6}"/>
    <cellStyle name="Normální 82 2" xfId="712" xr:uid="{92F12B9C-560B-4CA1-A86C-EE29CDD7D443}"/>
    <cellStyle name="Normální 83" xfId="536" xr:uid="{F6E947F3-3CA4-42CB-99F0-8CE95AEF8513}"/>
    <cellStyle name="Normální 83 2" xfId="714" xr:uid="{479F551A-4468-48DB-BE67-34F090D028A1}"/>
    <cellStyle name="Normální 84" xfId="561" xr:uid="{D280636F-75CA-49E5-BEF1-98BE0DE7E0A5}"/>
    <cellStyle name="Normální 84 2" xfId="716" xr:uid="{5E1ADBF8-4FB5-4BBB-97E5-4005DE9E20A9}"/>
    <cellStyle name="Normální 85" xfId="598" xr:uid="{C2F61302-4BAE-4D38-82D2-60EC35579071}"/>
    <cellStyle name="Normální 85 2" xfId="718" xr:uid="{5A66BCE2-AE50-4967-BF75-B651F870CF90}"/>
    <cellStyle name="Normální 86" xfId="623" xr:uid="{35DDDC59-2017-4029-B7BA-2CDB240697F6}"/>
    <cellStyle name="Normální 86 2" xfId="719" xr:uid="{12CC942A-6323-461A-9118-066E9BDDEBF3}"/>
    <cellStyle name="Normální 87" xfId="720" xr:uid="{D90A7213-E97E-47FB-8B89-5AF21EB5C322}"/>
    <cellStyle name="Normální 88" xfId="721" xr:uid="{6036416E-1F84-408D-A7FA-2EBDD1DE0C83}"/>
    <cellStyle name="Normální 89" xfId="722" xr:uid="{D61B1BAB-52C3-4475-837E-3A1CEECE49CA}"/>
    <cellStyle name="normální 9" xfId="95" xr:uid="{C04CB4B1-D238-4F06-BB0D-F5043C82D7A5}"/>
    <cellStyle name="normální 9 2" xfId="216" xr:uid="{8B0B82E6-BD3A-4DCA-B424-189DA709A910}"/>
    <cellStyle name="normální 9 2 2" xfId="326" xr:uid="{B2D7AFA3-77F1-4555-B892-F2210A9B1685}"/>
    <cellStyle name="normální 9 2 3" xfId="438" xr:uid="{A2F45932-42F0-4F9F-B66E-CAC5D15C61CB}"/>
    <cellStyle name="normální 9 3" xfId="437" xr:uid="{95F24B51-83F8-4026-94A0-15F54BDF29BD}"/>
    <cellStyle name="Normální 90" xfId="723" xr:uid="{3A5263C4-E222-49D7-AE40-36076330E86B}"/>
    <cellStyle name="Normální 91" xfId="724" xr:uid="{84DAF2A6-1FA4-4882-B69F-858AF2564508}"/>
    <cellStyle name="Normální 92" xfId="660" xr:uid="{66050C9D-9FB9-4140-8894-D7603E28E88D}"/>
    <cellStyle name="Normální 92 2" xfId="966" xr:uid="{B8AAE2F9-CAC8-4E2F-908C-9ACA244325F3}"/>
    <cellStyle name="Normální 92 2 2" xfId="1412" xr:uid="{D273D910-B263-4863-9ECE-2D7BA8637CDC}"/>
    <cellStyle name="Normální 92 2 2 2" xfId="2188" xr:uid="{A1C1E351-D2D3-4F42-AAF5-B6631CAB4014}"/>
    <cellStyle name="Normální 92 2 2 2 2" xfId="5292" xr:uid="{35807FE5-6CBB-4645-B4DD-93E841F98450}"/>
    <cellStyle name="Normální 92 2 2 2 3" xfId="3740" xr:uid="{6B1B83DA-22BB-410B-8E17-65AD083CA0A4}"/>
    <cellStyle name="Normální 92 2 2 3" xfId="4516" xr:uid="{EEF8F49E-8AD9-49CB-8041-6EE76A429598}"/>
    <cellStyle name="Normální 92 2 2 4" xfId="2964" xr:uid="{06D6489C-DE8C-4271-9B92-F60570F8894B}"/>
    <cellStyle name="Normální 92 2 3" xfId="1800" xr:uid="{DD0FF90B-D571-4761-8B34-251436A3E160}"/>
    <cellStyle name="Normální 92 2 3 2" xfId="4904" xr:uid="{62206CE2-D5DD-4F5B-9A61-78F472BFB7C6}"/>
    <cellStyle name="Normální 92 2 3 3" xfId="3352" xr:uid="{C88F0A38-0975-43C1-A16A-6E10B95490D3}"/>
    <cellStyle name="Normální 92 2 4" xfId="4128" xr:uid="{720DAA6E-A577-4935-AC84-208A436A50DE}"/>
    <cellStyle name="Normální 92 2 5" xfId="2576" xr:uid="{67C02AB4-7450-4CDD-A398-B7DACE589A4C}"/>
    <cellStyle name="Normální 92 3" xfId="1218" xr:uid="{2BD80675-0849-4704-BF90-FDE399E8D49E}"/>
    <cellStyle name="Normální 92 3 2" xfId="1994" xr:uid="{A36E42EE-77B4-40A1-B1AA-E9CD9D1BDA8D}"/>
    <cellStyle name="Normální 92 3 2 2" xfId="5098" xr:uid="{EB19F96A-1AC0-4E1E-AEE8-D5B34810B412}"/>
    <cellStyle name="Normální 92 3 2 3" xfId="3546" xr:uid="{FF3889A9-82D1-4C96-B855-9DA7C2DDFA96}"/>
    <cellStyle name="Normální 92 3 3" xfId="4322" xr:uid="{A30A2924-C0EB-4799-A53A-1F46E1AC0B48}"/>
    <cellStyle name="Normální 92 3 4" xfId="2770" xr:uid="{5D3161E4-B002-40E5-835E-3FAD5E6E0C98}"/>
    <cellStyle name="Normální 92 4" xfId="1606" xr:uid="{918F96C0-6908-4DA0-A850-5548677D1382}"/>
    <cellStyle name="Normální 92 4 2" xfId="4710" xr:uid="{190BFC58-2101-4AFF-AB22-089040822BC3}"/>
    <cellStyle name="Normální 92 4 3" xfId="3158" xr:uid="{66AB9A41-B2E6-457E-B5F1-3D18EE4F9E7C}"/>
    <cellStyle name="Normální 92 5" xfId="3934" xr:uid="{31460043-E6B6-4724-960C-7AC6E3C8E6B6}"/>
    <cellStyle name="Normální 92 6" xfId="2382" xr:uid="{597AF7DF-4E29-435D-B880-A74248E8DD07}"/>
    <cellStyle name="Normální 93" xfId="681" xr:uid="{A438F0B3-06FF-4F86-8CDD-FF5C0EF5CB9C}"/>
    <cellStyle name="Normální 93 2" xfId="976" xr:uid="{D47DF588-3B02-4168-891D-7E3810DF8B24}"/>
    <cellStyle name="Normální 93 2 2" xfId="1422" xr:uid="{EB6C573C-48A9-47F5-A3E7-5D7EE04DB092}"/>
    <cellStyle name="Normální 93 2 2 2" xfId="2198" xr:uid="{6BF8129B-43DC-47C6-92AE-2B346CA967D7}"/>
    <cellStyle name="Normální 93 2 2 2 2" xfId="5302" xr:uid="{3869465A-0F10-42C7-96C5-17698C2FDBA4}"/>
    <cellStyle name="Normální 93 2 2 2 3" xfId="3750" xr:uid="{003E7851-E80A-41B3-9EC2-71AA75137B49}"/>
    <cellStyle name="Normální 93 2 2 3" xfId="4526" xr:uid="{A277A614-6FEA-49D3-BF7E-6DB356C5DA85}"/>
    <cellStyle name="Normální 93 2 2 4" xfId="2974" xr:uid="{487FD466-C3C3-44DF-A4B6-A0F3C0F13939}"/>
    <cellStyle name="Normální 93 2 3" xfId="1810" xr:uid="{E7664477-760E-4B6C-8762-ED001C9D2DA0}"/>
    <cellStyle name="Normální 93 2 3 2" xfId="4914" xr:uid="{181BF128-251F-4A78-9FA2-9DFBA2038E29}"/>
    <cellStyle name="Normální 93 2 3 3" xfId="3362" xr:uid="{3709448A-7D2B-44C3-A598-CE742865F06C}"/>
    <cellStyle name="Normální 93 2 4" xfId="4138" xr:uid="{5FD3A698-23A0-4C6E-A79C-86D696519E89}"/>
    <cellStyle name="Normální 93 2 5" xfId="2586" xr:uid="{0E80B994-5915-4EC1-8CE6-7B5DB1870659}"/>
    <cellStyle name="Normální 93 3" xfId="1228" xr:uid="{569F77BD-E339-4A5F-B378-4F5E12F431B6}"/>
    <cellStyle name="Normální 93 3 2" xfId="2004" xr:uid="{83CE6072-E612-4014-9EDB-B7495688B69B}"/>
    <cellStyle name="Normální 93 3 2 2" xfId="5108" xr:uid="{72A87D1E-FD3F-42E8-A91C-779699961FFD}"/>
    <cellStyle name="Normální 93 3 2 3" xfId="3556" xr:uid="{A5373EDA-A038-47D9-A5D0-A96767079D58}"/>
    <cellStyle name="Normální 93 3 3" xfId="4332" xr:uid="{440D4493-D204-4D92-A2C4-7F6BAC185C42}"/>
    <cellStyle name="Normální 93 3 4" xfId="2780" xr:uid="{A3776EE2-4614-4064-B48B-65CD7874D250}"/>
    <cellStyle name="Normální 93 4" xfId="1616" xr:uid="{1F993277-EDBB-417A-97BF-CF56BE944848}"/>
    <cellStyle name="Normální 93 4 2" xfId="4720" xr:uid="{E1614050-AD73-45EC-B01B-C2CC065EB60A}"/>
    <cellStyle name="Normální 93 4 3" xfId="3168" xr:uid="{F7AE1AEB-A8B9-4392-9B59-BA77C7BF7106}"/>
    <cellStyle name="Normální 93 5" xfId="3944" xr:uid="{5368CC30-C660-4763-A79F-619FBA21514D}"/>
    <cellStyle name="Normální 93 6" xfId="2392" xr:uid="{CDB39ED4-71BA-448B-BC08-A65EB3EC3A07}"/>
    <cellStyle name="Normální 94" xfId="727" xr:uid="{96900BFB-F55E-4F47-BA2E-7C08067F51E0}"/>
    <cellStyle name="Normální 94 2" xfId="982" xr:uid="{073E84D5-A0EB-4B31-A118-29CF7C7A2F49}"/>
    <cellStyle name="Normální 94 2 2" xfId="1425" xr:uid="{B7A9FD9B-0887-4486-88CE-A0559FFCE747}"/>
    <cellStyle name="Normální 94 2 2 2" xfId="2201" xr:uid="{C0572A10-C295-4A0C-8613-44AAA316F4FA}"/>
    <cellStyle name="Normální 94 2 2 2 2" xfId="5305" xr:uid="{90ADF3D1-5643-4F5D-BF24-8A8C66C1CB50}"/>
    <cellStyle name="Normální 94 2 2 2 3" xfId="3753" xr:uid="{63A0B0AE-CCE5-471C-989C-D10E0778246B}"/>
    <cellStyle name="Normální 94 2 2 3" xfId="4529" xr:uid="{91DCDB90-1184-4511-BEEA-8AB5C584A146}"/>
    <cellStyle name="Normální 94 2 2 4" xfId="2977" xr:uid="{7D8E991A-129F-4D13-9417-26108A18035E}"/>
    <cellStyle name="Normální 94 2 3" xfId="1813" xr:uid="{73601262-A2A9-4627-ACC4-E9A2E72F5F12}"/>
    <cellStyle name="Normální 94 2 3 2" xfId="4917" xr:uid="{7F155D35-9EA1-43B3-BAB2-DDE5043A8FF1}"/>
    <cellStyle name="Normální 94 2 3 3" xfId="3365" xr:uid="{900FA856-DC90-4CF5-A07E-2766310392A3}"/>
    <cellStyle name="Normální 94 2 4" xfId="4141" xr:uid="{E9B17909-DE9D-4562-A38D-330B7D903B0C}"/>
    <cellStyle name="Normální 94 2 5" xfId="2589" xr:uid="{A3985E4B-11FE-40FE-A62E-1400727C3094}"/>
    <cellStyle name="Normální 94 3" xfId="1231" xr:uid="{5BBDC296-4020-47A7-B7AD-83E74DD1DE11}"/>
    <cellStyle name="Normální 94 3 2" xfId="2007" xr:uid="{29A0CB2E-4758-44E8-8746-8FA767635DC1}"/>
    <cellStyle name="Normální 94 3 2 2" xfId="5111" xr:uid="{03AAF173-454C-476B-A4B6-9BE3D8E0C8DA}"/>
    <cellStyle name="Normální 94 3 2 3" xfId="3559" xr:uid="{EEB3F06C-6C9D-42A2-98B8-2A2D1F850BC2}"/>
    <cellStyle name="Normální 94 3 3" xfId="4335" xr:uid="{66D270ED-FCED-4B6C-96BC-8A06706B789A}"/>
    <cellStyle name="Normální 94 3 4" xfId="2783" xr:uid="{6513BC8B-B133-46EB-BA44-949D97B1CCD8}"/>
    <cellStyle name="Normální 94 4" xfId="1619" xr:uid="{B831F08E-2C0B-476E-BF53-40A9DC710138}"/>
    <cellStyle name="Normální 94 4 2" xfId="4723" xr:uid="{BCF331EC-8FFB-4122-A8D1-A46159538C21}"/>
    <cellStyle name="Normální 94 4 3" xfId="3171" xr:uid="{FDB7829B-D811-46E5-87E2-2A12C98A05E4}"/>
    <cellStyle name="Normální 94 5" xfId="3947" xr:uid="{CED35738-3F47-4DC3-9F2E-D20AA52BF52C}"/>
    <cellStyle name="Normální 94 6" xfId="2395" xr:uid="{4032E49C-0319-40E8-A9BA-4BF10E8585AE}"/>
    <cellStyle name="Normální 95" xfId="729" xr:uid="{0EF0322D-145E-4170-9E53-58ACA5909451}"/>
    <cellStyle name="Normální 96" xfId="2" xr:uid="{EA1367C4-8DF2-4281-B5D2-608E6199182F}"/>
    <cellStyle name="Normální 97" xfId="732" xr:uid="{8B29D578-3651-403E-A136-9D5004B034B2}"/>
    <cellStyle name="Normální 98" xfId="746" xr:uid="{AF2D2053-0461-41E1-922F-E230D919B6EB}"/>
    <cellStyle name="Normální 99" xfId="747" xr:uid="{28A05A3D-1A8E-48DD-8973-2AFC57B76B3F}"/>
    <cellStyle name="normální_POL.XLS" xfId="1" xr:uid="{00000000-0005-0000-0000-000001000000}"/>
    <cellStyle name="Podhlavička" xfId="96" xr:uid="{4423836A-5086-44BF-85E9-070BE598AB26}"/>
    <cellStyle name="Podnadpis" xfId="97" xr:uid="{A34613E3-F4DB-4B58-81BE-E1CEB70030A0}"/>
    <cellStyle name="Poznámka 2" xfId="98" xr:uid="{0B65A65E-F16A-4DF8-B62A-D7EFEA275993}"/>
    <cellStyle name="Poznámka 2 2" xfId="99" xr:uid="{7ACC7031-E6BA-47EC-B832-72A6F886E6FF}"/>
    <cellStyle name="Poznámka 2 3" xfId="217" xr:uid="{51A48615-E150-4589-9779-F0D2DE9150DA}"/>
    <cellStyle name="Poznámka 2 3 2" xfId="327" xr:uid="{31AE1B34-FAA9-41B6-9AC0-863B3C251982}"/>
    <cellStyle name="Poznámka 2 3 3" xfId="440" xr:uid="{C72949DE-F9CF-45FF-98F6-62869358E3A8}"/>
    <cellStyle name="Poznámka 2 4" xfId="439" xr:uid="{0413D54D-819C-4916-B8A1-C2A6DCBBBE64}"/>
    <cellStyle name="procent 2" xfId="218" xr:uid="{5327FB99-CA50-4ECE-BA3A-6D278F0A3C19}"/>
    <cellStyle name="procent 3" xfId="219" xr:uid="{B2294538-FBA5-4BC9-A2D1-0F31DF96FC69}"/>
    <cellStyle name="Propojená buňka 2" xfId="100" xr:uid="{F9AE1FCC-3FCE-46AC-B961-58547ADD38FF}"/>
    <cellStyle name="Propojená buňka 2 2" xfId="220" xr:uid="{A737BC46-CB1B-4246-80F1-69EC897942C6}"/>
    <cellStyle name="Propojená buňka 2 2 2" xfId="328" xr:uid="{E8A84528-10BC-45A1-B045-C4566FAC4A3A}"/>
    <cellStyle name="Propojená buňka 2 2 3" xfId="442" xr:uid="{3CE58FA5-E400-43F1-A2F1-89B5076BEB1E}"/>
    <cellStyle name="Propojená buňka 2 3" xfId="441" xr:uid="{0A62D0B7-0B62-449B-97C4-3D50ADBA4024}"/>
    <cellStyle name="Správně 2" xfId="101" xr:uid="{8791A64C-CA09-40A8-87D2-CA1E4DAB164C}"/>
    <cellStyle name="Správně 2 2" xfId="221" xr:uid="{A042F673-10E2-4F9F-B5EA-B9768759D94C}"/>
    <cellStyle name="Správně 2 2 2" xfId="329" xr:uid="{48E30C69-A455-4718-BFA9-09E6DA322AE6}"/>
    <cellStyle name="Správně 2 2 3" xfId="444" xr:uid="{10B8F71C-BAF1-4AB1-8011-C4F6DD3A00DF}"/>
    <cellStyle name="Správně 2 3" xfId="443" xr:uid="{812EC456-18AD-49E8-B5AD-B28E8ECDC3E0}"/>
    <cellStyle name="Standard_Tabelle1" xfId="102" xr:uid="{6DD4C857-1776-4177-90AF-95B2BDE1D82D}"/>
    <cellStyle name="Stín+tučně" xfId="103" xr:uid="{619AC32B-49FE-49CC-BBEB-0B844A3367E8}"/>
    <cellStyle name="Stín+tučně+velké písmo" xfId="104" xr:uid="{AD9F4606-AA18-49D9-BC0E-69BF26571B5C}"/>
    <cellStyle name="Styl 1" xfId="105" xr:uid="{95EDFE73-8525-410A-9EA4-3CA28A2069CD}"/>
    <cellStyle name="Text upozornění 2" xfId="106" xr:uid="{CD97AAA1-B1CA-46BB-BC4A-1428385E1068}"/>
    <cellStyle name="Text upozornění 2 2" xfId="222" xr:uid="{08FABD39-C078-471B-A2BC-6D7FEFF77B7F}"/>
    <cellStyle name="Text upozornění 2 2 2" xfId="330" xr:uid="{F3188CB4-0F05-4562-A9D8-3B6480E63BAD}"/>
    <cellStyle name="Text upozornění 2 2 3" xfId="446" xr:uid="{22566C31-7249-4FBE-B1E9-CECAD4CC2124}"/>
    <cellStyle name="Text upozornění 2 3" xfId="445" xr:uid="{80C42B21-0249-4E7B-ACB4-E0B566423539}"/>
    <cellStyle name="Tučně" xfId="107" xr:uid="{90F0C63A-B4C5-4C17-A067-ED1B06B549D7}"/>
    <cellStyle name="TYP ŘÁDKU_4(sloupceJ-L)" xfId="108" xr:uid="{5DF0BACD-8B7B-4AE0-8638-F9F4BF8E7357}"/>
    <cellStyle name="Vstup 2" xfId="109" xr:uid="{F620E6B8-8995-4AD2-A46E-5C4C1F9B6227}"/>
    <cellStyle name="Vstup 2 2" xfId="110" xr:uid="{1D5B9B42-01DD-49E5-936C-470A8DCE69C5}"/>
    <cellStyle name="Vstup 2 3" xfId="223" xr:uid="{C221B5DF-01FD-4E3E-8CE5-56D37F402988}"/>
    <cellStyle name="Vstup 2 3 2" xfId="331" xr:uid="{C16FBCC5-4C4E-4F0A-B210-CA0B5F5911EE}"/>
    <cellStyle name="Vstup 2 3 3" xfId="448" xr:uid="{80C2997B-64AB-44E6-80BD-9114341118F8}"/>
    <cellStyle name="Vstup 2 4" xfId="447" xr:uid="{6C058DE8-6CD4-4C1E-8C9F-E3461C8C3AB5}"/>
    <cellStyle name="Výpočet 2" xfId="111" xr:uid="{514F045A-D5E9-4E5C-97B9-580B8A4FDA16}"/>
    <cellStyle name="Výpočet 2 2" xfId="112" xr:uid="{5F7D0D35-DC1E-4960-B7F8-570585EF8E65}"/>
    <cellStyle name="Výpočet 2 3" xfId="224" xr:uid="{E57DE0F1-E869-4067-8E53-5A75E8A24720}"/>
    <cellStyle name="Výpočet 2 3 2" xfId="332" xr:uid="{8403D7F4-B7C7-42A3-8EEE-255D9C515D70}"/>
    <cellStyle name="Výpočet 2 3 3" xfId="450" xr:uid="{124CE89C-CC3C-4D9D-8639-CA227FAF3DC4}"/>
    <cellStyle name="Výpočet 2 4" xfId="449" xr:uid="{D5CC34BC-46BA-48BE-BEF1-6C345BB86DDC}"/>
    <cellStyle name="Výstup 2" xfId="113" xr:uid="{6A3EF1FD-5728-4F71-B023-013663FE2E85}"/>
    <cellStyle name="Výstup 2 2" xfId="114" xr:uid="{A66D736A-15DE-4560-A80E-AAB7778C5DA6}"/>
    <cellStyle name="Výstup 2 3" xfId="225" xr:uid="{B240AD07-8007-4150-A980-397E37F135EA}"/>
    <cellStyle name="Výstup 2 3 2" xfId="333" xr:uid="{EF9E40D8-AD51-4D3D-8FDD-3FB75FD2B681}"/>
    <cellStyle name="Výstup 2 3 3" xfId="452" xr:uid="{2D6125AF-76E2-43DF-AF88-E27E170B9F0E}"/>
    <cellStyle name="Výstup 2 4" xfId="451" xr:uid="{9902B004-3C14-4916-89D5-30CA7F332EF6}"/>
    <cellStyle name="Vysvětlující text 2" xfId="115" xr:uid="{8F4D423B-99AD-4479-86D8-85DCE63A7FAF}"/>
    <cellStyle name="Vysvětlující text 2 2" xfId="226" xr:uid="{E47FECAD-D4E0-4503-8B10-95F2671EB896}"/>
    <cellStyle name="Vysvětlující text 2 2 2" xfId="334" xr:uid="{29BCA7D3-18DD-41AE-8D5C-E7BB4B085258}"/>
    <cellStyle name="Vysvětlující text 2 2 3" xfId="454" xr:uid="{601F491C-B4E6-4AE7-8F12-3C0F3EC1CB9B}"/>
    <cellStyle name="Vysvětlující text 2 3" xfId="453" xr:uid="{E959D4EB-38CF-4585-AABF-D62AD0C5FECE}"/>
    <cellStyle name="Währung [0]_Tabelle1" xfId="116" xr:uid="{9B74D579-65C1-4ECA-865A-E15E1D7C9F3A}"/>
    <cellStyle name="Währung_Tabelle1" xfId="117" xr:uid="{1B8D0935-D364-416C-A54C-40956425EAF2}"/>
    <cellStyle name="základní" xfId="118" xr:uid="{BB909643-DC73-4FB1-A9D2-79D22388939E}"/>
    <cellStyle name="Zvýraznění 1 2" xfId="119" xr:uid="{62C0CC93-069D-432C-9737-C810F1E5B434}"/>
    <cellStyle name="Zvýraznění 1 2 2" xfId="227" xr:uid="{E114D745-8DD2-4ABB-B7CE-80D3039966C2}"/>
    <cellStyle name="Zvýraznění 1 2 2 2" xfId="335" xr:uid="{FF4ABAD6-6D2C-4813-A91A-DD8F5E09CE73}"/>
    <cellStyle name="Zvýraznění 1 2 2 3" xfId="456" xr:uid="{47F2ED28-C162-4A5E-9130-ABDA80DB2478}"/>
    <cellStyle name="Zvýraznění 1 2 3" xfId="455" xr:uid="{10A566E5-AB91-45EF-9916-452EADD08764}"/>
    <cellStyle name="Zvýraznění 2 2" xfId="120" xr:uid="{0FBCBDA2-26E2-4322-8890-D560F71929E3}"/>
    <cellStyle name="Zvýraznění 2 2 2" xfId="228" xr:uid="{1DE9298F-9120-4D60-B4A3-20F8A8579F22}"/>
    <cellStyle name="Zvýraznění 2 2 2 2" xfId="336" xr:uid="{826C433E-08E2-4A4E-89BE-BF62AE1C3596}"/>
    <cellStyle name="Zvýraznění 2 2 2 3" xfId="458" xr:uid="{1A4C4DFD-B79D-4A84-A08F-3A98662EE688}"/>
    <cellStyle name="Zvýraznění 2 2 3" xfId="457" xr:uid="{452BDB77-CD07-4D46-8962-7FF20B5B8151}"/>
    <cellStyle name="Zvýraznění 3 2" xfId="121" xr:uid="{CD3A29BC-64AC-4E5C-9F29-5B023DC74EC7}"/>
    <cellStyle name="Zvýraznění 3 2 2" xfId="229" xr:uid="{07380596-A92E-4DBE-AE6B-3E9445A00901}"/>
    <cellStyle name="Zvýraznění 3 2 2 2" xfId="337" xr:uid="{427CAC09-CBE0-434E-9098-3D9F96189068}"/>
    <cellStyle name="Zvýraznění 3 2 2 3" xfId="460" xr:uid="{DC4FC64F-5CB4-442B-9DAA-3896860F2026}"/>
    <cellStyle name="Zvýraznění 3 2 3" xfId="459" xr:uid="{890A9F4F-1396-4014-93E4-F90F364C85E9}"/>
    <cellStyle name="Zvýraznění 4 2" xfId="122" xr:uid="{7033E335-F062-4C2B-BF37-46DBB6455F91}"/>
    <cellStyle name="Zvýraznění 4 2 2" xfId="230" xr:uid="{1E553375-763A-4DE4-8D61-AE1C0AB30C66}"/>
    <cellStyle name="Zvýraznění 4 2 2 2" xfId="338" xr:uid="{376CF21C-C9BC-4734-8F34-D40538717FA0}"/>
    <cellStyle name="Zvýraznění 4 2 2 3" xfId="462" xr:uid="{8151AC45-4878-44AB-8C32-90682994BEFA}"/>
    <cellStyle name="Zvýraznění 4 2 3" xfId="461" xr:uid="{B9F505B0-37CE-40B2-B2C7-0E6ABAE63FEE}"/>
    <cellStyle name="Zvýraznění 5 2" xfId="123" xr:uid="{0E4BAB86-80F0-4718-A08B-969154789D3A}"/>
    <cellStyle name="Zvýraznění 5 2 2" xfId="231" xr:uid="{B30ECB4A-4882-45C9-A58B-229B2A4FB2D2}"/>
    <cellStyle name="Zvýraznění 5 2 2 2" xfId="339" xr:uid="{B7D11C10-DB66-4A61-8D73-3374CC3010C6}"/>
    <cellStyle name="Zvýraznění 5 2 2 3" xfId="464" xr:uid="{C46CEEFC-AB0B-4228-B855-C4073D669C9D}"/>
    <cellStyle name="Zvýraznění 5 2 3" xfId="463" xr:uid="{A7EBEBE3-20E2-4B93-8812-D2BBF7C2F066}"/>
    <cellStyle name="Zvýraznění 6 2" xfId="124" xr:uid="{B9323BDE-C41C-48C3-8C8D-7A74720035ED}"/>
    <cellStyle name="Zvýraznění 6 2 2" xfId="232" xr:uid="{7F65D37C-27E9-4332-954C-3990B2953886}"/>
    <cellStyle name="Zvýraznění 6 2 2 2" xfId="340" xr:uid="{BB994C7D-C2A1-4EDD-AAB9-07EFAA311112}"/>
    <cellStyle name="Zvýraznění 6 2 2 3" xfId="466" xr:uid="{96545DE7-955B-4C4A-9779-698C1CCF2D94}"/>
    <cellStyle name="Zvýraznění 6 2 3" xfId="465" xr:uid="{16B63F33-4044-4B69-BABE-43F204FF666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20BF9-AF2E-4254-9E95-21955EE18F2F}">
  <dimension ref="A1:I15"/>
  <sheetViews>
    <sheetView workbookViewId="0">
      <selection activeCell="I41" sqref="I41"/>
    </sheetView>
  </sheetViews>
  <sheetFormatPr defaultRowHeight="12.75" x14ac:dyDescent="0.2"/>
  <cols>
    <col min="6" max="6" width="12" customWidth="1"/>
  </cols>
  <sheetData>
    <row r="1" spans="1:9" ht="13.5" thickTop="1" x14ac:dyDescent="0.2">
      <c r="A1" s="175" t="s">
        <v>1</v>
      </c>
      <c r="B1" s="176"/>
      <c r="C1" s="2" t="s">
        <v>86</v>
      </c>
      <c r="D1" s="3"/>
      <c r="E1" s="4"/>
      <c r="F1" s="3"/>
      <c r="G1" s="32" t="s">
        <v>10</v>
      </c>
      <c r="H1" s="33" t="s">
        <v>88</v>
      </c>
      <c r="I1" s="34"/>
    </row>
    <row r="2" spans="1:9" ht="13.5" thickBot="1" x14ac:dyDescent="0.25">
      <c r="A2" s="177" t="s">
        <v>2</v>
      </c>
      <c r="B2" s="178"/>
      <c r="C2" s="5" t="s">
        <v>206</v>
      </c>
      <c r="D2" s="6"/>
      <c r="E2" s="7"/>
      <c r="F2" s="6"/>
      <c r="G2" s="179" t="s">
        <v>89</v>
      </c>
      <c r="H2" s="180"/>
      <c r="I2" s="181"/>
    </row>
    <row r="3" spans="1:9" ht="13.5" thickTop="1" x14ac:dyDescent="0.2">
      <c r="A3" s="1"/>
      <c r="B3" s="1"/>
      <c r="C3" s="1"/>
      <c r="D3" s="1"/>
      <c r="E3" s="1"/>
      <c r="F3" s="1"/>
      <c r="G3" s="1"/>
      <c r="H3" s="1"/>
      <c r="I3" s="1"/>
    </row>
    <row r="4" spans="1:9" ht="18" x14ac:dyDescent="0.25">
      <c r="A4" s="8" t="s">
        <v>3</v>
      </c>
      <c r="B4" s="9"/>
      <c r="C4" s="9"/>
      <c r="D4" s="9"/>
      <c r="E4" s="9"/>
      <c r="F4" s="9"/>
      <c r="G4" s="9"/>
      <c r="H4" s="9"/>
      <c r="I4" s="9"/>
    </row>
    <row r="5" spans="1:9" ht="13.5" thickBot="1" x14ac:dyDescent="0.25">
      <c r="A5" s="1"/>
      <c r="B5" s="1"/>
      <c r="C5" s="1"/>
      <c r="D5" s="1"/>
      <c r="E5" s="1"/>
      <c r="F5" s="1"/>
      <c r="G5" s="1"/>
      <c r="H5" s="1"/>
      <c r="I5" s="1"/>
    </row>
    <row r="6" spans="1:9" ht="13.5" thickBot="1" x14ac:dyDescent="0.25">
      <c r="A6" s="10"/>
      <c r="B6" s="11" t="s">
        <v>4</v>
      </c>
      <c r="C6" s="11"/>
      <c r="D6" s="12"/>
      <c r="E6" s="13" t="s">
        <v>5</v>
      </c>
      <c r="F6" s="14" t="s">
        <v>6</v>
      </c>
      <c r="G6" s="14" t="s">
        <v>7</v>
      </c>
      <c r="H6" s="14" t="s">
        <v>8</v>
      </c>
      <c r="I6" s="15" t="s">
        <v>0</v>
      </c>
    </row>
    <row r="7" spans="1:9" x14ac:dyDescent="0.2">
      <c r="A7" s="44" t="e">
        <f>#REF!</f>
        <v>#REF!</v>
      </c>
      <c r="B7" s="45" t="str">
        <f>Položky!C159</f>
        <v>Vnitřní vodovod</v>
      </c>
      <c r="C7" s="1"/>
      <c r="D7" s="16"/>
      <c r="E7">
        <v>0</v>
      </c>
      <c r="F7" s="45">
        <f>Položky!G159</f>
        <v>0</v>
      </c>
      <c r="G7" s="46">
        <v>0</v>
      </c>
      <c r="H7" s="46">
        <v>0</v>
      </c>
      <c r="I7" s="46">
        <v>0</v>
      </c>
    </row>
    <row r="8" spans="1:9" x14ac:dyDescent="0.2">
      <c r="A8" s="44" t="s">
        <v>207</v>
      </c>
      <c r="B8" s="45" t="str">
        <f>Položky!C160</f>
        <v>Vnitřní kanalizace</v>
      </c>
      <c r="C8" s="1"/>
      <c r="D8" s="16"/>
      <c r="E8">
        <v>0</v>
      </c>
      <c r="F8" s="45">
        <f>Položky!G269</f>
        <v>0</v>
      </c>
      <c r="G8" s="46">
        <v>0</v>
      </c>
      <c r="H8" s="46">
        <v>0</v>
      </c>
      <c r="I8" s="46">
        <v>0</v>
      </c>
    </row>
    <row r="9" spans="1:9" x14ac:dyDescent="0.2">
      <c r="A9" s="44" t="s">
        <v>208</v>
      </c>
      <c r="B9" s="45" t="str">
        <f>Položky!C270</f>
        <v>Zařizovací předměty</v>
      </c>
      <c r="C9" s="1"/>
      <c r="D9" s="16"/>
      <c r="E9">
        <v>0</v>
      </c>
      <c r="F9" s="45">
        <f>Položky!G355</f>
        <v>0</v>
      </c>
      <c r="G9" s="46">
        <v>0</v>
      </c>
      <c r="H9" s="46">
        <v>0</v>
      </c>
      <c r="I9" s="46">
        <v>0</v>
      </c>
    </row>
    <row r="10" spans="1:9" ht="13.5" thickBot="1" x14ac:dyDescent="0.25">
      <c r="A10" s="44" t="s">
        <v>301</v>
      </c>
      <c r="B10" s="45" t="s">
        <v>303</v>
      </c>
      <c r="C10" s="1"/>
      <c r="D10" s="16"/>
      <c r="E10">
        <v>0</v>
      </c>
      <c r="F10" s="45">
        <f>Položky!G369</f>
        <v>0</v>
      </c>
      <c r="G10" s="46">
        <v>0</v>
      </c>
      <c r="H10" s="46">
        <v>0</v>
      </c>
      <c r="I10" s="46">
        <v>0</v>
      </c>
    </row>
    <row r="11" spans="1:9" ht="13.5" thickBot="1" x14ac:dyDescent="0.25">
      <c r="A11" s="17"/>
      <c r="B11" s="18" t="s">
        <v>9</v>
      </c>
      <c r="C11" s="18"/>
      <c r="D11" s="19"/>
      <c r="E11" s="21">
        <f>SUM(E7:E9)</f>
        <v>0</v>
      </c>
      <c r="F11" s="20">
        <f>SUM(F7:F10)</f>
        <v>0</v>
      </c>
      <c r="G11" s="21">
        <f>SUM(G7:G9)</f>
        <v>0</v>
      </c>
      <c r="H11" s="21">
        <f>SUM(H7:H9)</f>
        <v>0</v>
      </c>
      <c r="I11" s="22">
        <f>SUM(I7:I9)</f>
        <v>0</v>
      </c>
    </row>
    <row r="12" spans="1:9" x14ac:dyDescent="0.2">
      <c r="A12" s="1"/>
      <c r="B12" s="1"/>
      <c r="C12" s="1"/>
      <c r="D12" s="1"/>
      <c r="E12" s="1"/>
      <c r="F12" s="1"/>
      <c r="G12" s="1"/>
      <c r="H12" s="1"/>
      <c r="I12" s="1"/>
    </row>
    <row r="14" spans="1:9" x14ac:dyDescent="0.2">
      <c r="B14" s="23"/>
      <c r="F14" s="24"/>
      <c r="G14" s="25"/>
      <c r="H14" s="25"/>
      <c r="I14" s="26"/>
    </row>
    <row r="15" spans="1:9" x14ac:dyDescent="0.2">
      <c r="F15" s="24"/>
      <c r="G15" s="25"/>
      <c r="H15" s="25"/>
      <c r="I15" s="26"/>
    </row>
  </sheetData>
  <mergeCells count="3">
    <mergeCell ref="A1:B1"/>
    <mergeCell ref="A2:B2"/>
    <mergeCell ref="G2:I2"/>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2">
    <pageSetUpPr fitToPage="1"/>
  </sheetPr>
  <dimension ref="A1:CZ750"/>
  <sheetViews>
    <sheetView showGridLines="0" tabSelected="1" view="pageBreakPreview" zoomScale="85" zoomScaleNormal="85" zoomScaleSheetLayoutView="85" workbookViewId="0">
      <selection activeCell="G10" sqref="G10"/>
    </sheetView>
  </sheetViews>
  <sheetFormatPr defaultColWidth="9.140625" defaultRowHeight="12.75" x14ac:dyDescent="0.2"/>
  <cols>
    <col min="1" max="1" width="4.42578125" style="27" customWidth="1"/>
    <col min="2" max="2" width="13.28515625" style="27" customWidth="1"/>
    <col min="3" max="3" width="55.5703125" style="27" customWidth="1"/>
    <col min="4" max="4" width="12.140625" style="27" customWidth="1"/>
    <col min="5" max="5" width="10" style="40" customWidth="1"/>
    <col min="6" max="6" width="13.140625" style="27" customWidth="1"/>
    <col min="7" max="7" width="16.7109375" style="27" customWidth="1"/>
    <col min="8" max="10" width="9.140625" style="27"/>
    <col min="11" max="11" width="9.140625" style="27" customWidth="1"/>
    <col min="12" max="12" width="8.28515625" style="27" customWidth="1"/>
    <col min="13" max="13" width="7.28515625" style="27" customWidth="1"/>
    <col min="14" max="16384" width="9.140625" style="27"/>
  </cols>
  <sheetData>
    <row r="1" spans="1:97" ht="15.75" x14ac:dyDescent="0.25">
      <c r="A1" s="204" t="s">
        <v>460</v>
      </c>
      <c r="B1" s="204"/>
      <c r="C1" s="204"/>
      <c r="D1" s="204"/>
      <c r="E1" s="204"/>
      <c r="F1" s="204"/>
      <c r="G1" s="204"/>
    </row>
    <row r="2" spans="1:97" ht="14.25" customHeight="1" thickBot="1" x14ac:dyDescent="0.25">
      <c r="A2" s="28"/>
      <c r="B2" s="29"/>
      <c r="C2" s="30"/>
      <c r="D2" s="30"/>
      <c r="E2" s="31"/>
      <c r="F2" s="30"/>
      <c r="G2" s="30"/>
    </row>
    <row r="3" spans="1:97" ht="15.75" thickTop="1" x14ac:dyDescent="0.25">
      <c r="A3" s="205" t="s">
        <v>1</v>
      </c>
      <c r="B3" s="206"/>
      <c r="C3" s="71" t="s">
        <v>92</v>
      </c>
      <c r="D3" s="63"/>
      <c r="E3" s="58" t="s">
        <v>10</v>
      </c>
      <c r="F3" s="54" t="s">
        <v>88</v>
      </c>
      <c r="G3" s="53"/>
    </row>
    <row r="4" spans="1:97" ht="15.75" thickBot="1" x14ac:dyDescent="0.3">
      <c r="A4" s="207" t="s">
        <v>2</v>
      </c>
      <c r="B4" s="208"/>
      <c r="C4" s="69" t="s">
        <v>88</v>
      </c>
      <c r="D4" s="70"/>
      <c r="E4" s="209" t="s">
        <v>89</v>
      </c>
      <c r="F4" s="210"/>
      <c r="G4" s="211"/>
    </row>
    <row r="5" spans="1:97" ht="15" thickTop="1" x14ac:dyDescent="0.2">
      <c r="A5" s="62"/>
      <c r="B5" s="62"/>
      <c r="C5" s="62"/>
      <c r="D5" s="62"/>
      <c r="E5" s="68"/>
      <c r="F5" s="62"/>
      <c r="G5" s="62"/>
    </row>
    <row r="6" spans="1:97" ht="14.25" x14ac:dyDescent="0.2">
      <c r="A6" s="57" t="s">
        <v>11</v>
      </c>
      <c r="B6" s="52" t="s">
        <v>12</v>
      </c>
      <c r="C6" s="52" t="s">
        <v>13</v>
      </c>
      <c r="D6" s="98" t="s">
        <v>14</v>
      </c>
      <c r="E6" s="98" t="s">
        <v>15</v>
      </c>
      <c r="F6" s="98" t="s">
        <v>16</v>
      </c>
      <c r="G6" s="114" t="s">
        <v>17</v>
      </c>
    </row>
    <row r="7" spans="1:97" ht="15" customHeight="1" x14ac:dyDescent="0.2">
      <c r="A7" s="67" t="s">
        <v>18</v>
      </c>
      <c r="B7" s="104" t="s">
        <v>112</v>
      </c>
      <c r="C7" s="103" t="s">
        <v>87</v>
      </c>
      <c r="D7" s="102"/>
      <c r="E7" s="97"/>
      <c r="F7" s="97"/>
      <c r="G7" s="113"/>
      <c r="K7" s="91"/>
      <c r="L7" s="91"/>
      <c r="M7" s="91"/>
      <c r="N7" s="91"/>
      <c r="O7" s="91"/>
      <c r="BT7" s="36">
        <v>12</v>
      </c>
      <c r="BU7" s="36">
        <v>0</v>
      </c>
      <c r="CS7" s="27">
        <v>0</v>
      </c>
    </row>
    <row r="8" spans="1:97" ht="0.6" customHeight="1" x14ac:dyDescent="0.2">
      <c r="A8" s="51"/>
      <c r="B8" s="66"/>
      <c r="C8" s="212"/>
      <c r="D8" s="213"/>
      <c r="E8" s="107"/>
      <c r="F8" s="50"/>
      <c r="G8" s="49"/>
      <c r="AT8" s="38"/>
      <c r="AU8" s="38"/>
      <c r="AV8" s="38"/>
      <c r="AW8" s="38"/>
      <c r="AX8" s="38"/>
    </row>
    <row r="9" spans="1:97" ht="36" hidden="1" customHeight="1" x14ac:dyDescent="0.2">
      <c r="A9" s="51"/>
      <c r="B9" s="48"/>
      <c r="C9" s="202"/>
      <c r="D9" s="214"/>
      <c r="E9" s="56"/>
      <c r="F9" s="50"/>
      <c r="G9" s="49"/>
    </row>
    <row r="10" spans="1:97" ht="47.25" customHeight="1" x14ac:dyDescent="0.2">
      <c r="A10" s="73">
        <v>1</v>
      </c>
      <c r="B10" s="146" t="s">
        <v>168</v>
      </c>
      <c r="C10" s="134" t="s">
        <v>309</v>
      </c>
      <c r="D10" s="74" t="s">
        <v>20</v>
      </c>
      <c r="E10" s="135">
        <f>2</f>
        <v>2</v>
      </c>
      <c r="F10" s="76">
        <v>0</v>
      </c>
      <c r="G10" s="72">
        <f>ROUND(F10*E10,2)</f>
        <v>0</v>
      </c>
    </row>
    <row r="11" spans="1:97" ht="96" customHeight="1" x14ac:dyDescent="0.2">
      <c r="A11" s="75"/>
      <c r="B11" s="141"/>
      <c r="C11" s="200" t="s">
        <v>319</v>
      </c>
      <c r="D11" s="201"/>
      <c r="E11" s="84"/>
      <c r="F11" s="65"/>
      <c r="G11" s="60"/>
    </row>
    <row r="12" spans="1:97" ht="36" customHeight="1" x14ac:dyDescent="0.2">
      <c r="A12" s="75"/>
      <c r="B12" s="142"/>
      <c r="C12" s="188" t="s">
        <v>233</v>
      </c>
      <c r="D12" s="191"/>
      <c r="E12" s="85"/>
      <c r="F12" s="65"/>
      <c r="G12" s="60"/>
    </row>
    <row r="13" spans="1:97" ht="41.25" x14ac:dyDescent="0.2">
      <c r="A13" s="73">
        <v>2</v>
      </c>
      <c r="B13" s="140" t="s">
        <v>169</v>
      </c>
      <c r="C13" s="47" t="s">
        <v>310</v>
      </c>
      <c r="D13" s="74" t="s">
        <v>20</v>
      </c>
      <c r="E13" s="79">
        <f>13</f>
        <v>13</v>
      </c>
      <c r="F13" s="76"/>
      <c r="G13" s="72">
        <f>ROUND(F13*E13,2)</f>
        <v>0</v>
      </c>
    </row>
    <row r="14" spans="1:97" ht="87" customHeight="1" x14ac:dyDescent="0.2">
      <c r="A14" s="75"/>
      <c r="B14" s="141"/>
      <c r="C14" s="200" t="s">
        <v>319</v>
      </c>
      <c r="D14" s="201"/>
      <c r="E14" s="84"/>
      <c r="F14" s="65"/>
      <c r="G14" s="60"/>
    </row>
    <row r="15" spans="1:97" ht="25.5" customHeight="1" x14ac:dyDescent="0.2">
      <c r="A15" s="75"/>
      <c r="B15" s="142"/>
      <c r="C15" s="188" t="s">
        <v>234</v>
      </c>
      <c r="D15" s="191"/>
      <c r="E15" s="85"/>
      <c r="F15" s="65"/>
      <c r="G15" s="60"/>
    </row>
    <row r="16" spans="1:97" ht="15" x14ac:dyDescent="0.2">
      <c r="A16" s="161"/>
      <c r="B16" s="162"/>
      <c r="C16" s="163"/>
      <c r="D16" s="164"/>
      <c r="E16" s="165"/>
      <c r="F16" s="165"/>
      <c r="G16" s="166"/>
      <c r="AB16" s="36">
        <v>1</v>
      </c>
      <c r="AC16" s="36">
        <v>1</v>
      </c>
      <c r="BA16" s="27">
        <v>0</v>
      </c>
    </row>
    <row r="17" spans="1:53" ht="63" customHeight="1" x14ac:dyDescent="0.2">
      <c r="A17" s="73">
        <v>3</v>
      </c>
      <c r="B17" s="140" t="s">
        <v>170</v>
      </c>
      <c r="C17" s="47" t="s">
        <v>311</v>
      </c>
      <c r="D17" s="74" t="s">
        <v>20</v>
      </c>
      <c r="E17" s="79">
        <f>(6)*1.333</f>
        <v>7.9979999999999993</v>
      </c>
      <c r="F17" s="76"/>
      <c r="G17" s="72">
        <f>ROUND(F17*E17,2)</f>
        <v>0</v>
      </c>
    </row>
    <row r="18" spans="1:53" ht="131.25" customHeight="1" x14ac:dyDescent="0.2">
      <c r="A18" s="75"/>
      <c r="B18" s="141"/>
      <c r="C18" s="200" t="s">
        <v>320</v>
      </c>
      <c r="D18" s="201"/>
      <c r="E18" s="84"/>
      <c r="F18" s="65"/>
      <c r="G18" s="60"/>
    </row>
    <row r="19" spans="1:53" ht="31.15" customHeight="1" x14ac:dyDescent="0.2">
      <c r="A19" s="75"/>
      <c r="B19" s="142"/>
      <c r="C19" s="188" t="s">
        <v>235</v>
      </c>
      <c r="D19" s="191"/>
      <c r="E19" s="85"/>
      <c r="F19" s="65"/>
      <c r="G19" s="60"/>
    </row>
    <row r="20" spans="1:53" ht="69" customHeight="1" x14ac:dyDescent="0.2">
      <c r="A20" s="73">
        <v>4</v>
      </c>
      <c r="B20" s="140" t="s">
        <v>171</v>
      </c>
      <c r="C20" s="47" t="s">
        <v>312</v>
      </c>
      <c r="D20" s="74" t="s">
        <v>20</v>
      </c>
      <c r="E20" s="79">
        <f>(50)*1.2</f>
        <v>60</v>
      </c>
      <c r="F20" s="76"/>
      <c r="G20" s="72">
        <f>ROUND(F20*E20,2)</f>
        <v>0</v>
      </c>
    </row>
    <row r="21" spans="1:53" ht="131.25" customHeight="1" x14ac:dyDescent="0.2">
      <c r="A21" s="75"/>
      <c r="B21" s="141"/>
      <c r="C21" s="200" t="s">
        <v>320</v>
      </c>
      <c r="D21" s="201"/>
      <c r="E21" s="84"/>
      <c r="F21" s="65"/>
      <c r="G21" s="60"/>
      <c r="AB21" s="27">
        <v>1</v>
      </c>
      <c r="AC21" s="27">
        <v>1</v>
      </c>
      <c r="BA21" s="27">
        <v>2.5249999999999999</v>
      </c>
    </row>
    <row r="22" spans="1:53" ht="28.15" customHeight="1" x14ac:dyDescent="0.2">
      <c r="A22" s="75"/>
      <c r="B22" s="142"/>
      <c r="C22" s="188" t="s">
        <v>236</v>
      </c>
      <c r="D22" s="191"/>
      <c r="E22" s="85"/>
      <c r="F22" s="65"/>
      <c r="G22" s="60"/>
    </row>
    <row r="23" spans="1:53" ht="45" customHeight="1" x14ac:dyDescent="0.2">
      <c r="A23" s="73">
        <v>5</v>
      </c>
      <c r="B23" s="140" t="s">
        <v>172</v>
      </c>
      <c r="C23" s="47" t="s">
        <v>215</v>
      </c>
      <c r="D23" s="74" t="s">
        <v>20</v>
      </c>
      <c r="E23" s="76">
        <f>(4)*1.25</f>
        <v>5</v>
      </c>
      <c r="F23" s="76"/>
      <c r="G23" s="72">
        <f>ROUND(F23*E23,2)</f>
        <v>0</v>
      </c>
    </row>
    <row r="24" spans="1:53" ht="131.25" customHeight="1" x14ac:dyDescent="0.2">
      <c r="A24" s="75"/>
      <c r="B24" s="141"/>
      <c r="C24" s="200" t="s">
        <v>320</v>
      </c>
      <c r="D24" s="201"/>
      <c r="E24" s="84"/>
      <c r="F24" s="65"/>
      <c r="G24" s="60"/>
    </row>
    <row r="25" spans="1:53" ht="33.6" customHeight="1" x14ac:dyDescent="0.2">
      <c r="A25" s="75"/>
      <c r="B25" s="142"/>
      <c r="C25" s="188" t="s">
        <v>237</v>
      </c>
      <c r="D25" s="191"/>
      <c r="E25" s="118"/>
      <c r="F25" s="65"/>
      <c r="G25" s="61"/>
    </row>
    <row r="26" spans="1:53" ht="60.75" customHeight="1" x14ac:dyDescent="0.2">
      <c r="A26" s="73">
        <v>6</v>
      </c>
      <c r="B26" s="140" t="s">
        <v>173</v>
      </c>
      <c r="C26" s="47" t="s">
        <v>313</v>
      </c>
      <c r="D26" s="74" t="s">
        <v>20</v>
      </c>
      <c r="E26" s="79">
        <f>(26)*1.2306</f>
        <v>31.995599999999996</v>
      </c>
      <c r="F26" s="76"/>
      <c r="G26" s="72">
        <f>ROUND(F26*E26,2)</f>
        <v>0</v>
      </c>
    </row>
    <row r="27" spans="1:53" ht="131.25" customHeight="1" x14ac:dyDescent="0.2">
      <c r="A27" s="75"/>
      <c r="B27" s="141"/>
      <c r="C27" s="200" t="s">
        <v>320</v>
      </c>
      <c r="D27" s="201"/>
      <c r="E27" s="84"/>
      <c r="F27" s="65"/>
      <c r="G27" s="60"/>
      <c r="AB27" s="27">
        <v>1</v>
      </c>
      <c r="AC27" s="27">
        <v>1</v>
      </c>
      <c r="BA27" s="27">
        <v>0</v>
      </c>
    </row>
    <row r="28" spans="1:53" ht="25.5" customHeight="1" x14ac:dyDescent="0.2">
      <c r="A28" s="75"/>
      <c r="B28" s="142"/>
      <c r="C28" s="188" t="s">
        <v>238</v>
      </c>
      <c r="D28" s="191"/>
      <c r="E28" s="85"/>
      <c r="F28" s="65"/>
      <c r="G28" s="60"/>
      <c r="AB28" s="36">
        <v>1</v>
      </c>
      <c r="AC28" s="36">
        <v>1</v>
      </c>
      <c r="BA28" s="27">
        <v>1.0570200000000001</v>
      </c>
    </row>
    <row r="29" spans="1:53" ht="15" x14ac:dyDescent="0.2">
      <c r="A29" s="161"/>
      <c r="B29" s="162"/>
      <c r="C29" s="163"/>
      <c r="D29" s="164"/>
      <c r="E29" s="165"/>
      <c r="F29" s="165"/>
      <c r="G29" s="166"/>
    </row>
    <row r="30" spans="1:53" ht="55.5" customHeight="1" x14ac:dyDescent="0.2">
      <c r="A30" s="73">
        <v>7</v>
      </c>
      <c r="B30" s="140" t="s">
        <v>174</v>
      </c>
      <c r="C30" s="64" t="s">
        <v>314</v>
      </c>
      <c r="D30" s="59" t="s">
        <v>20</v>
      </c>
      <c r="E30" s="86">
        <f>10</f>
        <v>10</v>
      </c>
      <c r="F30" s="130"/>
      <c r="G30" s="72">
        <f>ROUND(F30*E30,2)</f>
        <v>0</v>
      </c>
    </row>
    <row r="31" spans="1:53" ht="81" customHeight="1" x14ac:dyDescent="0.2">
      <c r="A31" s="55"/>
      <c r="B31" s="147"/>
      <c r="C31" s="200" t="s">
        <v>319</v>
      </c>
      <c r="D31" s="201"/>
      <c r="E31" s="84"/>
      <c r="F31" s="65"/>
      <c r="G31" s="60"/>
    </row>
    <row r="32" spans="1:53" ht="31.9" customHeight="1" x14ac:dyDescent="0.2">
      <c r="A32" s="75"/>
      <c r="B32" s="142"/>
      <c r="C32" s="188" t="s">
        <v>239</v>
      </c>
      <c r="D32" s="191"/>
      <c r="E32" s="85"/>
      <c r="F32" s="65"/>
      <c r="G32" s="60"/>
    </row>
    <row r="33" spans="1:60" ht="52.5" customHeight="1" x14ac:dyDescent="0.2">
      <c r="A33" s="73">
        <v>8</v>
      </c>
      <c r="B33" s="146" t="s">
        <v>175</v>
      </c>
      <c r="C33" s="64" t="s">
        <v>315</v>
      </c>
      <c r="D33" s="59" t="s">
        <v>20</v>
      </c>
      <c r="E33" s="79">
        <v>26</v>
      </c>
      <c r="F33" s="76"/>
      <c r="G33" s="72">
        <f>ROUND(F33*E33,2)</f>
        <v>0</v>
      </c>
    </row>
    <row r="34" spans="1:60" ht="80.45" customHeight="1" x14ac:dyDescent="0.2">
      <c r="A34" s="75"/>
      <c r="B34" s="141"/>
      <c r="C34" s="200" t="s">
        <v>319</v>
      </c>
      <c r="D34" s="201"/>
      <c r="E34" s="84"/>
      <c r="F34" s="65"/>
      <c r="G34" s="60"/>
      <c r="AB34" s="36">
        <v>1</v>
      </c>
      <c r="AC34" s="36">
        <v>1</v>
      </c>
      <c r="BA34" s="27">
        <v>3.0000000000000001E-5</v>
      </c>
    </row>
    <row r="35" spans="1:60" ht="34.5" customHeight="1" x14ac:dyDescent="0.2">
      <c r="A35" s="75"/>
      <c r="B35" s="142"/>
      <c r="C35" s="188" t="s">
        <v>240</v>
      </c>
      <c r="D35" s="191"/>
      <c r="E35" s="85"/>
      <c r="F35" s="65"/>
      <c r="G35" s="60"/>
    </row>
    <row r="36" spans="1:60" ht="17.25" customHeight="1" x14ac:dyDescent="0.2">
      <c r="A36" s="161"/>
      <c r="B36" s="162"/>
      <c r="C36" s="163"/>
      <c r="D36" s="164"/>
      <c r="E36" s="165"/>
      <c r="F36" s="165"/>
      <c r="G36" s="166"/>
    </row>
    <row r="37" spans="1:60" ht="42" customHeight="1" x14ac:dyDescent="0.2">
      <c r="A37" s="73">
        <v>9</v>
      </c>
      <c r="B37" s="148" t="s">
        <v>386</v>
      </c>
      <c r="C37" s="47" t="s">
        <v>317</v>
      </c>
      <c r="D37" s="59" t="s">
        <v>20</v>
      </c>
      <c r="E37" s="79">
        <f>E30</f>
        <v>10</v>
      </c>
      <c r="F37" s="76"/>
      <c r="G37" s="72">
        <f>ROUND(F37*E37,2)</f>
        <v>0</v>
      </c>
    </row>
    <row r="38" spans="1:60" ht="75" customHeight="1" x14ac:dyDescent="0.2">
      <c r="A38" s="55"/>
      <c r="B38" s="147"/>
      <c r="C38" s="186" t="s">
        <v>98</v>
      </c>
      <c r="D38" s="187"/>
      <c r="E38" s="84"/>
      <c r="F38" s="65"/>
      <c r="G38" s="60"/>
    </row>
    <row r="39" spans="1:60" ht="24" customHeight="1" x14ac:dyDescent="0.2">
      <c r="A39" s="75"/>
      <c r="B39" s="142"/>
      <c r="C39" s="188" t="s">
        <v>241</v>
      </c>
      <c r="D39" s="191"/>
      <c r="E39" s="85"/>
      <c r="F39" s="65"/>
      <c r="G39" s="60"/>
    </row>
    <row r="40" spans="1:60" ht="46.5" customHeight="1" x14ac:dyDescent="0.2">
      <c r="A40" s="73">
        <v>10</v>
      </c>
      <c r="B40" s="148" t="s">
        <v>387</v>
      </c>
      <c r="C40" s="47" t="s">
        <v>318</v>
      </c>
      <c r="D40" s="59" t="s">
        <v>20</v>
      </c>
      <c r="E40" s="79">
        <f>E33</f>
        <v>26</v>
      </c>
      <c r="F40" s="76"/>
      <c r="G40" s="72">
        <f>ROUND(F40*E40,2)</f>
        <v>0</v>
      </c>
    </row>
    <row r="41" spans="1:60" ht="75" customHeight="1" x14ac:dyDescent="0.2">
      <c r="A41" s="75"/>
      <c r="B41" s="147"/>
      <c r="C41" s="186" t="s">
        <v>98</v>
      </c>
      <c r="D41" s="187"/>
      <c r="E41" s="84"/>
      <c r="F41" s="65"/>
      <c r="G41" s="60"/>
    </row>
    <row r="42" spans="1:60" ht="25.15" customHeight="1" x14ac:dyDescent="0.2">
      <c r="A42" s="80"/>
      <c r="B42" s="142"/>
      <c r="C42" s="188" t="s">
        <v>242</v>
      </c>
      <c r="D42" s="191"/>
      <c r="E42" s="85"/>
      <c r="F42" s="65"/>
      <c r="G42" s="60"/>
    </row>
    <row r="43" spans="1:60" ht="56.25" customHeight="1" x14ac:dyDescent="0.2">
      <c r="A43" s="73">
        <v>11</v>
      </c>
      <c r="B43" s="148" t="s">
        <v>176</v>
      </c>
      <c r="C43" s="47" t="s">
        <v>316</v>
      </c>
      <c r="D43" s="59" t="s">
        <v>20</v>
      </c>
      <c r="E43" s="79">
        <f>E17</f>
        <v>7.9979999999999993</v>
      </c>
      <c r="F43" s="76"/>
      <c r="G43" s="72">
        <f>ROUND(F43*E43,2)</f>
        <v>0</v>
      </c>
      <c r="AB43" s="36">
        <v>3</v>
      </c>
      <c r="AC43" s="36">
        <v>1</v>
      </c>
      <c r="BA43" s="27">
        <v>2.9999999999999997E-4</v>
      </c>
    </row>
    <row r="44" spans="1:60" ht="41.25" customHeight="1" x14ac:dyDescent="0.2">
      <c r="A44" s="55"/>
      <c r="B44" s="147"/>
      <c r="C44" s="186" t="s">
        <v>456</v>
      </c>
      <c r="D44" s="187"/>
      <c r="E44" s="84"/>
      <c r="F44" s="65"/>
      <c r="G44" s="60"/>
      <c r="AB44" s="36"/>
      <c r="AC44" s="36"/>
    </row>
    <row r="45" spans="1:60" ht="25.5" customHeight="1" x14ac:dyDescent="0.2">
      <c r="A45" s="75"/>
      <c r="B45" s="142"/>
      <c r="C45" s="188" t="s">
        <v>243</v>
      </c>
      <c r="D45" s="191"/>
      <c r="E45" s="85"/>
      <c r="F45" s="65"/>
      <c r="G45" s="60"/>
      <c r="AB45" s="36"/>
      <c r="AC45" s="36"/>
    </row>
    <row r="46" spans="1:60" ht="54" customHeight="1" x14ac:dyDescent="0.2">
      <c r="A46" s="73">
        <v>12</v>
      </c>
      <c r="B46" s="148" t="s">
        <v>177</v>
      </c>
      <c r="C46" s="47" t="s">
        <v>90</v>
      </c>
      <c r="D46" s="59" t="s">
        <v>20</v>
      </c>
      <c r="E46" s="79">
        <f>E20</f>
        <v>60</v>
      </c>
      <c r="F46" s="76"/>
      <c r="G46" s="72">
        <f>ROUND(F46*E46,2)</f>
        <v>0</v>
      </c>
      <c r="AB46" s="36"/>
      <c r="AC46" s="36"/>
    </row>
    <row r="47" spans="1:60" ht="40.5" customHeight="1" x14ac:dyDescent="0.2">
      <c r="A47" s="75"/>
      <c r="B47" s="147"/>
      <c r="C47" s="186" t="s">
        <v>456</v>
      </c>
      <c r="D47" s="187"/>
      <c r="E47" s="84"/>
      <c r="F47" s="65"/>
      <c r="G47" s="60"/>
      <c r="AI47" s="36">
        <v>1</v>
      </c>
      <c r="AJ47" s="36">
        <v>1</v>
      </c>
      <c r="BH47" s="27">
        <v>0.3412</v>
      </c>
    </row>
    <row r="48" spans="1:60" ht="36.75" customHeight="1" x14ac:dyDescent="0.2">
      <c r="A48" s="80"/>
      <c r="B48" s="142"/>
      <c r="C48" s="188" t="s">
        <v>244</v>
      </c>
      <c r="D48" s="191"/>
      <c r="E48" s="85"/>
      <c r="F48" s="65"/>
      <c r="G48" s="60"/>
    </row>
    <row r="49" spans="1:60" ht="45" customHeight="1" x14ac:dyDescent="0.2">
      <c r="A49" s="73">
        <v>13</v>
      </c>
      <c r="B49" s="148" t="s">
        <v>178</v>
      </c>
      <c r="C49" s="47" t="s">
        <v>216</v>
      </c>
      <c r="D49" s="59" t="s">
        <v>20</v>
      </c>
      <c r="E49" s="76">
        <f>E23</f>
        <v>5</v>
      </c>
      <c r="F49" s="76"/>
      <c r="G49" s="72">
        <f>ROUND(F49*E49,2)</f>
        <v>0</v>
      </c>
    </row>
    <row r="50" spans="1:60" ht="36.75" customHeight="1" x14ac:dyDescent="0.2">
      <c r="A50" s="55"/>
      <c r="B50" s="147"/>
      <c r="C50" s="186" t="s">
        <v>456</v>
      </c>
      <c r="D50" s="187"/>
      <c r="E50" s="118"/>
      <c r="F50" s="65"/>
      <c r="G50" s="61"/>
    </row>
    <row r="51" spans="1:60" ht="30" customHeight="1" x14ac:dyDescent="0.2">
      <c r="A51" s="75"/>
      <c r="B51" s="142"/>
      <c r="C51" s="188" t="s">
        <v>245</v>
      </c>
      <c r="D51" s="191"/>
      <c r="E51" s="118"/>
      <c r="F51" s="65"/>
      <c r="G51" s="61"/>
    </row>
    <row r="52" spans="1:60" ht="56.25" customHeight="1" x14ac:dyDescent="0.2">
      <c r="A52" s="73">
        <v>14</v>
      </c>
      <c r="B52" s="148" t="s">
        <v>179</v>
      </c>
      <c r="C52" s="47" t="s">
        <v>91</v>
      </c>
      <c r="D52" s="59" t="s">
        <v>20</v>
      </c>
      <c r="E52" s="79">
        <f>E26</f>
        <v>31.995599999999996</v>
      </c>
      <c r="F52" s="76"/>
      <c r="G52" s="72">
        <f>ROUND(F52*E52,2)</f>
        <v>0</v>
      </c>
    </row>
    <row r="53" spans="1:60" ht="32.25" customHeight="1" x14ac:dyDescent="0.2">
      <c r="A53" s="75"/>
      <c r="B53" s="147"/>
      <c r="C53" s="186" t="s">
        <v>456</v>
      </c>
      <c r="D53" s="187"/>
      <c r="E53" s="84"/>
      <c r="F53" s="65"/>
      <c r="G53" s="60"/>
    </row>
    <row r="54" spans="1:60" ht="27.75" customHeight="1" x14ac:dyDescent="0.2">
      <c r="A54" s="80"/>
      <c r="B54" s="142"/>
      <c r="C54" s="188" t="s">
        <v>246</v>
      </c>
      <c r="D54" s="191"/>
      <c r="E54" s="85"/>
      <c r="F54" s="65"/>
      <c r="G54" s="60"/>
    </row>
    <row r="55" spans="1:60" ht="20.25" customHeight="1" x14ac:dyDescent="0.2">
      <c r="A55" s="161"/>
      <c r="B55" s="162"/>
      <c r="C55" s="163"/>
      <c r="D55" s="164"/>
      <c r="E55" s="165"/>
      <c r="F55" s="165"/>
      <c r="G55" s="166"/>
    </row>
    <row r="56" spans="1:60" ht="42.75" customHeight="1" x14ac:dyDescent="0.2">
      <c r="A56" s="73">
        <v>15</v>
      </c>
      <c r="B56" s="148" t="s">
        <v>388</v>
      </c>
      <c r="C56" s="47" t="s">
        <v>166</v>
      </c>
      <c r="D56" s="59" t="s">
        <v>20</v>
      </c>
      <c r="E56" s="79">
        <f>E10</f>
        <v>2</v>
      </c>
      <c r="F56" s="76"/>
      <c r="G56" s="72">
        <f>ROUND(F56*E56,2)</f>
        <v>0</v>
      </c>
    </row>
    <row r="57" spans="1:60" ht="84" customHeight="1" x14ac:dyDescent="0.2">
      <c r="A57" s="75"/>
      <c r="B57" s="141"/>
      <c r="C57" s="186" t="s">
        <v>98</v>
      </c>
      <c r="D57" s="187"/>
      <c r="E57" s="84"/>
      <c r="F57" s="65"/>
      <c r="G57" s="60"/>
    </row>
    <row r="58" spans="1:60" ht="25.5" customHeight="1" x14ac:dyDescent="0.2">
      <c r="A58" s="80"/>
      <c r="B58" s="142"/>
      <c r="C58" s="188" t="s">
        <v>247</v>
      </c>
      <c r="D58" s="191"/>
      <c r="E58" s="85"/>
      <c r="F58" s="65"/>
      <c r="G58" s="60"/>
    </row>
    <row r="59" spans="1:60" ht="41.25" x14ac:dyDescent="0.2">
      <c r="A59" s="73">
        <v>16</v>
      </c>
      <c r="B59" s="148" t="s">
        <v>180</v>
      </c>
      <c r="C59" s="47" t="s">
        <v>209</v>
      </c>
      <c r="D59" s="59" t="s">
        <v>20</v>
      </c>
      <c r="E59" s="79">
        <f>E13</f>
        <v>13</v>
      </c>
      <c r="F59" s="76"/>
      <c r="G59" s="72">
        <f>ROUND(F59*E59,2)</f>
        <v>0</v>
      </c>
      <c r="AI59" s="36">
        <v>1</v>
      </c>
      <c r="AJ59" s="36">
        <v>1</v>
      </c>
      <c r="BH59" s="27">
        <v>2.53999</v>
      </c>
    </row>
    <row r="60" spans="1:60" ht="69" customHeight="1" x14ac:dyDescent="0.2">
      <c r="A60" s="55"/>
      <c r="B60" s="141"/>
      <c r="C60" s="186" t="s">
        <v>98</v>
      </c>
      <c r="D60" s="187"/>
      <c r="E60" s="84"/>
      <c r="F60" s="65"/>
      <c r="G60" s="60"/>
    </row>
    <row r="61" spans="1:60" ht="25.5" customHeight="1" x14ac:dyDescent="0.2">
      <c r="A61" s="81"/>
      <c r="B61" s="142"/>
      <c r="C61" s="188" t="s">
        <v>234</v>
      </c>
      <c r="D61" s="191"/>
      <c r="E61" s="85"/>
      <c r="F61" s="65"/>
      <c r="G61" s="60"/>
    </row>
    <row r="62" spans="1:60" ht="30" x14ac:dyDescent="0.2">
      <c r="A62" s="73">
        <v>17</v>
      </c>
      <c r="B62" s="148" t="s">
        <v>181</v>
      </c>
      <c r="C62" s="47" t="s">
        <v>321</v>
      </c>
      <c r="D62" s="59" t="s">
        <v>20</v>
      </c>
      <c r="E62" s="138">
        <f>E37+E40+E43+E46+E56+E52+E59+E49</f>
        <v>155.99359999999999</v>
      </c>
      <c r="F62" s="76"/>
      <c r="G62" s="72">
        <f>ROUND(F62*E62,2)</f>
        <v>0</v>
      </c>
      <c r="AI62" s="36">
        <v>1</v>
      </c>
      <c r="AJ62" s="36">
        <v>1</v>
      </c>
      <c r="BH62" s="27">
        <v>1.8519999999999998E-2</v>
      </c>
    </row>
    <row r="63" spans="1:60" ht="73.5" customHeight="1" x14ac:dyDescent="0.2">
      <c r="A63" s="75"/>
      <c r="B63" s="141"/>
      <c r="C63" s="186" t="s">
        <v>322</v>
      </c>
      <c r="D63" s="187"/>
      <c r="E63" s="84"/>
      <c r="F63" s="65"/>
      <c r="G63" s="60"/>
    </row>
    <row r="64" spans="1:60" ht="33" customHeight="1" x14ac:dyDescent="0.2">
      <c r="A64" s="80"/>
      <c r="B64" s="142"/>
      <c r="C64" s="215" t="s">
        <v>248</v>
      </c>
      <c r="D64" s="216"/>
      <c r="E64" s="85"/>
      <c r="F64" s="65"/>
      <c r="G64" s="60"/>
    </row>
    <row r="65" spans="1:60" ht="19.5" customHeight="1" x14ac:dyDescent="0.2">
      <c r="A65" s="161"/>
      <c r="B65" s="162"/>
      <c r="C65" s="163"/>
      <c r="D65" s="164"/>
      <c r="E65" s="165"/>
      <c r="F65" s="165"/>
      <c r="G65" s="166"/>
      <c r="AI65" s="36">
        <v>1</v>
      </c>
      <c r="AJ65" s="36">
        <v>1</v>
      </c>
      <c r="BH65" s="27">
        <v>1.8519999999999998E-2</v>
      </c>
    </row>
    <row r="66" spans="1:60" ht="42" customHeight="1" x14ac:dyDescent="0.2">
      <c r="A66" s="73">
        <v>18</v>
      </c>
      <c r="B66" s="149" t="s">
        <v>182</v>
      </c>
      <c r="C66" s="47" t="s">
        <v>93</v>
      </c>
      <c r="D66" s="74" t="s">
        <v>99</v>
      </c>
      <c r="E66" s="79">
        <v>6</v>
      </c>
      <c r="F66" s="76"/>
      <c r="G66" s="72">
        <f>ROUND(F66*E66,2)</f>
        <v>0</v>
      </c>
      <c r="AI66" s="36"/>
      <c r="AJ66" s="36"/>
    </row>
    <row r="67" spans="1:60" ht="66.599999999999994" customHeight="1" x14ac:dyDescent="0.2">
      <c r="A67" s="55"/>
      <c r="B67" s="141"/>
      <c r="C67" s="186" t="s">
        <v>108</v>
      </c>
      <c r="D67" s="187"/>
      <c r="E67" s="84"/>
      <c r="F67" s="65"/>
      <c r="G67" s="60"/>
      <c r="I67" s="38"/>
      <c r="AI67" s="36"/>
      <c r="AJ67" s="36"/>
    </row>
    <row r="68" spans="1:60" ht="25.5" customHeight="1" x14ac:dyDescent="0.2">
      <c r="A68" s="81"/>
      <c r="B68" s="142"/>
      <c r="C68" s="188" t="s">
        <v>249</v>
      </c>
      <c r="D68" s="191"/>
      <c r="E68" s="85"/>
      <c r="F68" s="65"/>
      <c r="G68" s="60"/>
      <c r="AI68" s="36"/>
      <c r="AJ68" s="36"/>
    </row>
    <row r="69" spans="1:60" ht="25.5" customHeight="1" x14ac:dyDescent="0.2">
      <c r="A69" s="73">
        <v>19</v>
      </c>
      <c r="B69" s="140" t="s">
        <v>399</v>
      </c>
      <c r="C69" s="47" t="s">
        <v>231</v>
      </c>
      <c r="D69" s="74" t="s">
        <v>99</v>
      </c>
      <c r="E69" s="135">
        <f>4</f>
        <v>4</v>
      </c>
      <c r="F69" s="76"/>
      <c r="G69" s="72">
        <f>ROUND(F69*E69,2)</f>
        <v>0</v>
      </c>
      <c r="I69" s="38"/>
      <c r="AI69" s="36"/>
      <c r="AJ69" s="36"/>
    </row>
    <row r="70" spans="1:60" ht="55.5" customHeight="1" x14ac:dyDescent="0.2">
      <c r="A70" s="55"/>
      <c r="B70" s="141"/>
      <c r="C70" s="186" t="s">
        <v>108</v>
      </c>
      <c r="D70" s="187"/>
      <c r="E70" s="118"/>
      <c r="F70" s="65"/>
      <c r="G70" s="60"/>
      <c r="I70" s="38"/>
      <c r="AI70" s="36"/>
      <c r="AJ70" s="36"/>
    </row>
    <row r="71" spans="1:60" ht="24.6" customHeight="1" x14ac:dyDescent="0.2">
      <c r="A71" s="81"/>
      <c r="B71" s="142"/>
      <c r="C71" s="188" t="s">
        <v>250</v>
      </c>
      <c r="D71" s="191"/>
      <c r="E71" s="136"/>
      <c r="F71" s="65"/>
      <c r="G71" s="60"/>
      <c r="I71" s="38"/>
      <c r="AI71" s="36"/>
      <c r="AJ71" s="36"/>
    </row>
    <row r="72" spans="1:60" ht="33" customHeight="1" x14ac:dyDescent="0.2">
      <c r="A72" s="73">
        <v>20</v>
      </c>
      <c r="B72" s="140" t="s">
        <v>400</v>
      </c>
      <c r="C72" s="47" t="s">
        <v>221</v>
      </c>
      <c r="D72" s="74" t="s">
        <v>99</v>
      </c>
      <c r="E72" s="135">
        <f>2</f>
        <v>2</v>
      </c>
      <c r="F72" s="76"/>
      <c r="G72" s="72">
        <f>ROUND(F72*E72,2)</f>
        <v>0</v>
      </c>
      <c r="I72" s="38"/>
    </row>
    <row r="73" spans="1:60" ht="60.75" customHeight="1" x14ac:dyDescent="0.2">
      <c r="A73" s="55"/>
      <c r="B73" s="141"/>
      <c r="C73" s="186" t="s">
        <v>108</v>
      </c>
      <c r="D73" s="187"/>
      <c r="E73" s="118"/>
      <c r="F73" s="65"/>
      <c r="G73" s="60"/>
      <c r="I73" s="38"/>
    </row>
    <row r="74" spans="1:60" ht="38.25" customHeight="1" x14ac:dyDescent="0.2">
      <c r="A74" s="81"/>
      <c r="B74" s="142"/>
      <c r="C74" s="202" t="s">
        <v>251</v>
      </c>
      <c r="D74" s="203"/>
      <c r="E74" s="118"/>
      <c r="F74" s="65"/>
      <c r="G74" s="60"/>
      <c r="I74" s="38"/>
    </row>
    <row r="75" spans="1:60" ht="41.25" customHeight="1" x14ac:dyDescent="0.2">
      <c r="A75" s="73">
        <v>21</v>
      </c>
      <c r="B75" s="149" t="s">
        <v>405</v>
      </c>
      <c r="C75" s="174" t="s">
        <v>404</v>
      </c>
      <c r="D75" s="74" t="s">
        <v>99</v>
      </c>
      <c r="E75" s="135">
        <v>2</v>
      </c>
      <c r="F75" s="76"/>
      <c r="G75" s="72">
        <f>ROUND(F75*E75,2)</f>
        <v>0</v>
      </c>
      <c r="I75" s="38"/>
    </row>
    <row r="76" spans="1:60" ht="114.75" customHeight="1" x14ac:dyDescent="0.2">
      <c r="A76" s="55"/>
      <c r="B76" s="141"/>
      <c r="C76" s="186" t="s">
        <v>224</v>
      </c>
      <c r="D76" s="187"/>
      <c r="E76" s="118"/>
      <c r="F76" s="65"/>
      <c r="G76" s="60"/>
      <c r="I76" s="38"/>
      <c r="AI76" s="36"/>
      <c r="AJ76" s="36"/>
    </row>
    <row r="77" spans="1:60" ht="40.5" customHeight="1" x14ac:dyDescent="0.2">
      <c r="A77" s="81"/>
      <c r="B77" s="142"/>
      <c r="C77" s="188" t="s">
        <v>252</v>
      </c>
      <c r="D77" s="191"/>
      <c r="E77" s="136"/>
      <c r="F77" s="120"/>
      <c r="G77" s="167"/>
      <c r="I77" s="38"/>
      <c r="AI77" s="36"/>
      <c r="AJ77" s="36"/>
    </row>
    <row r="78" spans="1:60" ht="53.25" customHeight="1" x14ac:dyDescent="0.2">
      <c r="A78" s="73">
        <v>22</v>
      </c>
      <c r="B78" s="140" t="s">
        <v>401</v>
      </c>
      <c r="C78" s="174" t="s">
        <v>403</v>
      </c>
      <c r="D78" s="74" t="s">
        <v>99</v>
      </c>
      <c r="E78" s="135">
        <f>1</f>
        <v>1</v>
      </c>
      <c r="F78" s="76"/>
      <c r="G78" s="72">
        <f>ROUND(F78*E78,2)</f>
        <v>0</v>
      </c>
      <c r="I78" s="38"/>
      <c r="AI78" s="36"/>
      <c r="AJ78" s="36"/>
    </row>
    <row r="79" spans="1:60" ht="113.25" customHeight="1" x14ac:dyDescent="0.2">
      <c r="A79" s="55"/>
      <c r="B79" s="141"/>
      <c r="C79" s="186" t="s">
        <v>224</v>
      </c>
      <c r="D79" s="187"/>
      <c r="E79" s="118"/>
      <c r="F79" s="65"/>
      <c r="G79" s="60"/>
      <c r="I79" s="38"/>
      <c r="AI79" s="36"/>
      <c r="AJ79" s="36"/>
    </row>
    <row r="80" spans="1:60" ht="31.5" customHeight="1" x14ac:dyDescent="0.2">
      <c r="A80" s="81"/>
      <c r="B80" s="142"/>
      <c r="C80" s="188" t="s">
        <v>253</v>
      </c>
      <c r="D80" s="191"/>
      <c r="E80" s="136"/>
      <c r="F80" s="120"/>
      <c r="G80" s="167"/>
      <c r="I80" s="38"/>
      <c r="AI80" s="36"/>
      <c r="AJ80" s="36"/>
    </row>
    <row r="81" spans="1:36" ht="31.9" customHeight="1" x14ac:dyDescent="0.2">
      <c r="A81" s="73">
        <v>23</v>
      </c>
      <c r="B81" s="140" t="s">
        <v>402</v>
      </c>
      <c r="C81" s="64" t="s">
        <v>101</v>
      </c>
      <c r="D81" s="59" t="s">
        <v>99</v>
      </c>
      <c r="E81" s="86">
        <f>E66</f>
        <v>6</v>
      </c>
      <c r="F81" s="130"/>
      <c r="G81" s="72">
        <f>ROUND(F81*E81,2)</f>
        <v>0</v>
      </c>
      <c r="I81" s="38"/>
      <c r="AI81" s="36"/>
      <c r="AJ81" s="36"/>
    </row>
    <row r="82" spans="1:36" ht="111.75" customHeight="1" x14ac:dyDescent="0.2">
      <c r="A82" s="55"/>
      <c r="B82" s="141"/>
      <c r="C82" s="186" t="s">
        <v>100</v>
      </c>
      <c r="D82" s="187"/>
      <c r="E82" s="84"/>
      <c r="F82" s="65"/>
      <c r="G82" s="60"/>
      <c r="I82" s="38"/>
      <c r="AI82" s="36"/>
      <c r="AJ82" s="36"/>
    </row>
    <row r="83" spans="1:36" ht="30" customHeight="1" x14ac:dyDescent="0.2">
      <c r="A83" s="81"/>
      <c r="B83" s="142"/>
      <c r="C83" s="188" t="s">
        <v>254</v>
      </c>
      <c r="D83" s="191"/>
      <c r="E83" s="85"/>
      <c r="F83" s="65"/>
      <c r="G83" s="60"/>
      <c r="I83" s="38"/>
      <c r="AI83" s="36"/>
      <c r="AJ83" s="36"/>
    </row>
    <row r="84" spans="1:36" ht="29.45" customHeight="1" x14ac:dyDescent="0.2">
      <c r="A84" s="73">
        <v>24</v>
      </c>
      <c r="B84" s="149" t="s">
        <v>183</v>
      </c>
      <c r="C84" s="47" t="s">
        <v>222</v>
      </c>
      <c r="D84" s="74" t="s">
        <v>99</v>
      </c>
      <c r="E84" s="86">
        <f>E69+E75</f>
        <v>6</v>
      </c>
      <c r="F84" s="76"/>
      <c r="G84" s="72">
        <f>ROUND(F84*E84,2)</f>
        <v>0</v>
      </c>
      <c r="I84" s="38"/>
      <c r="AI84" s="36"/>
      <c r="AJ84" s="36"/>
    </row>
    <row r="85" spans="1:36" ht="102" customHeight="1" x14ac:dyDescent="0.2">
      <c r="A85" s="55"/>
      <c r="B85" s="141"/>
      <c r="C85" s="186" t="s">
        <v>100</v>
      </c>
      <c r="D85" s="187"/>
      <c r="E85" s="118"/>
      <c r="F85" s="65"/>
      <c r="G85" s="60"/>
      <c r="I85" s="38"/>
      <c r="AI85" s="36"/>
      <c r="AJ85" s="36"/>
    </row>
    <row r="86" spans="1:36" ht="42.75" customHeight="1" x14ac:dyDescent="0.2">
      <c r="A86" s="81"/>
      <c r="B86" s="142"/>
      <c r="C86" s="188" t="s">
        <v>255</v>
      </c>
      <c r="D86" s="191"/>
      <c r="E86" s="118"/>
      <c r="F86" s="65"/>
      <c r="G86" s="60"/>
      <c r="I86" s="38"/>
      <c r="AI86" s="36"/>
      <c r="AJ86" s="36"/>
    </row>
    <row r="87" spans="1:36" ht="36.75" customHeight="1" x14ac:dyDescent="0.2">
      <c r="A87" s="73">
        <v>25</v>
      </c>
      <c r="B87" s="140" t="s">
        <v>406</v>
      </c>
      <c r="C87" s="47" t="s">
        <v>223</v>
      </c>
      <c r="D87" s="74" t="s">
        <v>99</v>
      </c>
      <c r="E87" s="135">
        <f>E72+E78</f>
        <v>3</v>
      </c>
      <c r="F87" s="76"/>
      <c r="G87" s="72">
        <f>ROUND(F87*E87,2)</f>
        <v>0</v>
      </c>
      <c r="I87" s="38"/>
      <c r="AI87" s="36"/>
      <c r="AJ87" s="36"/>
    </row>
    <row r="88" spans="1:36" ht="111" customHeight="1" x14ac:dyDescent="0.2">
      <c r="A88" s="55"/>
      <c r="B88" s="141"/>
      <c r="C88" s="186" t="s">
        <v>100</v>
      </c>
      <c r="D88" s="187"/>
      <c r="E88" s="118"/>
      <c r="F88" s="65"/>
      <c r="G88" s="60"/>
      <c r="I88" s="38"/>
      <c r="AI88" s="36"/>
      <c r="AJ88" s="36"/>
    </row>
    <row r="89" spans="1:36" ht="37.5" customHeight="1" x14ac:dyDescent="0.2">
      <c r="A89" s="81"/>
      <c r="B89" s="142"/>
      <c r="C89" s="188" t="s">
        <v>256</v>
      </c>
      <c r="D89" s="191"/>
      <c r="E89" s="136"/>
      <c r="F89" s="65"/>
      <c r="G89" s="60"/>
      <c r="I89" s="38"/>
      <c r="AI89" s="36"/>
      <c r="AJ89" s="36"/>
    </row>
    <row r="90" spans="1:36" ht="52.5" customHeight="1" x14ac:dyDescent="0.2">
      <c r="A90" s="73">
        <v>26</v>
      </c>
      <c r="B90" s="140" t="s">
        <v>390</v>
      </c>
      <c r="C90" s="132" t="s">
        <v>230</v>
      </c>
      <c r="D90" s="74" t="s">
        <v>99</v>
      </c>
      <c r="E90" s="79">
        <v>1</v>
      </c>
      <c r="F90" s="76"/>
      <c r="G90" s="72">
        <f>ROUND(F90*E90,2)</f>
        <v>0</v>
      </c>
      <c r="I90" s="38"/>
      <c r="AI90" s="36"/>
      <c r="AJ90" s="36"/>
    </row>
    <row r="91" spans="1:36" ht="63" customHeight="1" x14ac:dyDescent="0.2">
      <c r="A91" s="55"/>
      <c r="B91" s="141"/>
      <c r="C91" s="192" t="s">
        <v>217</v>
      </c>
      <c r="D91" s="193"/>
      <c r="E91" s="84"/>
      <c r="F91" s="65"/>
      <c r="G91" s="60"/>
      <c r="I91" s="38"/>
      <c r="AI91" s="36"/>
      <c r="AJ91" s="36"/>
    </row>
    <row r="92" spans="1:36" ht="31.5" customHeight="1" x14ac:dyDescent="0.2">
      <c r="A92" s="81"/>
      <c r="B92" s="142"/>
      <c r="C92" s="188" t="s">
        <v>257</v>
      </c>
      <c r="D92" s="191"/>
      <c r="E92" s="85"/>
      <c r="F92" s="65"/>
      <c r="G92" s="60"/>
      <c r="I92" s="38"/>
      <c r="AI92" s="36"/>
      <c r="AJ92" s="36"/>
    </row>
    <row r="93" spans="1:36" ht="48" customHeight="1" x14ac:dyDescent="0.2">
      <c r="A93" s="73">
        <v>27</v>
      </c>
      <c r="B93" s="149" t="s">
        <v>182</v>
      </c>
      <c r="C93" s="132" t="s">
        <v>225</v>
      </c>
      <c r="D93" s="74" t="s">
        <v>99</v>
      </c>
      <c r="E93" s="79">
        <v>2</v>
      </c>
      <c r="F93" s="76"/>
      <c r="G93" s="72">
        <f>ROUND(F93*E93,2)</f>
        <v>0</v>
      </c>
      <c r="I93" s="38"/>
      <c r="AI93" s="36"/>
      <c r="AJ93" s="36"/>
    </row>
    <row r="94" spans="1:36" ht="57" customHeight="1" x14ac:dyDescent="0.2">
      <c r="A94" s="55"/>
      <c r="B94" s="141"/>
      <c r="C94" s="192" t="s">
        <v>217</v>
      </c>
      <c r="D94" s="193"/>
      <c r="E94" s="84"/>
      <c r="F94" s="65"/>
      <c r="G94" s="60"/>
      <c r="I94" s="38"/>
      <c r="AI94" s="36"/>
      <c r="AJ94" s="36"/>
    </row>
    <row r="95" spans="1:36" ht="33" customHeight="1" x14ac:dyDescent="0.2">
      <c r="A95" s="81"/>
      <c r="B95" s="142"/>
      <c r="C95" s="188" t="s">
        <v>258</v>
      </c>
      <c r="D95" s="191"/>
      <c r="E95" s="85"/>
      <c r="F95" s="65"/>
      <c r="G95" s="60"/>
      <c r="I95" s="38"/>
      <c r="AI95" s="36"/>
      <c r="AJ95" s="36"/>
    </row>
    <row r="96" spans="1:36" ht="53.25" customHeight="1" x14ac:dyDescent="0.2">
      <c r="A96" s="73">
        <v>28</v>
      </c>
      <c r="B96" s="140" t="s">
        <v>389</v>
      </c>
      <c r="C96" s="133" t="s">
        <v>226</v>
      </c>
      <c r="D96" s="74" t="s">
        <v>99</v>
      </c>
      <c r="E96" s="79">
        <v>1</v>
      </c>
      <c r="F96" s="76"/>
      <c r="G96" s="72">
        <f>ROUND(F96*E96,2)</f>
        <v>0</v>
      </c>
      <c r="I96" s="38"/>
      <c r="AI96" s="36"/>
      <c r="AJ96" s="36"/>
    </row>
    <row r="97" spans="1:36" ht="73.5" customHeight="1" x14ac:dyDescent="0.2">
      <c r="A97" s="55"/>
      <c r="B97" s="141"/>
      <c r="C97" s="192" t="s">
        <v>217</v>
      </c>
      <c r="D97" s="193"/>
      <c r="E97" s="131"/>
      <c r="F97" s="65"/>
      <c r="G97" s="60"/>
      <c r="I97" s="38"/>
      <c r="AI97" s="36"/>
      <c r="AJ97" s="36"/>
    </row>
    <row r="98" spans="1:36" ht="27.75" customHeight="1" x14ac:dyDescent="0.2">
      <c r="A98" s="81"/>
      <c r="B98" s="142"/>
      <c r="C98" s="188" t="s">
        <v>257</v>
      </c>
      <c r="D98" s="191"/>
      <c r="E98" s="131"/>
      <c r="F98" s="65"/>
      <c r="G98" s="60"/>
      <c r="I98" s="38"/>
      <c r="AI98" s="36"/>
      <c r="AJ98" s="36"/>
    </row>
    <row r="99" spans="1:36" ht="55.5" customHeight="1" x14ac:dyDescent="0.2">
      <c r="A99" s="73">
        <v>29</v>
      </c>
      <c r="B99" s="140" t="s">
        <v>390</v>
      </c>
      <c r="C99" s="47" t="s">
        <v>102</v>
      </c>
      <c r="D99" s="74" t="s">
        <v>99</v>
      </c>
      <c r="E99" s="79">
        <f>4</f>
        <v>4</v>
      </c>
      <c r="F99" s="76"/>
      <c r="G99" s="72">
        <f>ROUND(F99*E99,2)</f>
        <v>0</v>
      </c>
      <c r="I99" s="38"/>
      <c r="AI99" s="36"/>
      <c r="AJ99" s="36"/>
    </row>
    <row r="100" spans="1:36" ht="75" customHeight="1" x14ac:dyDescent="0.2">
      <c r="A100" s="55"/>
      <c r="B100" s="141"/>
      <c r="C100" s="192" t="s">
        <v>103</v>
      </c>
      <c r="D100" s="193"/>
      <c r="E100" s="84"/>
      <c r="F100" s="65"/>
      <c r="G100" s="60"/>
      <c r="I100" s="38"/>
      <c r="AI100" s="36"/>
      <c r="AJ100" s="36"/>
    </row>
    <row r="101" spans="1:36" ht="36" customHeight="1" x14ac:dyDescent="0.2">
      <c r="A101" s="81"/>
      <c r="B101" s="142"/>
      <c r="C101" s="188" t="s">
        <v>259</v>
      </c>
      <c r="D101" s="191"/>
      <c r="E101" s="85"/>
      <c r="F101" s="65"/>
      <c r="G101" s="60"/>
      <c r="I101" s="38"/>
      <c r="AI101" s="36"/>
      <c r="AJ101" s="36"/>
    </row>
    <row r="102" spans="1:36" ht="41.25" customHeight="1" x14ac:dyDescent="0.2">
      <c r="A102" s="73">
        <v>30</v>
      </c>
      <c r="B102" s="149" t="s">
        <v>184</v>
      </c>
      <c r="C102" s="47" t="s">
        <v>94</v>
      </c>
      <c r="D102" s="74" t="s">
        <v>99</v>
      </c>
      <c r="E102" s="79">
        <f>15</f>
        <v>15</v>
      </c>
      <c r="F102" s="76"/>
      <c r="G102" s="72">
        <f>ROUND(F102*E102,2)</f>
        <v>0</v>
      </c>
      <c r="AI102" s="36"/>
      <c r="AJ102" s="36"/>
    </row>
    <row r="103" spans="1:36" ht="70.5" customHeight="1" x14ac:dyDescent="0.2">
      <c r="A103" s="55"/>
      <c r="B103" s="141"/>
      <c r="C103" s="186" t="s">
        <v>107</v>
      </c>
      <c r="D103" s="187"/>
      <c r="E103" s="84"/>
      <c r="F103" s="65"/>
      <c r="G103" s="60"/>
      <c r="AI103" s="36"/>
      <c r="AJ103" s="36"/>
    </row>
    <row r="104" spans="1:36" ht="35.25" customHeight="1" x14ac:dyDescent="0.2">
      <c r="A104" s="81"/>
      <c r="B104" s="142"/>
      <c r="C104" s="188" t="s">
        <v>260</v>
      </c>
      <c r="D104" s="191"/>
      <c r="E104" s="85"/>
      <c r="F104" s="65"/>
      <c r="G104" s="60"/>
      <c r="J104" s="38"/>
      <c r="AI104" s="36"/>
      <c r="AJ104" s="36"/>
    </row>
    <row r="105" spans="1:36" ht="45" customHeight="1" x14ac:dyDescent="0.2">
      <c r="A105" s="73">
        <v>31</v>
      </c>
      <c r="B105" s="140" t="s">
        <v>391</v>
      </c>
      <c r="C105" s="47" t="s">
        <v>232</v>
      </c>
      <c r="D105" s="74" t="s">
        <v>99</v>
      </c>
      <c r="E105" s="79">
        <f>4</f>
        <v>4</v>
      </c>
      <c r="F105" s="76"/>
      <c r="G105" s="72">
        <f>ROUND(F105*E105,2)</f>
        <v>0</v>
      </c>
      <c r="AI105" s="36"/>
      <c r="AJ105" s="36"/>
    </row>
    <row r="106" spans="1:36" ht="63" customHeight="1" x14ac:dyDescent="0.2">
      <c r="A106" s="55"/>
      <c r="B106" s="141"/>
      <c r="C106" s="186" t="s">
        <v>106</v>
      </c>
      <c r="D106" s="187"/>
      <c r="E106" s="84"/>
      <c r="F106" s="65"/>
      <c r="G106" s="60"/>
      <c r="AI106" s="36"/>
      <c r="AJ106" s="36"/>
    </row>
    <row r="107" spans="1:36" ht="30" customHeight="1" x14ac:dyDescent="0.2">
      <c r="A107" s="81"/>
      <c r="B107" s="142"/>
      <c r="C107" s="188" t="s">
        <v>259</v>
      </c>
      <c r="D107" s="191"/>
      <c r="E107" s="85"/>
      <c r="F107" s="65"/>
      <c r="G107" s="60"/>
      <c r="AI107" s="36"/>
      <c r="AJ107" s="36"/>
    </row>
    <row r="108" spans="1:36" ht="59.25" customHeight="1" x14ac:dyDescent="0.2">
      <c r="A108" s="73">
        <v>32</v>
      </c>
      <c r="B108" s="140" t="s">
        <v>392</v>
      </c>
      <c r="C108" s="47" t="s">
        <v>95</v>
      </c>
      <c r="D108" s="74" t="s">
        <v>20</v>
      </c>
      <c r="E108" s="139">
        <f>E62</f>
        <v>155.99359999999999</v>
      </c>
      <c r="F108" s="76"/>
      <c r="G108" s="72">
        <f>ROUND(F108*E108,2)</f>
        <v>0</v>
      </c>
      <c r="AI108" s="36"/>
      <c r="AJ108" s="36"/>
    </row>
    <row r="109" spans="1:36" ht="35.25" customHeight="1" x14ac:dyDescent="0.2">
      <c r="A109" s="55"/>
      <c r="B109" s="141"/>
      <c r="C109" s="186" t="s">
        <v>105</v>
      </c>
      <c r="D109" s="187"/>
      <c r="E109" s="84"/>
      <c r="F109" s="65"/>
      <c r="G109" s="60"/>
    </row>
    <row r="110" spans="1:36" ht="39.75" customHeight="1" x14ac:dyDescent="0.2">
      <c r="A110" s="81"/>
      <c r="B110" s="142"/>
      <c r="C110" s="188" t="s">
        <v>261</v>
      </c>
      <c r="D110" s="191"/>
      <c r="E110" s="85"/>
      <c r="F110" s="65"/>
      <c r="G110" s="60"/>
    </row>
    <row r="111" spans="1:36" ht="36" customHeight="1" x14ac:dyDescent="0.2">
      <c r="A111" s="73">
        <v>33</v>
      </c>
      <c r="B111" s="149" t="s">
        <v>407</v>
      </c>
      <c r="C111" s="47" t="s">
        <v>96</v>
      </c>
      <c r="D111" s="74" t="s">
        <v>20</v>
      </c>
      <c r="E111" s="139">
        <f>E108</f>
        <v>155.99359999999999</v>
      </c>
      <c r="F111" s="76"/>
      <c r="G111" s="72">
        <f>ROUND(F111*E111,2)</f>
        <v>0</v>
      </c>
      <c r="K111" s="38"/>
      <c r="L111" s="38"/>
      <c r="M111" s="38"/>
    </row>
    <row r="112" spans="1:36" ht="39.75" customHeight="1" x14ac:dyDescent="0.2">
      <c r="A112" s="55"/>
      <c r="B112" s="141"/>
      <c r="C112" s="186" t="s">
        <v>105</v>
      </c>
      <c r="D112" s="187"/>
      <c r="E112" s="84"/>
      <c r="F112" s="65"/>
      <c r="G112" s="60"/>
    </row>
    <row r="113" spans="1:60" ht="48.6" customHeight="1" x14ac:dyDescent="0.2">
      <c r="A113" s="81"/>
      <c r="B113" s="142"/>
      <c r="C113" s="188" t="s">
        <v>262</v>
      </c>
      <c r="D113" s="191"/>
      <c r="E113" s="85"/>
      <c r="F113" s="65"/>
      <c r="G113" s="60"/>
      <c r="AI113" s="36">
        <v>1</v>
      </c>
      <c r="AJ113" s="36">
        <v>1</v>
      </c>
      <c r="BH113" s="27">
        <v>1.7816399999999999</v>
      </c>
    </row>
    <row r="114" spans="1:60" ht="42.75" customHeight="1" x14ac:dyDescent="0.2">
      <c r="A114" s="73">
        <v>34</v>
      </c>
      <c r="B114" s="140" t="s">
        <v>393</v>
      </c>
      <c r="C114" s="47" t="s">
        <v>97</v>
      </c>
      <c r="D114" s="74" t="s">
        <v>99</v>
      </c>
      <c r="E114" s="79">
        <f>6</f>
        <v>6</v>
      </c>
      <c r="F114" s="76"/>
      <c r="G114" s="72">
        <f>ROUND(F114*E114,2)</f>
        <v>0</v>
      </c>
    </row>
    <row r="115" spans="1:60" ht="51.75" customHeight="1" x14ac:dyDescent="0.2">
      <c r="A115" s="55"/>
      <c r="B115" s="141"/>
      <c r="C115" s="186" t="s">
        <v>104</v>
      </c>
      <c r="D115" s="187"/>
      <c r="E115" s="84"/>
      <c r="F115" s="65"/>
      <c r="G115" s="60"/>
      <c r="AI115" s="36">
        <v>1</v>
      </c>
      <c r="AJ115" s="36">
        <v>1</v>
      </c>
      <c r="BH115" s="27">
        <v>3.0000000000000001E-5</v>
      </c>
    </row>
    <row r="116" spans="1:60" ht="36" customHeight="1" x14ac:dyDescent="0.2">
      <c r="A116" s="81"/>
      <c r="B116" s="142"/>
      <c r="C116" s="188" t="s">
        <v>254</v>
      </c>
      <c r="D116" s="191"/>
      <c r="E116" s="85"/>
      <c r="F116" s="65"/>
      <c r="G116" s="60"/>
    </row>
    <row r="117" spans="1:60" ht="24.6" customHeight="1" x14ac:dyDescent="0.2">
      <c r="A117" s="73">
        <v>35</v>
      </c>
      <c r="B117" s="140" t="s">
        <v>394</v>
      </c>
      <c r="C117" s="82" t="s">
        <v>109</v>
      </c>
      <c r="D117" s="74" t="s">
        <v>99</v>
      </c>
      <c r="E117" s="87">
        <f>E114</f>
        <v>6</v>
      </c>
      <c r="F117" s="83"/>
      <c r="G117" s="72">
        <f>ROUND(F117*E117,2)</f>
        <v>0</v>
      </c>
      <c r="AI117" s="36">
        <v>1</v>
      </c>
      <c r="AJ117" s="36">
        <v>1</v>
      </c>
      <c r="BH117" s="27">
        <v>0.16</v>
      </c>
    </row>
    <row r="118" spans="1:60" ht="40.5" customHeight="1" x14ac:dyDescent="0.2">
      <c r="A118" s="55"/>
      <c r="B118" s="141"/>
      <c r="C118" s="186" t="s">
        <v>110</v>
      </c>
      <c r="D118" s="187"/>
      <c r="E118" s="84"/>
      <c r="F118" s="65"/>
      <c r="G118" s="61"/>
    </row>
    <row r="119" spans="1:60" ht="37.15" customHeight="1" x14ac:dyDescent="0.2">
      <c r="A119" s="81"/>
      <c r="B119" s="142"/>
      <c r="C119" s="188" t="s">
        <v>263</v>
      </c>
      <c r="D119" s="191"/>
      <c r="E119" s="85"/>
      <c r="F119" s="65"/>
      <c r="G119" s="61"/>
      <c r="AI119" s="36">
        <v>1</v>
      </c>
      <c r="AJ119" s="36">
        <v>1</v>
      </c>
      <c r="BH119" s="27">
        <v>0.10249999999999999</v>
      </c>
    </row>
    <row r="120" spans="1:60" ht="50.25" customHeight="1" x14ac:dyDescent="0.2">
      <c r="A120" s="73">
        <v>36</v>
      </c>
      <c r="B120" s="149" t="s">
        <v>408</v>
      </c>
      <c r="C120" s="117" t="s">
        <v>299</v>
      </c>
      <c r="D120" s="74" t="s">
        <v>99</v>
      </c>
      <c r="E120" s="76">
        <v>8</v>
      </c>
      <c r="F120" s="76"/>
      <c r="G120" s="72">
        <f>ROUND(F120*E120,2)</f>
        <v>0</v>
      </c>
    </row>
    <row r="121" spans="1:60" ht="66.75" customHeight="1" x14ac:dyDescent="0.2">
      <c r="A121" s="55"/>
      <c r="B121" s="141"/>
      <c r="C121" s="186" t="s">
        <v>298</v>
      </c>
      <c r="D121" s="187"/>
      <c r="E121" s="122"/>
      <c r="F121" s="123"/>
      <c r="G121" s="61"/>
      <c r="AI121" s="36">
        <v>3</v>
      </c>
      <c r="AJ121" s="36">
        <v>1</v>
      </c>
      <c r="BH121" s="27">
        <v>2.1999999999999999E-2</v>
      </c>
    </row>
    <row r="122" spans="1:60" ht="53.45" customHeight="1" x14ac:dyDescent="0.2">
      <c r="A122" s="81"/>
      <c r="B122" s="142"/>
      <c r="C122" s="188" t="s">
        <v>300</v>
      </c>
      <c r="D122" s="189"/>
      <c r="E122" s="99"/>
      <c r="F122" s="109"/>
      <c r="G122" s="92"/>
    </row>
    <row r="123" spans="1:60" ht="23.45" customHeight="1" x14ac:dyDescent="0.2">
      <c r="A123" s="73">
        <v>37</v>
      </c>
      <c r="B123" s="140" t="s">
        <v>395</v>
      </c>
      <c r="C123" s="82" t="s">
        <v>167</v>
      </c>
      <c r="D123" s="74" t="s">
        <v>305</v>
      </c>
      <c r="E123" s="76">
        <v>80</v>
      </c>
      <c r="F123" s="83"/>
      <c r="G123" s="72">
        <f>ROUND(F123*E123,2)</f>
        <v>0</v>
      </c>
    </row>
    <row r="124" spans="1:60" ht="40.5" customHeight="1" x14ac:dyDescent="0.2">
      <c r="A124" s="55"/>
      <c r="B124" s="141"/>
      <c r="C124" s="186" t="s">
        <v>306</v>
      </c>
      <c r="D124" s="187"/>
      <c r="E124" s="128"/>
      <c r="F124" s="65"/>
      <c r="G124" s="61"/>
    </row>
    <row r="125" spans="1:60" ht="25.5" customHeight="1" x14ac:dyDescent="0.2">
      <c r="A125" s="81"/>
      <c r="B125" s="142"/>
      <c r="C125" s="194" t="s">
        <v>308</v>
      </c>
      <c r="D125" s="195"/>
      <c r="E125" s="118"/>
      <c r="F125" s="65"/>
      <c r="G125" s="61"/>
    </row>
    <row r="126" spans="1:60" ht="28.9" customHeight="1" x14ac:dyDescent="0.2">
      <c r="A126" s="73">
        <v>38</v>
      </c>
      <c r="B126" s="140" t="s">
        <v>396</v>
      </c>
      <c r="C126" s="82" t="s">
        <v>304</v>
      </c>
      <c r="D126" s="74" t="s">
        <v>305</v>
      </c>
      <c r="E126" s="76">
        <v>80</v>
      </c>
      <c r="F126" s="83"/>
      <c r="G126" s="72">
        <f>ROUND(F126*E126,2)</f>
        <v>0</v>
      </c>
    </row>
    <row r="127" spans="1:60" ht="44.25" customHeight="1" x14ac:dyDescent="0.2">
      <c r="A127" s="55"/>
      <c r="B127" s="141"/>
      <c r="C127" s="186" t="s">
        <v>307</v>
      </c>
      <c r="D127" s="187"/>
      <c r="E127" s="128"/>
      <c r="F127" s="65"/>
      <c r="G127" s="61"/>
    </row>
    <row r="128" spans="1:60" ht="29.25" customHeight="1" x14ac:dyDescent="0.2">
      <c r="A128" s="81"/>
      <c r="B128" s="142"/>
      <c r="C128" s="196" t="s">
        <v>308</v>
      </c>
      <c r="D128" s="197"/>
      <c r="E128" s="118"/>
      <c r="F128" s="65"/>
      <c r="G128" s="61"/>
    </row>
    <row r="129" spans="1:7" ht="26.25" customHeight="1" x14ac:dyDescent="0.2">
      <c r="A129" s="73">
        <v>39</v>
      </c>
      <c r="B129" s="149" t="s">
        <v>409</v>
      </c>
      <c r="C129" s="134" t="s">
        <v>350</v>
      </c>
      <c r="D129" s="74" t="s">
        <v>99</v>
      </c>
      <c r="E129" s="88">
        <f>(1)*2</f>
        <v>2</v>
      </c>
      <c r="F129" s="76"/>
      <c r="G129" s="72">
        <f>ROUND(F129*E129,2)</f>
        <v>0</v>
      </c>
    </row>
    <row r="130" spans="1:7" ht="114.75" customHeight="1" x14ac:dyDescent="0.2">
      <c r="A130" s="55"/>
      <c r="B130" s="141"/>
      <c r="C130" s="186" t="s">
        <v>330</v>
      </c>
      <c r="D130" s="187"/>
      <c r="E130" s="137"/>
      <c r="F130" s="89"/>
      <c r="G130" s="61"/>
    </row>
    <row r="131" spans="1:7" ht="55.5" customHeight="1" x14ac:dyDescent="0.2">
      <c r="A131" s="81"/>
      <c r="B131" s="142"/>
      <c r="C131" s="188" t="s">
        <v>264</v>
      </c>
      <c r="D131" s="191"/>
      <c r="E131" s="136"/>
      <c r="F131" s="90"/>
      <c r="G131" s="92"/>
    </row>
    <row r="132" spans="1:7" ht="40.5" customHeight="1" x14ac:dyDescent="0.2">
      <c r="A132" s="73">
        <v>40</v>
      </c>
      <c r="B132" s="140" t="s">
        <v>397</v>
      </c>
      <c r="C132" s="47" t="s">
        <v>351</v>
      </c>
      <c r="D132" s="74" t="s">
        <v>99</v>
      </c>
      <c r="E132" s="88">
        <f>(1)*2</f>
        <v>2</v>
      </c>
      <c r="F132" s="130"/>
      <c r="G132" s="72">
        <f>ROUND(F132*E132,2)</f>
        <v>0</v>
      </c>
    </row>
    <row r="133" spans="1:7" ht="110.25" customHeight="1" x14ac:dyDescent="0.2">
      <c r="A133" s="55"/>
      <c r="B133" s="141"/>
      <c r="C133" s="186" t="s">
        <v>330</v>
      </c>
      <c r="D133" s="187"/>
      <c r="E133" s="137"/>
      <c r="F133" s="89"/>
      <c r="G133" s="61"/>
    </row>
    <row r="134" spans="1:7" ht="45" customHeight="1" x14ac:dyDescent="0.2">
      <c r="A134" s="81"/>
      <c r="B134" s="142"/>
      <c r="C134" s="188" t="s">
        <v>264</v>
      </c>
      <c r="D134" s="191"/>
      <c r="E134" s="118"/>
      <c r="F134" s="90"/>
      <c r="G134" s="61"/>
    </row>
    <row r="135" spans="1:7" ht="32.25" customHeight="1" x14ac:dyDescent="0.2">
      <c r="A135" s="73">
        <v>41</v>
      </c>
      <c r="B135" s="140" t="s">
        <v>398</v>
      </c>
      <c r="C135" s="47" t="s">
        <v>327</v>
      </c>
      <c r="D135" s="74" t="s">
        <v>99</v>
      </c>
      <c r="E135" s="88">
        <f>(2)*1.5</f>
        <v>3</v>
      </c>
      <c r="F135" s="130"/>
      <c r="G135" s="72">
        <f>ROUND(F135*E135,2)</f>
        <v>0</v>
      </c>
    </row>
    <row r="136" spans="1:7" ht="133.5" customHeight="1" x14ac:dyDescent="0.2">
      <c r="A136" s="55"/>
      <c r="B136" s="141"/>
      <c r="C136" s="186" t="s">
        <v>323</v>
      </c>
      <c r="D136" s="187"/>
      <c r="E136" s="137"/>
      <c r="F136" s="89"/>
      <c r="G136" s="61"/>
    </row>
    <row r="137" spans="1:7" ht="45" customHeight="1" x14ac:dyDescent="0.2">
      <c r="A137" s="81"/>
      <c r="B137" s="142"/>
      <c r="C137" s="188" t="s">
        <v>265</v>
      </c>
      <c r="D137" s="191"/>
      <c r="E137" s="118"/>
      <c r="F137" s="90"/>
      <c r="G137" s="61"/>
    </row>
    <row r="138" spans="1:7" ht="31.9" customHeight="1" x14ac:dyDescent="0.2">
      <c r="A138" s="73">
        <v>42</v>
      </c>
      <c r="B138" s="149" t="s">
        <v>410</v>
      </c>
      <c r="C138" s="47" t="s">
        <v>326</v>
      </c>
      <c r="D138" s="74" t="s">
        <v>99</v>
      </c>
      <c r="E138" s="88">
        <f>(1+2)*1.333</f>
        <v>3.9989999999999997</v>
      </c>
      <c r="F138" s="130"/>
      <c r="G138" s="72">
        <f>ROUND(F138*E138,2)</f>
        <v>0</v>
      </c>
    </row>
    <row r="139" spans="1:7" ht="136.5" customHeight="1" x14ac:dyDescent="0.2">
      <c r="A139" s="55"/>
      <c r="B139" s="141"/>
      <c r="C139" s="186" t="s">
        <v>323</v>
      </c>
      <c r="D139" s="187"/>
      <c r="E139" s="137"/>
      <c r="F139" s="89"/>
      <c r="G139" s="61"/>
    </row>
    <row r="140" spans="1:7" ht="39.75" customHeight="1" x14ac:dyDescent="0.2">
      <c r="A140" s="81"/>
      <c r="B140" s="142"/>
      <c r="C140" s="188" t="s">
        <v>266</v>
      </c>
      <c r="D140" s="191"/>
      <c r="E140" s="118"/>
      <c r="F140" s="90"/>
      <c r="G140" s="61"/>
    </row>
    <row r="141" spans="1:7" ht="34.9" customHeight="1" x14ac:dyDescent="0.2">
      <c r="A141" s="73">
        <v>43</v>
      </c>
      <c r="B141" s="140" t="s">
        <v>411</v>
      </c>
      <c r="C141" s="47" t="s">
        <v>324</v>
      </c>
      <c r="D141" s="74" t="s">
        <v>99</v>
      </c>
      <c r="E141" s="88">
        <f>(1)*2</f>
        <v>2</v>
      </c>
      <c r="F141" s="130"/>
      <c r="G141" s="72">
        <f>ROUND(F141*E141,2)</f>
        <v>0</v>
      </c>
    </row>
    <row r="142" spans="1:7" ht="130.5" customHeight="1" x14ac:dyDescent="0.2">
      <c r="A142" s="55"/>
      <c r="B142" s="141"/>
      <c r="C142" s="186" t="s">
        <v>323</v>
      </c>
      <c r="D142" s="187"/>
      <c r="E142" s="137"/>
      <c r="F142" s="89"/>
      <c r="G142" s="61"/>
    </row>
    <row r="143" spans="1:7" ht="48" customHeight="1" x14ac:dyDescent="0.2">
      <c r="A143" s="81"/>
      <c r="B143" s="142"/>
      <c r="C143" s="188" t="s">
        <v>267</v>
      </c>
      <c r="D143" s="191"/>
      <c r="E143" s="118"/>
      <c r="F143" s="90"/>
      <c r="G143" s="61"/>
    </row>
    <row r="144" spans="1:7" ht="36.6" customHeight="1" x14ac:dyDescent="0.2">
      <c r="A144" s="73">
        <v>44</v>
      </c>
      <c r="B144" s="140" t="s">
        <v>412</v>
      </c>
      <c r="C144" s="47" t="s">
        <v>325</v>
      </c>
      <c r="D144" s="74" t="s">
        <v>99</v>
      </c>
      <c r="E144" s="88">
        <f>(2)*1.5</f>
        <v>3</v>
      </c>
      <c r="F144" s="130"/>
      <c r="G144" s="72">
        <f>ROUND(F144*E144,2)</f>
        <v>0</v>
      </c>
    </row>
    <row r="145" spans="1:36" ht="123.75" customHeight="1" x14ac:dyDescent="0.2">
      <c r="A145" s="55"/>
      <c r="B145" s="141"/>
      <c r="C145" s="186" t="s">
        <v>323</v>
      </c>
      <c r="D145" s="187"/>
      <c r="E145" s="137"/>
      <c r="F145" s="89"/>
      <c r="G145" s="61"/>
    </row>
    <row r="146" spans="1:36" ht="64.5" customHeight="1" x14ac:dyDescent="0.2">
      <c r="A146" s="81"/>
      <c r="B146" s="142"/>
      <c r="C146" s="188" t="s">
        <v>265</v>
      </c>
      <c r="D146" s="191"/>
      <c r="E146" s="118"/>
      <c r="F146" s="90"/>
      <c r="G146" s="61"/>
    </row>
    <row r="147" spans="1:36" ht="36.6" customHeight="1" x14ac:dyDescent="0.2">
      <c r="A147" s="73">
        <v>45</v>
      </c>
      <c r="B147" s="149" t="s">
        <v>413</v>
      </c>
      <c r="C147" s="47" t="s">
        <v>328</v>
      </c>
      <c r="D147" s="74" t="s">
        <v>99</v>
      </c>
      <c r="E147" s="88">
        <f>4</f>
        <v>4</v>
      </c>
      <c r="F147" s="130"/>
      <c r="G147" s="72">
        <f>ROUND(F147*E147,2)</f>
        <v>0</v>
      </c>
    </row>
    <row r="148" spans="1:36" ht="126" customHeight="1" x14ac:dyDescent="0.2">
      <c r="A148" s="55"/>
      <c r="B148" s="141"/>
      <c r="C148" s="186" t="s">
        <v>229</v>
      </c>
      <c r="D148" s="187"/>
      <c r="E148" s="137"/>
      <c r="F148" s="89"/>
      <c r="G148" s="61"/>
    </row>
    <row r="149" spans="1:36" ht="57" customHeight="1" x14ac:dyDescent="0.2">
      <c r="A149" s="81"/>
      <c r="B149" s="142"/>
      <c r="C149" s="188" t="s">
        <v>268</v>
      </c>
      <c r="D149" s="191"/>
      <c r="E149" s="118"/>
      <c r="F149" s="90"/>
      <c r="G149" s="61"/>
    </row>
    <row r="150" spans="1:36" ht="34.15" customHeight="1" x14ac:dyDescent="0.2">
      <c r="A150" s="73">
        <v>46</v>
      </c>
      <c r="B150" s="140" t="s">
        <v>414</v>
      </c>
      <c r="C150" s="47" t="s">
        <v>329</v>
      </c>
      <c r="D150" s="74" t="s">
        <v>99</v>
      </c>
      <c r="E150" s="88">
        <f>(1)*2</f>
        <v>2</v>
      </c>
      <c r="F150" s="130"/>
      <c r="G150" s="72">
        <f>ROUND(F150*E150,2)</f>
        <v>0</v>
      </c>
      <c r="I150" s="38"/>
    </row>
    <row r="151" spans="1:36" ht="135.75" customHeight="1" x14ac:dyDescent="0.2">
      <c r="A151" s="55"/>
      <c r="B151" s="141"/>
      <c r="C151" s="186" t="s">
        <v>323</v>
      </c>
      <c r="D151" s="187"/>
      <c r="E151" s="137"/>
      <c r="F151" s="89"/>
      <c r="G151" s="61"/>
    </row>
    <row r="152" spans="1:36" ht="52.5" customHeight="1" x14ac:dyDescent="0.2">
      <c r="A152" s="81"/>
      <c r="B152" s="142"/>
      <c r="C152" s="188" t="s">
        <v>269</v>
      </c>
      <c r="D152" s="191"/>
      <c r="E152" s="118"/>
      <c r="F152" s="90"/>
      <c r="G152" s="61"/>
      <c r="I152" s="91"/>
      <c r="J152" s="91"/>
    </row>
    <row r="153" spans="1:36" ht="54" customHeight="1" x14ac:dyDescent="0.2">
      <c r="A153" s="73">
        <v>47</v>
      </c>
      <c r="B153" s="140" t="s">
        <v>415</v>
      </c>
      <c r="C153" s="47" t="s">
        <v>457</v>
      </c>
      <c r="D153" s="74" t="s">
        <v>99</v>
      </c>
      <c r="E153" s="88">
        <v>19</v>
      </c>
      <c r="F153" s="130"/>
      <c r="G153" s="72">
        <f>ROUND(F153*E153,2)</f>
        <v>0</v>
      </c>
    </row>
    <row r="154" spans="1:36" ht="76.5" customHeight="1" x14ac:dyDescent="0.2">
      <c r="A154" s="55"/>
      <c r="B154" s="141"/>
      <c r="C154" s="186" t="s">
        <v>379</v>
      </c>
      <c r="D154" s="187"/>
      <c r="E154" s="137"/>
      <c r="F154" s="89"/>
      <c r="G154" s="61"/>
    </row>
    <row r="155" spans="1:36" ht="57" customHeight="1" x14ac:dyDescent="0.2">
      <c r="A155" s="81"/>
      <c r="B155" s="142"/>
      <c r="C155" s="188" t="s">
        <v>378</v>
      </c>
      <c r="D155" s="191"/>
      <c r="E155" s="118"/>
      <c r="F155" s="90"/>
      <c r="G155" s="61"/>
      <c r="I155" s="91"/>
      <c r="J155" s="91"/>
    </row>
    <row r="156" spans="1:36" ht="31.9" customHeight="1" x14ac:dyDescent="0.2">
      <c r="A156" s="73">
        <v>48</v>
      </c>
      <c r="B156" s="140" t="s">
        <v>416</v>
      </c>
      <c r="C156" s="47" t="s">
        <v>297</v>
      </c>
      <c r="D156" s="74" t="s">
        <v>138</v>
      </c>
      <c r="E156" s="79">
        <v>1.35</v>
      </c>
      <c r="F156" s="76"/>
      <c r="G156" s="72">
        <f>ROUND(F156*E156,2)</f>
        <v>0</v>
      </c>
    </row>
    <row r="157" spans="1:36" ht="26.25" customHeight="1" x14ac:dyDescent="0.2">
      <c r="A157" s="55"/>
      <c r="B157" s="66"/>
      <c r="C157" s="186"/>
      <c r="D157" s="187"/>
      <c r="E157" s="84"/>
      <c r="F157" s="65"/>
      <c r="G157" s="60"/>
      <c r="AI157" s="36"/>
      <c r="AJ157" s="36"/>
    </row>
    <row r="158" spans="1:36" ht="22.5" customHeight="1" x14ac:dyDescent="0.2">
      <c r="A158" s="81"/>
      <c r="B158" s="48"/>
      <c r="C158" s="77"/>
      <c r="D158" s="78"/>
      <c r="E158" s="85"/>
      <c r="F158" s="65"/>
      <c r="G158" s="60"/>
      <c r="AI158" s="36"/>
      <c r="AJ158" s="36"/>
    </row>
    <row r="159" spans="1:36" ht="23.25" customHeight="1" x14ac:dyDescent="0.25">
      <c r="A159" s="155"/>
      <c r="B159" s="155" t="s">
        <v>19</v>
      </c>
      <c r="C159" s="155" t="str">
        <f>C7</f>
        <v>Vnitřní vodovod</v>
      </c>
      <c r="D159" s="157"/>
      <c r="E159" s="158"/>
      <c r="F159" s="158"/>
      <c r="G159" s="159">
        <f>SUM(G10:G158)</f>
        <v>0</v>
      </c>
      <c r="AI159" s="36"/>
      <c r="AJ159" s="36"/>
    </row>
    <row r="160" spans="1:36" ht="28.5" customHeight="1" x14ac:dyDescent="0.25">
      <c r="A160" s="106" t="s">
        <v>18</v>
      </c>
      <c r="B160" s="150" t="s">
        <v>207</v>
      </c>
      <c r="C160" s="96" t="s">
        <v>111</v>
      </c>
      <c r="D160" s="111"/>
      <c r="E160" s="112"/>
      <c r="F160" s="112"/>
      <c r="G160" s="105"/>
    </row>
    <row r="161" spans="1:97" ht="26.25" x14ac:dyDescent="0.2">
      <c r="A161" s="67">
        <v>49</v>
      </c>
      <c r="B161" s="140" t="s">
        <v>417</v>
      </c>
      <c r="C161" s="117" t="s">
        <v>335</v>
      </c>
      <c r="D161" s="101" t="s">
        <v>20</v>
      </c>
      <c r="E161" s="115">
        <v>14</v>
      </c>
      <c r="F161" s="108"/>
      <c r="G161" s="72">
        <f>ROUND(F161*E161,2)</f>
        <v>0</v>
      </c>
    </row>
    <row r="162" spans="1:97" ht="73.5" customHeight="1" x14ac:dyDescent="0.2">
      <c r="A162" s="51"/>
      <c r="B162" s="66"/>
      <c r="C162" s="198" t="s">
        <v>113</v>
      </c>
      <c r="D162" s="199"/>
      <c r="E162" s="95"/>
      <c r="F162" s="110"/>
      <c r="G162" s="49"/>
      <c r="K162" s="91"/>
      <c r="L162" s="91"/>
      <c r="M162" s="91"/>
      <c r="BT162" s="36">
        <v>1</v>
      </c>
      <c r="BU162" s="36">
        <v>1</v>
      </c>
      <c r="CS162" s="27">
        <v>0</v>
      </c>
    </row>
    <row r="163" spans="1:97" ht="51.75" customHeight="1" x14ac:dyDescent="0.2">
      <c r="A163" s="51"/>
      <c r="B163" s="48"/>
      <c r="C163" s="184" t="s">
        <v>334</v>
      </c>
      <c r="D163" s="190"/>
      <c r="E163" s="95"/>
      <c r="F163" s="110"/>
      <c r="G163" s="49"/>
    </row>
    <row r="164" spans="1:97" ht="39" customHeight="1" x14ac:dyDescent="0.2">
      <c r="A164" s="73">
        <v>50</v>
      </c>
      <c r="B164" s="140" t="s">
        <v>418</v>
      </c>
      <c r="C164" s="117" t="s">
        <v>336</v>
      </c>
      <c r="D164" s="101" t="s">
        <v>20</v>
      </c>
      <c r="E164" s="115">
        <v>4</v>
      </c>
      <c r="F164" s="115"/>
      <c r="G164" s="72">
        <f>ROUND(F164*E164,2)</f>
        <v>0</v>
      </c>
    </row>
    <row r="165" spans="1:97" ht="57.75" customHeight="1" x14ac:dyDescent="0.2">
      <c r="A165" s="55"/>
      <c r="B165" s="66"/>
      <c r="C165" s="198" t="s">
        <v>113</v>
      </c>
      <c r="D165" s="199"/>
      <c r="E165" s="95"/>
      <c r="F165" s="110"/>
      <c r="G165" s="49"/>
      <c r="K165" s="91"/>
      <c r="L165" s="91"/>
      <c r="M165" s="91"/>
      <c r="BT165" s="36">
        <v>1</v>
      </c>
      <c r="BU165" s="36">
        <v>1</v>
      </c>
      <c r="CS165" s="27">
        <v>0</v>
      </c>
    </row>
    <row r="166" spans="1:97" ht="51.75" customHeight="1" x14ac:dyDescent="0.2">
      <c r="A166" s="81"/>
      <c r="B166" s="48"/>
      <c r="C166" s="184" t="s">
        <v>114</v>
      </c>
      <c r="D166" s="190"/>
      <c r="E166" s="95"/>
      <c r="F166" s="110"/>
      <c r="G166" s="49"/>
    </row>
    <row r="167" spans="1:97" ht="39.75" customHeight="1" x14ac:dyDescent="0.2">
      <c r="A167" s="67">
        <v>51</v>
      </c>
      <c r="B167" s="140" t="s">
        <v>185</v>
      </c>
      <c r="C167" s="117" t="s">
        <v>339</v>
      </c>
      <c r="D167" s="74" t="s">
        <v>20</v>
      </c>
      <c r="E167" s="76">
        <v>50</v>
      </c>
      <c r="F167" s="76"/>
      <c r="G167" s="72">
        <f>ROUND(F167*E167,2)</f>
        <v>0</v>
      </c>
    </row>
    <row r="168" spans="1:97" ht="69" customHeight="1" x14ac:dyDescent="0.2">
      <c r="A168" s="51"/>
      <c r="B168" s="66"/>
      <c r="C168" s="182" t="s">
        <v>113</v>
      </c>
      <c r="D168" s="183"/>
      <c r="E168" s="122"/>
      <c r="F168" s="123"/>
      <c r="G168" s="61"/>
    </row>
    <row r="169" spans="1:97" ht="42.75" customHeight="1" x14ac:dyDescent="0.2">
      <c r="A169" s="51"/>
      <c r="B169" s="48"/>
      <c r="C169" s="184" t="s">
        <v>337</v>
      </c>
      <c r="D169" s="190"/>
      <c r="E169" s="122"/>
      <c r="F169" s="123"/>
      <c r="G169" s="61"/>
    </row>
    <row r="170" spans="1:97" ht="44.25" customHeight="1" x14ac:dyDescent="0.2">
      <c r="A170" s="73">
        <v>52</v>
      </c>
      <c r="B170" s="140" t="s">
        <v>186</v>
      </c>
      <c r="C170" s="117" t="s">
        <v>368</v>
      </c>
      <c r="D170" s="74" t="s">
        <v>20</v>
      </c>
      <c r="E170" s="76">
        <v>140</v>
      </c>
      <c r="F170" s="76"/>
      <c r="G170" s="72">
        <f>ROUND(F170*E170,2)</f>
        <v>0</v>
      </c>
    </row>
    <row r="171" spans="1:97" ht="56.25" customHeight="1" x14ac:dyDescent="0.2">
      <c r="A171" s="55"/>
      <c r="B171" s="66"/>
      <c r="C171" s="182" t="s">
        <v>113</v>
      </c>
      <c r="D171" s="183"/>
      <c r="E171" s="122"/>
      <c r="F171" s="123"/>
      <c r="G171" s="61"/>
    </row>
    <row r="172" spans="1:97" ht="44.25" customHeight="1" x14ac:dyDescent="0.2">
      <c r="A172" s="81"/>
      <c r="B172" s="48"/>
      <c r="C172" s="184" t="s">
        <v>338</v>
      </c>
      <c r="D172" s="190"/>
      <c r="E172" s="122"/>
      <c r="F172" s="123"/>
      <c r="G172" s="61"/>
    </row>
    <row r="173" spans="1:97" ht="25.5" customHeight="1" x14ac:dyDescent="0.2">
      <c r="A173" s="67">
        <v>53</v>
      </c>
      <c r="B173" s="140" t="s">
        <v>187</v>
      </c>
      <c r="C173" s="117" t="s">
        <v>369</v>
      </c>
      <c r="D173" s="74" t="s">
        <v>20</v>
      </c>
      <c r="E173" s="76">
        <v>48</v>
      </c>
      <c r="F173" s="76"/>
      <c r="G173" s="72">
        <f>ROUND(F173*E173,2)</f>
        <v>0</v>
      </c>
    </row>
    <row r="174" spans="1:97" ht="68.25" customHeight="1" x14ac:dyDescent="0.2">
      <c r="A174" s="51"/>
      <c r="B174" s="66"/>
      <c r="C174" s="182" t="s">
        <v>113</v>
      </c>
      <c r="D174" s="183"/>
      <c r="E174" s="122"/>
      <c r="F174" s="123"/>
      <c r="G174" s="61"/>
      <c r="AB174" s="36">
        <v>1</v>
      </c>
      <c r="AC174" s="36">
        <v>1</v>
      </c>
      <c r="BA174" s="27">
        <v>0</v>
      </c>
    </row>
    <row r="175" spans="1:97" ht="49.5" customHeight="1" x14ac:dyDescent="0.2">
      <c r="A175" s="51"/>
      <c r="B175" s="48"/>
      <c r="C175" s="184" t="s">
        <v>340</v>
      </c>
      <c r="D175" s="190"/>
      <c r="E175" s="122"/>
      <c r="F175" s="123"/>
      <c r="G175" s="61"/>
    </row>
    <row r="176" spans="1:97" ht="37.5" customHeight="1" x14ac:dyDescent="0.2">
      <c r="A176" s="73">
        <v>54</v>
      </c>
      <c r="B176" s="140" t="s">
        <v>188</v>
      </c>
      <c r="C176" s="117" t="s">
        <v>341</v>
      </c>
      <c r="D176" s="74" t="s">
        <v>20</v>
      </c>
      <c r="E176" s="76">
        <v>42</v>
      </c>
      <c r="F176" s="76"/>
      <c r="G176" s="72">
        <f>ROUND(F176*E176,2)</f>
        <v>0</v>
      </c>
      <c r="AB176" s="36">
        <v>1</v>
      </c>
      <c r="AC176" s="36">
        <v>1</v>
      </c>
      <c r="BA176" s="27">
        <v>0</v>
      </c>
    </row>
    <row r="177" spans="1:53" ht="63.75" customHeight="1" x14ac:dyDescent="0.2">
      <c r="A177" s="55"/>
      <c r="B177" s="66"/>
      <c r="C177" s="182" t="s">
        <v>113</v>
      </c>
      <c r="D177" s="183"/>
      <c r="E177" s="122"/>
      <c r="F177" s="123"/>
      <c r="G177" s="61"/>
      <c r="K177" s="91"/>
      <c r="L177" s="91"/>
      <c r="AB177" s="36">
        <v>1</v>
      </c>
      <c r="AC177" s="36">
        <v>1</v>
      </c>
      <c r="BA177" s="27">
        <v>0</v>
      </c>
    </row>
    <row r="178" spans="1:53" ht="42.75" customHeight="1" x14ac:dyDescent="0.2">
      <c r="A178" s="81"/>
      <c r="B178" s="48"/>
      <c r="C178" s="184" t="s">
        <v>342</v>
      </c>
      <c r="D178" s="190"/>
      <c r="E178" s="122"/>
      <c r="F178" s="123"/>
      <c r="G178" s="61"/>
    </row>
    <row r="179" spans="1:53" ht="37.5" customHeight="1" x14ac:dyDescent="0.2">
      <c r="A179" s="67">
        <v>55</v>
      </c>
      <c r="B179" s="140" t="s">
        <v>419</v>
      </c>
      <c r="C179" s="47" t="s">
        <v>343</v>
      </c>
      <c r="D179" s="74" t="s">
        <v>20</v>
      </c>
      <c r="E179" s="76">
        <v>21</v>
      </c>
      <c r="F179" s="76"/>
      <c r="G179" s="72">
        <f>ROUND(F179*E179,2)</f>
        <v>0</v>
      </c>
      <c r="AB179" s="36">
        <v>1</v>
      </c>
      <c r="AC179" s="36">
        <v>1</v>
      </c>
      <c r="BA179" s="27">
        <v>0</v>
      </c>
    </row>
    <row r="180" spans="1:53" ht="72" customHeight="1" x14ac:dyDescent="0.2">
      <c r="A180" s="51"/>
      <c r="B180" s="141"/>
      <c r="C180" s="182" t="s">
        <v>113</v>
      </c>
      <c r="D180" s="183"/>
      <c r="E180" s="122"/>
      <c r="F180" s="123"/>
      <c r="G180" s="61"/>
      <c r="L180" s="91"/>
      <c r="M180" s="91"/>
    </row>
    <row r="181" spans="1:53" ht="47.25" customHeight="1" x14ac:dyDescent="0.2">
      <c r="A181" s="51"/>
      <c r="B181" s="142"/>
      <c r="C181" s="184" t="s">
        <v>344</v>
      </c>
      <c r="D181" s="185"/>
      <c r="E181" s="122"/>
      <c r="F181" s="123"/>
      <c r="G181" s="61"/>
      <c r="K181" s="91"/>
    </row>
    <row r="182" spans="1:53" ht="45.75" customHeight="1" x14ac:dyDescent="0.2">
      <c r="A182" s="73">
        <v>56</v>
      </c>
      <c r="B182" s="140" t="s">
        <v>189</v>
      </c>
      <c r="C182" s="117" t="s">
        <v>372</v>
      </c>
      <c r="D182" s="74" t="s">
        <v>99</v>
      </c>
      <c r="E182" s="76">
        <v>8</v>
      </c>
      <c r="F182" s="76"/>
      <c r="G182" s="72">
        <f>ROUND(F182*E182,2)</f>
        <v>0</v>
      </c>
    </row>
    <row r="183" spans="1:53" ht="57.75" customHeight="1" x14ac:dyDescent="0.2">
      <c r="A183" s="55"/>
      <c r="B183" s="66"/>
      <c r="C183" s="186" t="s">
        <v>298</v>
      </c>
      <c r="D183" s="187"/>
      <c r="E183" s="122"/>
      <c r="F183" s="123"/>
      <c r="G183" s="61"/>
      <c r="M183" s="91"/>
      <c r="AB183" s="36">
        <v>1</v>
      </c>
      <c r="AC183" s="36">
        <v>1</v>
      </c>
      <c r="BA183" s="27">
        <v>2.5249999999999999</v>
      </c>
    </row>
    <row r="184" spans="1:53" ht="56.25" customHeight="1" x14ac:dyDescent="0.2">
      <c r="A184" s="81"/>
      <c r="B184" s="48"/>
      <c r="C184" s="188" t="s">
        <v>300</v>
      </c>
      <c r="D184" s="189"/>
      <c r="E184" s="99"/>
      <c r="F184" s="109"/>
      <c r="G184" s="92"/>
      <c r="L184" s="91"/>
    </row>
    <row r="185" spans="1:53" ht="42.75" customHeight="1" x14ac:dyDescent="0.2">
      <c r="A185" s="67">
        <v>57</v>
      </c>
      <c r="B185" s="140" t="s">
        <v>190</v>
      </c>
      <c r="C185" s="117" t="s">
        <v>333</v>
      </c>
      <c r="D185" s="74" t="s">
        <v>20</v>
      </c>
      <c r="E185" s="76">
        <v>325</v>
      </c>
      <c r="F185" s="76"/>
      <c r="G185" s="72">
        <f>ROUND(F185*E185,2)</f>
        <v>0</v>
      </c>
    </row>
    <row r="186" spans="1:53" ht="47.25" customHeight="1" x14ac:dyDescent="0.2">
      <c r="A186" s="51"/>
      <c r="B186" s="66"/>
      <c r="C186" s="186" t="s">
        <v>332</v>
      </c>
      <c r="D186" s="187"/>
      <c r="E186" s="122"/>
      <c r="F186" s="123"/>
      <c r="G186" s="61"/>
      <c r="AB186" s="36">
        <v>1</v>
      </c>
      <c r="AC186" s="36">
        <v>1</v>
      </c>
      <c r="BA186" s="27">
        <v>2.5249999999999999</v>
      </c>
    </row>
    <row r="187" spans="1:53" ht="56.25" customHeight="1" x14ac:dyDescent="0.2">
      <c r="A187" s="51"/>
      <c r="B187" s="48"/>
      <c r="C187" s="188" t="s">
        <v>115</v>
      </c>
      <c r="D187" s="189"/>
      <c r="E187" s="99"/>
      <c r="F187" s="109"/>
      <c r="G187" s="92"/>
      <c r="M187" s="91"/>
    </row>
    <row r="188" spans="1:53" ht="32.25" customHeight="1" x14ac:dyDescent="0.2">
      <c r="A188" s="73">
        <v>58</v>
      </c>
      <c r="B188" s="140" t="s">
        <v>191</v>
      </c>
      <c r="C188" s="117" t="s">
        <v>116</v>
      </c>
      <c r="D188" s="74" t="s">
        <v>99</v>
      </c>
      <c r="E188" s="76">
        <v>4</v>
      </c>
      <c r="F188" s="76"/>
      <c r="G188" s="72">
        <f>ROUND(F188*E188,2)</f>
        <v>0</v>
      </c>
    </row>
    <row r="189" spans="1:53" ht="63" customHeight="1" x14ac:dyDescent="0.2">
      <c r="A189" s="55"/>
      <c r="B189" s="66"/>
      <c r="C189" s="186" t="s">
        <v>117</v>
      </c>
      <c r="D189" s="187"/>
      <c r="E189" s="118"/>
      <c r="F189" s="65"/>
      <c r="G189" s="61"/>
      <c r="AB189" s="36">
        <v>1</v>
      </c>
      <c r="AC189" s="36">
        <v>1</v>
      </c>
      <c r="BA189" s="27">
        <v>2.5249999999999999</v>
      </c>
    </row>
    <row r="190" spans="1:53" ht="51" customHeight="1" x14ac:dyDescent="0.2">
      <c r="A190" s="81"/>
      <c r="B190" s="48"/>
      <c r="C190" s="188" t="s">
        <v>345</v>
      </c>
      <c r="D190" s="189"/>
      <c r="E190" s="118"/>
      <c r="F190" s="65"/>
      <c r="G190" s="61"/>
      <c r="N190" s="91"/>
    </row>
    <row r="191" spans="1:53" ht="32.25" customHeight="1" x14ac:dyDescent="0.2">
      <c r="A191" s="67">
        <v>59</v>
      </c>
      <c r="B191" s="140" t="s">
        <v>420</v>
      </c>
      <c r="C191" s="117" t="s">
        <v>118</v>
      </c>
      <c r="D191" s="74" t="s">
        <v>99</v>
      </c>
      <c r="E191" s="76">
        <v>5</v>
      </c>
      <c r="F191" s="76"/>
      <c r="G191" s="72">
        <f>ROUND(F191*E191,2)</f>
        <v>0</v>
      </c>
    </row>
    <row r="192" spans="1:53" ht="59.25" customHeight="1" x14ac:dyDescent="0.2">
      <c r="A192" s="51"/>
      <c r="B192" s="66"/>
      <c r="C192" s="186" t="s">
        <v>117</v>
      </c>
      <c r="D192" s="187"/>
      <c r="E192" s="118"/>
      <c r="F192" s="65"/>
      <c r="G192" s="61"/>
      <c r="AB192" s="36">
        <v>1</v>
      </c>
      <c r="AC192" s="36">
        <v>1</v>
      </c>
      <c r="BA192" s="27">
        <v>0</v>
      </c>
    </row>
    <row r="193" spans="1:53" ht="42.75" customHeight="1" x14ac:dyDescent="0.2">
      <c r="A193" s="51"/>
      <c r="B193" s="48"/>
      <c r="C193" s="188" t="s">
        <v>346</v>
      </c>
      <c r="D193" s="191"/>
      <c r="E193" s="119"/>
      <c r="F193" s="120"/>
      <c r="G193" s="92"/>
      <c r="O193" s="91"/>
    </row>
    <row r="194" spans="1:53" ht="25.5" customHeight="1" x14ac:dyDescent="0.2">
      <c r="A194" s="73">
        <v>60</v>
      </c>
      <c r="B194" s="140" t="s">
        <v>192</v>
      </c>
      <c r="C194" s="117" t="s">
        <v>119</v>
      </c>
      <c r="D194" s="74" t="s">
        <v>99</v>
      </c>
      <c r="E194" s="76">
        <v>2</v>
      </c>
      <c r="F194" s="76"/>
      <c r="G194" s="72">
        <f>ROUND(F194*E194,2)</f>
        <v>0</v>
      </c>
    </row>
    <row r="195" spans="1:53" ht="57" customHeight="1" x14ac:dyDescent="0.2">
      <c r="A195" s="55"/>
      <c r="B195" s="66"/>
      <c r="C195" s="186" t="s">
        <v>117</v>
      </c>
      <c r="D195" s="187"/>
      <c r="E195" s="118"/>
      <c r="F195" s="65"/>
      <c r="G195" s="61"/>
      <c r="AB195" s="36">
        <v>1</v>
      </c>
      <c r="AC195" s="36">
        <v>1</v>
      </c>
      <c r="BA195" s="27">
        <v>0</v>
      </c>
    </row>
    <row r="196" spans="1:53" ht="56.25" customHeight="1" x14ac:dyDescent="0.2">
      <c r="A196" s="81"/>
      <c r="B196" s="48"/>
      <c r="C196" s="188" t="s">
        <v>120</v>
      </c>
      <c r="D196" s="191"/>
      <c r="E196" s="119"/>
      <c r="F196" s="120"/>
      <c r="G196" s="92"/>
    </row>
    <row r="197" spans="1:53" ht="37.5" customHeight="1" x14ac:dyDescent="0.2">
      <c r="A197" s="67">
        <v>61</v>
      </c>
      <c r="B197" s="140" t="s">
        <v>193</v>
      </c>
      <c r="C197" s="117" t="s">
        <v>121</v>
      </c>
      <c r="D197" s="74" t="s">
        <v>99</v>
      </c>
      <c r="E197" s="76">
        <v>1</v>
      </c>
      <c r="F197" s="76"/>
      <c r="G197" s="72">
        <f>ROUND(F197*E197,2)</f>
        <v>0</v>
      </c>
    </row>
    <row r="198" spans="1:53" ht="60.75" customHeight="1" x14ac:dyDescent="0.2">
      <c r="A198" s="51"/>
      <c r="B198" s="66"/>
      <c r="C198" s="186" t="s">
        <v>117</v>
      </c>
      <c r="D198" s="187"/>
      <c r="E198" s="118"/>
      <c r="F198" s="65"/>
      <c r="G198" s="61"/>
    </row>
    <row r="199" spans="1:53" ht="42.75" customHeight="1" x14ac:dyDescent="0.2">
      <c r="A199" s="51"/>
      <c r="B199" s="48"/>
      <c r="C199" s="188" t="s">
        <v>122</v>
      </c>
      <c r="D199" s="191"/>
      <c r="E199" s="119"/>
      <c r="F199" s="120"/>
      <c r="G199" s="92"/>
      <c r="AB199" s="36">
        <v>1</v>
      </c>
      <c r="AC199" s="36">
        <v>1</v>
      </c>
      <c r="BA199" s="27">
        <v>0</v>
      </c>
    </row>
    <row r="200" spans="1:53" ht="25.5" customHeight="1" x14ac:dyDescent="0.2">
      <c r="A200" s="73">
        <v>62</v>
      </c>
      <c r="B200" s="140" t="s">
        <v>421</v>
      </c>
      <c r="C200" s="117" t="s">
        <v>124</v>
      </c>
      <c r="D200" s="74" t="s">
        <v>99</v>
      </c>
      <c r="E200" s="76">
        <v>4</v>
      </c>
      <c r="F200" s="76"/>
      <c r="G200" s="72">
        <f>ROUND(F200*E200,2)</f>
        <v>0</v>
      </c>
    </row>
    <row r="201" spans="1:53" ht="45.75" customHeight="1" x14ac:dyDescent="0.2">
      <c r="A201" s="55"/>
      <c r="B201" s="66"/>
      <c r="C201" s="182" t="s">
        <v>123</v>
      </c>
      <c r="D201" s="183"/>
      <c r="E201" s="122"/>
      <c r="F201" s="123"/>
      <c r="G201" s="61"/>
      <c r="AB201" s="36">
        <v>1</v>
      </c>
      <c r="AC201" s="36">
        <v>1</v>
      </c>
      <c r="BA201" s="27">
        <v>0</v>
      </c>
    </row>
    <row r="202" spans="1:53" ht="69.75" customHeight="1" x14ac:dyDescent="0.2">
      <c r="A202" s="81"/>
      <c r="B202" s="48"/>
      <c r="C202" s="184" t="s">
        <v>347</v>
      </c>
      <c r="D202" s="190"/>
      <c r="E202" s="99"/>
      <c r="F202" s="109"/>
      <c r="G202" s="92"/>
    </row>
    <row r="203" spans="1:53" ht="25.5" customHeight="1" x14ac:dyDescent="0.2">
      <c r="A203" s="67">
        <v>63</v>
      </c>
      <c r="B203" s="140" t="s">
        <v>194</v>
      </c>
      <c r="C203" s="117" t="s">
        <v>125</v>
      </c>
      <c r="D203" s="74" t="s">
        <v>99</v>
      </c>
      <c r="E203" s="76">
        <v>4</v>
      </c>
      <c r="F203" s="76"/>
      <c r="G203" s="72">
        <f>ROUND(F203*E203,2)</f>
        <v>0</v>
      </c>
    </row>
    <row r="204" spans="1:53" ht="45.75" customHeight="1" x14ac:dyDescent="0.2">
      <c r="A204" s="51"/>
      <c r="B204" s="66"/>
      <c r="C204" s="186" t="s">
        <v>123</v>
      </c>
      <c r="D204" s="187"/>
      <c r="E204" s="122"/>
      <c r="F204" s="123"/>
      <c r="G204" s="61"/>
      <c r="AB204" s="36">
        <v>1</v>
      </c>
      <c r="AC204" s="36">
        <v>1</v>
      </c>
      <c r="BA204" s="27">
        <v>0</v>
      </c>
    </row>
    <row r="205" spans="1:53" ht="42.75" customHeight="1" x14ac:dyDescent="0.2">
      <c r="A205" s="51"/>
      <c r="B205" s="48"/>
      <c r="C205" s="188" t="s">
        <v>348</v>
      </c>
      <c r="D205" s="189"/>
      <c r="E205" s="99"/>
      <c r="F205" s="109"/>
      <c r="G205" s="92"/>
    </row>
    <row r="206" spans="1:53" ht="50.25" customHeight="1" x14ac:dyDescent="0.2">
      <c r="A206" s="73">
        <v>64</v>
      </c>
      <c r="B206" s="140" t="s">
        <v>195</v>
      </c>
      <c r="C206" s="117" t="s">
        <v>459</v>
      </c>
      <c r="D206" s="74" t="s">
        <v>99</v>
      </c>
      <c r="E206" s="76">
        <v>2</v>
      </c>
      <c r="F206" s="76"/>
      <c r="G206" s="72">
        <f>ROUND(F206*E206,2)</f>
        <v>0</v>
      </c>
    </row>
    <row r="207" spans="1:53" ht="39.75" customHeight="1" x14ac:dyDescent="0.2">
      <c r="A207" s="55"/>
      <c r="B207" s="66"/>
      <c r="C207" s="186" t="s">
        <v>123</v>
      </c>
      <c r="D207" s="187"/>
      <c r="E207" s="122"/>
      <c r="F207" s="123"/>
      <c r="G207" s="61"/>
      <c r="AB207" s="36">
        <v>1</v>
      </c>
      <c r="AC207" s="36">
        <v>1</v>
      </c>
      <c r="BA207" s="27">
        <v>0</v>
      </c>
    </row>
    <row r="208" spans="1:53" ht="42.75" customHeight="1" x14ac:dyDescent="0.2">
      <c r="A208" s="81"/>
      <c r="B208" s="48"/>
      <c r="C208" s="188" t="s">
        <v>349</v>
      </c>
      <c r="D208" s="191"/>
      <c r="E208" s="99"/>
      <c r="F208" s="109"/>
      <c r="G208" s="92"/>
    </row>
    <row r="209" spans="1:53" ht="31.5" customHeight="1" x14ac:dyDescent="0.2">
      <c r="A209" s="67">
        <v>65</v>
      </c>
      <c r="B209" s="140" t="s">
        <v>422</v>
      </c>
      <c r="C209" s="47" t="s">
        <v>354</v>
      </c>
      <c r="D209" s="74" t="s">
        <v>99</v>
      </c>
      <c r="E209" s="144">
        <v>1</v>
      </c>
      <c r="F209" s="130"/>
      <c r="G209" s="72">
        <f>ROUND(F209*E209,2)</f>
        <v>0</v>
      </c>
    </row>
    <row r="210" spans="1:53" ht="131.25" customHeight="1" x14ac:dyDescent="0.2">
      <c r="A210" s="51"/>
      <c r="B210" s="141"/>
      <c r="C210" s="186" t="s">
        <v>353</v>
      </c>
      <c r="D210" s="187"/>
      <c r="E210" s="145"/>
      <c r="F210" s="89"/>
      <c r="G210" s="61"/>
      <c r="AB210" s="36">
        <v>1</v>
      </c>
      <c r="AC210" s="36">
        <v>1</v>
      </c>
      <c r="BA210" s="27">
        <v>0</v>
      </c>
    </row>
    <row r="211" spans="1:53" ht="46.5" customHeight="1" x14ac:dyDescent="0.2">
      <c r="A211" s="51"/>
      <c r="B211" s="142"/>
      <c r="C211" s="188" t="s">
        <v>352</v>
      </c>
      <c r="D211" s="191"/>
      <c r="E211" s="118"/>
      <c r="F211" s="120"/>
      <c r="G211" s="61"/>
    </row>
    <row r="212" spans="1:53" ht="38.25" customHeight="1" x14ac:dyDescent="0.2">
      <c r="A212" s="73">
        <v>66</v>
      </c>
      <c r="B212" s="140" t="s">
        <v>423</v>
      </c>
      <c r="C212" s="47" t="s">
        <v>355</v>
      </c>
      <c r="D212" s="74" t="s">
        <v>99</v>
      </c>
      <c r="E212" s="144">
        <v>16</v>
      </c>
      <c r="F212" s="130"/>
      <c r="G212" s="72">
        <f>ROUND(F212*E212,2)</f>
        <v>0</v>
      </c>
    </row>
    <row r="213" spans="1:53" ht="130.5" customHeight="1" x14ac:dyDescent="0.2">
      <c r="A213" s="55"/>
      <c r="B213" s="141"/>
      <c r="C213" s="186" t="s">
        <v>353</v>
      </c>
      <c r="D213" s="187"/>
      <c r="E213" s="145"/>
      <c r="F213" s="89"/>
      <c r="G213" s="61"/>
      <c r="AB213" s="36">
        <v>1</v>
      </c>
      <c r="AC213" s="36">
        <v>1</v>
      </c>
      <c r="BA213" s="27">
        <v>0</v>
      </c>
    </row>
    <row r="214" spans="1:53" ht="51.75" customHeight="1" x14ac:dyDescent="0.2">
      <c r="A214" s="81"/>
      <c r="B214" s="142"/>
      <c r="C214" s="188" t="s">
        <v>358</v>
      </c>
      <c r="D214" s="191"/>
      <c r="E214" s="118"/>
      <c r="F214" s="120"/>
      <c r="G214" s="61"/>
    </row>
    <row r="215" spans="1:53" ht="25.5" customHeight="1" x14ac:dyDescent="0.2">
      <c r="A215" s="67">
        <v>67</v>
      </c>
      <c r="B215" s="140" t="s">
        <v>424</v>
      </c>
      <c r="C215" s="47" t="s">
        <v>356</v>
      </c>
      <c r="D215" s="74" t="s">
        <v>99</v>
      </c>
      <c r="E215" s="144">
        <v>10</v>
      </c>
      <c r="F215" s="130"/>
      <c r="G215" s="72">
        <f>ROUND(F215*E215,2)</f>
        <v>0</v>
      </c>
    </row>
    <row r="216" spans="1:53" ht="123.75" customHeight="1" x14ac:dyDescent="0.2">
      <c r="A216" s="51"/>
      <c r="B216" s="141"/>
      <c r="C216" s="186" t="s">
        <v>353</v>
      </c>
      <c r="D216" s="187"/>
      <c r="E216" s="145"/>
      <c r="F216" s="89"/>
      <c r="G216" s="61"/>
      <c r="AB216" s="36">
        <v>1</v>
      </c>
      <c r="AC216" s="36">
        <v>1</v>
      </c>
      <c r="BA216" s="27">
        <v>0</v>
      </c>
    </row>
    <row r="217" spans="1:53" ht="83.25" customHeight="1" x14ac:dyDescent="0.2">
      <c r="A217" s="51"/>
      <c r="B217" s="142"/>
      <c r="C217" s="188" t="s">
        <v>357</v>
      </c>
      <c r="D217" s="191"/>
      <c r="E217" s="118"/>
      <c r="F217" s="120"/>
      <c r="G217" s="61"/>
    </row>
    <row r="218" spans="1:53" ht="25.5" customHeight="1" x14ac:dyDescent="0.2">
      <c r="A218" s="73">
        <v>68</v>
      </c>
      <c r="B218" s="140" t="s">
        <v>425</v>
      </c>
      <c r="C218" s="47" t="s">
        <v>360</v>
      </c>
      <c r="D218" s="74" t="s">
        <v>99</v>
      </c>
      <c r="E218" s="144">
        <v>1</v>
      </c>
      <c r="F218" s="130"/>
      <c r="G218" s="72">
        <f>ROUND(F218*E218,2)</f>
        <v>0</v>
      </c>
    </row>
    <row r="219" spans="1:53" ht="114.75" customHeight="1" x14ac:dyDescent="0.2">
      <c r="A219" s="55"/>
      <c r="B219" s="141"/>
      <c r="C219" s="186" t="s">
        <v>353</v>
      </c>
      <c r="D219" s="187"/>
      <c r="E219" s="145"/>
      <c r="F219" s="89"/>
      <c r="G219" s="61"/>
      <c r="AB219" s="36">
        <v>1</v>
      </c>
      <c r="AC219" s="36">
        <v>1</v>
      </c>
      <c r="BA219" s="27">
        <v>0</v>
      </c>
    </row>
    <row r="220" spans="1:53" ht="84.75" customHeight="1" x14ac:dyDescent="0.2">
      <c r="A220" s="81"/>
      <c r="B220" s="142"/>
      <c r="C220" s="188" t="s">
        <v>352</v>
      </c>
      <c r="D220" s="191"/>
      <c r="E220" s="118"/>
      <c r="F220" s="120"/>
      <c r="G220" s="61"/>
    </row>
    <row r="221" spans="1:53" ht="35.25" customHeight="1" x14ac:dyDescent="0.2">
      <c r="A221" s="67">
        <v>69</v>
      </c>
      <c r="B221" s="140" t="s">
        <v>426</v>
      </c>
      <c r="C221" s="47" t="s">
        <v>359</v>
      </c>
      <c r="D221" s="74" t="s">
        <v>99</v>
      </c>
      <c r="E221" s="144">
        <v>4</v>
      </c>
      <c r="F221" s="130"/>
      <c r="G221" s="72">
        <f>ROUND(F221*E221,2)</f>
        <v>0</v>
      </c>
    </row>
    <row r="222" spans="1:53" ht="131.25" customHeight="1" x14ac:dyDescent="0.2">
      <c r="A222" s="51"/>
      <c r="B222" s="141"/>
      <c r="C222" s="186" t="s">
        <v>353</v>
      </c>
      <c r="D222" s="187"/>
      <c r="E222" s="145"/>
      <c r="F222" s="89"/>
      <c r="G222" s="61"/>
      <c r="AB222" s="36">
        <v>1</v>
      </c>
      <c r="AC222" s="36">
        <v>1</v>
      </c>
      <c r="BA222" s="27">
        <v>0</v>
      </c>
    </row>
    <row r="223" spans="1:53" ht="101.25" customHeight="1" x14ac:dyDescent="0.2">
      <c r="A223" s="51"/>
      <c r="B223" s="142"/>
      <c r="C223" s="188" t="s">
        <v>361</v>
      </c>
      <c r="D223" s="191"/>
      <c r="E223" s="118"/>
      <c r="F223" s="120"/>
      <c r="G223" s="61"/>
    </row>
    <row r="224" spans="1:53" ht="39.75" customHeight="1" x14ac:dyDescent="0.2">
      <c r="A224" s="73">
        <v>70</v>
      </c>
      <c r="B224" s="140" t="s">
        <v>427</v>
      </c>
      <c r="C224" s="47" t="s">
        <v>362</v>
      </c>
      <c r="D224" s="74" t="s">
        <v>99</v>
      </c>
      <c r="E224" s="144">
        <v>2</v>
      </c>
      <c r="F224" s="130"/>
      <c r="G224" s="72">
        <f>ROUND(F224*E224,2)</f>
        <v>0</v>
      </c>
    </row>
    <row r="225" spans="1:53" ht="139.5" customHeight="1" x14ac:dyDescent="0.2">
      <c r="A225" s="55"/>
      <c r="B225" s="141"/>
      <c r="C225" s="186" t="s">
        <v>353</v>
      </c>
      <c r="D225" s="187"/>
      <c r="E225" s="145"/>
      <c r="F225" s="89"/>
      <c r="G225" s="61"/>
      <c r="AB225" s="36">
        <v>1</v>
      </c>
      <c r="AC225" s="36">
        <v>1</v>
      </c>
      <c r="BA225" s="27">
        <v>0</v>
      </c>
    </row>
    <row r="226" spans="1:53" ht="51" customHeight="1" x14ac:dyDescent="0.2">
      <c r="A226" s="81"/>
      <c r="B226" s="142"/>
      <c r="C226" s="188" t="s">
        <v>363</v>
      </c>
      <c r="D226" s="191"/>
      <c r="E226" s="118"/>
      <c r="F226" s="120"/>
      <c r="G226" s="61"/>
    </row>
    <row r="227" spans="1:53" ht="50.25" customHeight="1" x14ac:dyDescent="0.2">
      <c r="A227" s="67">
        <v>71</v>
      </c>
      <c r="B227" s="140" t="s">
        <v>428</v>
      </c>
      <c r="C227" s="47" t="s">
        <v>365</v>
      </c>
      <c r="D227" s="74" t="s">
        <v>99</v>
      </c>
      <c r="E227" s="144">
        <v>8</v>
      </c>
      <c r="F227" s="130"/>
      <c r="G227" s="72">
        <f>ROUND(F227*E227,2)</f>
        <v>0</v>
      </c>
    </row>
    <row r="228" spans="1:53" ht="55.5" customHeight="1" x14ac:dyDescent="0.2">
      <c r="A228" s="51"/>
      <c r="B228" s="141"/>
      <c r="C228" s="186" t="s">
        <v>364</v>
      </c>
      <c r="D228" s="187"/>
      <c r="E228" s="145"/>
      <c r="F228" s="89"/>
      <c r="G228" s="61"/>
      <c r="AB228" s="36">
        <v>1</v>
      </c>
      <c r="AC228" s="36">
        <v>1</v>
      </c>
      <c r="BA228" s="27">
        <v>0</v>
      </c>
    </row>
    <row r="229" spans="1:53" ht="55.5" customHeight="1" x14ac:dyDescent="0.2">
      <c r="A229" s="51"/>
      <c r="B229" s="142"/>
      <c r="C229" s="188" t="s">
        <v>366</v>
      </c>
      <c r="D229" s="191"/>
      <c r="E229" s="118"/>
      <c r="F229" s="120"/>
      <c r="G229" s="61"/>
    </row>
    <row r="230" spans="1:53" ht="57" customHeight="1" x14ac:dyDescent="0.25">
      <c r="A230" s="73">
        <v>72</v>
      </c>
      <c r="B230" s="140" t="s">
        <v>429</v>
      </c>
      <c r="C230" s="173" t="s">
        <v>458</v>
      </c>
      <c r="D230" s="74" t="s">
        <v>99</v>
      </c>
      <c r="E230" s="88">
        <v>41</v>
      </c>
      <c r="F230" s="130"/>
      <c r="G230" s="72">
        <f>ROUND(F230*E230,2)</f>
        <v>0</v>
      </c>
    </row>
    <row r="231" spans="1:53" ht="61.5" customHeight="1" x14ac:dyDescent="0.2">
      <c r="A231" s="55"/>
      <c r="B231" s="141"/>
      <c r="C231" s="186" t="s">
        <v>379</v>
      </c>
      <c r="D231" s="187"/>
      <c r="E231" s="137"/>
      <c r="F231" s="89"/>
      <c r="G231" s="61"/>
      <c r="AG231" s="27">
        <v>0</v>
      </c>
    </row>
    <row r="232" spans="1:53" ht="39.75" customHeight="1" x14ac:dyDescent="0.2">
      <c r="A232" s="81"/>
      <c r="B232" s="142"/>
      <c r="C232" s="188" t="s">
        <v>380</v>
      </c>
      <c r="D232" s="191"/>
      <c r="E232" s="118"/>
      <c r="F232" s="90"/>
      <c r="G232" s="61"/>
    </row>
    <row r="233" spans="1:53" ht="54" customHeight="1" x14ac:dyDescent="0.2">
      <c r="A233" s="67">
        <v>73</v>
      </c>
      <c r="B233" s="140" t="s">
        <v>196</v>
      </c>
      <c r="C233" s="121" t="s">
        <v>126</v>
      </c>
      <c r="D233" s="74" t="s">
        <v>20</v>
      </c>
      <c r="E233" s="76">
        <f>SUM(E161,E164,E167,E170,E173,E176,E179)</f>
        <v>319</v>
      </c>
      <c r="F233" s="76"/>
      <c r="G233" s="72">
        <f>ROUND(F233*E233,2)</f>
        <v>0</v>
      </c>
    </row>
    <row r="234" spans="1:53" ht="27" customHeight="1" x14ac:dyDescent="0.2">
      <c r="A234" s="51"/>
      <c r="B234" s="66"/>
      <c r="C234" s="186" t="s">
        <v>127</v>
      </c>
      <c r="D234" s="187"/>
      <c r="E234" s="122"/>
      <c r="F234" s="123"/>
      <c r="G234" s="61"/>
      <c r="AG234" s="27">
        <v>0</v>
      </c>
    </row>
    <row r="235" spans="1:53" ht="27.75" customHeight="1" x14ac:dyDescent="0.2">
      <c r="A235" s="51"/>
      <c r="B235" s="48"/>
      <c r="C235" s="188"/>
      <c r="D235" s="191"/>
      <c r="E235" s="99"/>
      <c r="F235" s="109"/>
      <c r="G235" s="92"/>
    </row>
    <row r="236" spans="1:53" ht="55.5" customHeight="1" x14ac:dyDescent="0.2">
      <c r="A236" s="73">
        <v>74</v>
      </c>
      <c r="B236" s="140" t="s">
        <v>430</v>
      </c>
      <c r="C236" s="121" t="s">
        <v>128</v>
      </c>
      <c r="D236" s="74" t="s">
        <v>20</v>
      </c>
      <c r="E236" s="76">
        <f>E233</f>
        <v>319</v>
      </c>
      <c r="F236" s="76"/>
      <c r="G236" s="72">
        <f>ROUND(F236*E236,2)</f>
        <v>0</v>
      </c>
      <c r="K236" s="91"/>
    </row>
    <row r="237" spans="1:53" ht="33.75" customHeight="1" x14ac:dyDescent="0.2">
      <c r="A237" s="55"/>
      <c r="B237" s="66"/>
      <c r="C237" s="186" t="s">
        <v>127</v>
      </c>
      <c r="D237" s="187"/>
      <c r="E237" s="118"/>
      <c r="F237" s="65"/>
      <c r="G237" s="61"/>
      <c r="AG237" s="27">
        <v>0</v>
      </c>
    </row>
    <row r="238" spans="1:53" ht="24.75" customHeight="1" x14ac:dyDescent="0.2">
      <c r="A238" s="81"/>
      <c r="B238" s="48"/>
      <c r="C238" s="188"/>
      <c r="D238" s="191"/>
      <c r="E238" s="119"/>
      <c r="F238" s="109"/>
      <c r="G238" s="92"/>
    </row>
    <row r="239" spans="1:53" ht="53.25" customHeight="1" x14ac:dyDescent="0.2">
      <c r="A239" s="67">
        <v>75</v>
      </c>
      <c r="B239" s="140" t="s">
        <v>197</v>
      </c>
      <c r="C239" s="121" t="s">
        <v>385</v>
      </c>
      <c r="D239" s="74" t="s">
        <v>129</v>
      </c>
      <c r="E239" s="76">
        <v>12</v>
      </c>
      <c r="F239" s="76"/>
      <c r="G239" s="72">
        <f>ROUND(F239*E239,2)</f>
        <v>0</v>
      </c>
      <c r="K239" s="91"/>
    </row>
    <row r="240" spans="1:53" ht="57.75" customHeight="1" x14ac:dyDescent="0.2">
      <c r="A240" s="51"/>
      <c r="B240" s="66"/>
      <c r="C240" s="186" t="s">
        <v>367</v>
      </c>
      <c r="D240" s="187"/>
      <c r="E240" s="118"/>
      <c r="F240" s="65"/>
      <c r="G240" s="61"/>
      <c r="AG240" s="27">
        <v>0</v>
      </c>
    </row>
    <row r="241" spans="1:53" ht="61.5" customHeight="1" x14ac:dyDescent="0.2">
      <c r="A241" s="51"/>
      <c r="B241" s="48"/>
      <c r="C241" s="188" t="s">
        <v>370</v>
      </c>
      <c r="D241" s="189"/>
      <c r="E241" s="119"/>
      <c r="F241" s="120"/>
      <c r="G241" s="92"/>
    </row>
    <row r="242" spans="1:53" ht="87.75" customHeight="1" x14ac:dyDescent="0.2">
      <c r="A242" s="73">
        <v>76</v>
      </c>
      <c r="B242" s="140" t="s">
        <v>198</v>
      </c>
      <c r="C242" s="121" t="s">
        <v>384</v>
      </c>
      <c r="D242" s="74" t="s">
        <v>129</v>
      </c>
      <c r="E242" s="76">
        <v>120</v>
      </c>
      <c r="F242" s="76"/>
      <c r="G242" s="72">
        <f>ROUND(F242*E242,2)</f>
        <v>0</v>
      </c>
      <c r="K242" s="91"/>
    </row>
    <row r="243" spans="1:53" ht="54.75" customHeight="1" x14ac:dyDescent="0.2">
      <c r="A243" s="55"/>
      <c r="B243" s="66"/>
      <c r="C243" s="186" t="s">
        <v>371</v>
      </c>
      <c r="D243" s="187"/>
      <c r="E243" s="118"/>
      <c r="F243" s="65"/>
      <c r="G243" s="124"/>
      <c r="AG243" s="27">
        <v>0</v>
      </c>
    </row>
    <row r="244" spans="1:53" ht="34.5" customHeight="1" x14ac:dyDescent="0.2">
      <c r="A244" s="81"/>
      <c r="B244" s="48"/>
      <c r="C244" s="188" t="s">
        <v>377</v>
      </c>
      <c r="D244" s="189"/>
      <c r="E244" s="119"/>
      <c r="F244" s="120"/>
      <c r="G244" s="92"/>
    </row>
    <row r="245" spans="1:53" ht="75.75" customHeight="1" x14ac:dyDescent="0.2">
      <c r="A245" s="67">
        <v>77</v>
      </c>
      <c r="B245" s="140" t="s">
        <v>199</v>
      </c>
      <c r="C245" s="121" t="s">
        <v>374</v>
      </c>
      <c r="D245" s="74" t="s">
        <v>99</v>
      </c>
      <c r="E245" s="76">
        <v>1</v>
      </c>
      <c r="F245" s="76"/>
      <c r="G245" s="72">
        <f>ROUND(F245*E245,2)</f>
        <v>0</v>
      </c>
      <c r="K245" s="91"/>
      <c r="L245" s="91"/>
    </row>
    <row r="246" spans="1:53" ht="46.5" customHeight="1" x14ac:dyDescent="0.2">
      <c r="A246" s="51"/>
      <c r="B246" s="66"/>
      <c r="C246" s="186" t="s">
        <v>373</v>
      </c>
      <c r="D246" s="187"/>
      <c r="E246" s="118"/>
      <c r="F246" s="65"/>
      <c r="G246" s="61"/>
      <c r="AB246" s="36">
        <v>1</v>
      </c>
      <c r="AC246" s="36">
        <v>1</v>
      </c>
      <c r="BA246" s="27">
        <v>0</v>
      </c>
    </row>
    <row r="247" spans="1:53" ht="58.5" customHeight="1" x14ac:dyDescent="0.2">
      <c r="A247" s="51"/>
      <c r="B247" s="48"/>
      <c r="C247" s="188" t="s">
        <v>131</v>
      </c>
      <c r="D247" s="191"/>
      <c r="E247" s="119"/>
      <c r="F247" s="120"/>
      <c r="G247" s="92"/>
    </row>
    <row r="248" spans="1:53" ht="68.25" customHeight="1" x14ac:dyDescent="0.2">
      <c r="A248" s="73">
        <v>78</v>
      </c>
      <c r="B248" s="140" t="s">
        <v>200</v>
      </c>
      <c r="C248" s="121" t="s">
        <v>375</v>
      </c>
      <c r="D248" s="74" t="s">
        <v>99</v>
      </c>
      <c r="E248" s="76">
        <v>1</v>
      </c>
      <c r="F248" s="76"/>
      <c r="G248" s="72">
        <f>ROUND(F248*E248,2)</f>
        <v>0</v>
      </c>
      <c r="K248" s="91"/>
      <c r="L248" s="91"/>
      <c r="M248" s="91"/>
    </row>
    <row r="249" spans="1:53" ht="38.25" customHeight="1" x14ac:dyDescent="0.2">
      <c r="A249" s="55"/>
      <c r="B249" s="66"/>
      <c r="C249" s="186" t="s">
        <v>373</v>
      </c>
      <c r="D249" s="187"/>
      <c r="E249" s="118"/>
      <c r="F249" s="65"/>
      <c r="G249" s="61"/>
      <c r="AB249" s="36">
        <v>1</v>
      </c>
      <c r="AC249" s="36">
        <v>1</v>
      </c>
      <c r="BA249" s="27">
        <v>0</v>
      </c>
    </row>
    <row r="250" spans="1:53" ht="48" customHeight="1" x14ac:dyDescent="0.2">
      <c r="A250" s="81"/>
      <c r="B250" s="48"/>
      <c r="C250" s="188" t="s">
        <v>131</v>
      </c>
      <c r="D250" s="191"/>
      <c r="E250" s="119"/>
      <c r="F250" s="120"/>
      <c r="G250" s="92"/>
    </row>
    <row r="251" spans="1:53" ht="41.25" customHeight="1" x14ac:dyDescent="0.2">
      <c r="A251" s="67">
        <v>79</v>
      </c>
      <c r="B251" s="140" t="s">
        <v>201</v>
      </c>
      <c r="C251" s="121" t="s">
        <v>132</v>
      </c>
      <c r="D251" s="74" t="s">
        <v>99</v>
      </c>
      <c r="E251" s="76">
        <v>5</v>
      </c>
      <c r="F251" s="76"/>
      <c r="G251" s="72">
        <f>ROUND(F251*E251,2)</f>
        <v>0</v>
      </c>
      <c r="K251" s="91"/>
      <c r="L251" s="91"/>
      <c r="M251" s="91"/>
      <c r="N251" s="91"/>
    </row>
    <row r="252" spans="1:53" ht="42" customHeight="1" x14ac:dyDescent="0.2">
      <c r="A252" s="51"/>
      <c r="B252" s="66"/>
      <c r="C252" s="186" t="s">
        <v>133</v>
      </c>
      <c r="D252" s="187"/>
      <c r="E252" s="118"/>
      <c r="F252" s="65"/>
      <c r="G252" s="61"/>
      <c r="AB252" s="36">
        <v>1</v>
      </c>
      <c r="AC252" s="36">
        <v>1</v>
      </c>
      <c r="BA252" s="27">
        <v>0</v>
      </c>
    </row>
    <row r="253" spans="1:53" ht="46.5" customHeight="1" x14ac:dyDescent="0.2">
      <c r="A253" s="51"/>
      <c r="B253" s="48"/>
      <c r="C253" s="188" t="s">
        <v>134</v>
      </c>
      <c r="D253" s="191"/>
      <c r="E253" s="119"/>
      <c r="F253" s="120"/>
      <c r="G253" s="92"/>
    </row>
    <row r="254" spans="1:53" ht="51" customHeight="1" x14ac:dyDescent="0.2">
      <c r="A254" s="73">
        <v>80</v>
      </c>
      <c r="B254" s="140" t="s">
        <v>202</v>
      </c>
      <c r="C254" s="117" t="s">
        <v>331</v>
      </c>
      <c r="D254" s="74" t="s">
        <v>99</v>
      </c>
      <c r="E254" s="76">
        <v>10</v>
      </c>
      <c r="F254" s="76"/>
      <c r="G254" s="72">
        <f>ROUND(F254*E254,2)</f>
        <v>0</v>
      </c>
      <c r="K254" s="91"/>
      <c r="L254" s="91"/>
      <c r="M254" s="91"/>
      <c r="N254" s="91"/>
    </row>
    <row r="255" spans="1:53" ht="33" customHeight="1" x14ac:dyDescent="0.2">
      <c r="A255" s="55"/>
      <c r="B255" s="66"/>
      <c r="C255" s="186" t="s">
        <v>130</v>
      </c>
      <c r="D255" s="187"/>
      <c r="E255" s="118"/>
      <c r="F255" s="65"/>
      <c r="G255" s="61"/>
      <c r="AB255" s="36">
        <v>1</v>
      </c>
      <c r="AC255" s="36">
        <v>1</v>
      </c>
      <c r="BA255" s="27">
        <v>0</v>
      </c>
    </row>
    <row r="256" spans="1:53" ht="47.25" customHeight="1" x14ac:dyDescent="0.2">
      <c r="A256" s="81"/>
      <c r="B256" s="48"/>
      <c r="C256" s="188" t="s">
        <v>136</v>
      </c>
      <c r="D256" s="191"/>
      <c r="E256" s="119"/>
      <c r="F256" s="120"/>
      <c r="G256" s="92"/>
    </row>
    <row r="257" spans="1:97" ht="57" customHeight="1" x14ac:dyDescent="0.2">
      <c r="A257" s="67">
        <v>81</v>
      </c>
      <c r="B257" s="140" t="s">
        <v>203</v>
      </c>
      <c r="C257" s="117" t="s">
        <v>376</v>
      </c>
      <c r="D257" s="74" t="s">
        <v>99</v>
      </c>
      <c r="E257" s="76">
        <v>1</v>
      </c>
      <c r="F257" s="76"/>
      <c r="G257" s="72">
        <f>ROUND(F257*E257,2)</f>
        <v>0</v>
      </c>
      <c r="K257" s="91"/>
      <c r="L257" s="91"/>
      <c r="M257" s="91"/>
      <c r="N257" s="91"/>
      <c r="O257" s="91"/>
    </row>
    <row r="258" spans="1:97" ht="35.25" customHeight="1" x14ac:dyDescent="0.2">
      <c r="A258" s="51"/>
      <c r="B258" s="66"/>
      <c r="C258" s="182" t="s">
        <v>227</v>
      </c>
      <c r="D258" s="183"/>
      <c r="E258" s="122"/>
      <c r="F258" s="123"/>
      <c r="G258" s="61"/>
      <c r="AB258" s="36">
        <v>1</v>
      </c>
      <c r="AC258" s="36">
        <v>1</v>
      </c>
      <c r="BA258" s="27">
        <v>0</v>
      </c>
    </row>
    <row r="259" spans="1:97" ht="48" customHeight="1" x14ac:dyDescent="0.2">
      <c r="A259" s="51"/>
      <c r="B259" s="48"/>
      <c r="C259" s="184" t="s">
        <v>228</v>
      </c>
      <c r="D259" s="185"/>
      <c r="E259" s="99"/>
      <c r="F259" s="109"/>
      <c r="G259" s="92"/>
    </row>
    <row r="260" spans="1:97" ht="33.75" customHeight="1" x14ac:dyDescent="0.2">
      <c r="A260" s="73">
        <v>82</v>
      </c>
      <c r="B260" s="140" t="s">
        <v>204</v>
      </c>
      <c r="C260" s="47" t="s">
        <v>167</v>
      </c>
      <c r="D260" s="74" t="s">
        <v>305</v>
      </c>
      <c r="E260" s="76">
        <v>80</v>
      </c>
      <c r="F260" s="83"/>
      <c r="G260" s="72">
        <f>ROUND(F260*E260,2)</f>
        <v>0</v>
      </c>
      <c r="K260" s="91"/>
      <c r="L260" s="91"/>
      <c r="M260" s="91"/>
      <c r="N260" s="91"/>
      <c r="O260" s="91"/>
    </row>
    <row r="261" spans="1:97" ht="44.25" customHeight="1" x14ac:dyDescent="0.2">
      <c r="A261" s="55"/>
      <c r="B261" s="66"/>
      <c r="C261" s="186" t="s">
        <v>306</v>
      </c>
      <c r="D261" s="187"/>
      <c r="E261" s="128"/>
      <c r="F261" s="65"/>
      <c r="G261" s="61"/>
    </row>
    <row r="262" spans="1:97" ht="49.5" customHeight="1" x14ac:dyDescent="0.2">
      <c r="A262" s="81"/>
      <c r="B262" s="48"/>
      <c r="C262" s="194" t="s">
        <v>308</v>
      </c>
      <c r="D262" s="195"/>
      <c r="E262" s="118"/>
      <c r="F262" s="65"/>
      <c r="G262" s="61"/>
    </row>
    <row r="263" spans="1:97" ht="30" customHeight="1" x14ac:dyDescent="0.2">
      <c r="A263" s="67">
        <v>83</v>
      </c>
      <c r="B263" s="140" t="s">
        <v>205</v>
      </c>
      <c r="C263" s="47" t="s">
        <v>304</v>
      </c>
      <c r="D263" s="74" t="s">
        <v>305</v>
      </c>
      <c r="E263" s="76">
        <v>80</v>
      </c>
      <c r="F263" s="83"/>
      <c r="G263" s="72">
        <f>ROUND(F263*E263,2)</f>
        <v>0</v>
      </c>
      <c r="K263" s="91"/>
      <c r="L263" s="91"/>
      <c r="M263" s="91"/>
      <c r="N263" s="91"/>
      <c r="O263" s="91"/>
    </row>
    <row r="264" spans="1:97" ht="41.25" customHeight="1" x14ac:dyDescent="0.2">
      <c r="A264" s="51"/>
      <c r="B264" s="66"/>
      <c r="C264" s="186" t="s">
        <v>307</v>
      </c>
      <c r="D264" s="187"/>
      <c r="E264" s="128"/>
      <c r="F264" s="65"/>
      <c r="G264" s="61"/>
      <c r="AB264" s="36">
        <v>1</v>
      </c>
      <c r="AC264" s="36">
        <v>1</v>
      </c>
      <c r="BA264" s="27">
        <v>0</v>
      </c>
    </row>
    <row r="265" spans="1:97" ht="46.5" customHeight="1" x14ac:dyDescent="0.2">
      <c r="A265" s="51"/>
      <c r="B265" s="48"/>
      <c r="C265" s="196" t="s">
        <v>308</v>
      </c>
      <c r="D265" s="197"/>
      <c r="E265" s="118"/>
      <c r="F265" s="65"/>
      <c r="G265" s="61"/>
    </row>
    <row r="266" spans="1:97" ht="34.5" customHeight="1" x14ac:dyDescent="0.2">
      <c r="A266" s="73">
        <v>84</v>
      </c>
      <c r="B266" s="140" t="s">
        <v>210</v>
      </c>
      <c r="C266" s="168" t="s">
        <v>137</v>
      </c>
      <c r="D266" s="116" t="s">
        <v>138</v>
      </c>
      <c r="E266" s="115">
        <v>2.1</v>
      </c>
      <c r="F266" s="115"/>
      <c r="G266" s="72">
        <f>ROUND(F266*E266,2)</f>
        <v>0</v>
      </c>
      <c r="K266" s="91"/>
      <c r="L266" s="91"/>
      <c r="M266" s="91"/>
      <c r="N266" s="91"/>
      <c r="O266" s="91"/>
    </row>
    <row r="267" spans="1:97" ht="35.25" customHeight="1" x14ac:dyDescent="0.2">
      <c r="A267" s="55"/>
      <c r="B267" s="66"/>
      <c r="C267" s="192"/>
      <c r="D267" s="193"/>
      <c r="E267" s="56"/>
      <c r="F267" s="50"/>
      <c r="G267" s="49"/>
      <c r="AB267" s="36">
        <v>1</v>
      </c>
      <c r="AC267" s="36">
        <v>1</v>
      </c>
      <c r="BA267" s="27">
        <v>0</v>
      </c>
    </row>
    <row r="268" spans="1:97" ht="28.5" customHeight="1" x14ac:dyDescent="0.2">
      <c r="A268" s="81"/>
      <c r="B268" s="169"/>
      <c r="C268" s="188"/>
      <c r="D268" s="189"/>
      <c r="E268" s="170"/>
      <c r="F268" s="171"/>
      <c r="G268" s="172"/>
    </row>
    <row r="269" spans="1:97" ht="20.25" customHeight="1" x14ac:dyDescent="0.25">
      <c r="A269" s="155"/>
      <c r="B269" s="155" t="s">
        <v>19</v>
      </c>
      <c r="C269" s="155" t="str">
        <f>C160</f>
        <v>Vnitřní kanalizace</v>
      </c>
      <c r="D269" s="157"/>
      <c r="E269" s="158"/>
      <c r="F269" s="158"/>
      <c r="G269" s="159">
        <f>SUM(G161:G268)</f>
        <v>0</v>
      </c>
      <c r="K269" s="91"/>
      <c r="L269" s="91"/>
      <c r="M269" s="91"/>
      <c r="N269" s="91"/>
      <c r="O269" s="91"/>
    </row>
    <row r="270" spans="1:97" ht="42.75" customHeight="1" x14ac:dyDescent="0.25">
      <c r="A270" s="106" t="s">
        <v>18</v>
      </c>
      <c r="B270" s="140" t="s">
        <v>208</v>
      </c>
      <c r="C270" s="96" t="s">
        <v>139</v>
      </c>
      <c r="D270" s="100"/>
      <c r="E270" s="94"/>
      <c r="F270" s="94"/>
      <c r="G270" s="93"/>
    </row>
    <row r="271" spans="1:97" ht="43.5" customHeight="1" x14ac:dyDescent="0.2">
      <c r="A271" s="127">
        <v>85</v>
      </c>
      <c r="B271" s="140" t="s">
        <v>211</v>
      </c>
      <c r="C271" s="117" t="s">
        <v>270</v>
      </c>
      <c r="D271" s="116" t="s">
        <v>99</v>
      </c>
      <c r="E271" s="115">
        <v>1</v>
      </c>
      <c r="F271" s="115"/>
      <c r="G271" s="72">
        <f>ROUND(F271*E271,2)</f>
        <v>0</v>
      </c>
    </row>
    <row r="272" spans="1:97" ht="50.25" customHeight="1" x14ac:dyDescent="0.2">
      <c r="A272" s="126"/>
      <c r="B272" s="66"/>
      <c r="C272" s="192" t="s">
        <v>272</v>
      </c>
      <c r="D272" s="193"/>
      <c r="E272" s="56"/>
      <c r="F272" s="50"/>
      <c r="G272" s="49"/>
      <c r="K272" s="91"/>
      <c r="L272" s="91"/>
      <c r="M272" s="91"/>
      <c r="N272" s="91"/>
      <c r="O272" s="91"/>
      <c r="BT272" s="36">
        <v>12</v>
      </c>
      <c r="BU272" s="36">
        <v>0</v>
      </c>
      <c r="CS272" s="27">
        <v>0</v>
      </c>
    </row>
    <row r="273" spans="1:97" ht="39.75" customHeight="1" x14ac:dyDescent="0.2">
      <c r="A273" s="125"/>
      <c r="B273" s="48"/>
      <c r="C273" s="188" t="s">
        <v>141</v>
      </c>
      <c r="D273" s="189"/>
      <c r="E273" s="56"/>
      <c r="F273" s="50"/>
      <c r="G273" s="49"/>
      <c r="AT273" s="38"/>
      <c r="AU273" s="38"/>
      <c r="AV273" s="38"/>
      <c r="AW273" s="38"/>
      <c r="AX273" s="38"/>
    </row>
    <row r="274" spans="1:97" ht="38.25" customHeight="1" x14ac:dyDescent="0.2">
      <c r="A274" s="67">
        <v>86</v>
      </c>
      <c r="B274" s="140" t="s">
        <v>212</v>
      </c>
      <c r="C274" s="117" t="s">
        <v>142</v>
      </c>
      <c r="D274" s="116" t="s">
        <v>99</v>
      </c>
      <c r="E274" s="115">
        <v>2</v>
      </c>
      <c r="F274" s="115"/>
      <c r="G274" s="72">
        <f>ROUND(F274*E274,2)</f>
        <v>0</v>
      </c>
    </row>
    <row r="275" spans="1:97" ht="45.75" customHeight="1" x14ac:dyDescent="0.2">
      <c r="A275" s="126"/>
      <c r="B275" s="66"/>
      <c r="C275" s="192" t="s">
        <v>272</v>
      </c>
      <c r="D275" s="193"/>
      <c r="E275" s="56"/>
      <c r="F275" s="50"/>
      <c r="G275" s="49"/>
      <c r="K275" s="91"/>
      <c r="L275" s="91"/>
      <c r="M275" s="91"/>
      <c r="N275" s="91"/>
      <c r="O275" s="91"/>
      <c r="BT275" s="36">
        <v>12</v>
      </c>
      <c r="BU275" s="36">
        <v>0</v>
      </c>
      <c r="CS275" s="27">
        <v>0</v>
      </c>
    </row>
    <row r="276" spans="1:97" ht="38.25" customHeight="1" x14ac:dyDescent="0.2">
      <c r="A276" s="125"/>
      <c r="B276" s="48"/>
      <c r="C276" s="188" t="s">
        <v>143</v>
      </c>
      <c r="D276" s="189"/>
      <c r="E276" s="56"/>
      <c r="F276" s="50"/>
      <c r="G276" s="49"/>
      <c r="AT276" s="38"/>
      <c r="AU276" s="38"/>
      <c r="AV276" s="38"/>
      <c r="AW276" s="38"/>
      <c r="AX276" s="38"/>
    </row>
    <row r="277" spans="1:97" ht="36.75" customHeight="1" x14ac:dyDescent="0.2">
      <c r="A277" s="127">
        <v>87</v>
      </c>
      <c r="B277" s="140" t="s">
        <v>213</v>
      </c>
      <c r="C277" s="117" t="s">
        <v>144</v>
      </c>
      <c r="D277" s="116" t="s">
        <v>99</v>
      </c>
      <c r="E277" s="115">
        <f>E271</f>
        <v>1</v>
      </c>
      <c r="F277" s="115"/>
      <c r="G277" s="72">
        <f>ROUND(F277*E277,2)</f>
        <v>0</v>
      </c>
    </row>
    <row r="278" spans="1:97" ht="49.5" customHeight="1" x14ac:dyDescent="0.2">
      <c r="A278" s="126"/>
      <c r="B278" s="66"/>
      <c r="C278" s="192" t="s">
        <v>272</v>
      </c>
      <c r="D278" s="193"/>
      <c r="E278" s="56"/>
      <c r="F278" s="50"/>
      <c r="G278" s="49"/>
      <c r="K278" s="91"/>
      <c r="L278" s="91"/>
      <c r="M278" s="91"/>
      <c r="N278" s="91"/>
      <c r="O278" s="91"/>
      <c r="BT278" s="36">
        <v>12</v>
      </c>
      <c r="BU278" s="36">
        <v>0</v>
      </c>
      <c r="CS278" s="27">
        <v>0</v>
      </c>
    </row>
    <row r="279" spans="1:97" ht="33" customHeight="1" x14ac:dyDescent="0.2">
      <c r="A279" s="125"/>
      <c r="B279" s="48"/>
      <c r="C279" s="188" t="s">
        <v>141</v>
      </c>
      <c r="D279" s="189"/>
      <c r="E279" s="56"/>
      <c r="F279" s="50"/>
      <c r="G279" s="49"/>
      <c r="AT279" s="38"/>
      <c r="AU279" s="38"/>
      <c r="AV279" s="38"/>
      <c r="AW279" s="38"/>
      <c r="AX279" s="38"/>
    </row>
    <row r="280" spans="1:97" ht="36" customHeight="1" x14ac:dyDescent="0.2">
      <c r="A280" s="67">
        <v>88</v>
      </c>
      <c r="B280" s="140" t="s">
        <v>214</v>
      </c>
      <c r="C280" s="117" t="s">
        <v>145</v>
      </c>
      <c r="D280" s="116" t="s">
        <v>99</v>
      </c>
      <c r="E280" s="115">
        <f>E274</f>
        <v>2</v>
      </c>
      <c r="F280" s="115"/>
      <c r="G280" s="72">
        <f>ROUND(F280*E280,2)</f>
        <v>0</v>
      </c>
    </row>
    <row r="281" spans="1:97" ht="51.75" customHeight="1" x14ac:dyDescent="0.2">
      <c r="A281" s="126"/>
      <c r="B281" s="66"/>
      <c r="C281" s="192" t="s">
        <v>272</v>
      </c>
      <c r="D281" s="193"/>
      <c r="E281" s="56"/>
      <c r="F281" s="50"/>
      <c r="G281" s="49"/>
      <c r="K281" s="91"/>
      <c r="L281" s="91"/>
      <c r="M281" s="91"/>
      <c r="N281" s="91"/>
      <c r="O281" s="91"/>
      <c r="BT281" s="36">
        <v>12</v>
      </c>
      <c r="BU281" s="36">
        <v>0</v>
      </c>
      <c r="CS281" s="27">
        <v>0</v>
      </c>
    </row>
    <row r="282" spans="1:97" ht="33" customHeight="1" x14ac:dyDescent="0.2">
      <c r="A282" s="125"/>
      <c r="B282" s="48"/>
      <c r="C282" s="188" t="s">
        <v>143</v>
      </c>
      <c r="D282" s="189"/>
      <c r="E282" s="56"/>
      <c r="F282" s="50"/>
      <c r="G282" s="49"/>
      <c r="I282" s="38"/>
      <c r="AT282" s="38"/>
      <c r="AU282" s="38"/>
      <c r="AV282" s="38"/>
      <c r="AW282" s="38"/>
      <c r="AX282" s="38"/>
    </row>
    <row r="283" spans="1:97" ht="36" customHeight="1" x14ac:dyDescent="0.2">
      <c r="A283" s="127">
        <v>89</v>
      </c>
      <c r="B283" s="140" t="s">
        <v>218</v>
      </c>
      <c r="C283" s="117" t="s">
        <v>146</v>
      </c>
      <c r="D283" s="116" t="s">
        <v>99</v>
      </c>
      <c r="E283" s="115">
        <f>E271+E274</f>
        <v>3</v>
      </c>
      <c r="F283" s="115"/>
      <c r="G283" s="72">
        <f>ROUND(F283*E283,2)</f>
        <v>0</v>
      </c>
    </row>
    <row r="284" spans="1:97" ht="36" customHeight="1" x14ac:dyDescent="0.2">
      <c r="A284" s="126"/>
      <c r="B284" s="66"/>
      <c r="C284" s="192" t="s">
        <v>147</v>
      </c>
      <c r="D284" s="193"/>
      <c r="E284" s="56"/>
      <c r="F284" s="50"/>
      <c r="G284" s="49"/>
      <c r="K284" s="91"/>
      <c r="L284" s="91"/>
      <c r="M284" s="91"/>
      <c r="N284" s="91"/>
      <c r="O284" s="91"/>
      <c r="BT284" s="36">
        <v>12</v>
      </c>
      <c r="BU284" s="36">
        <v>0</v>
      </c>
      <c r="CS284" s="27">
        <v>0</v>
      </c>
    </row>
    <row r="285" spans="1:97" ht="33" customHeight="1" x14ac:dyDescent="0.2">
      <c r="A285" s="125"/>
      <c r="B285" s="48"/>
      <c r="C285" s="188" t="s">
        <v>148</v>
      </c>
      <c r="D285" s="189"/>
      <c r="E285" s="56"/>
      <c r="F285" s="50"/>
      <c r="G285" s="49"/>
      <c r="AT285" s="38"/>
      <c r="AU285" s="38"/>
      <c r="AV285" s="38"/>
      <c r="AW285" s="38"/>
      <c r="AX285" s="38"/>
    </row>
    <row r="286" spans="1:97" ht="36" customHeight="1" x14ac:dyDescent="0.2">
      <c r="A286" s="67">
        <v>90</v>
      </c>
      <c r="B286" s="140" t="s">
        <v>219</v>
      </c>
      <c r="C286" s="117" t="s">
        <v>149</v>
      </c>
      <c r="D286" s="116" t="s">
        <v>99</v>
      </c>
      <c r="E286" s="115">
        <f>E271+E274</f>
        <v>3</v>
      </c>
      <c r="F286" s="115"/>
      <c r="G286" s="72">
        <f>ROUND(F286*E286,2)</f>
        <v>0</v>
      </c>
    </row>
    <row r="287" spans="1:97" ht="36" customHeight="1" x14ac:dyDescent="0.2">
      <c r="A287" s="126"/>
      <c r="B287" s="66"/>
      <c r="C287" s="192" t="s">
        <v>147</v>
      </c>
      <c r="D287" s="193"/>
      <c r="E287" s="56"/>
      <c r="F287" s="50"/>
      <c r="G287" s="49"/>
      <c r="K287" s="91"/>
      <c r="L287" s="91"/>
      <c r="M287" s="91"/>
      <c r="N287" s="91"/>
      <c r="O287" s="91"/>
      <c r="BT287" s="36">
        <v>12</v>
      </c>
      <c r="BU287" s="36">
        <v>0</v>
      </c>
      <c r="CS287" s="27">
        <v>0</v>
      </c>
    </row>
    <row r="288" spans="1:97" ht="33" customHeight="1" x14ac:dyDescent="0.2">
      <c r="A288" s="125"/>
      <c r="B288" s="48"/>
      <c r="C288" s="188" t="s">
        <v>148</v>
      </c>
      <c r="D288" s="189"/>
      <c r="E288" s="56"/>
      <c r="F288" s="50"/>
      <c r="G288" s="49"/>
      <c r="AT288" s="38"/>
      <c r="AU288" s="38"/>
      <c r="AV288" s="38"/>
      <c r="AW288" s="38"/>
      <c r="AX288" s="38"/>
    </row>
    <row r="289" spans="1:97" ht="36" customHeight="1" x14ac:dyDescent="0.2">
      <c r="A289" s="127">
        <v>91</v>
      </c>
      <c r="B289" s="140" t="s">
        <v>220</v>
      </c>
      <c r="C289" s="117" t="s">
        <v>150</v>
      </c>
      <c r="D289" s="116" t="s">
        <v>99</v>
      </c>
      <c r="E289" s="115">
        <v>2</v>
      </c>
      <c r="F289" s="115"/>
      <c r="G289" s="72">
        <f>ROUND(F289*E289,2)</f>
        <v>0</v>
      </c>
    </row>
    <row r="290" spans="1:97" ht="36" customHeight="1" x14ac:dyDescent="0.2">
      <c r="A290" s="126"/>
      <c r="B290" s="66"/>
      <c r="C290" s="192" t="s">
        <v>147</v>
      </c>
      <c r="D290" s="193"/>
      <c r="E290" s="56"/>
      <c r="F290" s="50"/>
      <c r="G290" s="49"/>
      <c r="K290" s="91"/>
      <c r="L290" s="91"/>
      <c r="M290" s="91"/>
      <c r="N290" s="91"/>
      <c r="O290" s="91"/>
      <c r="BT290" s="36">
        <v>12</v>
      </c>
      <c r="BU290" s="36">
        <v>0</v>
      </c>
      <c r="CS290" s="27">
        <v>0</v>
      </c>
    </row>
    <row r="291" spans="1:97" ht="33" customHeight="1" x14ac:dyDescent="0.2">
      <c r="A291" s="125"/>
      <c r="B291" s="48"/>
      <c r="C291" s="188" t="s">
        <v>143</v>
      </c>
      <c r="D291" s="189"/>
      <c r="E291" s="56"/>
      <c r="F291" s="50"/>
      <c r="G291" s="49"/>
      <c r="AT291" s="38"/>
      <c r="AU291" s="38"/>
      <c r="AV291" s="38"/>
      <c r="AW291" s="38"/>
      <c r="AX291" s="38"/>
    </row>
    <row r="292" spans="1:97" ht="36" customHeight="1" x14ac:dyDescent="0.2">
      <c r="A292" s="67">
        <v>92</v>
      </c>
      <c r="B292" s="140" t="s">
        <v>431</v>
      </c>
      <c r="C292" s="117" t="s">
        <v>271</v>
      </c>
      <c r="D292" s="116" t="s">
        <v>99</v>
      </c>
      <c r="E292" s="115">
        <v>1</v>
      </c>
      <c r="F292" s="115"/>
      <c r="G292" s="72">
        <f>ROUND(F292*E292,2)</f>
        <v>0</v>
      </c>
    </row>
    <row r="293" spans="1:97" ht="51" customHeight="1" x14ac:dyDescent="0.2">
      <c r="A293" s="126"/>
      <c r="B293" s="66"/>
      <c r="C293" s="192" t="s">
        <v>140</v>
      </c>
      <c r="D293" s="193"/>
      <c r="E293" s="56"/>
      <c r="F293" s="50"/>
      <c r="G293" s="49"/>
      <c r="L293" s="91"/>
      <c r="M293" s="91"/>
      <c r="N293" s="91"/>
      <c r="O293" s="91"/>
      <c r="BT293" s="36">
        <v>12</v>
      </c>
      <c r="BU293" s="36">
        <v>0</v>
      </c>
      <c r="CS293" s="27">
        <v>0</v>
      </c>
    </row>
    <row r="294" spans="1:97" ht="33" customHeight="1" x14ac:dyDescent="0.2">
      <c r="A294" s="125"/>
      <c r="B294" s="48"/>
      <c r="C294" s="188" t="s">
        <v>135</v>
      </c>
      <c r="D294" s="189"/>
      <c r="E294" s="56"/>
      <c r="F294" s="50"/>
      <c r="G294" s="49"/>
      <c r="AT294" s="38"/>
      <c r="AU294" s="38"/>
      <c r="AV294" s="38"/>
      <c r="AW294" s="38"/>
      <c r="AX294" s="38"/>
    </row>
    <row r="295" spans="1:97" ht="36" customHeight="1" x14ac:dyDescent="0.2">
      <c r="A295" s="127">
        <v>93</v>
      </c>
      <c r="B295" s="140" t="s">
        <v>432</v>
      </c>
      <c r="C295" s="117" t="s">
        <v>151</v>
      </c>
      <c r="D295" s="116" t="s">
        <v>99</v>
      </c>
      <c r="E295" s="115">
        <v>2</v>
      </c>
      <c r="F295" s="115"/>
      <c r="G295" s="72">
        <f>ROUND(F295*E295,2)</f>
        <v>0</v>
      </c>
    </row>
    <row r="296" spans="1:97" ht="41.25" customHeight="1" x14ac:dyDescent="0.2">
      <c r="A296" s="126"/>
      <c r="B296" s="66"/>
      <c r="C296" s="192" t="s">
        <v>272</v>
      </c>
      <c r="D296" s="193"/>
      <c r="E296" s="56"/>
      <c r="F296" s="50"/>
      <c r="G296" s="49"/>
      <c r="L296" s="91"/>
      <c r="M296" s="91"/>
      <c r="N296" s="91"/>
      <c r="O296" s="91"/>
      <c r="BT296" s="36">
        <v>12</v>
      </c>
      <c r="BU296" s="36">
        <v>0</v>
      </c>
      <c r="CS296" s="27">
        <v>0</v>
      </c>
    </row>
    <row r="297" spans="1:97" ht="33" customHeight="1" x14ac:dyDescent="0.2">
      <c r="A297" s="125"/>
      <c r="B297" s="48"/>
      <c r="C297" s="188" t="s">
        <v>152</v>
      </c>
      <c r="D297" s="189"/>
      <c r="E297" s="56"/>
      <c r="F297" s="50"/>
      <c r="G297" s="49"/>
      <c r="J297" s="38"/>
      <c r="AT297" s="38"/>
      <c r="AU297" s="38"/>
      <c r="AV297" s="38"/>
      <c r="AW297" s="38"/>
      <c r="AX297" s="38"/>
    </row>
    <row r="298" spans="1:97" ht="36" customHeight="1" x14ac:dyDescent="0.2">
      <c r="A298" s="67">
        <v>94</v>
      </c>
      <c r="B298" s="140" t="s">
        <v>433</v>
      </c>
      <c r="C298" s="117" t="s">
        <v>153</v>
      </c>
      <c r="D298" s="116" t="s">
        <v>99</v>
      </c>
      <c r="E298" s="115">
        <v>1</v>
      </c>
      <c r="F298" s="115"/>
      <c r="G298" s="72">
        <f>ROUND(F298*E298,2)</f>
        <v>0</v>
      </c>
    </row>
    <row r="299" spans="1:97" ht="36" customHeight="1" x14ac:dyDescent="0.2">
      <c r="A299" s="126"/>
      <c r="B299" s="66"/>
      <c r="C299" s="192" t="s">
        <v>272</v>
      </c>
      <c r="D299" s="193"/>
      <c r="E299" s="56"/>
      <c r="F299" s="50"/>
      <c r="G299" s="49"/>
      <c r="L299" s="91"/>
      <c r="M299" s="91"/>
      <c r="N299" s="91"/>
      <c r="O299" s="91"/>
      <c r="BT299" s="36">
        <v>12</v>
      </c>
      <c r="BU299" s="36">
        <v>0</v>
      </c>
      <c r="CS299" s="27">
        <v>0</v>
      </c>
    </row>
    <row r="300" spans="1:97" ht="33" customHeight="1" x14ac:dyDescent="0.2">
      <c r="A300" s="125"/>
      <c r="B300" s="48"/>
      <c r="C300" s="188" t="s">
        <v>154</v>
      </c>
      <c r="D300" s="189"/>
      <c r="E300" s="56"/>
      <c r="F300" s="50"/>
      <c r="G300" s="49"/>
      <c r="AT300" s="38"/>
      <c r="AU300" s="38"/>
      <c r="AV300" s="38"/>
      <c r="AW300" s="38"/>
      <c r="AX300" s="38"/>
    </row>
    <row r="301" spans="1:97" ht="36" customHeight="1" x14ac:dyDescent="0.2">
      <c r="A301" s="127">
        <v>95</v>
      </c>
      <c r="B301" s="140" t="s">
        <v>434</v>
      </c>
      <c r="C301" s="117" t="s">
        <v>155</v>
      </c>
      <c r="D301" s="116" t="s">
        <v>99</v>
      </c>
      <c r="E301" s="115">
        <f>E298+E295+E292</f>
        <v>4</v>
      </c>
      <c r="F301" s="115"/>
      <c r="G301" s="72">
        <f>ROUND(F301*E301,2)</f>
        <v>0</v>
      </c>
    </row>
    <row r="302" spans="1:97" ht="42.75" customHeight="1" x14ac:dyDescent="0.2">
      <c r="A302" s="126"/>
      <c r="B302" s="66"/>
      <c r="C302" s="192" t="s">
        <v>272</v>
      </c>
      <c r="D302" s="193"/>
      <c r="E302" s="56"/>
      <c r="F302" s="50"/>
      <c r="G302" s="49"/>
      <c r="L302" s="91"/>
      <c r="M302" s="91"/>
      <c r="N302" s="91"/>
      <c r="O302" s="91"/>
      <c r="BT302" s="36">
        <v>12</v>
      </c>
      <c r="BU302" s="36">
        <v>0</v>
      </c>
      <c r="CS302" s="27">
        <v>0</v>
      </c>
    </row>
    <row r="303" spans="1:97" ht="33" customHeight="1" x14ac:dyDescent="0.2">
      <c r="A303" s="125"/>
      <c r="B303" s="48"/>
      <c r="C303" s="188" t="s">
        <v>156</v>
      </c>
      <c r="D303" s="189"/>
      <c r="E303" s="56"/>
      <c r="F303" s="50"/>
      <c r="G303" s="49"/>
      <c r="AT303" s="38"/>
      <c r="AU303" s="38"/>
      <c r="AV303" s="38"/>
      <c r="AW303" s="38"/>
      <c r="AX303" s="38"/>
    </row>
    <row r="304" spans="1:97" ht="36" customHeight="1" x14ac:dyDescent="0.2">
      <c r="A304" s="67">
        <v>96</v>
      </c>
      <c r="B304" s="140" t="s">
        <v>435</v>
      </c>
      <c r="C304" s="117" t="s">
        <v>279</v>
      </c>
      <c r="D304" s="116" t="s">
        <v>99</v>
      </c>
      <c r="E304" s="115">
        <v>2</v>
      </c>
      <c r="F304" s="115"/>
      <c r="G304" s="72">
        <f>ROUND(F304*E304,2)</f>
        <v>0</v>
      </c>
    </row>
    <row r="305" spans="1:97" ht="54.75" customHeight="1" x14ac:dyDescent="0.2">
      <c r="A305" s="126"/>
      <c r="B305" s="66"/>
      <c r="C305" s="192" t="s">
        <v>272</v>
      </c>
      <c r="D305" s="193"/>
      <c r="E305" s="56"/>
      <c r="F305" s="50"/>
      <c r="G305" s="49"/>
      <c r="L305" s="91"/>
      <c r="M305" s="91"/>
      <c r="N305" s="91"/>
      <c r="O305" s="91"/>
      <c r="BT305" s="36">
        <v>12</v>
      </c>
      <c r="BU305" s="36">
        <v>0</v>
      </c>
      <c r="CS305" s="27">
        <v>0</v>
      </c>
    </row>
    <row r="306" spans="1:97" ht="33" customHeight="1" x14ac:dyDescent="0.2">
      <c r="A306" s="125"/>
      <c r="B306" s="48"/>
      <c r="C306" s="188" t="s">
        <v>157</v>
      </c>
      <c r="D306" s="189"/>
      <c r="E306" s="56"/>
      <c r="F306" s="50"/>
      <c r="G306" s="49"/>
      <c r="AT306" s="38"/>
      <c r="AU306" s="38"/>
      <c r="AV306" s="38"/>
      <c r="AW306" s="38"/>
      <c r="AX306" s="38"/>
    </row>
    <row r="307" spans="1:97" ht="36" customHeight="1" x14ac:dyDescent="0.2">
      <c r="A307" s="127">
        <v>97</v>
      </c>
      <c r="B307" s="140" t="s">
        <v>436</v>
      </c>
      <c r="C307" s="117" t="s">
        <v>280</v>
      </c>
      <c r="D307" s="116" t="s">
        <v>99</v>
      </c>
      <c r="E307" s="115">
        <f>E295</f>
        <v>2</v>
      </c>
      <c r="F307" s="115"/>
      <c r="G307" s="72">
        <f>ROUND(F307*E307,2)</f>
        <v>0</v>
      </c>
    </row>
    <row r="308" spans="1:97" ht="45" customHeight="1" x14ac:dyDescent="0.2">
      <c r="A308" s="126"/>
      <c r="B308" s="66"/>
      <c r="C308" s="192" t="s">
        <v>272</v>
      </c>
      <c r="D308" s="193"/>
      <c r="E308" s="56"/>
      <c r="F308" s="50"/>
      <c r="G308" s="49"/>
      <c r="M308" s="91"/>
      <c r="N308" s="91"/>
      <c r="O308" s="91"/>
      <c r="BT308" s="36">
        <v>12</v>
      </c>
      <c r="BU308" s="36">
        <v>0</v>
      </c>
      <c r="CS308" s="27">
        <v>0</v>
      </c>
    </row>
    <row r="309" spans="1:97" ht="33" customHeight="1" x14ac:dyDescent="0.2">
      <c r="A309" s="125"/>
      <c r="B309" s="48"/>
      <c r="C309" s="188" t="s">
        <v>152</v>
      </c>
      <c r="D309" s="189"/>
      <c r="E309" s="56"/>
      <c r="F309" s="50"/>
      <c r="G309" s="49"/>
      <c r="AT309" s="38"/>
      <c r="AU309" s="38"/>
      <c r="AV309" s="38"/>
      <c r="AW309" s="38"/>
      <c r="AX309" s="38"/>
    </row>
    <row r="310" spans="1:97" ht="36" customHeight="1" x14ac:dyDescent="0.2">
      <c r="A310" s="67">
        <v>98</v>
      </c>
      <c r="B310" s="140" t="s">
        <v>437</v>
      </c>
      <c r="C310" s="117" t="s">
        <v>158</v>
      </c>
      <c r="D310" s="116" t="s">
        <v>99</v>
      </c>
      <c r="E310" s="115">
        <f>E292+E298</f>
        <v>2</v>
      </c>
      <c r="F310" s="115"/>
      <c r="G310" s="72">
        <f>ROUND(F310*E310,2)</f>
        <v>0</v>
      </c>
    </row>
    <row r="311" spans="1:97" ht="56.25" customHeight="1" x14ac:dyDescent="0.2">
      <c r="A311" s="126"/>
      <c r="B311" s="66"/>
      <c r="C311" s="192" t="s">
        <v>273</v>
      </c>
      <c r="D311" s="193"/>
      <c r="E311" s="56"/>
      <c r="F311" s="50"/>
      <c r="G311" s="49"/>
      <c r="I311" s="38"/>
      <c r="N311" s="91"/>
      <c r="O311" s="91"/>
      <c r="BT311" s="36">
        <v>12</v>
      </c>
      <c r="BU311" s="36">
        <v>0</v>
      </c>
      <c r="CS311" s="27">
        <v>0</v>
      </c>
    </row>
    <row r="312" spans="1:97" ht="33" customHeight="1" x14ac:dyDescent="0.2">
      <c r="A312" s="125"/>
      <c r="B312" s="48"/>
      <c r="C312" s="188" t="s">
        <v>157</v>
      </c>
      <c r="D312" s="189"/>
      <c r="E312" s="56"/>
      <c r="F312" s="50"/>
      <c r="G312" s="49"/>
      <c r="AT312" s="38"/>
      <c r="AU312" s="38"/>
      <c r="AV312" s="38"/>
      <c r="AW312" s="38"/>
      <c r="AX312" s="38"/>
    </row>
    <row r="313" spans="1:97" ht="36" customHeight="1" x14ac:dyDescent="0.2">
      <c r="A313" s="127">
        <v>99</v>
      </c>
      <c r="B313" s="140" t="s">
        <v>438</v>
      </c>
      <c r="C313" s="117" t="s">
        <v>159</v>
      </c>
      <c r="D313" s="116" t="s">
        <v>99</v>
      </c>
      <c r="E313" s="115">
        <f>E295</f>
        <v>2</v>
      </c>
      <c r="F313" s="115"/>
      <c r="G313" s="72">
        <f>ROUND(F313*E313,2)</f>
        <v>0</v>
      </c>
    </row>
    <row r="314" spans="1:97" ht="46.5" customHeight="1" x14ac:dyDescent="0.2">
      <c r="A314" s="126"/>
      <c r="B314" s="66"/>
      <c r="C314" s="192" t="s">
        <v>273</v>
      </c>
      <c r="D314" s="193"/>
      <c r="E314" s="56"/>
      <c r="F314" s="50"/>
      <c r="G314" s="49"/>
      <c r="N314" s="91"/>
      <c r="O314" s="91"/>
      <c r="BT314" s="36">
        <v>12</v>
      </c>
      <c r="BU314" s="36">
        <v>0</v>
      </c>
      <c r="CS314" s="27">
        <v>0</v>
      </c>
    </row>
    <row r="315" spans="1:97" ht="33" customHeight="1" x14ac:dyDescent="0.2">
      <c r="A315" s="125"/>
      <c r="B315" s="48"/>
      <c r="C315" s="188" t="s">
        <v>152</v>
      </c>
      <c r="D315" s="189"/>
      <c r="E315" s="56"/>
      <c r="F315" s="50"/>
      <c r="G315" s="49"/>
      <c r="AT315" s="38"/>
      <c r="AU315" s="38"/>
      <c r="AV315" s="38"/>
      <c r="AW315" s="38"/>
      <c r="AX315" s="38"/>
    </row>
    <row r="316" spans="1:97" ht="36" customHeight="1" x14ac:dyDescent="0.2">
      <c r="A316" s="67">
        <v>100</v>
      </c>
      <c r="B316" s="140" t="s">
        <v>439</v>
      </c>
      <c r="C316" s="117" t="s">
        <v>160</v>
      </c>
      <c r="D316" s="116" t="s">
        <v>99</v>
      </c>
      <c r="E316" s="115">
        <v>1</v>
      </c>
      <c r="F316" s="115"/>
      <c r="G316" s="72">
        <f>ROUND(F316*E316,2)</f>
        <v>0</v>
      </c>
      <c r="K316" s="38"/>
    </row>
    <row r="317" spans="1:97" ht="48" customHeight="1" x14ac:dyDescent="0.2">
      <c r="A317" s="126"/>
      <c r="B317" s="66"/>
      <c r="C317" s="192" t="s">
        <v>274</v>
      </c>
      <c r="D317" s="193"/>
      <c r="E317" s="56"/>
      <c r="F317" s="50"/>
      <c r="G317" s="49"/>
      <c r="N317" s="91"/>
      <c r="O317" s="91"/>
      <c r="BT317" s="36">
        <v>12</v>
      </c>
      <c r="BU317" s="36">
        <v>0</v>
      </c>
      <c r="CS317" s="27">
        <v>0</v>
      </c>
    </row>
    <row r="318" spans="1:97" ht="33" customHeight="1" x14ac:dyDescent="0.2">
      <c r="A318" s="125"/>
      <c r="B318" s="48"/>
      <c r="C318" s="188" t="s">
        <v>154</v>
      </c>
      <c r="D318" s="189"/>
      <c r="E318" s="56"/>
      <c r="F318" s="50"/>
      <c r="G318" s="49"/>
      <c r="AT318" s="38"/>
      <c r="AU318" s="38"/>
      <c r="AV318" s="38"/>
      <c r="AW318" s="38"/>
      <c r="AX318" s="38"/>
    </row>
    <row r="319" spans="1:97" ht="36" customHeight="1" x14ac:dyDescent="0.2">
      <c r="A319" s="127">
        <v>101</v>
      </c>
      <c r="B319" s="140" t="s">
        <v>440</v>
      </c>
      <c r="C319" s="117" t="s">
        <v>161</v>
      </c>
      <c r="D319" s="116" t="s">
        <v>99</v>
      </c>
      <c r="E319" s="115">
        <f>E316</f>
        <v>1</v>
      </c>
      <c r="F319" s="115"/>
      <c r="G319" s="72">
        <f>ROUND(F319*E319,2)</f>
        <v>0</v>
      </c>
    </row>
    <row r="320" spans="1:97" ht="48" customHeight="1" x14ac:dyDescent="0.2">
      <c r="A320" s="126"/>
      <c r="B320" s="66"/>
      <c r="C320" s="192" t="s">
        <v>275</v>
      </c>
      <c r="D320" s="193"/>
      <c r="E320" s="56"/>
      <c r="F320" s="50"/>
      <c r="G320" s="49"/>
      <c r="N320" s="91"/>
      <c r="O320" s="91"/>
      <c r="BT320" s="36">
        <v>12</v>
      </c>
      <c r="BU320" s="36">
        <v>0</v>
      </c>
      <c r="CS320" s="27">
        <v>0</v>
      </c>
    </row>
    <row r="321" spans="1:97" ht="33" customHeight="1" x14ac:dyDescent="0.2">
      <c r="A321" s="125"/>
      <c r="B321" s="48"/>
      <c r="C321" s="188" t="s">
        <v>154</v>
      </c>
      <c r="D321" s="189"/>
      <c r="E321" s="56"/>
      <c r="F321" s="50"/>
      <c r="G321" s="49"/>
      <c r="AT321" s="38"/>
      <c r="AU321" s="38"/>
      <c r="AV321" s="38"/>
      <c r="AW321" s="38"/>
      <c r="AX321" s="38"/>
    </row>
    <row r="322" spans="1:97" ht="36" customHeight="1" x14ac:dyDescent="0.2">
      <c r="A322" s="67">
        <v>102</v>
      </c>
      <c r="B322" s="140" t="s">
        <v>441</v>
      </c>
      <c r="C322" s="117" t="s">
        <v>162</v>
      </c>
      <c r="D322" s="116" t="s">
        <v>99</v>
      </c>
      <c r="E322" s="115">
        <f>E316</f>
        <v>1</v>
      </c>
      <c r="F322" s="115"/>
      <c r="G322" s="72">
        <f>ROUND(F322*E322,2)</f>
        <v>0</v>
      </c>
    </row>
    <row r="323" spans="1:97" ht="47.25" customHeight="1" x14ac:dyDescent="0.2">
      <c r="A323" s="126"/>
      <c r="B323" s="66"/>
      <c r="C323" s="192" t="s">
        <v>276</v>
      </c>
      <c r="D323" s="193"/>
      <c r="E323" s="56"/>
      <c r="F323" s="50"/>
      <c r="G323" s="49"/>
      <c r="N323" s="91"/>
      <c r="O323" s="91"/>
      <c r="BT323" s="36">
        <v>12</v>
      </c>
      <c r="BU323" s="36">
        <v>0</v>
      </c>
      <c r="CS323" s="27">
        <v>0</v>
      </c>
    </row>
    <row r="324" spans="1:97" ht="33" customHeight="1" x14ac:dyDescent="0.2">
      <c r="A324" s="125"/>
      <c r="B324" s="48"/>
      <c r="C324" s="188" t="s">
        <v>154</v>
      </c>
      <c r="D324" s="189"/>
      <c r="E324" s="56"/>
      <c r="F324" s="50"/>
      <c r="G324" s="49"/>
      <c r="AT324" s="38"/>
      <c r="AU324" s="38"/>
      <c r="AV324" s="38"/>
      <c r="AW324" s="38"/>
      <c r="AX324" s="38"/>
    </row>
    <row r="325" spans="1:97" ht="36" customHeight="1" x14ac:dyDescent="0.2">
      <c r="A325" s="127">
        <v>103</v>
      </c>
      <c r="B325" s="140" t="s">
        <v>442</v>
      </c>
      <c r="C325" s="117" t="s">
        <v>163</v>
      </c>
      <c r="D325" s="116" t="s">
        <v>99</v>
      </c>
      <c r="E325" s="115">
        <f>E316</f>
        <v>1</v>
      </c>
      <c r="F325" s="115"/>
      <c r="G325" s="72">
        <f>ROUND(F325*E325,2)</f>
        <v>0</v>
      </c>
    </row>
    <row r="326" spans="1:97" ht="31.5" customHeight="1" x14ac:dyDescent="0.2">
      <c r="A326" s="126"/>
      <c r="B326" s="66"/>
      <c r="C326" s="192" t="s">
        <v>147</v>
      </c>
      <c r="D326" s="193"/>
      <c r="E326" s="56"/>
      <c r="F326" s="50"/>
      <c r="G326" s="49"/>
      <c r="O326" s="91"/>
      <c r="BT326" s="36">
        <v>12</v>
      </c>
      <c r="BU326" s="36">
        <v>0</v>
      </c>
      <c r="CS326" s="27">
        <v>0</v>
      </c>
    </row>
    <row r="327" spans="1:97" ht="33" customHeight="1" x14ac:dyDescent="0.2">
      <c r="A327" s="125"/>
      <c r="B327" s="48"/>
      <c r="C327" s="188" t="s">
        <v>154</v>
      </c>
      <c r="D327" s="189"/>
      <c r="E327" s="56"/>
      <c r="F327" s="50"/>
      <c r="G327" s="49"/>
      <c r="AT327" s="38"/>
      <c r="AU327" s="38"/>
      <c r="AV327" s="38"/>
      <c r="AW327" s="38"/>
      <c r="AX327" s="38"/>
    </row>
    <row r="328" spans="1:97" ht="36" customHeight="1" x14ac:dyDescent="0.2">
      <c r="A328" s="67">
        <v>104</v>
      </c>
      <c r="B328" s="140" t="s">
        <v>443</v>
      </c>
      <c r="C328" s="117" t="s">
        <v>281</v>
      </c>
      <c r="D328" s="116" t="s">
        <v>99</v>
      </c>
      <c r="E328" s="115">
        <v>1</v>
      </c>
      <c r="F328" s="115"/>
      <c r="G328" s="72">
        <f>ROUND(F328*E328,2)</f>
        <v>0</v>
      </c>
    </row>
    <row r="329" spans="1:97" ht="57" customHeight="1" x14ac:dyDescent="0.2">
      <c r="A329" s="126"/>
      <c r="B329" s="66"/>
      <c r="C329" s="192" t="s">
        <v>272</v>
      </c>
      <c r="D329" s="193"/>
      <c r="E329" s="56"/>
      <c r="F329" s="50"/>
      <c r="G329" s="49"/>
      <c r="O329" s="91"/>
      <c r="BT329" s="36">
        <v>12</v>
      </c>
      <c r="BU329" s="36">
        <v>0</v>
      </c>
      <c r="CS329" s="27">
        <v>0</v>
      </c>
    </row>
    <row r="330" spans="1:97" ht="33" customHeight="1" x14ac:dyDescent="0.2">
      <c r="A330" s="125"/>
      <c r="B330" s="48"/>
      <c r="C330" s="188" t="s">
        <v>283</v>
      </c>
      <c r="D330" s="189"/>
      <c r="E330" s="56"/>
      <c r="F330" s="50"/>
      <c r="G330" s="49"/>
      <c r="AT330" s="38"/>
      <c r="AU330" s="38"/>
      <c r="AV330" s="38"/>
      <c r="AW330" s="38"/>
      <c r="AX330" s="38"/>
    </row>
    <row r="331" spans="1:97" ht="36" customHeight="1" x14ac:dyDescent="0.2">
      <c r="A331" s="127">
        <v>105</v>
      </c>
      <c r="B331" s="140" t="s">
        <v>444</v>
      </c>
      <c r="C331" s="117" t="s">
        <v>282</v>
      </c>
      <c r="D331" s="116" t="s">
        <v>99</v>
      </c>
      <c r="E331" s="115">
        <f>E328</f>
        <v>1</v>
      </c>
      <c r="F331" s="115"/>
      <c r="G331" s="72">
        <f>ROUND(F331*E331,2)</f>
        <v>0</v>
      </c>
      <c r="L331" s="38"/>
    </row>
    <row r="332" spans="1:97" ht="45" customHeight="1" x14ac:dyDescent="0.2">
      <c r="A332" s="126"/>
      <c r="B332" s="66"/>
      <c r="C332" s="192" t="s">
        <v>273</v>
      </c>
      <c r="D332" s="193"/>
      <c r="E332" s="56"/>
      <c r="F332" s="50"/>
      <c r="G332" s="49"/>
      <c r="J332" s="38"/>
      <c r="BT332" s="36">
        <v>12</v>
      </c>
      <c r="BU332" s="36">
        <v>0</v>
      </c>
      <c r="CS332" s="27">
        <v>0</v>
      </c>
    </row>
    <row r="333" spans="1:97" ht="33" customHeight="1" x14ac:dyDescent="0.2">
      <c r="A333" s="125"/>
      <c r="B333" s="48"/>
      <c r="C333" s="188" t="s">
        <v>283</v>
      </c>
      <c r="D333" s="189"/>
      <c r="E333" s="56"/>
      <c r="F333" s="50"/>
      <c r="G333" s="49"/>
      <c r="AT333" s="38"/>
      <c r="AU333" s="38"/>
      <c r="AV333" s="38"/>
      <c r="AW333" s="38"/>
      <c r="AX333" s="38"/>
    </row>
    <row r="334" spans="1:97" ht="36" customHeight="1" x14ac:dyDescent="0.2">
      <c r="A334" s="67">
        <v>106</v>
      </c>
      <c r="B334" s="140" t="s">
        <v>445</v>
      </c>
      <c r="C334" s="117" t="s">
        <v>284</v>
      </c>
      <c r="D334" s="116" t="s">
        <v>99</v>
      </c>
      <c r="E334" s="115">
        <f>E328</f>
        <v>1</v>
      </c>
      <c r="F334" s="115"/>
      <c r="G334" s="72">
        <f>ROUND(F334*E334,2)</f>
        <v>0</v>
      </c>
      <c r="M334" s="38"/>
    </row>
    <row r="335" spans="1:97" ht="46.5" customHeight="1" x14ac:dyDescent="0.2">
      <c r="A335" s="126"/>
      <c r="B335" s="66"/>
      <c r="C335" s="192" t="s">
        <v>277</v>
      </c>
      <c r="D335" s="193"/>
      <c r="E335" s="56"/>
      <c r="F335" s="50"/>
      <c r="G335" s="49"/>
      <c r="BT335" s="36">
        <v>12</v>
      </c>
      <c r="BU335" s="36">
        <v>0</v>
      </c>
      <c r="CS335" s="27">
        <v>0</v>
      </c>
    </row>
    <row r="336" spans="1:97" ht="33" customHeight="1" x14ac:dyDescent="0.2">
      <c r="A336" s="125"/>
      <c r="B336" s="48"/>
      <c r="C336" s="188" t="s">
        <v>152</v>
      </c>
      <c r="D336" s="189"/>
      <c r="E336" s="56"/>
      <c r="F336" s="50"/>
      <c r="G336" s="49"/>
      <c r="AT336" s="38"/>
      <c r="AU336" s="38"/>
      <c r="AV336" s="38"/>
      <c r="AW336" s="38"/>
      <c r="AX336" s="38"/>
    </row>
    <row r="337" spans="1:97" ht="36" customHeight="1" x14ac:dyDescent="0.2">
      <c r="A337" s="127">
        <v>107</v>
      </c>
      <c r="B337" s="140" t="s">
        <v>446</v>
      </c>
      <c r="C337" s="129" t="s">
        <v>164</v>
      </c>
      <c r="D337" s="116" t="s">
        <v>99</v>
      </c>
      <c r="E337" s="115">
        <f>E328</f>
        <v>1</v>
      </c>
      <c r="F337" s="115"/>
      <c r="G337" s="72">
        <f>ROUND(F337*E337,2)</f>
        <v>0</v>
      </c>
    </row>
    <row r="338" spans="1:97" ht="39.75" customHeight="1" x14ac:dyDescent="0.2">
      <c r="A338" s="126"/>
      <c r="B338" s="66"/>
      <c r="C338" s="192" t="s">
        <v>278</v>
      </c>
      <c r="D338" s="193"/>
      <c r="E338" s="56"/>
      <c r="F338" s="50"/>
      <c r="G338" s="49"/>
      <c r="BT338" s="36">
        <v>12</v>
      </c>
      <c r="BU338" s="36">
        <v>0</v>
      </c>
      <c r="CS338" s="27">
        <v>0</v>
      </c>
    </row>
    <row r="339" spans="1:97" ht="33" customHeight="1" x14ac:dyDescent="0.2">
      <c r="A339" s="125"/>
      <c r="B339" s="48"/>
      <c r="C339" s="188" t="s">
        <v>152</v>
      </c>
      <c r="D339" s="189"/>
      <c r="E339" s="56"/>
      <c r="F339" s="50"/>
      <c r="G339" s="49"/>
      <c r="J339" s="38"/>
      <c r="AT339" s="38"/>
      <c r="AU339" s="38"/>
      <c r="AV339" s="38"/>
      <c r="AW339" s="38"/>
      <c r="AX339" s="38"/>
    </row>
    <row r="340" spans="1:97" ht="51" customHeight="1" x14ac:dyDescent="0.2">
      <c r="A340" s="67">
        <v>108</v>
      </c>
      <c r="B340" s="140" t="s">
        <v>447</v>
      </c>
      <c r="C340" s="117" t="s">
        <v>165</v>
      </c>
      <c r="D340" s="116" t="s">
        <v>99</v>
      </c>
      <c r="E340" s="115">
        <v>2</v>
      </c>
      <c r="F340" s="115"/>
      <c r="G340" s="72">
        <f>ROUND(F340*E340,2)</f>
        <v>0</v>
      </c>
    </row>
    <row r="341" spans="1:97" ht="36" customHeight="1" x14ac:dyDescent="0.2">
      <c r="A341" s="126"/>
      <c r="B341" s="66"/>
      <c r="C341" s="192" t="s">
        <v>275</v>
      </c>
      <c r="D341" s="193"/>
      <c r="E341" s="56"/>
      <c r="F341" s="50"/>
      <c r="G341" s="49"/>
      <c r="BT341" s="36">
        <v>12</v>
      </c>
      <c r="BU341" s="36">
        <v>0</v>
      </c>
      <c r="CS341" s="27">
        <v>0</v>
      </c>
    </row>
    <row r="342" spans="1:97" ht="33" customHeight="1" x14ac:dyDescent="0.2">
      <c r="A342" s="125"/>
      <c r="B342" s="48"/>
      <c r="C342" s="188" t="s">
        <v>286</v>
      </c>
      <c r="D342" s="189"/>
      <c r="E342" s="56"/>
      <c r="F342" s="50"/>
      <c r="G342" s="49"/>
      <c r="AT342" s="38"/>
      <c r="AU342" s="38"/>
      <c r="AV342" s="38"/>
      <c r="AW342" s="38"/>
      <c r="AX342" s="38"/>
    </row>
    <row r="343" spans="1:97" ht="57" customHeight="1" x14ac:dyDescent="0.2">
      <c r="A343" s="127">
        <v>109</v>
      </c>
      <c r="B343" s="140" t="s">
        <v>448</v>
      </c>
      <c r="C343" s="117" t="s">
        <v>288</v>
      </c>
      <c r="D343" s="116" t="s">
        <v>99</v>
      </c>
      <c r="E343" s="115">
        <v>3</v>
      </c>
      <c r="F343" s="115"/>
      <c r="G343" s="72">
        <f>ROUND(F343*E343,2)</f>
        <v>0</v>
      </c>
    </row>
    <row r="344" spans="1:97" ht="36" customHeight="1" x14ac:dyDescent="0.2">
      <c r="A344" s="126"/>
      <c r="B344" s="66"/>
      <c r="C344" s="192" t="s">
        <v>275</v>
      </c>
      <c r="D344" s="193"/>
      <c r="E344" s="56"/>
      <c r="F344" s="50"/>
      <c r="G344" s="49"/>
      <c r="BT344" s="36">
        <v>12</v>
      </c>
      <c r="BU344" s="36">
        <v>0</v>
      </c>
      <c r="CS344" s="27">
        <v>0</v>
      </c>
    </row>
    <row r="345" spans="1:97" ht="33" customHeight="1" x14ac:dyDescent="0.2">
      <c r="A345" s="125"/>
      <c r="B345" s="48"/>
      <c r="C345" s="188" t="s">
        <v>286</v>
      </c>
      <c r="D345" s="189"/>
      <c r="E345" s="56"/>
      <c r="F345" s="50"/>
      <c r="G345" s="49"/>
      <c r="AT345" s="38"/>
      <c r="AU345" s="38"/>
      <c r="AV345" s="38"/>
      <c r="AW345" s="38"/>
      <c r="AX345" s="38"/>
    </row>
    <row r="346" spans="1:97" ht="49.5" customHeight="1" x14ac:dyDescent="0.2">
      <c r="A346" s="67">
        <v>110</v>
      </c>
      <c r="B346" s="140" t="s">
        <v>449</v>
      </c>
      <c r="C346" s="117" t="s">
        <v>285</v>
      </c>
      <c r="D346" s="116" t="s">
        <v>99</v>
      </c>
      <c r="E346" s="115">
        <v>2</v>
      </c>
      <c r="F346" s="115"/>
      <c r="G346" s="72">
        <f>ROUND(F346*E346,2)</f>
        <v>0</v>
      </c>
      <c r="I346" s="38"/>
    </row>
    <row r="347" spans="1:97" ht="36" customHeight="1" x14ac:dyDescent="0.2">
      <c r="A347" s="126"/>
      <c r="B347" s="66"/>
      <c r="C347" s="192" t="s">
        <v>275</v>
      </c>
      <c r="D347" s="193"/>
      <c r="E347" s="56"/>
      <c r="F347" s="50"/>
      <c r="G347" s="49"/>
      <c r="J347" s="38"/>
      <c r="BT347" s="36">
        <v>12</v>
      </c>
      <c r="BU347" s="36">
        <v>0</v>
      </c>
      <c r="CS347" s="27">
        <v>0</v>
      </c>
    </row>
    <row r="348" spans="1:97" ht="39.75" customHeight="1" x14ac:dyDescent="0.2">
      <c r="A348" s="125"/>
      <c r="B348" s="48"/>
      <c r="C348" s="188" t="s">
        <v>152</v>
      </c>
      <c r="D348" s="189"/>
      <c r="E348" s="56"/>
      <c r="F348" s="50"/>
      <c r="G348" s="49"/>
      <c r="AT348" s="38"/>
      <c r="AU348" s="38"/>
      <c r="AV348" s="38"/>
      <c r="AW348" s="38"/>
      <c r="AX348" s="38"/>
    </row>
    <row r="349" spans="1:97" ht="38.25" customHeight="1" x14ac:dyDescent="0.2">
      <c r="A349" s="127">
        <v>111</v>
      </c>
      <c r="B349" s="140" t="s">
        <v>450</v>
      </c>
      <c r="C349" s="117" t="s">
        <v>381</v>
      </c>
      <c r="D349" s="116" t="s">
        <v>99</v>
      </c>
      <c r="E349" s="115">
        <v>12</v>
      </c>
      <c r="F349" s="115"/>
      <c r="G349" s="72">
        <f>ROUND(F349*E349,2)</f>
        <v>0</v>
      </c>
    </row>
    <row r="350" spans="1:97" ht="55.5" customHeight="1" x14ac:dyDescent="0.2">
      <c r="A350" s="126"/>
      <c r="B350" s="66"/>
      <c r="C350" s="192" t="s">
        <v>382</v>
      </c>
      <c r="D350" s="193"/>
      <c r="E350" s="56"/>
      <c r="F350" s="50"/>
      <c r="G350" s="49"/>
      <c r="AI350" s="36">
        <v>7</v>
      </c>
      <c r="AJ350" s="36">
        <v>1001</v>
      </c>
      <c r="BH350" s="27">
        <v>0</v>
      </c>
    </row>
    <row r="351" spans="1:97" ht="54" customHeight="1" x14ac:dyDescent="0.2">
      <c r="A351" s="125"/>
      <c r="B351" s="48"/>
      <c r="C351" s="188" t="s">
        <v>383</v>
      </c>
      <c r="D351" s="189"/>
      <c r="E351" s="56"/>
      <c r="F351" s="50"/>
      <c r="G351" s="49"/>
      <c r="K351" s="38"/>
      <c r="AI351" s="36">
        <v>1</v>
      </c>
      <c r="AJ351" s="36">
        <v>7</v>
      </c>
      <c r="BH351" s="27">
        <v>1.9000000000000001E-4</v>
      </c>
    </row>
    <row r="352" spans="1:97" ht="39.75" customHeight="1" x14ac:dyDescent="0.2">
      <c r="A352" s="67">
        <v>112</v>
      </c>
      <c r="B352" s="140" t="s">
        <v>451</v>
      </c>
      <c r="C352" s="117" t="s">
        <v>287</v>
      </c>
      <c r="D352" s="116" t="s">
        <v>138</v>
      </c>
      <c r="E352" s="115">
        <v>1.95</v>
      </c>
      <c r="F352" s="115"/>
      <c r="G352" s="72">
        <f>ROUND(F352*E352,2)</f>
        <v>0</v>
      </c>
    </row>
    <row r="353" spans="1:60" ht="30" customHeight="1" x14ac:dyDescent="0.2">
      <c r="A353" s="126"/>
      <c r="B353" s="66"/>
      <c r="C353" s="192"/>
      <c r="D353" s="193"/>
      <c r="E353" s="56"/>
      <c r="F353" s="50"/>
      <c r="G353" s="49"/>
      <c r="I353" s="38"/>
    </row>
    <row r="354" spans="1:60" ht="24" customHeight="1" x14ac:dyDescent="0.2">
      <c r="A354" s="125"/>
      <c r="B354" s="48"/>
      <c r="C354" s="188"/>
      <c r="D354" s="189"/>
      <c r="E354" s="56"/>
      <c r="F354" s="50"/>
      <c r="G354" s="49"/>
    </row>
    <row r="355" spans="1:60" ht="27.75" customHeight="1" x14ac:dyDescent="0.25">
      <c r="A355" s="160"/>
      <c r="B355" s="155" t="s">
        <v>19</v>
      </c>
      <c r="C355" s="155" t="str">
        <f>C270</f>
        <v>Zařizovací předměty</v>
      </c>
      <c r="D355" s="157"/>
      <c r="E355" s="158"/>
      <c r="F355" s="158"/>
      <c r="G355" s="159">
        <f>SUM(G271:G354)</f>
        <v>0</v>
      </c>
      <c r="AI355" s="36">
        <v>1</v>
      </c>
      <c r="AJ355" s="36">
        <v>7</v>
      </c>
      <c r="BH355" s="27">
        <v>0</v>
      </c>
    </row>
    <row r="356" spans="1:60" ht="33.75" customHeight="1" x14ac:dyDescent="0.25">
      <c r="A356" s="106" t="s">
        <v>18</v>
      </c>
      <c r="B356" s="141" t="s">
        <v>301</v>
      </c>
      <c r="C356" s="151" t="s">
        <v>302</v>
      </c>
      <c r="D356" s="152"/>
      <c r="E356" s="68"/>
      <c r="F356" s="68"/>
      <c r="G356" s="153"/>
    </row>
    <row r="357" spans="1:60" ht="28.5" customHeight="1" x14ac:dyDescent="0.2">
      <c r="A357" s="73">
        <v>113</v>
      </c>
      <c r="B357" s="140" t="s">
        <v>452</v>
      </c>
      <c r="C357" s="47" t="s">
        <v>295</v>
      </c>
      <c r="D357" s="74" t="s">
        <v>305</v>
      </c>
      <c r="E357" s="76">
        <v>182</v>
      </c>
      <c r="F357" s="76"/>
      <c r="G357" s="72">
        <f>ROUND(F357*E357,2)</f>
        <v>0</v>
      </c>
    </row>
    <row r="358" spans="1:60" ht="54.75" customHeight="1" x14ac:dyDescent="0.2">
      <c r="A358" s="55"/>
      <c r="B358" s="141"/>
      <c r="C358" s="182" t="s">
        <v>296</v>
      </c>
      <c r="D358" s="183"/>
      <c r="E358" s="122"/>
      <c r="F358" s="123"/>
      <c r="G358" s="61"/>
      <c r="K358" s="38"/>
    </row>
    <row r="359" spans="1:60" ht="51.75" customHeight="1" x14ac:dyDescent="0.2">
      <c r="A359" s="80"/>
      <c r="B359" s="142"/>
      <c r="C359" s="184"/>
      <c r="D359" s="185"/>
      <c r="E359" s="143"/>
      <c r="F359" s="109"/>
      <c r="G359" s="92"/>
    </row>
    <row r="360" spans="1:60" ht="47.25" customHeight="1" x14ac:dyDescent="0.2">
      <c r="A360" s="73">
        <v>114</v>
      </c>
      <c r="B360" s="140" t="s">
        <v>453</v>
      </c>
      <c r="C360" s="47" t="s">
        <v>289</v>
      </c>
      <c r="D360" s="74" t="s">
        <v>305</v>
      </c>
      <c r="E360" s="76">
        <v>109</v>
      </c>
      <c r="F360" s="76"/>
      <c r="G360" s="72">
        <f>ROUND(F360*E360,2)</f>
        <v>0</v>
      </c>
    </row>
    <row r="361" spans="1:60" ht="75" customHeight="1" x14ac:dyDescent="0.2">
      <c r="A361" s="55"/>
      <c r="B361" s="141"/>
      <c r="C361" s="182" t="s">
        <v>290</v>
      </c>
      <c r="D361" s="183"/>
      <c r="E361" s="122"/>
      <c r="F361" s="123"/>
      <c r="G361" s="61"/>
      <c r="I361" s="38"/>
      <c r="AI361" s="36">
        <v>1</v>
      </c>
      <c r="AJ361" s="36">
        <v>7</v>
      </c>
      <c r="BH361" s="27">
        <v>1.0000000000000001E-5</v>
      </c>
    </row>
    <row r="362" spans="1:60" ht="43.5" customHeight="1" x14ac:dyDescent="0.2">
      <c r="A362" s="80"/>
      <c r="B362" s="142"/>
      <c r="C362" s="184"/>
      <c r="D362" s="185"/>
      <c r="E362" s="143"/>
      <c r="F362" s="109"/>
      <c r="G362" s="92"/>
    </row>
    <row r="363" spans="1:60" ht="44.25" customHeight="1" x14ac:dyDescent="0.2">
      <c r="A363" s="73">
        <v>115</v>
      </c>
      <c r="B363" s="140" t="s">
        <v>454</v>
      </c>
      <c r="C363" s="117" t="s">
        <v>291</v>
      </c>
      <c r="D363" s="74" t="s">
        <v>305</v>
      </c>
      <c r="E363" s="76">
        <v>110</v>
      </c>
      <c r="F363" s="76"/>
      <c r="G363" s="72">
        <f>ROUND(F363*E363,2)</f>
        <v>0</v>
      </c>
    </row>
    <row r="364" spans="1:60" ht="113.25" customHeight="1" x14ac:dyDescent="0.2">
      <c r="A364" s="55"/>
      <c r="B364" s="66"/>
      <c r="C364" s="182" t="s">
        <v>293</v>
      </c>
      <c r="D364" s="183"/>
      <c r="E364" s="122"/>
      <c r="F364" s="123"/>
      <c r="G364" s="61"/>
    </row>
    <row r="365" spans="1:60" ht="36.75" customHeight="1" x14ac:dyDescent="0.2">
      <c r="A365" s="80"/>
      <c r="B365" s="48"/>
      <c r="C365" s="184"/>
      <c r="D365" s="185"/>
      <c r="E365" s="99"/>
      <c r="F365" s="109"/>
      <c r="G365" s="92"/>
    </row>
    <row r="366" spans="1:60" ht="36" customHeight="1" x14ac:dyDescent="0.2">
      <c r="A366" s="73">
        <v>116</v>
      </c>
      <c r="B366" s="140" t="s">
        <v>455</v>
      </c>
      <c r="C366" s="47" t="s">
        <v>292</v>
      </c>
      <c r="D366" s="74" t="s">
        <v>305</v>
      </c>
      <c r="E366" s="76">
        <v>218</v>
      </c>
      <c r="F366" s="76"/>
      <c r="G366" s="72">
        <f>ROUND(F366*E366,2)</f>
        <v>0</v>
      </c>
      <c r="K366" s="38"/>
      <c r="L366" s="38"/>
      <c r="AI366" s="36">
        <v>3</v>
      </c>
      <c r="AJ366" s="36">
        <v>7</v>
      </c>
      <c r="BH366" s="27">
        <v>0.02</v>
      </c>
    </row>
    <row r="367" spans="1:60" ht="51" customHeight="1" x14ac:dyDescent="0.2">
      <c r="A367" s="55"/>
      <c r="B367" s="141"/>
      <c r="C367" s="182" t="s">
        <v>294</v>
      </c>
      <c r="D367" s="183"/>
      <c r="E367" s="122"/>
      <c r="F367" s="123"/>
      <c r="G367" s="61"/>
    </row>
    <row r="368" spans="1:60" ht="39.75" customHeight="1" x14ac:dyDescent="0.2">
      <c r="A368" s="80"/>
      <c r="B368" s="142"/>
      <c r="C368" s="184"/>
      <c r="D368" s="185"/>
      <c r="E368" s="143"/>
      <c r="F368" s="109"/>
      <c r="G368" s="92"/>
      <c r="AI368" s="36">
        <v>3</v>
      </c>
      <c r="AJ368" s="36">
        <v>7</v>
      </c>
      <c r="BH368" s="27">
        <v>4.7999999999999996E-3</v>
      </c>
    </row>
    <row r="369" spans="1:60" ht="27" customHeight="1" x14ac:dyDescent="0.25">
      <c r="A369" s="154"/>
      <c r="B369" s="155" t="s">
        <v>19</v>
      </c>
      <c r="C369" s="156" t="s">
        <v>302</v>
      </c>
      <c r="D369" s="157"/>
      <c r="E369" s="158"/>
      <c r="F369" s="158"/>
      <c r="G369" s="159">
        <f>SUM(G357:G368)</f>
        <v>0</v>
      </c>
      <c r="M369" s="38"/>
    </row>
    <row r="370" spans="1:60" ht="46.5" customHeight="1" x14ac:dyDescent="0.2">
      <c r="E370" s="27"/>
      <c r="AI370" s="36">
        <v>3</v>
      </c>
      <c r="AJ370" s="36">
        <v>7</v>
      </c>
      <c r="BH370" s="27">
        <v>6.0000000000000001E-3</v>
      </c>
    </row>
    <row r="371" spans="1:60" ht="14.25" customHeight="1" x14ac:dyDescent="0.2">
      <c r="E371" s="27"/>
    </row>
    <row r="372" spans="1:60" ht="62.25" customHeight="1" x14ac:dyDescent="0.2">
      <c r="E372" s="27"/>
      <c r="AI372" s="36">
        <v>7</v>
      </c>
      <c r="AJ372" s="36">
        <v>1001</v>
      </c>
      <c r="BH372" s="27">
        <v>0</v>
      </c>
    </row>
    <row r="373" spans="1:60" ht="57.75" customHeight="1" x14ac:dyDescent="0.2">
      <c r="E373" s="27"/>
      <c r="J373" s="38"/>
      <c r="L373" s="38"/>
    </row>
    <row r="374" spans="1:60" ht="30.75" customHeight="1" x14ac:dyDescent="0.2">
      <c r="E374" s="27"/>
    </row>
    <row r="375" spans="1:60" ht="57" customHeight="1" x14ac:dyDescent="0.2">
      <c r="E375" s="27"/>
      <c r="AI375" s="36">
        <v>1</v>
      </c>
      <c r="AJ375" s="36">
        <v>7</v>
      </c>
      <c r="BH375" s="27">
        <v>9.8999999999999999E-4</v>
      </c>
    </row>
    <row r="376" spans="1:60" ht="54.75" customHeight="1" x14ac:dyDescent="0.2">
      <c r="E376" s="27"/>
      <c r="M376" s="38"/>
    </row>
    <row r="377" spans="1:60" ht="27.75" customHeight="1" x14ac:dyDescent="0.2">
      <c r="E377" s="27"/>
    </row>
    <row r="378" spans="1:60" ht="57.75" customHeight="1" x14ac:dyDescent="0.2">
      <c r="E378" s="27"/>
      <c r="AI378" s="36">
        <v>1</v>
      </c>
      <c r="AJ378" s="36">
        <v>7</v>
      </c>
      <c r="BH378" s="27">
        <v>0</v>
      </c>
    </row>
    <row r="379" spans="1:60" ht="59.25" customHeight="1" x14ac:dyDescent="0.2">
      <c r="E379" s="27"/>
    </row>
    <row r="380" spans="1:60" ht="24.75" customHeight="1" x14ac:dyDescent="0.2">
      <c r="E380" s="27"/>
    </row>
    <row r="381" spans="1:60" ht="42.75" customHeight="1" x14ac:dyDescent="0.2">
      <c r="E381" s="27"/>
      <c r="L381" s="38"/>
    </row>
    <row r="382" spans="1:60" ht="79.5" customHeight="1" x14ac:dyDescent="0.2">
      <c r="E382" s="27"/>
    </row>
    <row r="383" spans="1:60" x14ac:dyDescent="0.2">
      <c r="E383" s="27"/>
      <c r="AI383" s="36">
        <v>1</v>
      </c>
      <c r="AJ383" s="36">
        <v>7</v>
      </c>
      <c r="BH383" s="27">
        <v>2.0000000000000002E-5</v>
      </c>
    </row>
    <row r="384" spans="1:60" x14ac:dyDescent="0.2">
      <c r="E384" s="27"/>
      <c r="J384" s="38"/>
      <c r="M384" s="38"/>
    </row>
    <row r="385" spans="5:60" x14ac:dyDescent="0.2">
      <c r="E385" s="27"/>
    </row>
    <row r="386" spans="5:60" x14ac:dyDescent="0.2">
      <c r="E386" s="27"/>
    </row>
    <row r="387" spans="5:60" x14ac:dyDescent="0.2">
      <c r="E387" s="27"/>
      <c r="I387" s="38"/>
      <c r="AI387" s="36">
        <v>1</v>
      </c>
      <c r="AJ387" s="36">
        <v>7</v>
      </c>
      <c r="BH387" s="27">
        <v>2.3570000000000001E-2</v>
      </c>
    </row>
    <row r="388" spans="5:60" x14ac:dyDescent="0.2">
      <c r="E388" s="27"/>
    </row>
    <row r="389" spans="5:60" x14ac:dyDescent="0.2">
      <c r="E389" s="27"/>
    </row>
    <row r="390" spans="5:60" x14ac:dyDescent="0.2">
      <c r="E390" s="27"/>
    </row>
    <row r="391" spans="5:60" x14ac:dyDescent="0.2">
      <c r="E391" s="27"/>
    </row>
    <row r="392" spans="5:60" x14ac:dyDescent="0.2">
      <c r="E392" s="27"/>
      <c r="K392" s="38"/>
    </row>
    <row r="393" spans="5:60" x14ac:dyDescent="0.2">
      <c r="E393" s="27"/>
    </row>
    <row r="394" spans="5:60" x14ac:dyDescent="0.2">
      <c r="E394" s="27"/>
      <c r="AI394" s="36">
        <v>1</v>
      </c>
      <c r="AJ394" s="36">
        <v>7</v>
      </c>
      <c r="BH394" s="27">
        <v>1.6500000000000001E-2</v>
      </c>
    </row>
    <row r="395" spans="5:60" x14ac:dyDescent="0.2">
      <c r="E395" s="27"/>
    </row>
    <row r="396" spans="5:60" x14ac:dyDescent="0.2">
      <c r="E396" s="27"/>
    </row>
    <row r="397" spans="5:60" x14ac:dyDescent="0.2">
      <c r="E397" s="27"/>
    </row>
    <row r="398" spans="5:60" x14ac:dyDescent="0.2">
      <c r="E398" s="27"/>
      <c r="I398" s="38"/>
    </row>
    <row r="399" spans="5:60" x14ac:dyDescent="0.2">
      <c r="E399" s="27"/>
      <c r="AI399" s="36">
        <v>3</v>
      </c>
      <c r="AJ399" s="36">
        <v>7</v>
      </c>
      <c r="BH399" s="27">
        <v>8.3000000000000001E-4</v>
      </c>
    </row>
    <row r="400" spans="5:60" x14ac:dyDescent="0.2">
      <c r="E400" s="27"/>
    </row>
    <row r="401" spans="5:60" x14ac:dyDescent="0.2">
      <c r="E401" s="27"/>
    </row>
    <row r="402" spans="5:60" x14ac:dyDescent="0.2">
      <c r="E402" s="27"/>
      <c r="AI402" s="36">
        <v>3</v>
      </c>
      <c r="AJ402" s="36">
        <v>7</v>
      </c>
      <c r="BH402" s="27">
        <v>0.55000000000000004</v>
      </c>
    </row>
    <row r="403" spans="5:60" x14ac:dyDescent="0.2">
      <c r="E403" s="27"/>
      <c r="K403" s="38"/>
    </row>
    <row r="404" spans="5:60" x14ac:dyDescent="0.2">
      <c r="E404" s="27"/>
    </row>
    <row r="405" spans="5:60" x14ac:dyDescent="0.2">
      <c r="E405" s="27"/>
      <c r="AI405" s="36">
        <v>3</v>
      </c>
      <c r="AJ405" s="36">
        <v>7</v>
      </c>
      <c r="BH405" s="27">
        <v>1.298E-2</v>
      </c>
    </row>
    <row r="406" spans="5:60" x14ac:dyDescent="0.2">
      <c r="E406" s="27"/>
    </row>
    <row r="407" spans="5:60" x14ac:dyDescent="0.2">
      <c r="E407" s="27"/>
      <c r="L407" s="38"/>
      <c r="AI407" s="36">
        <v>7</v>
      </c>
      <c r="AJ407" s="36">
        <v>1001</v>
      </c>
      <c r="BH407" s="27">
        <v>0</v>
      </c>
    </row>
    <row r="408" spans="5:60" x14ac:dyDescent="0.2">
      <c r="E408" s="27"/>
    </row>
    <row r="409" spans="5:60" x14ac:dyDescent="0.2">
      <c r="E409" s="27"/>
    </row>
    <row r="410" spans="5:60" x14ac:dyDescent="0.2">
      <c r="E410" s="27"/>
      <c r="M410" s="38"/>
      <c r="AI410" s="36">
        <v>1</v>
      </c>
      <c r="AJ410" s="36">
        <v>7</v>
      </c>
      <c r="BH410" s="27">
        <v>1.772E-2</v>
      </c>
    </row>
    <row r="411" spans="5:60" x14ac:dyDescent="0.2">
      <c r="E411" s="27"/>
    </row>
    <row r="412" spans="5:60" x14ac:dyDescent="0.2">
      <c r="E412" s="27"/>
    </row>
    <row r="413" spans="5:60" x14ac:dyDescent="0.2">
      <c r="E413" s="27"/>
    </row>
    <row r="414" spans="5:60" x14ac:dyDescent="0.2">
      <c r="E414" s="27"/>
      <c r="AI414" s="36">
        <v>7</v>
      </c>
      <c r="AJ414" s="36">
        <v>1001</v>
      </c>
      <c r="BH414" s="27">
        <v>0</v>
      </c>
    </row>
    <row r="415" spans="5:60" x14ac:dyDescent="0.2">
      <c r="E415" s="27"/>
    </row>
    <row r="416" spans="5:60" x14ac:dyDescent="0.2">
      <c r="E416" s="27"/>
    </row>
    <row r="417" spans="5:60" x14ac:dyDescent="0.2">
      <c r="E417" s="27"/>
      <c r="AI417" s="36">
        <v>1</v>
      </c>
      <c r="AJ417" s="36">
        <v>7</v>
      </c>
      <c r="BH417" s="27">
        <v>2.0000000000000001E-4</v>
      </c>
    </row>
    <row r="418" spans="5:60" x14ac:dyDescent="0.2">
      <c r="E418" s="27"/>
      <c r="L418" s="38"/>
    </row>
    <row r="419" spans="5:60" x14ac:dyDescent="0.2">
      <c r="E419" s="27"/>
    </row>
    <row r="420" spans="5:60" x14ac:dyDescent="0.2">
      <c r="E420" s="27"/>
      <c r="AI420" s="36">
        <v>1</v>
      </c>
      <c r="AJ420" s="36">
        <v>7</v>
      </c>
      <c r="BH420" s="27">
        <v>4.4000000000000002E-4</v>
      </c>
    </row>
    <row r="421" spans="5:60" x14ac:dyDescent="0.2">
      <c r="E421" s="27"/>
      <c r="M421" s="38"/>
    </row>
    <row r="422" spans="5:60" x14ac:dyDescent="0.2">
      <c r="E422" s="27"/>
      <c r="AI422" s="36">
        <v>7</v>
      </c>
      <c r="AJ422" s="36">
        <v>1001</v>
      </c>
      <c r="BH422" s="27">
        <v>0</v>
      </c>
    </row>
    <row r="423" spans="5:60" x14ac:dyDescent="0.2">
      <c r="E423" s="27"/>
    </row>
    <row r="424" spans="5:60" x14ac:dyDescent="0.2">
      <c r="E424" s="27"/>
    </row>
    <row r="425" spans="5:60" x14ac:dyDescent="0.2">
      <c r="E425" s="27"/>
      <c r="AI425" s="36">
        <v>1</v>
      </c>
      <c r="AJ425" s="36">
        <v>7</v>
      </c>
      <c r="BH425" s="27">
        <v>1.9000000000000001E-4</v>
      </c>
    </row>
    <row r="426" spans="5:60" x14ac:dyDescent="0.2">
      <c r="E426" s="27"/>
    </row>
    <row r="427" spans="5:60" x14ac:dyDescent="0.2">
      <c r="E427" s="27"/>
    </row>
    <row r="428" spans="5:60" x14ac:dyDescent="0.2">
      <c r="E428" s="27"/>
    </row>
    <row r="429" spans="5:60" x14ac:dyDescent="0.2">
      <c r="E429" s="27"/>
    </row>
    <row r="430" spans="5:60" x14ac:dyDescent="0.2">
      <c r="E430" s="27"/>
    </row>
    <row r="431" spans="5:60" x14ac:dyDescent="0.2">
      <c r="E431" s="27"/>
      <c r="AI431" s="36">
        <v>1</v>
      </c>
      <c r="AJ431" s="36">
        <v>7</v>
      </c>
      <c r="BH431" s="27">
        <v>1.8000000000000001E-4</v>
      </c>
    </row>
    <row r="432" spans="5:60" x14ac:dyDescent="0.2">
      <c r="E432" s="27"/>
      <c r="AI432" s="36">
        <v>1</v>
      </c>
      <c r="AJ432" s="36">
        <v>7</v>
      </c>
      <c r="BH432" s="27">
        <v>2.9E-4</v>
      </c>
    </row>
    <row r="433" spans="5:60" x14ac:dyDescent="0.2">
      <c r="E433" s="27"/>
    </row>
    <row r="434" spans="5:60" x14ac:dyDescent="0.2">
      <c r="E434" s="27"/>
    </row>
    <row r="435" spans="5:60" x14ac:dyDescent="0.2">
      <c r="E435" s="27"/>
      <c r="AI435" s="36">
        <v>1</v>
      </c>
      <c r="AJ435" s="36">
        <v>7</v>
      </c>
      <c r="BH435" s="27">
        <v>2.7999999999999998E-4</v>
      </c>
    </row>
    <row r="436" spans="5:60" x14ac:dyDescent="0.2">
      <c r="E436" s="27"/>
      <c r="AI436" s="36">
        <v>1</v>
      </c>
      <c r="AJ436" s="36">
        <v>7</v>
      </c>
      <c r="BH436" s="27">
        <v>1.6000000000000001E-4</v>
      </c>
    </row>
    <row r="437" spans="5:60" x14ac:dyDescent="0.2">
      <c r="E437" s="27"/>
    </row>
    <row r="438" spans="5:60" x14ac:dyDescent="0.2">
      <c r="E438" s="27"/>
    </row>
    <row r="439" spans="5:60" x14ac:dyDescent="0.2">
      <c r="E439" s="27"/>
    </row>
    <row r="440" spans="5:60" x14ac:dyDescent="0.2">
      <c r="E440" s="27"/>
    </row>
    <row r="441" spans="5:60" x14ac:dyDescent="0.2">
      <c r="E441" s="27"/>
      <c r="AI441" s="36">
        <v>3</v>
      </c>
      <c r="AJ441" s="36">
        <v>7</v>
      </c>
      <c r="BH441" s="27">
        <v>8.3000000000000001E-4</v>
      </c>
    </row>
    <row r="442" spans="5:60" x14ac:dyDescent="0.2">
      <c r="E442" s="27"/>
    </row>
    <row r="443" spans="5:60" x14ac:dyDescent="0.2">
      <c r="E443" s="27"/>
    </row>
    <row r="444" spans="5:60" x14ac:dyDescent="0.2">
      <c r="E444" s="27"/>
      <c r="AI444" s="36">
        <v>12</v>
      </c>
      <c r="AJ444" s="36">
        <v>1</v>
      </c>
      <c r="BH444" s="27">
        <v>1.6E-2</v>
      </c>
    </row>
    <row r="445" spans="5:60" x14ac:dyDescent="0.2">
      <c r="E445" s="27"/>
    </row>
    <row r="446" spans="5:60" x14ac:dyDescent="0.2">
      <c r="E446" s="27"/>
    </row>
    <row r="447" spans="5:60" x14ac:dyDescent="0.2">
      <c r="E447" s="27"/>
    </row>
    <row r="448" spans="5:60" x14ac:dyDescent="0.2">
      <c r="E448" s="27"/>
      <c r="AI448" s="36">
        <v>7</v>
      </c>
      <c r="AJ448" s="36">
        <v>1001</v>
      </c>
      <c r="BH448" s="27">
        <v>0</v>
      </c>
    </row>
    <row r="449" spans="5:60" x14ac:dyDescent="0.2">
      <c r="E449" s="27"/>
    </row>
    <row r="450" spans="5:60" ht="22.5" x14ac:dyDescent="0.2">
      <c r="E450" s="27"/>
      <c r="M450" s="37" t="s">
        <v>21</v>
      </c>
    </row>
    <row r="451" spans="5:60" ht="56.25" x14ac:dyDescent="0.2">
      <c r="E451" s="27"/>
      <c r="M451" s="37" t="s">
        <v>53</v>
      </c>
      <c r="AI451" s="36">
        <v>12</v>
      </c>
      <c r="AJ451" s="36">
        <v>1</v>
      </c>
      <c r="BH451" s="27">
        <v>0.12</v>
      </c>
    </row>
    <row r="452" spans="5:60" ht="56.25" x14ac:dyDescent="0.2">
      <c r="E452" s="27"/>
      <c r="M452" s="37" t="s">
        <v>54</v>
      </c>
      <c r="AI452" s="36">
        <v>12</v>
      </c>
      <c r="AJ452" s="36">
        <v>1</v>
      </c>
      <c r="BH452" s="27">
        <v>0.13</v>
      </c>
    </row>
    <row r="453" spans="5:60" ht="45" x14ac:dyDescent="0.2">
      <c r="E453" s="27"/>
      <c r="M453" s="37" t="s">
        <v>55</v>
      </c>
      <c r="AI453" s="36">
        <v>12</v>
      </c>
      <c r="AJ453" s="36">
        <v>1</v>
      </c>
      <c r="BH453" s="27">
        <v>0.22</v>
      </c>
    </row>
    <row r="454" spans="5:60" ht="45" x14ac:dyDescent="0.2">
      <c r="E454" s="27"/>
      <c r="M454" s="37" t="s">
        <v>56</v>
      </c>
      <c r="AI454" s="36">
        <v>12</v>
      </c>
      <c r="AJ454" s="36">
        <v>1</v>
      </c>
      <c r="BH454" s="27">
        <v>0.22</v>
      </c>
    </row>
    <row r="455" spans="5:60" ht="78.75" x14ac:dyDescent="0.2">
      <c r="E455" s="27"/>
      <c r="M455" s="37" t="s">
        <v>57</v>
      </c>
      <c r="AI455" s="36">
        <v>12</v>
      </c>
      <c r="AJ455" s="36">
        <v>1</v>
      </c>
      <c r="BH455" s="27">
        <v>0.1</v>
      </c>
    </row>
    <row r="456" spans="5:60" x14ac:dyDescent="0.2">
      <c r="E456" s="27"/>
      <c r="AI456" s="36">
        <v>12</v>
      </c>
      <c r="AJ456" s="36">
        <v>1</v>
      </c>
      <c r="BH456" s="27">
        <v>0.04</v>
      </c>
    </row>
    <row r="457" spans="5:60" ht="22.5" x14ac:dyDescent="0.2">
      <c r="E457" s="27"/>
      <c r="M457" s="37" t="s">
        <v>49</v>
      </c>
      <c r="AI457" s="36">
        <v>12</v>
      </c>
      <c r="AJ457" s="36">
        <v>1</v>
      </c>
      <c r="BH457" s="27">
        <v>0.09</v>
      </c>
    </row>
    <row r="458" spans="5:60" ht="33.75" x14ac:dyDescent="0.2">
      <c r="E458" s="27"/>
      <c r="M458" s="37" t="s">
        <v>50</v>
      </c>
      <c r="AI458" s="36">
        <v>12</v>
      </c>
      <c r="AJ458" s="36">
        <v>1</v>
      </c>
      <c r="BH458" s="27">
        <v>0.11</v>
      </c>
    </row>
    <row r="459" spans="5:60" x14ac:dyDescent="0.2">
      <c r="E459" s="27"/>
      <c r="AI459" s="36">
        <v>7</v>
      </c>
      <c r="AJ459" s="36">
        <v>1001</v>
      </c>
      <c r="BH459" s="27">
        <v>0</v>
      </c>
    </row>
    <row r="460" spans="5:60" ht="22.5" x14ac:dyDescent="0.2">
      <c r="E460" s="27"/>
      <c r="M460" s="37" t="s">
        <v>58</v>
      </c>
    </row>
    <row r="461" spans="5:60" x14ac:dyDescent="0.2">
      <c r="E461" s="27"/>
    </row>
    <row r="462" spans="5:60" ht="22.5" x14ac:dyDescent="0.2">
      <c r="E462" s="27"/>
      <c r="M462" s="37" t="s">
        <v>59</v>
      </c>
      <c r="AI462" s="36">
        <v>1</v>
      </c>
      <c r="AJ462" s="36">
        <v>7</v>
      </c>
      <c r="BH462" s="27">
        <v>3.2000000000000003E-4</v>
      </c>
    </row>
    <row r="463" spans="5:60" x14ac:dyDescent="0.2">
      <c r="E463" s="27"/>
    </row>
    <row r="464" spans="5:60" x14ac:dyDescent="0.2">
      <c r="E464" s="27"/>
    </row>
    <row r="465" spans="5:60" x14ac:dyDescent="0.2">
      <c r="E465" s="27"/>
    </row>
    <row r="466" spans="5:60" x14ac:dyDescent="0.2">
      <c r="E466" s="27"/>
    </row>
    <row r="467" spans="5:60" ht="22.5" x14ac:dyDescent="0.2">
      <c r="E467" s="27"/>
      <c r="M467" s="37" t="s">
        <v>49</v>
      </c>
    </row>
    <row r="468" spans="5:60" ht="33.75" x14ac:dyDescent="0.2">
      <c r="E468" s="27"/>
      <c r="M468" s="37" t="s">
        <v>50</v>
      </c>
      <c r="O468" s="35">
        <v>4</v>
      </c>
      <c r="AI468" s="36">
        <v>1</v>
      </c>
      <c r="AJ468" s="36">
        <v>7</v>
      </c>
      <c r="BH468" s="27">
        <v>4.0000000000000003E-5</v>
      </c>
    </row>
    <row r="469" spans="5:60" x14ac:dyDescent="0.2">
      <c r="E469" s="27"/>
      <c r="O469" s="35">
        <v>1</v>
      </c>
    </row>
    <row r="470" spans="5:60" x14ac:dyDescent="0.2">
      <c r="E470" s="27"/>
      <c r="O470" s="35">
        <v>2</v>
      </c>
    </row>
    <row r="471" spans="5:60" x14ac:dyDescent="0.2">
      <c r="E471" s="27"/>
      <c r="O471" s="35"/>
    </row>
    <row r="472" spans="5:60" x14ac:dyDescent="0.2">
      <c r="E472" s="27"/>
      <c r="O472" s="35"/>
    </row>
    <row r="473" spans="5:60" ht="22.5" x14ac:dyDescent="0.2">
      <c r="E473" s="27"/>
      <c r="M473" s="37" t="s">
        <v>21</v>
      </c>
      <c r="O473" s="35"/>
    </row>
    <row r="474" spans="5:60" ht="67.5" x14ac:dyDescent="0.2">
      <c r="E474" s="27"/>
      <c r="M474" s="37" t="s">
        <v>60</v>
      </c>
      <c r="O474" s="35"/>
    </row>
    <row r="475" spans="5:60" ht="22.5" x14ac:dyDescent="0.2">
      <c r="E475" s="27"/>
      <c r="M475" s="37" t="s">
        <v>61</v>
      </c>
      <c r="O475" s="35"/>
    </row>
    <row r="476" spans="5:60" ht="67.5" x14ac:dyDescent="0.2">
      <c r="E476" s="27"/>
      <c r="M476" s="37" t="s">
        <v>62</v>
      </c>
      <c r="O476" s="35"/>
    </row>
    <row r="477" spans="5:60" ht="22.5" x14ac:dyDescent="0.2">
      <c r="E477" s="27"/>
      <c r="M477" s="37" t="s">
        <v>63</v>
      </c>
      <c r="O477" s="35">
        <v>2</v>
      </c>
    </row>
    <row r="478" spans="5:60" x14ac:dyDescent="0.2">
      <c r="E478" s="27"/>
      <c r="O478" s="35"/>
    </row>
    <row r="479" spans="5:60" x14ac:dyDescent="0.2">
      <c r="E479" s="27"/>
      <c r="O479" s="35"/>
    </row>
    <row r="480" spans="5:60" ht="33.75" x14ac:dyDescent="0.2">
      <c r="E480" s="27"/>
      <c r="M480" s="37" t="s">
        <v>39</v>
      </c>
      <c r="O480" s="35">
        <v>2</v>
      </c>
    </row>
    <row r="481" spans="5:104" ht="33.75" x14ac:dyDescent="0.2">
      <c r="E481" s="27"/>
      <c r="M481" s="37" t="s">
        <v>40</v>
      </c>
      <c r="O481" s="35"/>
      <c r="AI481" s="36">
        <v>1</v>
      </c>
      <c r="AJ481" s="36">
        <v>7</v>
      </c>
      <c r="BH481" s="27">
        <v>1.1999999999999999E-3</v>
      </c>
    </row>
    <row r="482" spans="5:104" ht="33.75" x14ac:dyDescent="0.2">
      <c r="E482" s="27"/>
      <c r="M482" s="37" t="s">
        <v>41</v>
      </c>
      <c r="O482" s="35">
        <v>2</v>
      </c>
    </row>
    <row r="483" spans="5:104" ht="101.25" x14ac:dyDescent="0.2">
      <c r="E483" s="27"/>
      <c r="M483" s="37" t="s">
        <v>42</v>
      </c>
      <c r="O483" s="35"/>
      <c r="AI483" s="36">
        <v>12</v>
      </c>
      <c r="AJ483" s="36">
        <v>1</v>
      </c>
      <c r="BH483" s="27">
        <v>5.0000000000000001E-3</v>
      </c>
    </row>
    <row r="484" spans="5:104" ht="78.75" x14ac:dyDescent="0.2">
      <c r="E484" s="27"/>
      <c r="M484" s="37" t="s">
        <v>43</v>
      </c>
      <c r="O484" s="35">
        <v>2</v>
      </c>
    </row>
    <row r="485" spans="5:104" ht="45" x14ac:dyDescent="0.2">
      <c r="E485" s="27"/>
      <c r="M485" s="37" t="s">
        <v>44</v>
      </c>
      <c r="O485" s="35">
        <v>4</v>
      </c>
      <c r="AI485" s="36">
        <v>7</v>
      </c>
      <c r="AJ485" s="36">
        <v>1001</v>
      </c>
      <c r="BH485" s="27">
        <v>0</v>
      </c>
    </row>
    <row r="486" spans="5:104" ht="67.5" x14ac:dyDescent="0.2">
      <c r="E486" s="27"/>
      <c r="M486" s="37" t="s">
        <v>45</v>
      </c>
      <c r="O486" s="35">
        <v>1</v>
      </c>
      <c r="BA486" s="38"/>
      <c r="BB486" s="38"/>
      <c r="BC486" s="38"/>
      <c r="BD486" s="38"/>
      <c r="BE486" s="38"/>
    </row>
    <row r="487" spans="5:104" ht="33.75" x14ac:dyDescent="0.2">
      <c r="E487" s="27"/>
      <c r="M487" s="37" t="s">
        <v>46</v>
      </c>
      <c r="O487" s="35">
        <v>2</v>
      </c>
    </row>
    <row r="488" spans="5:104" x14ac:dyDescent="0.2">
      <c r="E488" s="27"/>
      <c r="M488" s="37" t="s">
        <v>47</v>
      </c>
      <c r="O488" s="35"/>
      <c r="CA488" s="36">
        <v>1</v>
      </c>
      <c r="CB488" s="36">
        <v>7</v>
      </c>
      <c r="CZ488" s="27">
        <v>6.0000000000000002E-5</v>
      </c>
    </row>
    <row r="489" spans="5:104" ht="22.5" x14ac:dyDescent="0.2">
      <c r="E489" s="27"/>
      <c r="M489" s="37" t="s">
        <v>48</v>
      </c>
      <c r="O489" s="35"/>
    </row>
    <row r="490" spans="5:104" x14ac:dyDescent="0.2">
      <c r="E490" s="27"/>
      <c r="O490" s="35">
        <v>2</v>
      </c>
    </row>
    <row r="491" spans="5:104" x14ac:dyDescent="0.2">
      <c r="E491" s="27"/>
      <c r="O491" s="35">
        <v>4</v>
      </c>
    </row>
    <row r="492" spans="5:104" ht="22.5" x14ac:dyDescent="0.2">
      <c r="E492" s="27"/>
      <c r="M492" s="37" t="s">
        <v>64</v>
      </c>
      <c r="O492" s="35">
        <v>1</v>
      </c>
    </row>
    <row r="493" spans="5:104" x14ac:dyDescent="0.2">
      <c r="E493" s="27"/>
      <c r="O493" s="35">
        <v>2</v>
      </c>
    </row>
    <row r="494" spans="5:104" x14ac:dyDescent="0.2">
      <c r="E494" s="27"/>
      <c r="M494" s="37" t="s">
        <v>65</v>
      </c>
      <c r="O494" s="35"/>
    </row>
    <row r="495" spans="5:104" x14ac:dyDescent="0.2">
      <c r="E495" s="27"/>
      <c r="O495" s="35"/>
      <c r="CA495" s="36">
        <v>1</v>
      </c>
      <c r="CB495" s="36">
        <v>7</v>
      </c>
      <c r="CZ495" s="27">
        <v>5.0000000000000002E-5</v>
      </c>
    </row>
    <row r="496" spans="5:104" x14ac:dyDescent="0.2">
      <c r="E496" s="27"/>
      <c r="O496" s="35"/>
    </row>
    <row r="497" spans="5:104" x14ac:dyDescent="0.2">
      <c r="E497" s="27"/>
      <c r="O497" s="35"/>
    </row>
    <row r="498" spans="5:104" x14ac:dyDescent="0.2">
      <c r="E498" s="27"/>
      <c r="O498" s="35"/>
      <c r="CA498" s="36">
        <v>12</v>
      </c>
      <c r="CB498" s="36">
        <v>1</v>
      </c>
      <c r="CZ498" s="27">
        <v>7.6499999999999997E-3</v>
      </c>
    </row>
    <row r="499" spans="5:104" ht="33.75" x14ac:dyDescent="0.2">
      <c r="E499" s="27"/>
      <c r="M499" s="37" t="s">
        <v>51</v>
      </c>
      <c r="O499" s="35">
        <v>2</v>
      </c>
    </row>
    <row r="500" spans="5:104" ht="33.75" x14ac:dyDescent="0.2">
      <c r="E500" s="27"/>
      <c r="M500" s="37" t="s">
        <v>52</v>
      </c>
      <c r="O500" s="35">
        <v>2</v>
      </c>
      <c r="CA500" s="36">
        <v>12</v>
      </c>
      <c r="CB500" s="36">
        <v>1</v>
      </c>
      <c r="CZ500" s="27">
        <v>3.5E-4</v>
      </c>
    </row>
    <row r="501" spans="5:104" ht="45" x14ac:dyDescent="0.2">
      <c r="E501" s="27"/>
      <c r="M501" s="37" t="s">
        <v>66</v>
      </c>
      <c r="O501" s="35"/>
    </row>
    <row r="502" spans="5:104" x14ac:dyDescent="0.2">
      <c r="E502" s="27"/>
      <c r="O502" s="35"/>
      <c r="CA502" s="36">
        <v>7</v>
      </c>
      <c r="CB502" s="36">
        <v>1001</v>
      </c>
      <c r="CZ502" s="27">
        <v>0</v>
      </c>
    </row>
    <row r="503" spans="5:104" x14ac:dyDescent="0.2">
      <c r="E503" s="27"/>
      <c r="O503" s="35"/>
      <c r="BA503" s="38"/>
      <c r="BB503" s="38"/>
      <c r="BC503" s="38"/>
      <c r="BD503" s="38"/>
      <c r="BE503" s="38"/>
    </row>
    <row r="504" spans="5:104" x14ac:dyDescent="0.2">
      <c r="E504" s="27"/>
      <c r="O504" s="35"/>
    </row>
    <row r="505" spans="5:104" x14ac:dyDescent="0.2">
      <c r="E505" s="27"/>
      <c r="M505" s="37" t="s">
        <v>67</v>
      </c>
      <c r="O505" s="35"/>
      <c r="CA505" s="36">
        <v>1</v>
      </c>
      <c r="CB505" s="36">
        <v>7</v>
      </c>
      <c r="CZ505" s="27">
        <v>3.0000000000000001E-3</v>
      </c>
    </row>
    <row r="506" spans="5:104" ht="22.5" x14ac:dyDescent="0.2">
      <c r="E506" s="27"/>
      <c r="M506" s="37" t="s">
        <v>68</v>
      </c>
      <c r="O506" s="35"/>
    </row>
    <row r="507" spans="5:104" ht="90" x14ac:dyDescent="0.2">
      <c r="E507" s="27"/>
      <c r="M507" s="37" t="s">
        <v>69</v>
      </c>
      <c r="O507" s="35"/>
    </row>
    <row r="508" spans="5:104" ht="33.75" x14ac:dyDescent="0.2">
      <c r="E508" s="27"/>
      <c r="M508" s="37" t="s">
        <v>70</v>
      </c>
      <c r="O508" s="35"/>
      <c r="CA508" s="36">
        <v>7</v>
      </c>
      <c r="CB508" s="36">
        <v>1001</v>
      </c>
      <c r="CZ508" s="27">
        <v>0</v>
      </c>
    </row>
    <row r="509" spans="5:104" ht="33.75" x14ac:dyDescent="0.2">
      <c r="E509" s="27"/>
      <c r="M509" s="37" t="s">
        <v>71</v>
      </c>
      <c r="O509" s="35"/>
      <c r="BA509" s="38"/>
      <c r="BB509" s="38"/>
      <c r="BC509" s="38"/>
      <c r="BD509" s="38"/>
      <c r="BE509" s="38"/>
    </row>
    <row r="510" spans="5:104" ht="22.5" x14ac:dyDescent="0.2">
      <c r="E510" s="27"/>
      <c r="M510" s="37" t="s">
        <v>38</v>
      </c>
      <c r="O510" s="35"/>
    </row>
    <row r="511" spans="5:104" x14ac:dyDescent="0.2">
      <c r="E511" s="27"/>
      <c r="M511" s="37" t="s">
        <v>72</v>
      </c>
      <c r="O511" s="35">
        <v>2</v>
      </c>
      <c r="CA511" s="36">
        <v>1</v>
      </c>
      <c r="CB511" s="36">
        <v>7</v>
      </c>
      <c r="CZ511" s="27">
        <v>2.7599999999999999E-3</v>
      </c>
    </row>
    <row r="512" spans="5:104" ht="22.5" x14ac:dyDescent="0.2">
      <c r="E512" s="27"/>
      <c r="M512" s="37" t="s">
        <v>21</v>
      </c>
      <c r="O512" s="35">
        <v>2</v>
      </c>
    </row>
    <row r="513" spans="5:104" ht="56.25" x14ac:dyDescent="0.2">
      <c r="E513" s="27"/>
      <c r="M513" s="37" t="s">
        <v>73</v>
      </c>
      <c r="O513" s="35"/>
    </row>
    <row r="514" spans="5:104" ht="22.5" x14ac:dyDescent="0.2">
      <c r="E514" s="27"/>
      <c r="M514" s="37" t="s">
        <v>22</v>
      </c>
      <c r="O514" s="35">
        <v>2</v>
      </c>
    </row>
    <row r="515" spans="5:104" ht="22.5" x14ac:dyDescent="0.2">
      <c r="E515" s="27"/>
      <c r="M515" s="37" t="s">
        <v>23</v>
      </c>
      <c r="O515" s="35"/>
    </row>
    <row r="516" spans="5:104" ht="56.25" x14ac:dyDescent="0.2">
      <c r="E516" s="27"/>
      <c r="M516" s="37" t="s">
        <v>74</v>
      </c>
      <c r="O516" s="35">
        <v>2</v>
      </c>
    </row>
    <row r="517" spans="5:104" ht="33.75" x14ac:dyDescent="0.2">
      <c r="E517" s="27"/>
      <c r="M517" s="37" t="s">
        <v>24</v>
      </c>
      <c r="O517" s="35">
        <v>4</v>
      </c>
      <c r="CA517" s="36">
        <v>1</v>
      </c>
      <c r="CB517" s="36">
        <v>0</v>
      </c>
      <c r="CZ517" s="27">
        <v>9.0000000000000006E-5</v>
      </c>
    </row>
    <row r="518" spans="5:104" ht="33.75" x14ac:dyDescent="0.2">
      <c r="E518" s="27"/>
      <c r="M518" s="37" t="s">
        <v>25</v>
      </c>
      <c r="O518" s="35">
        <v>1</v>
      </c>
      <c r="CA518" s="36">
        <v>1</v>
      </c>
      <c r="CB518" s="36">
        <v>7</v>
      </c>
      <c r="CZ518" s="27">
        <v>3.7399999999999998E-3</v>
      </c>
    </row>
    <row r="519" spans="5:104" ht="56.25" x14ac:dyDescent="0.2">
      <c r="E519" s="27"/>
      <c r="M519" s="37" t="s">
        <v>75</v>
      </c>
      <c r="O519" s="35">
        <v>2</v>
      </c>
    </row>
    <row r="520" spans="5:104" ht="22.5" x14ac:dyDescent="0.2">
      <c r="E520" s="27"/>
      <c r="M520" s="37" t="s">
        <v>26</v>
      </c>
      <c r="O520" s="35"/>
    </row>
    <row r="521" spans="5:104" ht="33.75" x14ac:dyDescent="0.2">
      <c r="E521" s="27"/>
      <c r="M521" s="37" t="s">
        <v>27</v>
      </c>
      <c r="O521" s="35"/>
    </row>
    <row r="522" spans="5:104" ht="45" x14ac:dyDescent="0.2">
      <c r="E522" s="27"/>
      <c r="M522" s="37" t="s">
        <v>76</v>
      </c>
      <c r="O522" s="35"/>
    </row>
    <row r="523" spans="5:104" ht="22.5" x14ac:dyDescent="0.2">
      <c r="E523" s="27"/>
      <c r="M523" s="37" t="s">
        <v>28</v>
      </c>
      <c r="O523" s="35">
        <v>4</v>
      </c>
    </row>
    <row r="524" spans="5:104" ht="33.75" x14ac:dyDescent="0.2">
      <c r="E524" s="27"/>
      <c r="M524" s="37" t="s">
        <v>27</v>
      </c>
      <c r="O524" s="35">
        <v>1</v>
      </c>
    </row>
    <row r="525" spans="5:104" ht="56.25" x14ac:dyDescent="0.2">
      <c r="E525" s="27"/>
      <c r="M525" s="37" t="s">
        <v>77</v>
      </c>
      <c r="O525" s="35">
        <v>2</v>
      </c>
    </row>
    <row r="526" spans="5:104" ht="22.5" x14ac:dyDescent="0.2">
      <c r="E526" s="27"/>
      <c r="M526" s="37" t="s">
        <v>26</v>
      </c>
      <c r="O526" s="35"/>
    </row>
    <row r="527" spans="5:104" ht="33.75" x14ac:dyDescent="0.2">
      <c r="E527" s="27"/>
      <c r="M527" s="37" t="s">
        <v>27</v>
      </c>
      <c r="O527" s="35"/>
    </row>
    <row r="528" spans="5:104" ht="56.25" x14ac:dyDescent="0.2">
      <c r="E528" s="27"/>
      <c r="M528" s="37" t="s">
        <v>78</v>
      </c>
      <c r="O528" s="35"/>
    </row>
    <row r="529" spans="5:104" ht="56.25" x14ac:dyDescent="0.2">
      <c r="E529" s="27"/>
      <c r="M529" s="37" t="s">
        <v>29</v>
      </c>
      <c r="O529" s="35"/>
      <c r="CA529" s="36">
        <v>1</v>
      </c>
      <c r="CB529" s="36">
        <v>7</v>
      </c>
      <c r="CZ529" s="27">
        <v>1.1999999999999999E-3</v>
      </c>
    </row>
    <row r="530" spans="5:104" ht="33.75" x14ac:dyDescent="0.2">
      <c r="E530" s="27"/>
      <c r="M530" s="37" t="s">
        <v>30</v>
      </c>
      <c r="O530" s="35"/>
      <c r="CA530" s="36">
        <v>12</v>
      </c>
      <c r="CB530" s="36">
        <v>1</v>
      </c>
      <c r="CZ530" s="27">
        <v>0.02</v>
      </c>
    </row>
    <row r="531" spans="5:104" ht="45" x14ac:dyDescent="0.2">
      <c r="E531" s="27"/>
      <c r="M531" s="37" t="s">
        <v>79</v>
      </c>
      <c r="O531" s="35"/>
    </row>
    <row r="532" spans="5:104" ht="22.5" x14ac:dyDescent="0.2">
      <c r="E532" s="27"/>
      <c r="M532" s="37" t="s">
        <v>31</v>
      </c>
      <c r="O532" s="35"/>
      <c r="CA532" s="36">
        <v>12</v>
      </c>
      <c r="CB532" s="36">
        <v>1</v>
      </c>
      <c r="CZ532" s="27">
        <v>0.02</v>
      </c>
    </row>
    <row r="533" spans="5:104" ht="22.5" x14ac:dyDescent="0.2">
      <c r="E533" s="27"/>
      <c r="M533" s="37" t="s">
        <v>23</v>
      </c>
      <c r="O533" s="35"/>
    </row>
    <row r="534" spans="5:104" ht="56.25" x14ac:dyDescent="0.2">
      <c r="E534" s="27"/>
      <c r="M534" s="37" t="s">
        <v>80</v>
      </c>
      <c r="O534" s="35"/>
      <c r="CA534" s="36">
        <v>7</v>
      </c>
      <c r="CB534" s="36">
        <v>1001</v>
      </c>
      <c r="CZ534" s="27">
        <v>0</v>
      </c>
    </row>
    <row r="535" spans="5:104" ht="67.5" x14ac:dyDescent="0.2">
      <c r="E535" s="27"/>
      <c r="M535" s="37" t="s">
        <v>32</v>
      </c>
      <c r="O535" s="35"/>
      <c r="BA535" s="38"/>
      <c r="BB535" s="38"/>
      <c r="BC535" s="38"/>
      <c r="BD535" s="38"/>
      <c r="BE535" s="38"/>
    </row>
    <row r="536" spans="5:104" ht="45" x14ac:dyDescent="0.2">
      <c r="E536" s="27"/>
      <c r="M536" s="37" t="s">
        <v>33</v>
      </c>
      <c r="O536" s="35"/>
    </row>
    <row r="537" spans="5:104" ht="101.25" x14ac:dyDescent="0.2">
      <c r="E537" s="27"/>
      <c r="M537" s="37" t="s">
        <v>81</v>
      </c>
      <c r="O537" s="35"/>
      <c r="CA537" s="36">
        <v>1</v>
      </c>
      <c r="CB537" s="36">
        <v>7</v>
      </c>
      <c r="CZ537" s="27">
        <v>1.6000000000000001E-4</v>
      </c>
    </row>
    <row r="538" spans="5:104" ht="56.25" x14ac:dyDescent="0.2">
      <c r="E538" s="27"/>
      <c r="M538" s="37" t="s">
        <v>34</v>
      </c>
      <c r="O538" s="35"/>
    </row>
    <row r="539" spans="5:104" ht="56.25" x14ac:dyDescent="0.2">
      <c r="E539" s="27"/>
      <c r="M539" s="37" t="s">
        <v>82</v>
      </c>
      <c r="O539" s="35"/>
    </row>
    <row r="540" spans="5:104" ht="45" x14ac:dyDescent="0.2">
      <c r="E540" s="27"/>
      <c r="M540" s="37" t="s">
        <v>35</v>
      </c>
      <c r="O540" s="35"/>
    </row>
    <row r="541" spans="5:104" ht="56.25" x14ac:dyDescent="0.2">
      <c r="E541" s="27"/>
      <c r="M541" s="37" t="s">
        <v>36</v>
      </c>
      <c r="O541" s="35"/>
      <c r="BA541" s="38"/>
      <c r="BB541" s="38"/>
      <c r="BC541" s="38"/>
      <c r="BD541" s="38"/>
      <c r="BE541" s="38"/>
    </row>
    <row r="542" spans="5:104" ht="45" x14ac:dyDescent="0.2">
      <c r="E542" s="27"/>
      <c r="M542" s="37" t="s">
        <v>83</v>
      </c>
      <c r="O542" s="35"/>
    </row>
    <row r="543" spans="5:104" x14ac:dyDescent="0.2">
      <c r="E543" s="27"/>
      <c r="M543" s="37" t="s">
        <v>37</v>
      </c>
      <c r="O543" s="35"/>
      <c r="CA543" s="36">
        <v>1</v>
      </c>
      <c r="CB543" s="36">
        <v>7</v>
      </c>
      <c r="CZ543" s="27">
        <v>6.9999999999999994E-5</v>
      </c>
    </row>
    <row r="544" spans="5:104" ht="22.5" x14ac:dyDescent="0.2">
      <c r="E544" s="27"/>
      <c r="M544" s="37" t="s">
        <v>38</v>
      </c>
      <c r="O544" s="35"/>
    </row>
    <row r="545" spans="5:15" ht="56.25" x14ac:dyDescent="0.2">
      <c r="E545" s="27"/>
      <c r="M545" s="37" t="s">
        <v>84</v>
      </c>
      <c r="O545" s="35"/>
    </row>
    <row r="546" spans="5:15" x14ac:dyDescent="0.2">
      <c r="E546" s="27"/>
      <c r="M546" s="37" t="s">
        <v>85</v>
      </c>
      <c r="O546" s="35"/>
    </row>
    <row r="547" spans="5:15" ht="22.5" x14ac:dyDescent="0.2">
      <c r="E547" s="27"/>
      <c r="M547" s="37" t="s">
        <v>38</v>
      </c>
      <c r="O547" s="35"/>
    </row>
    <row r="548" spans="5:15" x14ac:dyDescent="0.2">
      <c r="E548" s="27"/>
      <c r="O548" s="35"/>
    </row>
    <row r="549" spans="5:15" x14ac:dyDescent="0.2">
      <c r="E549" s="27"/>
      <c r="O549" s="35"/>
    </row>
    <row r="550" spans="5:15" x14ac:dyDescent="0.2">
      <c r="E550" s="27"/>
      <c r="O550" s="35"/>
    </row>
    <row r="551" spans="5:15" x14ac:dyDescent="0.2">
      <c r="E551" s="27"/>
      <c r="O551" s="35"/>
    </row>
    <row r="552" spans="5:15" x14ac:dyDescent="0.2">
      <c r="E552" s="27"/>
      <c r="O552" s="35"/>
    </row>
    <row r="553" spans="5:15" x14ac:dyDescent="0.2">
      <c r="E553" s="27"/>
      <c r="O553" s="35"/>
    </row>
    <row r="554" spans="5:15" x14ac:dyDescent="0.2">
      <c r="E554" s="27"/>
      <c r="O554" s="35"/>
    </row>
    <row r="555" spans="5:15" x14ac:dyDescent="0.2">
      <c r="E555" s="27"/>
      <c r="O555" s="35"/>
    </row>
    <row r="556" spans="5:15" x14ac:dyDescent="0.2">
      <c r="E556" s="27"/>
      <c r="O556" s="35"/>
    </row>
    <row r="557" spans="5:15" x14ac:dyDescent="0.2">
      <c r="E557" s="27"/>
      <c r="O557" s="35"/>
    </row>
    <row r="558" spans="5:15" x14ac:dyDescent="0.2">
      <c r="E558" s="27"/>
      <c r="O558" s="35"/>
    </row>
    <row r="559" spans="5:15" x14ac:dyDescent="0.2">
      <c r="E559" s="27"/>
      <c r="O559" s="35"/>
    </row>
    <row r="560" spans="5:15" x14ac:dyDescent="0.2">
      <c r="E560" s="27"/>
      <c r="O560" s="35"/>
    </row>
    <row r="561" spans="5:15" x14ac:dyDescent="0.2">
      <c r="E561" s="27"/>
      <c r="O561" s="35"/>
    </row>
    <row r="562" spans="5:15" x14ac:dyDescent="0.2">
      <c r="E562" s="27"/>
      <c r="O562" s="35"/>
    </row>
    <row r="563" spans="5:15" x14ac:dyDescent="0.2">
      <c r="E563" s="27"/>
      <c r="O563" s="35"/>
    </row>
    <row r="564" spans="5:15" x14ac:dyDescent="0.2">
      <c r="E564" s="27"/>
      <c r="O564" s="35"/>
    </row>
    <row r="565" spans="5:15" x14ac:dyDescent="0.2">
      <c r="E565" s="27"/>
      <c r="O565" s="35"/>
    </row>
    <row r="566" spans="5:15" x14ac:dyDescent="0.2">
      <c r="E566" s="27"/>
      <c r="O566" s="35"/>
    </row>
    <row r="567" spans="5:15" x14ac:dyDescent="0.2">
      <c r="E567" s="27"/>
      <c r="O567" s="35"/>
    </row>
    <row r="568" spans="5:15" x14ac:dyDescent="0.2">
      <c r="E568" s="27"/>
      <c r="O568" s="35"/>
    </row>
    <row r="569" spans="5:15" x14ac:dyDescent="0.2">
      <c r="E569" s="27"/>
      <c r="O569" s="35">
        <v>2</v>
      </c>
    </row>
    <row r="570" spans="5:15" x14ac:dyDescent="0.2">
      <c r="E570" s="27"/>
      <c r="O570" s="35">
        <v>4</v>
      </c>
    </row>
    <row r="571" spans="5:15" x14ac:dyDescent="0.2">
      <c r="E571" s="27"/>
    </row>
    <row r="572" spans="5:15" x14ac:dyDescent="0.2">
      <c r="E572" s="27"/>
    </row>
    <row r="573" spans="5:15" x14ac:dyDescent="0.2">
      <c r="E573" s="27"/>
    </row>
    <row r="574" spans="5:15" x14ac:dyDescent="0.2">
      <c r="E574" s="27"/>
    </row>
    <row r="575" spans="5:15" x14ac:dyDescent="0.2">
      <c r="E575" s="27"/>
    </row>
    <row r="576" spans="5:15" x14ac:dyDescent="0.2">
      <c r="E576" s="27"/>
    </row>
    <row r="577" spans="5:104" x14ac:dyDescent="0.2">
      <c r="E577" s="27"/>
    </row>
    <row r="578" spans="5:104" x14ac:dyDescent="0.2">
      <c r="E578" s="27"/>
    </row>
    <row r="579" spans="5:104" x14ac:dyDescent="0.2">
      <c r="E579" s="27"/>
    </row>
    <row r="580" spans="5:104" x14ac:dyDescent="0.2">
      <c r="E580" s="27"/>
    </row>
    <row r="581" spans="5:104" x14ac:dyDescent="0.2">
      <c r="E581" s="27"/>
    </row>
    <row r="582" spans="5:104" x14ac:dyDescent="0.2">
      <c r="E582" s="27"/>
    </row>
    <row r="583" spans="5:104" x14ac:dyDescent="0.2">
      <c r="E583" s="27"/>
    </row>
    <row r="584" spans="5:104" x14ac:dyDescent="0.2">
      <c r="E584" s="27"/>
    </row>
    <row r="585" spans="5:104" x14ac:dyDescent="0.2">
      <c r="E585" s="27"/>
    </row>
    <row r="586" spans="5:104" x14ac:dyDescent="0.2">
      <c r="E586" s="27"/>
    </row>
    <row r="587" spans="5:104" x14ac:dyDescent="0.2">
      <c r="E587" s="27"/>
      <c r="CA587" s="36">
        <v>1</v>
      </c>
      <c r="CB587" s="36">
        <v>7</v>
      </c>
      <c r="CZ587" s="27">
        <v>1.4999999999999999E-4</v>
      </c>
    </row>
    <row r="588" spans="5:104" x14ac:dyDescent="0.2">
      <c r="E588" s="27"/>
      <c r="BA588" s="38"/>
      <c r="BB588" s="38"/>
      <c r="BC588" s="38"/>
      <c r="BD588" s="38"/>
      <c r="BE588" s="38"/>
    </row>
    <row r="589" spans="5:104" x14ac:dyDescent="0.2">
      <c r="E589" s="27"/>
    </row>
    <row r="590" spans="5:104" x14ac:dyDescent="0.2">
      <c r="E590" s="27"/>
    </row>
    <row r="591" spans="5:104" x14ac:dyDescent="0.2">
      <c r="E591" s="27"/>
    </row>
    <row r="592" spans="5:104" x14ac:dyDescent="0.2">
      <c r="E592" s="27"/>
    </row>
    <row r="593" spans="5:5" x14ac:dyDescent="0.2">
      <c r="E593" s="27"/>
    </row>
    <row r="594" spans="5:5" x14ac:dyDescent="0.2">
      <c r="E594" s="27"/>
    </row>
    <row r="595" spans="5:5" x14ac:dyDescent="0.2">
      <c r="E595" s="27"/>
    </row>
    <row r="596" spans="5:5" x14ac:dyDescent="0.2">
      <c r="E596" s="27"/>
    </row>
    <row r="597" spans="5:5" x14ac:dyDescent="0.2">
      <c r="E597" s="27"/>
    </row>
    <row r="598" spans="5:5" x14ac:dyDescent="0.2">
      <c r="E598" s="27"/>
    </row>
    <row r="599" spans="5:5" x14ac:dyDescent="0.2">
      <c r="E599" s="27"/>
    </row>
    <row r="600" spans="5:5" x14ac:dyDescent="0.2">
      <c r="E600" s="27"/>
    </row>
    <row r="601" spans="5:5" x14ac:dyDescent="0.2">
      <c r="E601" s="27"/>
    </row>
    <row r="602" spans="5:5" x14ac:dyDescent="0.2">
      <c r="E602" s="27"/>
    </row>
    <row r="603" spans="5:5" x14ac:dyDescent="0.2">
      <c r="E603" s="27"/>
    </row>
    <row r="604" spans="5:5" x14ac:dyDescent="0.2">
      <c r="E604" s="27"/>
    </row>
    <row r="605" spans="5:5" x14ac:dyDescent="0.2">
      <c r="E605" s="27"/>
    </row>
    <row r="606" spans="5:5" x14ac:dyDescent="0.2">
      <c r="E606" s="27"/>
    </row>
    <row r="607" spans="5:5" x14ac:dyDescent="0.2">
      <c r="E607" s="27"/>
    </row>
    <row r="608" spans="5:5" x14ac:dyDescent="0.2">
      <c r="E608" s="27"/>
    </row>
    <row r="609" spans="5:5" x14ac:dyDescent="0.2">
      <c r="E609" s="27"/>
    </row>
    <row r="610" spans="5:5" x14ac:dyDescent="0.2">
      <c r="E610" s="27"/>
    </row>
    <row r="611" spans="5:5" x14ac:dyDescent="0.2">
      <c r="E611" s="27"/>
    </row>
    <row r="612" spans="5:5" x14ac:dyDescent="0.2">
      <c r="E612" s="27"/>
    </row>
    <row r="613" spans="5:5" x14ac:dyDescent="0.2">
      <c r="E613" s="27"/>
    </row>
    <row r="614" spans="5:5" x14ac:dyDescent="0.2">
      <c r="E614" s="27"/>
    </row>
    <row r="615" spans="5:5" x14ac:dyDescent="0.2">
      <c r="E615" s="27"/>
    </row>
    <row r="616" spans="5:5" x14ac:dyDescent="0.2">
      <c r="E616" s="27"/>
    </row>
    <row r="617" spans="5:5" x14ac:dyDescent="0.2">
      <c r="E617" s="27"/>
    </row>
    <row r="618" spans="5:5" x14ac:dyDescent="0.2">
      <c r="E618" s="27"/>
    </row>
    <row r="619" spans="5:5" x14ac:dyDescent="0.2">
      <c r="E619" s="27"/>
    </row>
    <row r="620" spans="5:5" x14ac:dyDescent="0.2">
      <c r="E620" s="27"/>
    </row>
    <row r="621" spans="5:5" x14ac:dyDescent="0.2">
      <c r="E621" s="27"/>
    </row>
    <row r="622" spans="5:5" x14ac:dyDescent="0.2">
      <c r="E622" s="27"/>
    </row>
    <row r="623" spans="5:5" x14ac:dyDescent="0.2">
      <c r="E623" s="27"/>
    </row>
    <row r="624" spans="5:5" x14ac:dyDescent="0.2">
      <c r="E624" s="27"/>
    </row>
    <row r="625" spans="5:5" x14ac:dyDescent="0.2">
      <c r="E625" s="27"/>
    </row>
    <row r="626" spans="5:5" x14ac:dyDescent="0.2">
      <c r="E626" s="27"/>
    </row>
    <row r="627" spans="5:5" x14ac:dyDescent="0.2">
      <c r="E627" s="27"/>
    </row>
    <row r="628" spans="5:5" x14ac:dyDescent="0.2">
      <c r="E628" s="27"/>
    </row>
    <row r="629" spans="5:5" x14ac:dyDescent="0.2">
      <c r="E629" s="27"/>
    </row>
    <row r="630" spans="5:5" x14ac:dyDescent="0.2">
      <c r="E630" s="27"/>
    </row>
    <row r="631" spans="5:5" x14ac:dyDescent="0.2">
      <c r="E631" s="27"/>
    </row>
    <row r="632" spans="5:5" x14ac:dyDescent="0.2">
      <c r="E632" s="27"/>
    </row>
    <row r="633" spans="5:5" x14ac:dyDescent="0.2">
      <c r="E633" s="27"/>
    </row>
    <row r="634" spans="5:5" x14ac:dyDescent="0.2">
      <c r="E634" s="27"/>
    </row>
    <row r="635" spans="5:5" x14ac:dyDescent="0.2">
      <c r="E635" s="27"/>
    </row>
    <row r="636" spans="5:5" x14ac:dyDescent="0.2">
      <c r="E636" s="27"/>
    </row>
    <row r="637" spans="5:5" x14ac:dyDescent="0.2">
      <c r="E637" s="27"/>
    </row>
    <row r="638" spans="5:5" x14ac:dyDescent="0.2">
      <c r="E638" s="27"/>
    </row>
    <row r="639" spans="5:5" x14ac:dyDescent="0.2">
      <c r="E639" s="27"/>
    </row>
    <row r="640" spans="5:5" x14ac:dyDescent="0.2">
      <c r="E640" s="27"/>
    </row>
    <row r="641" spans="5:5" x14ac:dyDescent="0.2">
      <c r="E641" s="27"/>
    </row>
    <row r="642" spans="5:5" x14ac:dyDescent="0.2">
      <c r="E642" s="27"/>
    </row>
    <row r="643" spans="5:5" x14ac:dyDescent="0.2">
      <c r="E643" s="27"/>
    </row>
    <row r="644" spans="5:5" x14ac:dyDescent="0.2">
      <c r="E644" s="27"/>
    </row>
    <row r="645" spans="5:5" x14ac:dyDescent="0.2">
      <c r="E645" s="27"/>
    </row>
    <row r="646" spans="5:5" x14ac:dyDescent="0.2">
      <c r="E646" s="27"/>
    </row>
    <row r="647" spans="5:5" x14ac:dyDescent="0.2">
      <c r="E647" s="27"/>
    </row>
    <row r="648" spans="5:5" x14ac:dyDescent="0.2">
      <c r="E648" s="27"/>
    </row>
    <row r="649" spans="5:5" x14ac:dyDescent="0.2">
      <c r="E649" s="27"/>
    </row>
    <row r="650" spans="5:5" x14ac:dyDescent="0.2">
      <c r="E650" s="27"/>
    </row>
    <row r="651" spans="5:5" x14ac:dyDescent="0.2">
      <c r="E651" s="27"/>
    </row>
    <row r="652" spans="5:5" x14ac:dyDescent="0.2">
      <c r="E652" s="27"/>
    </row>
    <row r="653" spans="5:5" x14ac:dyDescent="0.2">
      <c r="E653" s="27"/>
    </row>
    <row r="654" spans="5:5" x14ac:dyDescent="0.2">
      <c r="E654" s="27"/>
    </row>
    <row r="655" spans="5:5" x14ac:dyDescent="0.2">
      <c r="E655" s="27"/>
    </row>
    <row r="656" spans="5:5" x14ac:dyDescent="0.2">
      <c r="E656" s="27"/>
    </row>
    <row r="657" spans="5:5" x14ac:dyDescent="0.2">
      <c r="E657" s="27"/>
    </row>
    <row r="658" spans="5:5" x14ac:dyDescent="0.2">
      <c r="E658" s="27"/>
    </row>
    <row r="659" spans="5:5" x14ac:dyDescent="0.2">
      <c r="E659" s="27"/>
    </row>
    <row r="660" spans="5:5" x14ac:dyDescent="0.2">
      <c r="E660" s="27"/>
    </row>
    <row r="661" spans="5:5" x14ac:dyDescent="0.2">
      <c r="E661" s="27"/>
    </row>
    <row r="662" spans="5:5" x14ac:dyDescent="0.2">
      <c r="E662" s="27"/>
    </row>
    <row r="663" spans="5:5" x14ac:dyDescent="0.2">
      <c r="E663" s="27"/>
    </row>
    <row r="664" spans="5:5" x14ac:dyDescent="0.2">
      <c r="E664" s="27"/>
    </row>
    <row r="665" spans="5:5" x14ac:dyDescent="0.2">
      <c r="E665" s="27"/>
    </row>
    <row r="666" spans="5:5" x14ac:dyDescent="0.2">
      <c r="E666" s="27"/>
    </row>
    <row r="667" spans="5:5" x14ac:dyDescent="0.2">
      <c r="E667" s="27"/>
    </row>
    <row r="668" spans="5:5" x14ac:dyDescent="0.2">
      <c r="E668" s="27"/>
    </row>
    <row r="669" spans="5:5" x14ac:dyDescent="0.2">
      <c r="E669" s="27"/>
    </row>
    <row r="670" spans="5:5" x14ac:dyDescent="0.2">
      <c r="E670" s="27"/>
    </row>
    <row r="671" spans="5:5" x14ac:dyDescent="0.2">
      <c r="E671" s="27"/>
    </row>
    <row r="672" spans="5:5" x14ac:dyDescent="0.2">
      <c r="E672" s="27"/>
    </row>
    <row r="673" spans="5:5" x14ac:dyDescent="0.2">
      <c r="E673" s="27"/>
    </row>
    <row r="674" spans="5:5" x14ac:dyDescent="0.2">
      <c r="E674" s="27"/>
    </row>
    <row r="675" spans="5:5" x14ac:dyDescent="0.2">
      <c r="E675" s="27"/>
    </row>
    <row r="676" spans="5:5" x14ac:dyDescent="0.2">
      <c r="E676" s="27"/>
    </row>
    <row r="677" spans="5:5" x14ac:dyDescent="0.2">
      <c r="E677" s="27"/>
    </row>
    <row r="678" spans="5:5" x14ac:dyDescent="0.2">
      <c r="E678" s="27"/>
    </row>
    <row r="679" spans="5:5" x14ac:dyDescent="0.2">
      <c r="E679" s="27"/>
    </row>
    <row r="680" spans="5:5" x14ac:dyDescent="0.2">
      <c r="E680" s="27"/>
    </row>
    <row r="681" spans="5:5" x14ac:dyDescent="0.2">
      <c r="E681" s="27"/>
    </row>
    <row r="682" spans="5:5" x14ac:dyDescent="0.2">
      <c r="E682" s="27"/>
    </row>
    <row r="683" spans="5:5" x14ac:dyDescent="0.2">
      <c r="E683" s="27"/>
    </row>
    <row r="684" spans="5:5" x14ac:dyDescent="0.2">
      <c r="E684" s="27"/>
    </row>
    <row r="685" spans="5:5" x14ac:dyDescent="0.2">
      <c r="E685" s="27"/>
    </row>
    <row r="686" spans="5:5" x14ac:dyDescent="0.2">
      <c r="E686" s="27"/>
    </row>
    <row r="687" spans="5:5" x14ac:dyDescent="0.2">
      <c r="E687" s="27"/>
    </row>
    <row r="688" spans="5:5" x14ac:dyDescent="0.2">
      <c r="E688" s="27"/>
    </row>
    <row r="689" spans="5:5" x14ac:dyDescent="0.2">
      <c r="E689" s="27"/>
    </row>
    <row r="690" spans="5:5" x14ac:dyDescent="0.2">
      <c r="E690" s="27"/>
    </row>
    <row r="691" spans="5:5" x14ac:dyDescent="0.2">
      <c r="E691" s="27"/>
    </row>
    <row r="692" spans="5:5" x14ac:dyDescent="0.2">
      <c r="E692" s="27"/>
    </row>
    <row r="693" spans="5:5" x14ac:dyDescent="0.2">
      <c r="E693" s="27"/>
    </row>
    <row r="694" spans="5:5" x14ac:dyDescent="0.2">
      <c r="E694" s="27"/>
    </row>
    <row r="695" spans="5:5" x14ac:dyDescent="0.2">
      <c r="E695" s="27"/>
    </row>
    <row r="696" spans="5:5" x14ac:dyDescent="0.2">
      <c r="E696" s="27"/>
    </row>
    <row r="697" spans="5:5" x14ac:dyDescent="0.2">
      <c r="E697" s="27"/>
    </row>
    <row r="698" spans="5:5" x14ac:dyDescent="0.2">
      <c r="E698" s="27"/>
    </row>
    <row r="699" spans="5:5" x14ac:dyDescent="0.2">
      <c r="E699" s="27"/>
    </row>
    <row r="700" spans="5:5" x14ac:dyDescent="0.2">
      <c r="E700" s="27"/>
    </row>
    <row r="701" spans="5:5" x14ac:dyDescent="0.2">
      <c r="E701" s="27"/>
    </row>
    <row r="702" spans="5:5" x14ac:dyDescent="0.2">
      <c r="E702" s="27"/>
    </row>
    <row r="703" spans="5:5" x14ac:dyDescent="0.2">
      <c r="E703" s="27"/>
    </row>
    <row r="704" spans="5:5" x14ac:dyDescent="0.2">
      <c r="E704" s="27"/>
    </row>
    <row r="705" spans="5:5" x14ac:dyDescent="0.2">
      <c r="E705" s="27"/>
    </row>
    <row r="706" spans="5:5" x14ac:dyDescent="0.2">
      <c r="E706" s="27"/>
    </row>
    <row r="707" spans="5:5" x14ac:dyDescent="0.2">
      <c r="E707" s="27"/>
    </row>
    <row r="708" spans="5:5" x14ac:dyDescent="0.2">
      <c r="E708" s="27"/>
    </row>
    <row r="709" spans="5:5" x14ac:dyDescent="0.2">
      <c r="E709" s="27"/>
    </row>
    <row r="710" spans="5:5" x14ac:dyDescent="0.2">
      <c r="E710" s="27"/>
    </row>
    <row r="711" spans="5:5" x14ac:dyDescent="0.2">
      <c r="E711" s="27"/>
    </row>
    <row r="712" spans="5:5" x14ac:dyDescent="0.2">
      <c r="E712" s="27"/>
    </row>
    <row r="713" spans="5:5" x14ac:dyDescent="0.2">
      <c r="E713" s="27"/>
    </row>
    <row r="714" spans="5:5" x14ac:dyDescent="0.2">
      <c r="E714" s="27"/>
    </row>
    <row r="715" spans="5:5" x14ac:dyDescent="0.2">
      <c r="E715" s="27"/>
    </row>
    <row r="716" spans="5:5" x14ac:dyDescent="0.2">
      <c r="E716" s="27"/>
    </row>
    <row r="717" spans="5:5" x14ac:dyDescent="0.2">
      <c r="E717" s="27"/>
    </row>
    <row r="718" spans="5:5" x14ac:dyDescent="0.2">
      <c r="E718" s="27"/>
    </row>
    <row r="719" spans="5:5" x14ac:dyDescent="0.2">
      <c r="E719" s="27"/>
    </row>
    <row r="720" spans="5:5" x14ac:dyDescent="0.2">
      <c r="E720" s="27"/>
    </row>
    <row r="721" spans="5:5" x14ac:dyDescent="0.2">
      <c r="E721" s="27"/>
    </row>
    <row r="722" spans="5:5" x14ac:dyDescent="0.2">
      <c r="E722" s="27"/>
    </row>
    <row r="723" spans="5:5" x14ac:dyDescent="0.2">
      <c r="E723" s="27"/>
    </row>
    <row r="724" spans="5:5" x14ac:dyDescent="0.2">
      <c r="E724" s="27"/>
    </row>
    <row r="725" spans="5:5" x14ac:dyDescent="0.2">
      <c r="E725" s="27"/>
    </row>
    <row r="726" spans="5:5" x14ac:dyDescent="0.2">
      <c r="E726" s="27"/>
    </row>
    <row r="727" spans="5:5" x14ac:dyDescent="0.2">
      <c r="E727" s="27"/>
    </row>
    <row r="728" spans="5:5" x14ac:dyDescent="0.2">
      <c r="E728" s="27"/>
    </row>
    <row r="729" spans="5:5" x14ac:dyDescent="0.2">
      <c r="E729" s="27"/>
    </row>
    <row r="730" spans="5:5" x14ac:dyDescent="0.2">
      <c r="E730" s="27"/>
    </row>
    <row r="731" spans="5:5" x14ac:dyDescent="0.2">
      <c r="E731" s="27"/>
    </row>
    <row r="732" spans="5:5" x14ac:dyDescent="0.2">
      <c r="E732" s="27"/>
    </row>
    <row r="733" spans="5:5" x14ac:dyDescent="0.2">
      <c r="E733" s="27"/>
    </row>
    <row r="734" spans="5:5" x14ac:dyDescent="0.2">
      <c r="E734" s="27"/>
    </row>
    <row r="735" spans="5:5" x14ac:dyDescent="0.2">
      <c r="E735" s="27"/>
    </row>
    <row r="736" spans="5:5" x14ac:dyDescent="0.2">
      <c r="E736" s="27"/>
    </row>
    <row r="737" spans="1:7" x14ac:dyDescent="0.2">
      <c r="E737" s="27"/>
    </row>
    <row r="738" spans="1:7" x14ac:dyDescent="0.2">
      <c r="E738" s="27"/>
    </row>
    <row r="739" spans="1:7" x14ac:dyDescent="0.2">
      <c r="E739" s="27"/>
    </row>
    <row r="740" spans="1:7" x14ac:dyDescent="0.2">
      <c r="E740" s="27"/>
    </row>
    <row r="741" spans="1:7" x14ac:dyDescent="0.2">
      <c r="E741" s="27"/>
    </row>
    <row r="742" spans="1:7" x14ac:dyDescent="0.2">
      <c r="E742" s="27"/>
    </row>
    <row r="743" spans="1:7" x14ac:dyDescent="0.2">
      <c r="E743" s="27"/>
    </row>
    <row r="744" spans="1:7" x14ac:dyDescent="0.2">
      <c r="E744" s="27"/>
    </row>
    <row r="745" spans="1:7" x14ac:dyDescent="0.2">
      <c r="E745" s="27"/>
    </row>
    <row r="746" spans="1:7" x14ac:dyDescent="0.2">
      <c r="E746" s="27"/>
    </row>
    <row r="747" spans="1:7" x14ac:dyDescent="0.2">
      <c r="B747" s="39"/>
    </row>
    <row r="748" spans="1:7" x14ac:dyDescent="0.2">
      <c r="A748" s="39"/>
      <c r="C748" s="41"/>
      <c r="D748" s="41"/>
      <c r="E748" s="42"/>
      <c r="F748" s="41"/>
      <c r="G748" s="43"/>
    </row>
    <row r="749" spans="1:7" x14ac:dyDescent="0.2">
      <c r="B749" s="39"/>
    </row>
    <row r="750" spans="1:7" x14ac:dyDescent="0.2">
      <c r="A750" s="39"/>
    </row>
  </sheetData>
  <autoFilter ref="A1:K701" xr:uid="{00000000-0001-0000-0200-000000000000}">
    <filterColumn colId="0" showButton="0"/>
    <filterColumn colId="1" showButton="0"/>
    <filterColumn colId="2" showButton="0"/>
    <filterColumn colId="3" showButton="0"/>
    <filterColumn colId="4" showButton="0"/>
    <filterColumn colId="5" showButton="0"/>
  </autoFilter>
  <mergeCells count="237">
    <mergeCell ref="C85:D85"/>
    <mergeCell ref="C86:D86"/>
    <mergeCell ref="C88:D88"/>
    <mergeCell ref="C89:D89"/>
    <mergeCell ref="C45:D45"/>
    <mergeCell ref="C67:D67"/>
    <mergeCell ref="C68:D68"/>
    <mergeCell ref="C58:D58"/>
    <mergeCell ref="C57:D57"/>
    <mergeCell ref="C63:D63"/>
    <mergeCell ref="C64:D64"/>
    <mergeCell ref="A1:G1"/>
    <mergeCell ref="A3:B3"/>
    <mergeCell ref="A4:B4"/>
    <mergeCell ref="E4:G4"/>
    <mergeCell ref="C44:D44"/>
    <mergeCell ref="C41:D41"/>
    <mergeCell ref="C8:D8"/>
    <mergeCell ref="C9:D9"/>
    <mergeCell ref="C18:D18"/>
    <mergeCell ref="C19:D19"/>
    <mergeCell ref="C15:D15"/>
    <mergeCell ref="C14:D14"/>
    <mergeCell ref="C27:D27"/>
    <mergeCell ref="C42:D42"/>
    <mergeCell ref="C28:D28"/>
    <mergeCell ref="C34:D34"/>
    <mergeCell ref="C21:D21"/>
    <mergeCell ref="C32:D32"/>
    <mergeCell ref="C38:D38"/>
    <mergeCell ref="C39:D39"/>
    <mergeCell ref="C22:D22"/>
    <mergeCell ref="C35:D35"/>
    <mergeCell ref="C11:D11"/>
    <mergeCell ref="C12:D12"/>
    <mergeCell ref="C31:D31"/>
    <mergeCell ref="C24:D24"/>
    <mergeCell ref="C25:D25"/>
    <mergeCell ref="C97:D97"/>
    <mergeCell ref="C79:D79"/>
    <mergeCell ref="C80:D80"/>
    <mergeCell ref="C83:D83"/>
    <mergeCell ref="C82:D82"/>
    <mergeCell ref="C70:D70"/>
    <mergeCell ref="C77:D77"/>
    <mergeCell ref="C71:D71"/>
    <mergeCell ref="C73:D73"/>
    <mergeCell ref="C74:D74"/>
    <mergeCell ref="C76:D76"/>
    <mergeCell ref="C50:D50"/>
    <mergeCell ref="C51:D51"/>
    <mergeCell ref="C94:D94"/>
    <mergeCell ref="C95:D95"/>
    <mergeCell ref="C60:D60"/>
    <mergeCell ref="C61:D61"/>
    <mergeCell ref="C53:D53"/>
    <mergeCell ref="C47:D47"/>
    <mergeCell ref="C48:D48"/>
    <mergeCell ref="C54:D54"/>
    <mergeCell ref="C115:D115"/>
    <mergeCell ref="C116:D116"/>
    <mergeCell ref="C107:D107"/>
    <mergeCell ref="C109:D109"/>
    <mergeCell ref="C110:D110"/>
    <mergeCell ref="C112:D112"/>
    <mergeCell ref="C113:D113"/>
    <mergeCell ref="C106:D106"/>
    <mergeCell ref="C91:D91"/>
    <mergeCell ref="C92:D92"/>
    <mergeCell ref="C103:D103"/>
    <mergeCell ref="C104:D104"/>
    <mergeCell ref="C100:D100"/>
    <mergeCell ref="C101:D101"/>
    <mergeCell ref="C98:D98"/>
    <mergeCell ref="C142:D142"/>
    <mergeCell ref="C143:D143"/>
    <mergeCell ref="C148:D148"/>
    <mergeCell ref="C149:D149"/>
    <mergeCell ref="C154:D154"/>
    <mergeCell ref="C155:D155"/>
    <mergeCell ref="C118:D118"/>
    <mergeCell ref="C119:D119"/>
    <mergeCell ref="C124:D124"/>
    <mergeCell ref="C125:D125"/>
    <mergeCell ref="C127:D127"/>
    <mergeCell ref="C128:D128"/>
    <mergeCell ref="C139:D139"/>
    <mergeCell ref="C137:D137"/>
    <mergeCell ref="C133:D133"/>
    <mergeCell ref="C134:D134"/>
    <mergeCell ref="C130:D130"/>
    <mergeCell ref="C131:D131"/>
    <mergeCell ref="C136:D136"/>
    <mergeCell ref="C193:D193"/>
    <mergeCell ref="C166:D166"/>
    <mergeCell ref="C168:D168"/>
    <mergeCell ref="C169:D169"/>
    <mergeCell ref="C174:D174"/>
    <mergeCell ref="C175:D175"/>
    <mergeCell ref="C140:D140"/>
    <mergeCell ref="C145:D145"/>
    <mergeCell ref="C146:D146"/>
    <mergeCell ref="C151:D151"/>
    <mergeCell ref="C152:D152"/>
    <mergeCell ref="C186:D186"/>
    <mergeCell ref="C187:D187"/>
    <mergeCell ref="C189:D189"/>
    <mergeCell ref="C190:D190"/>
    <mergeCell ref="C192:D192"/>
    <mergeCell ref="C183:D183"/>
    <mergeCell ref="C184:D184"/>
    <mergeCell ref="C177:D177"/>
    <mergeCell ref="C178:D178"/>
    <mergeCell ref="C162:D162"/>
    <mergeCell ref="C163:D163"/>
    <mergeCell ref="C165:D165"/>
    <mergeCell ref="C157:D157"/>
    <mergeCell ref="C201:D201"/>
    <mergeCell ref="C202:D202"/>
    <mergeCell ref="C204:D204"/>
    <mergeCell ref="C205:D205"/>
    <mergeCell ref="C207:D207"/>
    <mergeCell ref="C208:D208"/>
    <mergeCell ref="C195:D195"/>
    <mergeCell ref="C196:D196"/>
    <mergeCell ref="C198:D198"/>
    <mergeCell ref="C199:D199"/>
    <mergeCell ref="C216:D216"/>
    <mergeCell ref="C217:D217"/>
    <mergeCell ref="C219:D219"/>
    <mergeCell ref="C220:D220"/>
    <mergeCell ref="C222:D222"/>
    <mergeCell ref="C223:D223"/>
    <mergeCell ref="C225:D225"/>
    <mergeCell ref="C226:D226"/>
    <mergeCell ref="C228:D228"/>
    <mergeCell ref="C229:D229"/>
    <mergeCell ref="C234:D234"/>
    <mergeCell ref="C235:D235"/>
    <mergeCell ref="C237:D237"/>
    <mergeCell ref="C238:D238"/>
    <mergeCell ref="C240:D240"/>
    <mergeCell ref="C241:D241"/>
    <mergeCell ref="C249:D249"/>
    <mergeCell ref="C250:D250"/>
    <mergeCell ref="C261:D261"/>
    <mergeCell ref="C262:D262"/>
    <mergeCell ref="C264:D264"/>
    <mergeCell ref="C265:D265"/>
    <mergeCell ref="C231:D231"/>
    <mergeCell ref="C232:D232"/>
    <mergeCell ref="C243:D243"/>
    <mergeCell ref="C244:D244"/>
    <mergeCell ref="C246:D246"/>
    <mergeCell ref="C247:D247"/>
    <mergeCell ref="C252:D252"/>
    <mergeCell ref="C253:D253"/>
    <mergeCell ref="C255:D255"/>
    <mergeCell ref="C256:D256"/>
    <mergeCell ref="C258:D258"/>
    <mergeCell ref="C259:D259"/>
    <mergeCell ref="C267:D267"/>
    <mergeCell ref="C268:D268"/>
    <mergeCell ref="C272:D272"/>
    <mergeCell ref="C273:D273"/>
    <mergeCell ref="C275:D275"/>
    <mergeCell ref="C276:D276"/>
    <mergeCell ref="C278:D278"/>
    <mergeCell ref="C279:D279"/>
    <mergeCell ref="C281:D281"/>
    <mergeCell ref="C282:D282"/>
    <mergeCell ref="C284:D284"/>
    <mergeCell ref="C285:D285"/>
    <mergeCell ref="C287:D287"/>
    <mergeCell ref="C288:D288"/>
    <mergeCell ref="C290:D290"/>
    <mergeCell ref="C291:D291"/>
    <mergeCell ref="C293:D293"/>
    <mergeCell ref="C294:D294"/>
    <mergeCell ref="C296:D296"/>
    <mergeCell ref="C297:D297"/>
    <mergeCell ref="C321:D321"/>
    <mergeCell ref="C323:D323"/>
    <mergeCell ref="C324:D324"/>
    <mergeCell ref="C341:D341"/>
    <mergeCell ref="C342:D342"/>
    <mergeCell ref="C347:D347"/>
    <mergeCell ref="C348:D348"/>
    <mergeCell ref="C308:D308"/>
    <mergeCell ref="C309:D309"/>
    <mergeCell ref="C311:D311"/>
    <mergeCell ref="C312:D312"/>
    <mergeCell ref="C314:D314"/>
    <mergeCell ref="C315:D315"/>
    <mergeCell ref="C317:D317"/>
    <mergeCell ref="C318:D318"/>
    <mergeCell ref="C320:D320"/>
    <mergeCell ref="C353:D353"/>
    <mergeCell ref="C354:D354"/>
    <mergeCell ref="C326:D326"/>
    <mergeCell ref="C327:D327"/>
    <mergeCell ref="C329:D329"/>
    <mergeCell ref="C330:D330"/>
    <mergeCell ref="C332:D332"/>
    <mergeCell ref="C333:D333"/>
    <mergeCell ref="C335:D335"/>
    <mergeCell ref="C336:D336"/>
    <mergeCell ref="C338:D338"/>
    <mergeCell ref="C339:D339"/>
    <mergeCell ref="C344:D344"/>
    <mergeCell ref="C345:D345"/>
    <mergeCell ref="C350:D350"/>
    <mergeCell ref="C351:D351"/>
    <mergeCell ref="C367:D367"/>
    <mergeCell ref="C368:D368"/>
    <mergeCell ref="C121:D121"/>
    <mergeCell ref="C122:D122"/>
    <mergeCell ref="C171:D171"/>
    <mergeCell ref="C172:D172"/>
    <mergeCell ref="C180:D180"/>
    <mergeCell ref="C181:D181"/>
    <mergeCell ref="C210:D210"/>
    <mergeCell ref="C211:D211"/>
    <mergeCell ref="C213:D213"/>
    <mergeCell ref="C214:D214"/>
    <mergeCell ref="C359:D359"/>
    <mergeCell ref="C362:D362"/>
    <mergeCell ref="C365:D365"/>
    <mergeCell ref="C358:D358"/>
    <mergeCell ref="C361:D361"/>
    <mergeCell ref="C364:D364"/>
    <mergeCell ref="C299:D299"/>
    <mergeCell ref="C300:D300"/>
    <mergeCell ref="C302:D302"/>
    <mergeCell ref="C303:D303"/>
    <mergeCell ref="C305:D305"/>
    <mergeCell ref="C306:D306"/>
  </mergeCells>
  <phoneticPr fontId="92" type="noConversion"/>
  <printOptions gridLinesSet="0"/>
  <pageMargins left="0.59055118110236227" right="0.39370078740157483" top="0.59055118110236227" bottom="0.98425196850393704" header="0.19685039370078741" footer="0.51181102362204722"/>
  <pageSetup paperSize="9" scale="75" fitToHeight="0" orientation="portrait" r:id="rId1"/>
  <headerFooter alignWithMargins="0">
    <oddFooter>&amp;L&amp;9Zpracováno programem &amp;"Arial CE,Tučné"BUILDpower,  © RTS, a.s.&amp;R&amp;"Arial,Obyčejné"Strana &amp;P</oddFooter>
  </headerFooter>
  <rowBreaks count="18" manualBreakCount="18">
    <brk id="22" max="6" man="1"/>
    <brk id="35" max="6" man="1"/>
    <brk id="54" max="6" man="1"/>
    <brk id="74" max="6" man="1"/>
    <brk id="86" max="6" man="1"/>
    <brk id="101" max="6" man="1"/>
    <brk id="119" max="6" man="1"/>
    <brk id="134" max="6" man="1"/>
    <brk id="146" max="6" man="1"/>
    <brk id="158" max="6" man="1"/>
    <brk id="175" max="6" man="1"/>
    <brk id="220" max="6" man="1"/>
    <brk id="232" max="6" man="1"/>
    <brk id="268" max="6" man="1"/>
    <brk id="291" max="6" man="1"/>
    <brk id="312" max="6" man="1"/>
    <brk id="333" max="6" man="1"/>
    <brk id="35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9</vt:i4>
      </vt:variant>
    </vt:vector>
  </HeadingPairs>
  <TitlesOfParts>
    <vt:vector size="11" baseType="lpstr">
      <vt:lpstr>Rekapitulace</vt:lpstr>
      <vt:lpstr>Položky</vt:lpstr>
      <vt:lpstr>Položky!Názvy_tisku</vt:lpstr>
      <vt:lpstr>Položky!Oblast_tisku</vt:lpstr>
      <vt:lpstr>SloupecCC</vt:lpstr>
      <vt:lpstr>SloupecCisloPol</vt:lpstr>
      <vt:lpstr>SloupecJC</vt:lpstr>
      <vt:lpstr>SloupecMJ</vt:lpstr>
      <vt:lpstr>SloupecMnozstvi</vt:lpstr>
      <vt:lpstr>SloupecNazPol</vt:lpstr>
      <vt:lpstr>SloupecPC</vt:lpstr>
    </vt:vector>
  </TitlesOfParts>
  <Company>Ferebauer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Ferebauer</dc:creator>
  <cp:lastModifiedBy>brigadnik</cp:lastModifiedBy>
  <cp:lastPrinted>2022-01-14T08:24:49Z</cp:lastPrinted>
  <dcterms:created xsi:type="dcterms:W3CDTF">2017-08-14T06:51:58Z</dcterms:created>
  <dcterms:modified xsi:type="dcterms:W3CDTF">2024-03-06T14:33:10Z</dcterms:modified>
</cp:coreProperties>
</file>