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13_ncr:1_{DA89BFD8-CA83-4919-8AAF-F5E31CA43E8B}" xr6:coauthVersionLast="47" xr6:coauthVersionMax="47" xr10:uidLastSave="{00000000-0000-0000-0000-000000000000}"/>
  <bookViews>
    <workbookView xWindow="16350" yWindow="240" windowWidth="21780" windowHeight="20085" xr2:uid="{00000000-000D-0000-FFFF-FFFF00000000}"/>
  </bookViews>
  <sheets>
    <sheet name="Rekapitulace" sheetId="1" r:id="rId1"/>
    <sheet name="Položkově-SLP" sheetId="2" r:id="rId2"/>
    <sheet name="Položkově-NN" sheetId="5" r:id="rId3"/>
  </sheets>
  <definedNames>
    <definedName name="_dph1">Rekapitulace!#REF!</definedName>
    <definedName name="_dph2">Rekapitulace!#REF!</definedName>
    <definedName name="_dph3">Rekapitulace!#REF!</definedName>
    <definedName name="_pol1">'Položkově-SLP'!#REF!</definedName>
    <definedName name="_pol2">'Položkově-SLP'!#REF!</definedName>
    <definedName name="_pol3">'Položkově-SLP'!#REF!</definedName>
    <definedName name="footer">Rekapitulace!#REF!</definedName>
    <definedName name="footer2">'Položkově-SLP'!#REF!</definedName>
    <definedName name="head1">Rekapitulace!#REF!</definedName>
    <definedName name="Header">Rekapitulace!#REF!</definedName>
    <definedName name="Header2">'Položkově-SLP'!#REF!</definedName>
    <definedName name="Hlava1">Rekapitulace!#REF!</definedName>
    <definedName name="Hlava2">Rekapitulace!#REF!</definedName>
    <definedName name="Hlava3">Rekapitulace!#REF!</definedName>
    <definedName name="Hlava4">Rekapitulace!#REF!</definedName>
    <definedName name="polbezcen1">'Položkově-SLP'!#REF!</definedName>
    <definedName name="polcen2">'Položkově-SLP'!#REF!</definedName>
    <definedName name="polcen3">'Položkově-SLP'!#REF!</definedName>
    <definedName name="Poznamka">Rekapitulace!#REF!</definedName>
    <definedName name="ZakHead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5" l="1"/>
  <c r="G24" i="5"/>
  <c r="H23" i="5"/>
  <c r="G23" i="5"/>
  <c r="H22" i="5"/>
  <c r="G22" i="5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G5" i="5"/>
  <c r="H25" i="5" l="1"/>
  <c r="E12" i="1" s="1"/>
  <c r="G25" i="5" l="1"/>
  <c r="H26" i="5" l="1"/>
  <c r="E11" i="1"/>
  <c r="G41" i="2" l="1"/>
  <c r="G226" i="2"/>
  <c r="G385" i="2"/>
  <c r="G393" i="2" l="1"/>
  <c r="G409" i="2"/>
  <c r="G351" i="2" l="1"/>
  <c r="G405" i="2"/>
  <c r="G406" i="2"/>
  <c r="G399" i="2"/>
  <c r="G404" i="2"/>
  <c r="G380" i="2"/>
  <c r="G381" i="2"/>
  <c r="G382" i="2"/>
  <c r="G313" i="2"/>
  <c r="G314" i="2"/>
  <c r="G315" i="2"/>
  <c r="G316" i="2"/>
  <c r="G317" i="2"/>
  <c r="G318" i="2"/>
  <c r="G319" i="2"/>
  <c r="G320" i="2"/>
  <c r="G408" i="2" l="1"/>
  <c r="G407" i="2"/>
  <c r="G291" i="2"/>
  <c r="G292" i="2"/>
  <c r="G410" i="2" l="1"/>
  <c r="G345" i="2"/>
  <c r="G344" i="2"/>
  <c r="G99" i="2" l="1"/>
  <c r="G98" i="2"/>
  <c r="G91" i="2"/>
  <c r="G90" i="2"/>
  <c r="G83" i="2"/>
  <c r="G82" i="2"/>
  <c r="G159" i="2"/>
  <c r="G103" i="2"/>
  <c r="G102" i="2"/>
  <c r="G101" i="2"/>
  <c r="G100" i="2"/>
  <c r="G97" i="2"/>
  <c r="G95" i="2"/>
  <c r="G94" i="2"/>
  <c r="G93" i="2"/>
  <c r="G92" i="2"/>
  <c r="G89" i="2"/>
  <c r="G87" i="2"/>
  <c r="G86" i="2"/>
  <c r="G85" i="2"/>
  <c r="G84" i="2"/>
  <c r="G81" i="2"/>
  <c r="G79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118" i="2"/>
  <c r="G117" i="2"/>
  <c r="G116" i="2"/>
  <c r="G115" i="2"/>
  <c r="G114" i="2"/>
  <c r="G113" i="2"/>
  <c r="G112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210" i="2"/>
  <c r="G209" i="2"/>
  <c r="G208" i="2"/>
  <c r="G207" i="2"/>
  <c r="G205" i="2"/>
  <c r="G204" i="2"/>
  <c r="G203" i="2"/>
  <c r="G202" i="2"/>
  <c r="G201" i="2"/>
  <c r="G200" i="2"/>
  <c r="G199" i="2"/>
  <c r="G198" i="2"/>
  <c r="G197" i="2"/>
  <c r="G195" i="2"/>
  <c r="G194" i="2"/>
  <c r="G193" i="2"/>
  <c r="G192" i="2"/>
  <c r="G191" i="2"/>
  <c r="G189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5" i="2"/>
  <c r="G224" i="2"/>
  <c r="G223" i="2"/>
  <c r="G222" i="2"/>
  <c r="G221" i="2"/>
  <c r="G220" i="2"/>
  <c r="G219" i="2"/>
  <c r="G218" i="2"/>
  <c r="G217" i="2"/>
  <c r="G306" i="2"/>
  <c r="G305" i="2"/>
  <c r="G303" i="2"/>
  <c r="G302" i="2"/>
  <c r="G301" i="2"/>
  <c r="G300" i="2"/>
  <c r="G299" i="2"/>
  <c r="G298" i="2"/>
  <c r="G297" i="2"/>
  <c r="G296" i="2"/>
  <c r="G295" i="2"/>
  <c r="G294" i="2"/>
  <c r="G293" i="2"/>
  <c r="G290" i="2"/>
  <c r="G289" i="2"/>
  <c r="G288" i="2"/>
  <c r="G287" i="2"/>
  <c r="G286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1" i="2"/>
  <c r="G260" i="2"/>
  <c r="G259" i="2"/>
  <c r="G258" i="2"/>
  <c r="G257" i="2"/>
  <c r="G256" i="2"/>
  <c r="G255" i="2"/>
  <c r="G254" i="2"/>
  <c r="G253" i="2"/>
  <c r="G252" i="2"/>
  <c r="G350" i="2"/>
  <c r="G349" i="2"/>
  <c r="G348" i="2"/>
  <c r="G347" i="2"/>
  <c r="G343" i="2"/>
  <c r="G342" i="2"/>
  <c r="G341" i="2"/>
  <c r="G340" i="2"/>
  <c r="G339" i="2"/>
  <c r="G338" i="2"/>
  <c r="G337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62" i="2"/>
  <c r="G361" i="2"/>
  <c r="G360" i="2"/>
  <c r="G359" i="2"/>
  <c r="G358" i="2"/>
  <c r="G357" i="2"/>
  <c r="G372" i="2"/>
  <c r="G371" i="2"/>
  <c r="G370" i="2"/>
  <c r="G369" i="2"/>
  <c r="G368" i="2"/>
  <c r="G392" i="2"/>
  <c r="G391" i="2"/>
  <c r="G390" i="2"/>
  <c r="G389" i="2"/>
  <c r="G388" i="2"/>
  <c r="G387" i="2"/>
  <c r="G386" i="2"/>
  <c r="G384" i="2"/>
  <c r="G383" i="2"/>
  <c r="G379" i="2"/>
  <c r="G378" i="2"/>
  <c r="G160" i="2" l="1"/>
  <c r="G211" i="2"/>
  <c r="G246" i="2"/>
  <c r="G373" i="2"/>
  <c r="G352" i="2"/>
  <c r="G394" i="2"/>
  <c r="G80" i="2"/>
  <c r="G88" i="2"/>
  <c r="G96" i="2"/>
  <c r="G104" i="2"/>
  <c r="G307" i="2"/>
  <c r="G183" i="2"/>
  <c r="G363" i="2"/>
  <c r="G364" i="2" s="1"/>
  <c r="G119" i="2"/>
  <c r="G120" i="2" s="1"/>
  <c r="E9" i="1" l="1"/>
  <c r="G105" i="2"/>
  <c r="G247" i="2"/>
  <c r="G161" i="2"/>
  <c r="G106" i="2" l="1"/>
  <c r="E10" i="1"/>
  <c r="E13" i="1" s="1"/>
  <c r="G184" i="2"/>
  <c r="G212" i="2" l="1"/>
  <c r="G308" i="2" l="1"/>
  <c r="G353" i="2" l="1"/>
  <c r="G374" i="2"/>
  <c r="G395" i="2" l="1"/>
  <c r="G411" i="2" l="1"/>
  <c r="E18" i="1" s="1"/>
  <c r="E14" i="1" l="1"/>
  <c r="E19" i="1" l="1"/>
  <c r="D17" i="1"/>
  <c r="E17" i="1" s="1"/>
</calcChain>
</file>

<file path=xl/sharedStrings.xml><?xml version="1.0" encoding="utf-8"?>
<sst xmlns="http://schemas.openxmlformats.org/spreadsheetml/2006/main" count="1062" uniqueCount="458">
  <si>
    <t>Celkem</t>
  </si>
  <si>
    <t>Celkem bez DPH</t>
  </si>
  <si>
    <t>Daň z přidané hodnoty (DPH)</t>
  </si>
  <si>
    <t>DPH Celkem</t>
  </si>
  <si>
    <t>Celkem s DPH</t>
  </si>
  <si>
    <t>No.</t>
  </si>
  <si>
    <t>Číslo položky</t>
  </si>
  <si>
    <t>Popis položky</t>
  </si>
  <si>
    <t>Jedn. cena</t>
  </si>
  <si>
    <t>Rekapitulace rozpočtu</t>
  </si>
  <si>
    <t>HLAVA III.</t>
  </si>
  <si>
    <t>Základní rozpočtové náklady</t>
  </si>
  <si>
    <t>Sazba 21 proc.</t>
  </si>
  <si>
    <t>21% z</t>
  </si>
  <si>
    <t>220 111761</t>
  </si>
  <si>
    <t>Svorka uzemňovací (mont. vč. materiálu)</t>
  </si>
  <si>
    <t>ks</t>
  </si>
  <si>
    <t>220 111765</t>
  </si>
  <si>
    <t>Změření zemního odporu</t>
  </si>
  <si>
    <t>m</t>
  </si>
  <si>
    <t>220 261661</t>
  </si>
  <si>
    <t>Značení trasy vedení</t>
  </si>
  <si>
    <t>220 270301</t>
  </si>
  <si>
    <t>Vodič v trubkovodu AY 2,5</t>
  </si>
  <si>
    <t>220 261643</t>
  </si>
  <si>
    <t>Osazení hmoždinky 10 mm beton (mont. vč. materiálu)</t>
  </si>
  <si>
    <t>220 261644</t>
  </si>
  <si>
    <t>Osazení hmoždinky 12 mm beton (mont. vč. materiálu)</t>
  </si>
  <si>
    <t>hod</t>
  </si>
  <si>
    <t>kpl</t>
  </si>
  <si>
    <t>Pomocné montážní práce</t>
  </si>
  <si>
    <t>Nezměřitelné pracovní výkony</t>
  </si>
  <si>
    <t>220 110643</t>
  </si>
  <si>
    <t>Závěrečné práce ve skříni RACK</t>
  </si>
  <si>
    <t>220 061805</t>
  </si>
  <si>
    <t>220 061831</t>
  </si>
  <si>
    <t>220 061835</t>
  </si>
  <si>
    <t>220 061845</t>
  </si>
  <si>
    <t>220 062330</t>
  </si>
  <si>
    <t>220 062370</t>
  </si>
  <si>
    <t>220 062450</t>
  </si>
  <si>
    <t>220 062470</t>
  </si>
  <si>
    <t>220 062510</t>
  </si>
  <si>
    <t>220 062700</t>
  </si>
  <si>
    <t>Kompletace a vyhotovení měřícího protokolu</t>
  </si>
  <si>
    <t>PC0066660</t>
  </si>
  <si>
    <t>Montáž stojanové 19" skříně (RACKu) nad 40U</t>
  </si>
  <si>
    <t>PC0066600</t>
  </si>
  <si>
    <t>Montáž kompletního panelu přívodu NN</t>
  </si>
  <si>
    <t>PC0066610</t>
  </si>
  <si>
    <t>Montáž ventilační jednotky do RACKu</t>
  </si>
  <si>
    <t>KEV.000.8730</t>
  </si>
  <si>
    <t>CY 4 H</t>
  </si>
  <si>
    <t>220 111876</t>
  </si>
  <si>
    <t>Uzem.rozvaděče (mont. vč. materiálu)</t>
  </si>
  <si>
    <t>220 270324</t>
  </si>
  <si>
    <t>Vodič v trubkovodu CY 4</t>
  </si>
  <si>
    <t>Rozvod uzavř.televizního okruhu - montáž</t>
  </si>
  <si>
    <t>Montáž kamery v krytu</t>
  </si>
  <si>
    <t>Zprovoznění kamery v krytu</t>
  </si>
  <si>
    <t>Nastavení kamery v krytu</t>
  </si>
  <si>
    <t>Nastavení systému</t>
  </si>
  <si>
    <t>Instalace drobného materiálu</t>
  </si>
  <si>
    <t>PC0066790</t>
  </si>
  <si>
    <t>Rozvod uzavř.televizního okruhu - dodávka</t>
  </si>
  <si>
    <t>Zaškolení obsluhy</t>
  </si>
  <si>
    <t>Zkušební provoz s dohledem</t>
  </si>
  <si>
    <t>den</t>
  </si>
  <si>
    <t>460 680043</t>
  </si>
  <si>
    <t>Průraz zdivem z betonu, z tvrdého kamene,tloušťka 45cm</t>
  </si>
  <si>
    <t>460 680044</t>
  </si>
  <si>
    <t>Průraz zdivem z betonu, z tvrdého kamene,tloušťka 60cm</t>
  </si>
  <si>
    <t>460 680025/S1</t>
  </si>
  <si>
    <t>Průraz stropem</t>
  </si>
  <si>
    <t>Montáž 19" panelu do 24 portů RJ 45 - stín.</t>
  </si>
  <si>
    <t>Uložení kabelu 5.-6.kat. stín. do trubky, žlabu, na rošt</t>
  </si>
  <si>
    <t>Ukončení - forma na kabelu 5.-6.kat. stín.</t>
  </si>
  <si>
    <t>Montáž modulu  RJ 45 - stín.</t>
  </si>
  <si>
    <t>Údaj do měř. protokolu pro 1 segment sítě 5.-6. kat. stín.</t>
  </si>
  <si>
    <t>Měření 1 segmentu kabelu 5.-6.kat. stín.</t>
  </si>
  <si>
    <t>Montáž SFP modulu + nastavení</t>
  </si>
  <si>
    <t>Sestavení a instalace PC (kompletní PC pracoviště), vč.operačního systému</t>
  </si>
  <si>
    <t>220 260555</t>
  </si>
  <si>
    <t>Instalace SOFTWARE (kompletní) vč. uživatelského nastavení systému</t>
  </si>
  <si>
    <t>Klientská stanice hardware + operační systém:
Minimální konfigurace:
- 2x Intel Xeon TM Xeon 4114 nebo vyšší
- 32 GB RAM 
- 256 GB Solid State Drive karta na PCI express
- síťová karta Gigabit Ethernet
- grafická karta GeForce GTX 1060 6GB 
- 32" 4K IPS monitor (mimo RACK 19")
- myš
- klávesnice (mimo RACK 19")
- mechanika DVD
- 4x USB 3.2, 4xUSB 2.0
WINDOWS 10 Pro/Enterprise (64bit)</t>
  </si>
  <si>
    <t>km</t>
  </si>
  <si>
    <t>460 010022</t>
  </si>
  <si>
    <t>460 700001</t>
  </si>
  <si>
    <t>460 030006</t>
  </si>
  <si>
    <t>Sejmutí ornice do 15 cm zemina třídy 2</t>
  </si>
  <si>
    <t>m3</t>
  </si>
  <si>
    <t>460 030011</t>
  </si>
  <si>
    <t>Sejmutí drnu</t>
  </si>
  <si>
    <t>460 030024</t>
  </si>
  <si>
    <t>Odstranění dřev.porostu tvrdý, hustý</t>
  </si>
  <si>
    <t>m2</t>
  </si>
  <si>
    <t>460 030058</t>
  </si>
  <si>
    <t>Vytrhání dlažby z malty dlaždice beton., zalité spáry</t>
  </si>
  <si>
    <t>460 030071</t>
  </si>
  <si>
    <t>Bourání živičných povrchů do 3-5 cm</t>
  </si>
  <si>
    <t>460 030081</t>
  </si>
  <si>
    <t>Řezání spáry v asfaltu,betonu  - do 5 cm</t>
  </si>
  <si>
    <t>460 030092</t>
  </si>
  <si>
    <t>Vytrhání obruby ležaté kladené do malty</t>
  </si>
  <si>
    <t>460 050602</t>
  </si>
  <si>
    <t>Výkop jámy ruční, zemina třídy 3-4</t>
  </si>
  <si>
    <t>460 080001</t>
  </si>
  <si>
    <t>Betonový základ do rostlé zeminy bez bednění</t>
  </si>
  <si>
    <t>460 120002</t>
  </si>
  <si>
    <t>Zához jámy, zemina třídy 3-4</t>
  </si>
  <si>
    <t>460 120061</t>
  </si>
  <si>
    <t>Odvoz zeminy</t>
  </si>
  <si>
    <t>460 120082</t>
  </si>
  <si>
    <t>Skladování zeminy do 14 dnů</t>
  </si>
  <si>
    <t>460 300006</t>
  </si>
  <si>
    <t>Hutnění zeminy,vrstva zeminy do 20 cm</t>
  </si>
  <si>
    <t>460 600001</t>
  </si>
  <si>
    <t>460 200164</t>
  </si>
  <si>
    <t>Hloubení kabelové rýhy 35cm šir.,80cm hlub.,zem.tř.4</t>
  </si>
  <si>
    <t>460 200534</t>
  </si>
  <si>
    <t>460 200884</t>
  </si>
  <si>
    <t>Hloubení kabelové rýhy 80cm šir.,120cm hlub.,zem.tř.4</t>
  </si>
  <si>
    <t>Reflexní stuha</t>
  </si>
  <si>
    <t>Zřízení a demontáž přechodové lávky</t>
  </si>
  <si>
    <t>Zřízení a demontáž jednosměrného přejezdu přes výkop</t>
  </si>
  <si>
    <t>460 420372</t>
  </si>
  <si>
    <t>Zř.kab.lože,kop.pís.,tl.zás.vrst.10cm,cih.napříč,š.35cm</t>
  </si>
  <si>
    <t>460 490012</t>
  </si>
  <si>
    <t>Doprava písku na stavbu</t>
  </si>
  <si>
    <t>460 260001</t>
  </si>
  <si>
    <t>Zatažení lana do kanálku nebo tvárnicové trasy</t>
  </si>
  <si>
    <t>460 300202</t>
  </si>
  <si>
    <t>460 510021</t>
  </si>
  <si>
    <t>Kabelový prostup z KOPODUR rour, světlost do 10.5cm</t>
  </si>
  <si>
    <t>220 060391</t>
  </si>
  <si>
    <t>Zaslepení neobsazeného otvoru kabelovodu</t>
  </si>
  <si>
    <t>220 060411</t>
  </si>
  <si>
    <t>Tlakové utěsnění konce- kabelovod z plastu</t>
  </si>
  <si>
    <t>460 560164</t>
  </si>
  <si>
    <t>Ruční zához kab.rýhy,šíř.35cm,hloub.80cm,zemina třídy 4</t>
  </si>
  <si>
    <t>460 560534</t>
  </si>
  <si>
    <t>460 560884</t>
  </si>
  <si>
    <t>Ruční zához kab.rýhy,šíř.80cm,hloub.120cm,zem.třídy 4</t>
  </si>
  <si>
    <t>460 620001</t>
  </si>
  <si>
    <t>Položení drnu</t>
  </si>
  <si>
    <t>460 620006</t>
  </si>
  <si>
    <t>Osetí povrchu trávou</t>
  </si>
  <si>
    <t>460 620014</t>
  </si>
  <si>
    <t>Provizorní úprava terénu v přírodní zemině, zem.třídy 4</t>
  </si>
  <si>
    <t>460 620021</t>
  </si>
  <si>
    <t>460 650013</t>
  </si>
  <si>
    <t>Podkladová vrstva, ze štěrku-vrstva 10 cm</t>
  </si>
  <si>
    <t>460 650014</t>
  </si>
  <si>
    <t>460 650015</t>
  </si>
  <si>
    <t>460 650022</t>
  </si>
  <si>
    <t>460 650024</t>
  </si>
  <si>
    <t>Jednovrstvá vozovka z betonu, vrstva betonu 20 cm</t>
  </si>
  <si>
    <t>Trasy ve volném terénu (řez A-A)</t>
  </si>
  <si>
    <t>Odvoz zeminy do vzdálenosti 10 km</t>
  </si>
  <si>
    <t>Trasy v chodníku (řez B-B)</t>
  </si>
  <si>
    <t>Chodních - asfaltový povrch</t>
  </si>
  <si>
    <t>Zemní práce při montážích (montáž včetně dodávky)</t>
  </si>
  <si>
    <t>Pokud v této kapitole není u položky uvedeno jinak, jedná se o souhrnnou položku kompletní dodávky (včetně základního dílu i montážního příslušenství a to dodávka včetně montáže</t>
  </si>
  <si>
    <t>Podkladová vrstva, z písku</t>
  </si>
  <si>
    <t>Položení obrubníku</t>
  </si>
  <si>
    <t>Dlažba zámková/mozaiková do malty</t>
  </si>
  <si>
    <t>Trasy pod místními komunikacemi (řez C-C)</t>
  </si>
  <si>
    <t>Hloubení kabelové rýhy 60cm šir.,120cm hlub.,zem.tř.4</t>
  </si>
  <si>
    <t>Ruční zához kab.rýhy,šíř.60cm,hloub.120cm,zem.třídy 4</t>
  </si>
  <si>
    <t>Označení vlastníka rezervní chráničky</t>
  </si>
  <si>
    <t>Trasy pod hlavními komunikacemi (řez D-D)</t>
  </si>
  <si>
    <t>Protlačování otvorů strojně do (řízený protlak) d 150 mm, sypké stěny</t>
  </si>
  <si>
    <t>Výkop jámy ruční, zemina třídy 3-4 (startovací jáma)</t>
  </si>
  <si>
    <t>220 111721</t>
  </si>
  <si>
    <t>Tyč uzemňovací (mont. vč. materiálu)</t>
  </si>
  <si>
    <t>KEV.000.8940</t>
  </si>
  <si>
    <t>CY 35 H</t>
  </si>
  <si>
    <t>220 270329</t>
  </si>
  <si>
    <t>Vodič v trubkovodu CY 35</t>
  </si>
  <si>
    <t>460 680041</t>
  </si>
  <si>
    <t>Průraz zdivem z betonu, z tvrdého kamene,tloušťka 15cm</t>
  </si>
  <si>
    <t>460 680042</t>
  </si>
  <si>
    <t>Průraz zdivem z betonu, z tvrdého kamene,tloušťka 30cm</t>
  </si>
  <si>
    <t>Zapravení průrazů</t>
  </si>
  <si>
    <t>Malířské práce</t>
  </si>
  <si>
    <t>Rozebrání a opětovné zkompletování rozebiratelného podhledu</t>
  </si>
  <si>
    <t>220 260514</t>
  </si>
  <si>
    <t>Trubka pancéřová na povrchu 36 mm (mont. vč. materiálu)</t>
  </si>
  <si>
    <t>220 260515</t>
  </si>
  <si>
    <t>Trubka pancéřová na povrchu 42 mm (mont. vč. materiálu)</t>
  </si>
  <si>
    <t>220 260544</t>
  </si>
  <si>
    <t>Trubka  plastová pevná na povrchu 36 mm (mont. vč. materiálu)</t>
  </si>
  <si>
    <t>Trubka KOPOFLEX pr. 70, do terénu</t>
  </si>
  <si>
    <t>Trubka KOPOFLEX pr. 110, do terénu</t>
  </si>
  <si>
    <t>220 260734</t>
  </si>
  <si>
    <t>Žlab PVC 70/40 mm  (mont. vč. základního i instalačního materiálu)</t>
  </si>
  <si>
    <t>220 261102</t>
  </si>
  <si>
    <t>Konstrukce ocelová do 10 kg na m (mont. vč. materiálu)</t>
  </si>
  <si>
    <t>220 261653</t>
  </si>
  <si>
    <t>220 261634</t>
  </si>
  <si>
    <t>Osazení hmoždinky 12 mm cihla pálená (mont. vč. materiálu)</t>
  </si>
  <si>
    <t>220 730051</t>
  </si>
  <si>
    <t>220 730061</t>
  </si>
  <si>
    <t>210 020912</t>
  </si>
  <si>
    <t>Protipož.ucpávka průch.stropem t= do 50 cm (mont. vč. materiálu)</t>
  </si>
  <si>
    <t>210 020922</t>
  </si>
  <si>
    <t>Protipož.ucpávka průch.stěnou  t= do 30 cm (mont. vč. materiálu)</t>
  </si>
  <si>
    <t>Trubka pancéřová žárově zinkovaná na povrchu 100 mm (mont. vč. materiálu)</t>
  </si>
  <si>
    <t>Uchycení ocelové konstrukce beton / ocel</t>
  </si>
  <si>
    <t>Kotva pro uchycení ocelové konstrukce</t>
  </si>
  <si>
    <t>Konstrukce ocelová do 50 kg na m (mont. vč. materiálu)</t>
  </si>
  <si>
    <t>Vytyčení trati stávajících inženýrských sítí v okolí trasy výstavby</t>
  </si>
  <si>
    <t>Zaměření lokality v okolí trasy výstavby</t>
  </si>
  <si>
    <t>Zaměření lokality a dokumentace</t>
  </si>
  <si>
    <t>Trasování výkopů po zaměření v lokalitě</t>
  </si>
  <si>
    <t>Zaměření</t>
  </si>
  <si>
    <t>Dokumentace</t>
  </si>
  <si>
    <t>Vypracování projektové dokumentace celé stavby</t>
  </si>
  <si>
    <t>Zaměření  trasy po realizaci zemních kabelových tras</t>
  </si>
  <si>
    <t xml:space="preserve">Zakreslení skutečného stavu kabelových tras </t>
  </si>
  <si>
    <t>Pokud v této kapitole není u položky uvedeno jinak, jedná se o souhrnnou položku kompletní dodávky (včetně základního dílu i montážního příslušenství a to dodávka včetně montáž)</t>
  </si>
  <si>
    <t>Pokud v této kapitole není u položky uvedeno jinak, jedná se o souhrnnou položku kompletní dodávky (včetně základního dílu i montážního příslušenství a to dodávka včetně montáže)</t>
  </si>
  <si>
    <t>Uchycení ocelové konstrukce beton / sloup</t>
  </si>
  <si>
    <t>Stavební přípravenost pro kamery a rozvaděče</t>
  </si>
  <si>
    <t>Objímka pro uchycení pancéřové trubky do pr. 42mm</t>
  </si>
  <si>
    <t>Výložník pro instalaci kamery</t>
  </si>
  <si>
    <t>Stožár kamerový 5m (montáž)</t>
  </si>
  <si>
    <t>Stožár KAM 5-159/114/89 Z výška 5m pro kam.systémy (dodávka)</t>
  </si>
  <si>
    <t>Betonový základ do rostlé zeminy do bednění, vč. bednění</t>
  </si>
  <si>
    <t>Příprava kabelových tras v objektu UMČ Brno-Líšeň</t>
  </si>
  <si>
    <t>Značení elektroinstalační trubky - viz. technická zpráva</t>
  </si>
  <si>
    <t>220 061837</t>
  </si>
  <si>
    <t>220 060805</t>
  </si>
  <si>
    <t>Příprava trubky HDPE do pr. 75mm podél výkopu</t>
  </si>
  <si>
    <t>220 060810</t>
  </si>
  <si>
    <t>220 060825</t>
  </si>
  <si>
    <t>220 060830</t>
  </si>
  <si>
    <t>Montáž koncovky na trubku HDPE do pr. 75mm</t>
  </si>
  <si>
    <t>220 060835</t>
  </si>
  <si>
    <t>220 060840</t>
  </si>
  <si>
    <t>Koncovka Plasson pr. 40 mm</t>
  </si>
  <si>
    <t>Zemní kabelové trasy - montáž</t>
  </si>
  <si>
    <t>Kabelové komory</t>
  </si>
  <si>
    <t>ELPLAST ZZ-PE-2W - těleso komory s kapsami pro 2 spojky</t>
  </si>
  <si>
    <t>ELPLAST</t>
  </si>
  <si>
    <t xml:space="preserve">ELPAST - plastové víko pr. 600mm z PE s uzav.mech. BUS
</t>
  </si>
  <si>
    <t>Těsnění pod víko</t>
  </si>
  <si>
    <t>Drobný elektroinstalační materiál</t>
  </si>
  <si>
    <t>Trubky HDPE 40/32</t>
  </si>
  <si>
    <t>Chránička HDPE zemní tlustostěnná 40/32mm, pro přímou pokládku do země - fialová s pruhem</t>
  </si>
  <si>
    <t>Chránička HDPE zemní tlustostěnná 40/32mm, pro přímou pokládku do země - modrá</t>
  </si>
  <si>
    <t>Spojka trubky HDPE 40 Plasson</t>
  </si>
  <si>
    <t>Mikrotrubičky tenkostěnné</t>
  </si>
  <si>
    <t xml:space="preserve">Spojka mikrotrubičky 10/8 mm, přímá </t>
  </si>
  <si>
    <t>Mikrotrubička 10/8 HDPE tenkostěnná , transparentní- červená (balení po 2000m)</t>
  </si>
  <si>
    <t>Mikrotrubička 10/8 HDPE tenkostěnná , transparentní- modrá (balení po 2000m)</t>
  </si>
  <si>
    <t>Mikrotrubička 10/8 HDPE tenkostěnná , transparentní- zelená (balení po 2000m)</t>
  </si>
  <si>
    <t>Mikrotrubička 10/8 HDPE tenkostěnná , transparentní- žlutá (balení po 2000m)</t>
  </si>
  <si>
    <t>Mikrotrubička 10/8 HDPE tenkostěnná , transparentní- oranžová (balení po 2000m)</t>
  </si>
  <si>
    <t>Koncovka mikrotrubičky 10 mm, přímá</t>
  </si>
  <si>
    <t>Mikrotrubičky tlustostěnné</t>
  </si>
  <si>
    <t>Spojka mikrotrubičky 12/8 mm</t>
  </si>
  <si>
    <t>Montáž spojky na trubku HDPE do pr. 75mm</t>
  </si>
  <si>
    <t>Trubka HDPE do pr. 75mm volně uložená / zatažená</t>
  </si>
  <si>
    <t>Zemní kabelové trasy - dodávka</t>
  </si>
  <si>
    <t>Montáž koncovky na mikrotrubičku do pr. 10mm</t>
  </si>
  <si>
    <t>Montáž spojky na mikrotrubičku do pr. 10mm</t>
  </si>
  <si>
    <t>Tlaková zkouška mikrotrubičky do pr. 10mm, vč. protokolu</t>
  </si>
  <si>
    <t>Tlaková zkouška trubky HDPE do pr. 75mm, vč. protokolu</t>
  </si>
  <si>
    <t>Svazek mikrotrubiček do 6ks do pr. 10mm do trubky HDPE do pr. 75mm</t>
  </si>
  <si>
    <t>Přípravné práce pro zatažení svazku mikrotrubičky do 6 ks</t>
  </si>
  <si>
    <t>Mikrotrubička do pr. 15mm volně uložená / zatažená</t>
  </si>
  <si>
    <t>Tlaková zkouška mikrotrubičky do pr. 12mm, vč. protokolu</t>
  </si>
  <si>
    <t>Montáž spojky na mikrotrubičku do pr. 12mm</t>
  </si>
  <si>
    <t>Kompletní sestava kabelové komory</t>
  </si>
  <si>
    <t>Identifikace kabelových tras</t>
  </si>
  <si>
    <t>3M 500 142 193 zapisovatelný ID marker (kulový do 1,5m hloubky)</t>
  </si>
  <si>
    <t>3M 500 161 136 nezapisovatelný marker (kulový do 1,8m hloubky)</t>
  </si>
  <si>
    <t>3M 500 389 075 Výstražná EMS trasovací páska s pasivními markery</t>
  </si>
  <si>
    <t>Krytí kab.fólie výstražné z PVC s vloženými markery, šířka 30 cm</t>
  </si>
  <si>
    <t>Montáž detekčního markeru - pasivního EMS</t>
  </si>
  <si>
    <t>Montáž detekčního markeru - aktivního iD</t>
  </si>
  <si>
    <t>Zápis do aktivního markeru</t>
  </si>
  <si>
    <t>Rozvod datové.kabelové sítě - montáž</t>
  </si>
  <si>
    <t>Rozvod datové.kabelové sítě - dodávka</t>
  </si>
  <si>
    <t>Metalická část sítě</t>
  </si>
  <si>
    <t xml:space="preserve">Průmyslový modul na DIN lištu pro jeden keystone šedý </t>
  </si>
  <si>
    <t>Optická část sítě</t>
  </si>
  <si>
    <t>Optická vana s výsuvnou policí 2U</t>
  </si>
  <si>
    <t>Čelo optické vany 2U pro 72 LC duplex</t>
  </si>
  <si>
    <t>Pigtail 9/125 LC SM OS 1,5m</t>
  </si>
  <si>
    <t>Adaptér LC SM OS duplex</t>
  </si>
  <si>
    <t>OB12-DIN (METEL)</t>
  </si>
  <si>
    <t>Optický box na lištu DIN 35mm</t>
  </si>
  <si>
    <t>Patch kabel 9/125 LC/LC SM OS 1m duplex</t>
  </si>
  <si>
    <t>Optická kazeta pro 12 sváru vlákna + držák + víčko</t>
  </si>
  <si>
    <t>Zafukovací kabel 12vl. 9/125, HDPE (2000m výrobní délka)</t>
  </si>
  <si>
    <t>Zafukovací kabel 24vl. 9/125, HDPE (2000M výrobní délka)</t>
  </si>
  <si>
    <t>Zafukovací kabel 48vl. 9/125, HDPE (2000M výrobní délka)</t>
  </si>
  <si>
    <t>Kompletní sada zemní optické spojky pro 96vl. kabelu SM 9/125</t>
  </si>
  <si>
    <t>Kompletní sada zemní optické spojky pro 72vl. kabelu SM 9/125</t>
  </si>
  <si>
    <t>Optický kabel  4vl. 9/125, vnější</t>
  </si>
  <si>
    <t>Ochrana sváru teplem smrštitelná</t>
  </si>
  <si>
    <t>19" rozvaděč</t>
  </si>
  <si>
    <t>RMA-42-A66–CAX–A1 (Triton)</t>
  </si>
  <si>
    <t>19" rozvaděč 800x800mm, 42U</t>
  </si>
  <si>
    <t>RAx-CH-X05-X3 (Triton)</t>
  </si>
  <si>
    <t>ventilační jednotka pro stojanové rozvaděče 138W, 6 ventilátorů</t>
  </si>
  <si>
    <t>RAX-MS-X64-X1 (Triton)</t>
  </si>
  <si>
    <t>Sada nivelačních nožiček pro stojanové rozvaděče</t>
  </si>
  <si>
    <t>RAX-OJ-X07-X1 (Triton)</t>
  </si>
  <si>
    <t>magnetická LED osvětlovací jednotka 1/2U s možností instalace na 19“ vertikály, externí napájecí zdroj 230 V, 315 lm</t>
  </si>
  <si>
    <t>RAX-MS-X15-X1 (Triton)</t>
  </si>
  <si>
    <t>kartáčová záslepka (pro průchod kabeláže)</t>
  </si>
  <si>
    <t>RAC-VP-R01-A1 (Triton)</t>
  </si>
  <si>
    <t>Držák kabelové rezervy</t>
  </si>
  <si>
    <t>RAB-PD-X07-A1 (Triton)</t>
  </si>
  <si>
    <t>19" rozvodný panel 1U; 8 x zásuvka, max. 16 A; ;varistorová bleskojistka</t>
  </si>
  <si>
    <t>Kamerové rozvaděče</t>
  </si>
  <si>
    <t>OH6425 - C4.A12.R.P121.SE (METEL)</t>
  </si>
  <si>
    <t>Venkovní ocelový rozváděč s místem pro záložní baterii, zásuvka 230VAC typ E (CZ),  napájecí zdroj 12VDC/120W, přepěťová ochrana 1. + 2. stupeň, jistič 4A, proudový chránič</t>
  </si>
  <si>
    <t>OH65-LOCK (METEL)</t>
  </si>
  <si>
    <t>Zámek pro ocelové rozvaděče typu OH</t>
  </si>
  <si>
    <t>Holder-OH6425 (METEL)</t>
  </si>
  <si>
    <t>upevňovací příslušenství na sloup pro ocelové rozváděče série OH6425</t>
  </si>
  <si>
    <t>KIT-OH (METEL)</t>
  </si>
  <si>
    <t>montážní sada pro instalaci všech typů OH rozváděčů na zeď</t>
  </si>
  <si>
    <t>Revize stávajících rozvaděčů</t>
  </si>
  <si>
    <t>Revize stávajícího přívodu do rozvaděče</t>
  </si>
  <si>
    <t>Revize stávající páteřní části rozvodu</t>
  </si>
  <si>
    <t>Revize stávající účastnické části rozvodu</t>
  </si>
  <si>
    <t>Sestavení a montáž zásuvky/adaptéru do 2 modulů RJ 45 (na lištu DIN)</t>
  </si>
  <si>
    <t>220 061806</t>
  </si>
  <si>
    <t>220 061807</t>
  </si>
  <si>
    <t>Svaření 1 vl. svetlovod.kabelu  - vlákna SM</t>
  </si>
  <si>
    <t>Příprava svetlovod.kab. k ukonč., spojk.  2-8vl.  - vlákna SM</t>
  </si>
  <si>
    <t>Příprava svetlovod.kab. k ukonč., spojk.  12-24vl.  - vlákna SM</t>
  </si>
  <si>
    <t>220 061838</t>
  </si>
  <si>
    <t>Příprava svetlovod.kab. k ukonč., spojk.  nad 24vl.  - vlákna SM</t>
  </si>
  <si>
    <t>Uložení konce (spoj) svetlovod kab. 2-8vl. v kab. rozv.  - vlákna SM</t>
  </si>
  <si>
    <t>220 061847</t>
  </si>
  <si>
    <t>Uložení konce (spoj) svetlovod kab. 12-24vl. v kab. rozv. - vlákna SM</t>
  </si>
  <si>
    <t>220 061848</t>
  </si>
  <si>
    <t>Uložení konce (spoj) svetlovod kab. nad 24vl. v kab. rozv. - vlákna SM</t>
  </si>
  <si>
    <t>220 061930</t>
  </si>
  <si>
    <t>Montáž pigtailu pro vlákna SM</t>
  </si>
  <si>
    <t>Montáž kazety pro sváry na kabelu  - vlákna SM</t>
  </si>
  <si>
    <t>Ochrana sváru vlákna SM</t>
  </si>
  <si>
    <t>Uložení délkové rezervy opt.kabelu do 50m  - vlákna SM</t>
  </si>
  <si>
    <t>Měření na jednom vlákně SM opt.kabelu</t>
  </si>
  <si>
    <t>Zatažení světlovod.kabelu 12-24vl. strojně - vlákna SM</t>
  </si>
  <si>
    <t>Zatažení světlovod.kabelů nad 24vl. strojně  - vlákna SM</t>
  </si>
  <si>
    <t>Zatažení svetlovod.kabelu 2-8vl. strojně - vlákna SM</t>
  </si>
  <si>
    <t>Montáž panelu 19" pro ukončení opt.kab. do 72 portů prázdný</t>
  </si>
  <si>
    <t>Montáž adaptéru dvojitého (LC)  pro vlákna SM</t>
  </si>
  <si>
    <t>Kompletní sestava, montáž a uložení zemní opt.spojky 96vl.SM</t>
  </si>
  <si>
    <t>Kompletní sestava, montáž a uložení zemní opt.spojky 72vl.SM</t>
  </si>
  <si>
    <t>Montáž ostatního příslušenství ve skříni RACK</t>
  </si>
  <si>
    <t>přeložení stáv. sestavy prvků do nového rozvaděče</t>
  </si>
  <si>
    <t>Kompletní montáž kamerového rozvaděče na sloup</t>
  </si>
  <si>
    <t>Kompletní montáž kamerového rozvaděče na stěnu</t>
  </si>
  <si>
    <t>Aktivní prvky datové sítě - montáž</t>
  </si>
  <si>
    <t>Aktivní prvky datové sítě - dodávka</t>
  </si>
  <si>
    <t>WS-C3850-24XS-S</t>
  </si>
  <si>
    <t>Cisco Catalyst 3850 
- 24 Port 10G Fiber Switch IP Base</t>
  </si>
  <si>
    <t>Cisco 10G-LR SFP, konektory LC</t>
  </si>
  <si>
    <t>Cisco 1000Base-T SFP</t>
  </si>
  <si>
    <t>MONTAZ SWITCHE 1000/10000Mbps + nastavení</t>
  </si>
  <si>
    <t>Montáž media konvertoru (1000BaseTX/1000BaseLX)</t>
  </si>
  <si>
    <t>Nastavení PTZ kamery v krytu</t>
  </si>
  <si>
    <t>Montáž PTZ kamery v krytu</t>
  </si>
  <si>
    <t>Zprovoznění PTZ kamery v krytu</t>
  </si>
  <si>
    <t>Trasy na mostní konstrukci</t>
  </si>
  <si>
    <t>Množství</t>
  </si>
  <si>
    <t>Jednotka</t>
  </si>
  <si>
    <t>SXKD-6A-STP-PE</t>
  </si>
  <si>
    <t xml:space="preserve">Instalační kabel  CAT6a FTP PE Fca venkovní
</t>
  </si>
  <si>
    <t>SX24M-0-STP-BK-UNI-N</t>
  </si>
  <si>
    <t xml:space="preserve">Modulární neosazený patch panel Solarix 24 portů 1U
</t>
  </si>
  <si>
    <t>SXKJ-DIN-GY</t>
  </si>
  <si>
    <t xml:space="preserve">FOS-2U-B </t>
  </si>
  <si>
    <t xml:space="preserve">FP-2U-72SCS-B </t>
  </si>
  <si>
    <t>SXF-M-2-45-WH-P</t>
  </si>
  <si>
    <t>Modul French style Solarix 45 x 45mm pro 2 keystony přímý bílý</t>
  </si>
  <si>
    <t>SX9-x-y-z-WH SX9-0-WH</t>
  </si>
  <si>
    <t>Krabice/box na omítku pro zásuvky</t>
  </si>
  <si>
    <t>RAIL-3U-DIN-BK</t>
  </si>
  <si>
    <t xml:space="preserve">Instalační panel 3U s DIN lištou </t>
  </si>
  <si>
    <t>M-SDR-240-48 (METEL)</t>
  </si>
  <si>
    <t>průmyslový spínaný zdroj 230V/48VDC-240W s nastavitelným výstupním napětím až + 55VDC (PoE+), účinnost 94%, pracovní teplota –25...+70°C, instalace na DIN35, 230VAC</t>
  </si>
  <si>
    <t>2G-2S.0.2.F-BOX-PoE-PP (METEL)</t>
  </si>
  <si>
    <t>GE/FE průmyslový PoE+ media konvertor, SFP slot, UPoE (95W)</t>
  </si>
  <si>
    <t>Cisco 1000Base-LX SFP (10km), LX (kompatibilní METEL, CISCO)</t>
  </si>
  <si>
    <t>Montáž instalačního 19" patchpnelu - lišta DIN</t>
  </si>
  <si>
    <t>P1377-LE – IP (AXIS)</t>
  </si>
  <si>
    <t>AXIS Q6075-E 50HZ (AXIS)</t>
  </si>
  <si>
    <t>AXIS Q6010-E 50 Hz</t>
  </si>
  <si>
    <t>Dodávky SLP</t>
  </si>
  <si>
    <t>Montážní práce a služby SLP</t>
  </si>
  <si>
    <t>Dodávky NN</t>
  </si>
  <si>
    <t>Montážní práce a služby NN</t>
  </si>
  <si>
    <t>č.</t>
  </si>
  <si>
    <t>položka</t>
  </si>
  <si>
    <t>MJ.</t>
  </si>
  <si>
    <t>materiál/MJ</t>
  </si>
  <si>
    <t>práce/MJ</t>
  </si>
  <si>
    <t>materiál</t>
  </si>
  <si>
    <t>práce</t>
  </si>
  <si>
    <t>stožárová výzbroj - průchozí, přep. ochrana II., , výzbroj viz schémata</t>
  </si>
  <si>
    <t>přepěťová ochrava II. - montáž do rozvaděče CCTV</t>
  </si>
  <si>
    <t>zemnící tyč</t>
  </si>
  <si>
    <t>zemní drát FeZn 10mm</t>
  </si>
  <si>
    <t>kg</t>
  </si>
  <si>
    <t>zemní svorka</t>
  </si>
  <si>
    <t>Kabel CYKY 3x2,5</t>
  </si>
  <si>
    <t>Vodič CYY 2,5</t>
  </si>
  <si>
    <t>Protlak pod komunikací vč. startovacích jam 3m</t>
  </si>
  <si>
    <t>Výstražná fólie</t>
  </si>
  <si>
    <t>Korugovaná chránička pr. 63</t>
  </si>
  <si>
    <t>Plošina výška 10m</t>
  </si>
  <si>
    <t>Revize</t>
  </si>
  <si>
    <t>Prováděcí dokumentace</t>
  </si>
  <si>
    <t>Dokumentace skutečného provedení</t>
  </si>
  <si>
    <r>
      <t xml:space="preserve">MKDS – VÝSTAVBA KAMEROVÝCH BODŮ    
BRNO - LÍŠEŇ, </t>
    </r>
    <r>
      <rPr>
        <b/>
        <i/>
        <sz val="14"/>
        <color rgb="FFFF0000"/>
        <rFont val="Arial CE"/>
        <charset val="238"/>
      </rPr>
      <t>2.ETAPA</t>
    </r>
    <r>
      <rPr>
        <b/>
        <i/>
        <sz val="14"/>
        <rFont val="Arial CE"/>
        <family val="2"/>
        <charset val="238"/>
      </rPr>
      <t xml:space="preserve">
Projektová dokumentace k provedení stavby</t>
    </r>
  </si>
  <si>
    <r>
      <t xml:space="preserve">Kamera 2, </t>
    </r>
    <r>
      <rPr>
        <sz val="9"/>
        <rFont val="Arial CE"/>
        <charset val="238"/>
      </rPr>
      <t>Rozšiřující panoramatický modul pro PTZ kamery Q60, 4x 5MP</t>
    </r>
  </si>
  <si>
    <t>P box kamera, 5MP, f=2.8-8mm, WDR, IR 50m, EIS, IP66</t>
  </si>
  <si>
    <t>5a</t>
  </si>
  <si>
    <t>SXKD-7-SSTP-LSOH</t>
  </si>
  <si>
    <t>Instalační kabel Solarix CAT7 SSTP LSOH</t>
  </si>
  <si>
    <t>SXKJ-10G-STP-BK-SA</t>
  </si>
  <si>
    <t>samořezný keystone CAT6A STP RJ45, Component Level a 4PPoE/PoE++ certifikace</t>
  </si>
  <si>
    <t>C6A-315GY-1MB</t>
  </si>
  <si>
    <t>patch kabel CAT6A SFTP LSOH 1m šedý</t>
  </si>
  <si>
    <t>Mikrotrubička 10/8 HDPE tenkostěnná , transparentní- černá (balení po 2000m)</t>
  </si>
  <si>
    <t>Mikrotrubička HDPE zemní tlustostěnná 14/10mm, oranžová, pro přímou pokládku do země</t>
  </si>
  <si>
    <t>Mikrotrubička HDPE zemní tlustostěnná 14/10mm, červená, pro přímou pokládku do země</t>
  </si>
  <si>
    <t>Mikrotrubička HDPE zemní tlustostěnná 14/10mm, černá, pro přímou pokládku do země</t>
  </si>
  <si>
    <t>Mikrotrubička HDPE zemní tlustostěnná 14/10mm, žlutá, pro přímou pokládku do země</t>
  </si>
  <si>
    <r>
      <t xml:space="preserve">MKDS – VÝSTAVBA KAMEROVÝCH BODŮ    
BRNO - LÍŠEŇ, </t>
    </r>
    <r>
      <rPr>
        <b/>
        <i/>
        <sz val="14"/>
        <color rgb="FFFF0000"/>
        <rFont val="Arial CE"/>
        <charset val="238"/>
      </rPr>
      <t>2.ETAPA - slaboproudé rozvody</t>
    </r>
    <r>
      <rPr>
        <b/>
        <i/>
        <sz val="14"/>
        <rFont val="Arial CE"/>
        <family val="2"/>
        <charset val="238"/>
      </rPr>
      <t xml:space="preserve">
Projektová dokumentace k provedení stavby</t>
    </r>
  </si>
  <si>
    <t>Chránička HDPE zemní tlustostěnná 40/32mm, pro přímou pokládku do země, šedá s bílým pruhem</t>
  </si>
  <si>
    <t>Konzole atyp.</t>
  </si>
  <si>
    <t>Konzole atypická, do 1m délky, pozink.ocel, nostmost 20kg</t>
  </si>
  <si>
    <t>Montáž konzole atypické, do 1m délky, nostmost 20kg</t>
  </si>
  <si>
    <r>
      <t>Kamera 2, 22, 23, 24</t>
    </r>
    <r>
      <rPr>
        <sz val="9"/>
        <rFont val="Arial CE"/>
        <charset val="238"/>
      </rPr>
      <t>,</t>
    </r>
    <r>
      <rPr>
        <b/>
        <sz val="9"/>
        <rFont val="Arial CE"/>
        <charset val="238"/>
      </rPr>
      <t xml:space="preserve"> 28, </t>
    </r>
    <r>
      <rPr>
        <sz val="9"/>
        <rFont val="Arial CE"/>
        <charset val="238"/>
      </rPr>
      <t xml:space="preserve"> IP PTZ kamera 2MP, 40x zoom, WDR 120dB, VA, IP66</t>
    </r>
  </si>
  <si>
    <t>Security center 5.11 licence kamera</t>
  </si>
  <si>
    <t>Security center 5.11 licence failover kamery (bez licence)</t>
  </si>
  <si>
    <t>Security center 5.11 SMA pro 1 kameru Enterprise 1 rok</t>
  </si>
  <si>
    <t>Win 2012 device CAL</t>
  </si>
  <si>
    <t xml:space="preserve">Diskové pole E48XV 16x6TB 7.2K P/N: E48XVR96N/6 </t>
  </si>
  <si>
    <t>Modul diskového pole E48V(T) / E48XV 8x6TB 7.2K Drives P/N: DP48V-48N/6</t>
  </si>
  <si>
    <r>
      <t xml:space="preserve">MKDS – VÝSTAVBA KAMEROVÝCH BODŮ    
BRNO - LÍŠEŇ, </t>
    </r>
    <r>
      <rPr>
        <b/>
        <i/>
        <sz val="14"/>
        <color rgb="FFFF0000"/>
        <rFont val="Arial CE"/>
        <charset val="238"/>
      </rPr>
      <t xml:space="preserve">2.ETAPA - rozvody NN
</t>
    </r>
    <r>
      <rPr>
        <b/>
        <i/>
        <sz val="14"/>
        <rFont val="Arial CE"/>
        <charset val="238"/>
      </rPr>
      <t>Projektová dokumentace k provedení stavby</t>
    </r>
  </si>
  <si>
    <t>2. etapa</t>
  </si>
  <si>
    <t>Rozvaděč pilířový R23, výzbroj viz schémata komplet vč. základu</t>
  </si>
  <si>
    <t>Rozvaděč nástěnný R22 výzbroj viz schémata komplet</t>
  </si>
  <si>
    <t>Rozvaděč nástěnný R2 výzbroj viz schémata komplet</t>
  </si>
  <si>
    <t>Úpravy stávajícího rozvaděče - dozbrojení vývodu pro napájení MKDS</t>
  </si>
  <si>
    <t>Kabel CYKY 3x10</t>
  </si>
  <si>
    <t>Výkop 500x800 komplet - výkop, kabelové lože, zához , hutnění, úprava terénu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</si>
</sst>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8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charset val="238"/>
    </font>
    <font>
      <b/>
      <i/>
      <sz val="14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Times New Roman CE"/>
      <family val="1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b/>
      <i/>
      <sz val="14"/>
      <color rgb="FFFF000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i/>
      <sz val="14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2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0" xfId="0" applyFont="1" applyAlignment="1">
      <alignment horizontal="centerContinuous"/>
    </xf>
    <xf numFmtId="164" fontId="0" fillId="0" borderId="0" xfId="0" applyNumberFormat="1"/>
    <xf numFmtId="0" fontId="5" fillId="0" borderId="0" xfId="0" applyFont="1"/>
    <xf numFmtId="0" fontId="0" fillId="0" borderId="2" xfId="0" applyBorder="1"/>
    <xf numFmtId="164" fontId="4" fillId="0" borderId="0" xfId="0" applyNumberFormat="1" applyFont="1"/>
    <xf numFmtId="164" fontId="0" fillId="0" borderId="1" xfId="0" applyNumberFormat="1" applyBorder="1"/>
    <xf numFmtId="0" fontId="1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5" fillId="0" borderId="1" xfId="0" applyFont="1" applyBorder="1"/>
    <xf numFmtId="16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8" fillId="0" borderId="1" xfId="0" applyFont="1" applyBorder="1"/>
    <xf numFmtId="0" fontId="9" fillId="0" borderId="2" xfId="0" applyFont="1" applyBorder="1"/>
    <xf numFmtId="164" fontId="9" fillId="0" borderId="2" xfId="0" applyNumberFormat="1" applyFont="1" applyBorder="1"/>
    <xf numFmtId="0" fontId="9" fillId="0" borderId="0" xfId="0" applyFont="1"/>
    <xf numFmtId="0" fontId="9" fillId="0" borderId="1" xfId="0" applyFont="1" applyBorder="1"/>
    <xf numFmtId="0" fontId="9" fillId="0" borderId="4" xfId="0" applyFont="1" applyBorder="1"/>
    <xf numFmtId="0" fontId="10" fillId="0" borderId="4" xfId="0" applyFont="1" applyBorder="1"/>
    <xf numFmtId="164" fontId="9" fillId="0" borderId="4" xfId="0" applyNumberFormat="1" applyFont="1" applyBorder="1"/>
    <xf numFmtId="0" fontId="10" fillId="0" borderId="2" xfId="0" applyFont="1" applyBorder="1"/>
    <xf numFmtId="0" fontId="13" fillId="0" borderId="0" xfId="0" applyFont="1" applyAlignment="1">
      <alignment wrapText="1"/>
    </xf>
    <xf numFmtId="0" fontId="11" fillId="0" borderId="1" xfId="0" applyFont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164" fontId="11" fillId="0" borderId="0" xfId="0" applyNumberFormat="1" applyFont="1"/>
    <xf numFmtId="0" fontId="16" fillId="2" borderId="5" xfId="0" applyFont="1" applyFill="1" applyBorder="1"/>
    <xf numFmtId="0" fontId="16" fillId="2" borderId="6" xfId="0" applyFont="1" applyFill="1" applyBorder="1" applyAlignment="1">
      <alignment textRotation="90"/>
    </xf>
    <xf numFmtId="0" fontId="0" fillId="0" borderId="5" xfId="0" applyBorder="1"/>
    <xf numFmtId="0" fontId="0" fillId="0" borderId="5" xfId="0" applyBorder="1" applyAlignment="1">
      <alignment wrapText="1"/>
    </xf>
    <xf numFmtId="3" fontId="0" fillId="0" borderId="0" xfId="0" applyNumberFormat="1"/>
    <xf numFmtId="3" fontId="16" fillId="0" borderId="0" xfId="0" applyNumberFormat="1" applyFont="1"/>
    <xf numFmtId="0" fontId="16" fillId="0" borderId="0" xfId="0" applyFont="1"/>
    <xf numFmtId="0" fontId="8" fillId="0" borderId="0" xfId="0" applyFont="1"/>
    <xf numFmtId="0" fontId="12" fillId="0" borderId="0" xfId="0" applyFont="1"/>
    <xf numFmtId="0" fontId="11" fillId="0" borderId="0" xfId="0" applyFont="1"/>
    <xf numFmtId="0" fontId="8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0" fillId="0" borderId="0" xfId="0" applyAlignment="1">
      <alignment wrapText="1"/>
    </xf>
    <xf numFmtId="3" fontId="0" fillId="0" borderId="5" xfId="0" applyNumberFormat="1" applyBorder="1"/>
    <xf numFmtId="0" fontId="0" fillId="0" borderId="7" xfId="0" applyBorder="1"/>
    <xf numFmtId="0" fontId="0" fillId="0" borderId="3" xfId="0" applyBorder="1"/>
    <xf numFmtId="0" fontId="9" fillId="0" borderId="3" xfId="0" applyFont="1" applyBorder="1"/>
    <xf numFmtId="0" fontId="14" fillId="0" borderId="3" xfId="0" applyFont="1" applyBorder="1"/>
    <xf numFmtId="164" fontId="14" fillId="0" borderId="3" xfId="0" applyNumberFormat="1" applyFont="1" applyBorder="1"/>
    <xf numFmtId="0" fontId="7" fillId="0" borderId="0" xfId="0" applyFont="1"/>
    <xf numFmtId="164" fontId="14" fillId="0" borderId="0" xfId="0" applyNumberFormat="1" applyFont="1"/>
    <xf numFmtId="0" fontId="11" fillId="0" borderId="0" xfId="0" applyFont="1" applyAlignment="1">
      <alignment horizontal="right"/>
    </xf>
    <xf numFmtId="3" fontId="8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4" fontId="8" fillId="0" borderId="0" xfId="0" applyNumberFormat="1" applyFont="1"/>
    <xf numFmtId="0" fontId="8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3" fontId="11" fillId="0" borderId="0" xfId="0" applyNumberFormat="1" applyFont="1"/>
    <xf numFmtId="0" fontId="1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view="pageBreakPreview" zoomScale="85" zoomScaleNormal="100" zoomScaleSheetLayoutView="85" workbookViewId="0">
      <selection activeCell="H23" sqref="H23"/>
    </sheetView>
  </sheetViews>
  <sheetFormatPr defaultRowHeight="12.75" x14ac:dyDescent="0.2"/>
  <cols>
    <col min="1" max="1" width="12.28515625" customWidth="1"/>
    <col min="2" max="2" width="27.5703125" customWidth="1"/>
    <col min="3" max="3" width="8" customWidth="1"/>
    <col min="4" max="4" width="18.28515625" bestFit="1" customWidth="1"/>
    <col min="5" max="5" width="19.5703125" customWidth="1"/>
  </cols>
  <sheetData>
    <row r="1" spans="1:5" x14ac:dyDescent="0.2">
      <c r="A1" s="3"/>
      <c r="B1" s="16"/>
      <c r="C1" s="4"/>
      <c r="D1" s="4"/>
      <c r="E1" s="4"/>
    </row>
    <row r="2" spans="1:5" x14ac:dyDescent="0.2">
      <c r="A2" s="64" t="s">
        <v>423</v>
      </c>
      <c r="B2" s="65"/>
      <c r="C2" s="65"/>
      <c r="D2" s="65"/>
      <c r="E2" s="65"/>
    </row>
    <row r="3" spans="1:5" ht="76.900000000000006" customHeight="1" x14ac:dyDescent="0.2">
      <c r="A3" s="66"/>
      <c r="B3" s="66"/>
      <c r="C3" s="66"/>
      <c r="D3" s="66"/>
      <c r="E3" s="66"/>
    </row>
    <row r="4" spans="1:5" ht="15.75" x14ac:dyDescent="0.25">
      <c r="A4" s="6"/>
      <c r="B4" s="2"/>
      <c r="C4" s="2"/>
      <c r="D4" s="2"/>
      <c r="E4" s="2"/>
    </row>
    <row r="5" spans="1:5" x14ac:dyDescent="0.2">
      <c r="A5" s="13"/>
      <c r="B5" s="2"/>
      <c r="C5" s="2"/>
      <c r="D5" s="2"/>
      <c r="E5" s="2"/>
    </row>
    <row r="6" spans="1:5" x14ac:dyDescent="0.2">
      <c r="A6" s="12"/>
      <c r="B6" s="2"/>
      <c r="C6" s="2"/>
      <c r="D6" s="2"/>
      <c r="E6" s="2"/>
    </row>
    <row r="7" spans="1:5" ht="15" x14ac:dyDescent="0.25">
      <c r="A7" s="4"/>
      <c r="B7" s="22" t="s">
        <v>9</v>
      </c>
      <c r="C7" s="4"/>
      <c r="D7" s="4"/>
      <c r="E7" s="4"/>
    </row>
    <row r="8" spans="1:5" ht="15" x14ac:dyDescent="0.25">
      <c r="A8" s="21" t="s">
        <v>10</v>
      </c>
      <c r="B8" s="21" t="s">
        <v>11</v>
      </c>
    </row>
    <row r="9" spans="1:5" x14ac:dyDescent="0.2">
      <c r="B9" t="s">
        <v>397</v>
      </c>
      <c r="E9" s="7">
        <f>'Položkově-SLP'!G246+'Položkově-SLP'!G352+'Položkově-SLP'!G373+'Položkově-SLP'!G410</f>
        <v>0</v>
      </c>
    </row>
    <row r="10" spans="1:5" x14ac:dyDescent="0.2">
      <c r="B10" t="s">
        <v>398</v>
      </c>
      <c r="E10" s="7">
        <f>'Položkově-SLP'!G105+'Položkově-SLP'!G119+'Položkově-SLP'!G160+'Položkově-SLP'!G183+'Položkově-SLP'!G211+'Položkově-SLP'!G307+'Položkově-SLP'!G363+'Položkově-SLP'!G394</f>
        <v>0</v>
      </c>
    </row>
    <row r="11" spans="1:5" x14ac:dyDescent="0.2">
      <c r="B11" t="s">
        <v>399</v>
      </c>
      <c r="E11" s="7">
        <f>'Položkově-NN'!G25</f>
        <v>0</v>
      </c>
    </row>
    <row r="12" spans="1:5" x14ac:dyDescent="0.2">
      <c r="B12" t="s">
        <v>400</v>
      </c>
      <c r="E12" s="7">
        <f>'Položkově-NN'!H25</f>
        <v>0</v>
      </c>
    </row>
    <row r="13" spans="1:5" ht="15.75" thickBot="1" x14ac:dyDescent="0.3">
      <c r="A13" s="19" t="s">
        <v>10</v>
      </c>
      <c r="B13" s="19" t="s">
        <v>0</v>
      </c>
      <c r="C13" s="19"/>
      <c r="D13" s="19"/>
      <c r="E13" s="20">
        <f>SUM(E9:E12)</f>
        <v>0</v>
      </c>
    </row>
    <row r="14" spans="1:5" ht="15.75" thickBot="1" x14ac:dyDescent="0.3">
      <c r="A14" s="9"/>
      <c r="B14" s="19" t="s">
        <v>1</v>
      </c>
      <c r="C14" s="19"/>
      <c r="D14" s="19"/>
      <c r="E14" s="20">
        <f>E13</f>
        <v>0</v>
      </c>
    </row>
    <row r="15" spans="1:5" ht="15.75" x14ac:dyDescent="0.25">
      <c r="B15" s="5"/>
      <c r="C15" s="5"/>
      <c r="D15" s="5"/>
      <c r="E15" s="10"/>
    </row>
    <row r="16" spans="1:5" ht="15" x14ac:dyDescent="0.25">
      <c r="A16" s="4"/>
      <c r="B16" s="22" t="s">
        <v>2</v>
      </c>
      <c r="C16" s="4"/>
      <c r="D16" s="4"/>
      <c r="E16" s="11"/>
    </row>
    <row r="17" spans="1:5" x14ac:dyDescent="0.2">
      <c r="B17" t="s">
        <v>12</v>
      </c>
      <c r="C17" s="1" t="s">
        <v>13</v>
      </c>
      <c r="D17" s="15">
        <f>E14</f>
        <v>0</v>
      </c>
      <c r="E17" s="7">
        <f>0.21*D17</f>
        <v>0</v>
      </c>
    </row>
    <row r="18" spans="1:5" ht="15" x14ac:dyDescent="0.25">
      <c r="A18" s="4"/>
      <c r="B18" s="23" t="s">
        <v>3</v>
      </c>
      <c r="C18" s="24"/>
      <c r="D18" s="24"/>
      <c r="E18" s="25">
        <f>'Položkově-SLP'!G106+'Položkově-SLP'!G120+'Položkově-SLP'!G161+'Položkově-SLP'!G184+'Položkově-SLP'!G212+'Položkově-SLP'!G247+'Položkově-SLP'!G308+'Položkově-SLP'!G353+'Položkově-SLP'!G364+'Položkově-SLP'!G374+'Položkově-SLP'!G395+'Položkově-SLP'!G411+(0.21*'Položkově-NN'!H26)</f>
        <v>0</v>
      </c>
    </row>
    <row r="19" spans="1:5" ht="15.75" thickBot="1" x14ac:dyDescent="0.3">
      <c r="A19" s="9"/>
      <c r="B19" s="19" t="s">
        <v>4</v>
      </c>
      <c r="C19" s="26"/>
      <c r="D19" s="26"/>
      <c r="E19" s="20">
        <f>E14+E18</f>
        <v>0</v>
      </c>
    </row>
    <row r="21" spans="1:5" x14ac:dyDescent="0.2">
      <c r="A21" s="8"/>
      <c r="B21" s="8"/>
      <c r="C21" s="8"/>
      <c r="D21" s="17"/>
      <c r="E21" s="8"/>
    </row>
  </sheetData>
  <mergeCells count="1">
    <mergeCell ref="A2:E3"/>
  </mergeCells>
  <pageMargins left="0.78740157499999996" right="0.78740157499999996" top="0.984251969" bottom="0.984251969" header="0.4921259845" footer="0.4921259845"/>
  <pageSetup paperSize="9" orientation="portrait" horizontalDpi="4294967292" verticalDpi="300" r:id="rId1"/>
  <headerFooter alignWithMargins="0"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1"/>
  <sheetViews>
    <sheetView showRuler="0" topLeftCell="A384" zoomScaleNormal="100" workbookViewId="0">
      <selection activeCell="J142" sqref="J142"/>
    </sheetView>
  </sheetViews>
  <sheetFormatPr defaultRowHeight="12.75" x14ac:dyDescent="0.2"/>
  <cols>
    <col min="1" max="1" width="3.7109375" customWidth="1"/>
    <col min="2" max="2" width="11.140625" customWidth="1"/>
    <col min="3" max="3" width="60.28515625" customWidth="1"/>
    <col min="4" max="4" width="8" bestFit="1" customWidth="1"/>
    <col min="5" max="5" width="6.7109375" bestFit="1" customWidth="1"/>
    <col min="6" max="6" width="9.85546875" customWidth="1"/>
    <col min="7" max="7" width="15.85546875" style="30" bestFit="1" customWidth="1"/>
  </cols>
  <sheetData>
    <row r="1" spans="1:7" x14ac:dyDescent="0.2">
      <c r="A1" s="14"/>
      <c r="B1" s="14"/>
      <c r="C1" s="14"/>
      <c r="D1" s="4"/>
      <c r="E1" s="4"/>
      <c r="F1" s="4"/>
    </row>
    <row r="2" spans="1:7" x14ac:dyDescent="0.2">
      <c r="A2" s="64" t="s">
        <v>438</v>
      </c>
      <c r="B2" s="65"/>
      <c r="C2" s="65"/>
      <c r="D2" s="65"/>
      <c r="E2" s="65"/>
      <c r="F2" s="65"/>
    </row>
    <row r="3" spans="1:7" ht="39" customHeight="1" x14ac:dyDescent="0.2">
      <c r="A3" s="66"/>
      <c r="B3" s="66"/>
      <c r="C3" s="66"/>
      <c r="D3" s="66"/>
      <c r="E3" s="66"/>
      <c r="F3" s="66"/>
    </row>
    <row r="4" spans="1:7" ht="15.75" x14ac:dyDescent="0.25">
      <c r="A4" s="6"/>
      <c r="B4" s="2"/>
      <c r="C4" s="2"/>
      <c r="D4" s="2"/>
      <c r="E4" s="2"/>
      <c r="F4" s="2"/>
    </row>
    <row r="5" spans="1:7" ht="15.75" x14ac:dyDescent="0.25">
      <c r="C5" s="5" t="s">
        <v>161</v>
      </c>
    </row>
    <row r="6" spans="1:7" ht="38.25" x14ac:dyDescent="0.2">
      <c r="C6" s="27" t="s">
        <v>162</v>
      </c>
    </row>
    <row r="7" spans="1:7" x14ac:dyDescent="0.2">
      <c r="A7" s="18" t="s">
        <v>5</v>
      </c>
      <c r="B7" s="18" t="s">
        <v>6</v>
      </c>
      <c r="C7" s="18" t="s">
        <v>7</v>
      </c>
      <c r="D7" s="28" t="s">
        <v>373</v>
      </c>
      <c r="E7" s="28" t="s">
        <v>374</v>
      </c>
      <c r="F7" s="28" t="s">
        <v>8</v>
      </c>
      <c r="G7" s="29" t="s">
        <v>0</v>
      </c>
    </row>
    <row r="8" spans="1:7" x14ac:dyDescent="0.2">
      <c r="A8" s="38"/>
      <c r="B8" s="38"/>
      <c r="C8" s="39" t="s">
        <v>157</v>
      </c>
      <c r="D8" s="40"/>
      <c r="E8" s="40"/>
      <c r="F8" s="40"/>
    </row>
    <row r="9" spans="1:7" x14ac:dyDescent="0.2">
      <c r="A9" s="38">
        <v>1</v>
      </c>
      <c r="B9" s="38" t="s">
        <v>88</v>
      </c>
      <c r="C9" s="38" t="s">
        <v>89</v>
      </c>
      <c r="D9" s="40">
        <v>75.900000000000006</v>
      </c>
      <c r="E9" s="40" t="s">
        <v>90</v>
      </c>
      <c r="F9" s="40"/>
      <c r="G9" s="30">
        <f t="shared" ref="G9:G21" si="0">D9*F9</f>
        <v>0</v>
      </c>
    </row>
    <row r="10" spans="1:7" x14ac:dyDescent="0.2">
      <c r="A10" s="38">
        <v>2</v>
      </c>
      <c r="B10" s="38" t="s">
        <v>91</v>
      </c>
      <c r="C10" s="38" t="s">
        <v>92</v>
      </c>
      <c r="D10" s="40">
        <v>915.40000000000009</v>
      </c>
      <c r="E10" s="40" t="s">
        <v>90</v>
      </c>
      <c r="F10" s="40"/>
      <c r="G10" s="30">
        <f t="shared" si="0"/>
        <v>0</v>
      </c>
    </row>
    <row r="11" spans="1:7" x14ac:dyDescent="0.2">
      <c r="A11" s="38">
        <v>3</v>
      </c>
      <c r="B11" s="38" t="s">
        <v>93</v>
      </c>
      <c r="C11" s="38" t="s">
        <v>94</v>
      </c>
      <c r="D11" s="40">
        <v>252.36000000000004</v>
      </c>
      <c r="E11" s="40" t="s">
        <v>95</v>
      </c>
      <c r="F11" s="40"/>
      <c r="G11" s="30">
        <f t="shared" si="0"/>
        <v>0</v>
      </c>
    </row>
    <row r="12" spans="1:7" x14ac:dyDescent="0.2">
      <c r="A12" s="38">
        <v>4</v>
      </c>
      <c r="B12" s="38" t="s">
        <v>112</v>
      </c>
      <c r="C12" s="38" t="s">
        <v>113</v>
      </c>
      <c r="D12" s="40">
        <v>75.900000000000006</v>
      </c>
      <c r="E12" s="40" t="s">
        <v>90</v>
      </c>
      <c r="F12" s="40"/>
      <c r="G12" s="30">
        <f t="shared" si="0"/>
        <v>0</v>
      </c>
    </row>
    <row r="13" spans="1:7" x14ac:dyDescent="0.2">
      <c r="A13" s="38">
        <v>5</v>
      </c>
      <c r="B13" s="38" t="s">
        <v>114</v>
      </c>
      <c r="C13" s="38" t="s">
        <v>115</v>
      </c>
      <c r="D13" s="40">
        <v>75.900000000000006</v>
      </c>
      <c r="E13" s="40" t="s">
        <v>90</v>
      </c>
      <c r="F13" s="40"/>
      <c r="G13" s="30">
        <f t="shared" si="0"/>
        <v>0</v>
      </c>
    </row>
    <row r="14" spans="1:7" x14ac:dyDescent="0.2">
      <c r="A14" s="38">
        <v>6</v>
      </c>
      <c r="B14" s="38" t="s">
        <v>116</v>
      </c>
      <c r="C14" s="38" t="s">
        <v>158</v>
      </c>
      <c r="D14" s="40">
        <v>75.900000000000006</v>
      </c>
      <c r="E14" s="40" t="s">
        <v>90</v>
      </c>
      <c r="F14" s="40"/>
      <c r="G14" s="30">
        <f t="shared" si="0"/>
        <v>0</v>
      </c>
    </row>
    <row r="15" spans="1:7" x14ac:dyDescent="0.2">
      <c r="A15" s="38">
        <v>7</v>
      </c>
      <c r="B15" s="38" t="s">
        <v>117</v>
      </c>
      <c r="C15" s="38" t="s">
        <v>118</v>
      </c>
      <c r="D15" s="40">
        <v>1019.1000000000001</v>
      </c>
      <c r="E15" s="40" t="s">
        <v>19</v>
      </c>
      <c r="F15" s="40"/>
      <c r="G15" s="30">
        <f t="shared" si="0"/>
        <v>0</v>
      </c>
    </row>
    <row r="16" spans="1:7" x14ac:dyDescent="0.2">
      <c r="A16" s="38">
        <v>8</v>
      </c>
      <c r="B16" s="38" t="s">
        <v>125</v>
      </c>
      <c r="C16" s="38" t="s">
        <v>126</v>
      </c>
      <c r="D16" s="40">
        <v>1019.1000000000001</v>
      </c>
      <c r="E16" s="40" t="s">
        <v>19</v>
      </c>
      <c r="F16" s="40"/>
      <c r="G16" s="30">
        <f t="shared" si="0"/>
        <v>0</v>
      </c>
    </row>
    <row r="17" spans="1:7" x14ac:dyDescent="0.2">
      <c r="A17" s="38">
        <v>9</v>
      </c>
      <c r="B17" s="38"/>
      <c r="C17" s="38" t="s">
        <v>128</v>
      </c>
      <c r="D17" s="40">
        <v>51.240000000000009</v>
      </c>
      <c r="E17" s="40" t="s">
        <v>95</v>
      </c>
      <c r="F17" s="40"/>
      <c r="G17" s="30">
        <f t="shared" si="0"/>
        <v>0</v>
      </c>
    </row>
    <row r="18" spans="1:7" x14ac:dyDescent="0.2">
      <c r="A18" s="38">
        <v>10</v>
      </c>
      <c r="B18" s="38" t="s">
        <v>138</v>
      </c>
      <c r="C18" s="38" t="s">
        <v>139</v>
      </c>
      <c r="D18" s="40">
        <v>543.20000000000005</v>
      </c>
      <c r="E18" s="40" t="s">
        <v>19</v>
      </c>
      <c r="F18" s="40"/>
      <c r="G18" s="30">
        <f t="shared" si="0"/>
        <v>0</v>
      </c>
    </row>
    <row r="19" spans="1:7" x14ac:dyDescent="0.2">
      <c r="A19" s="38">
        <v>11</v>
      </c>
      <c r="B19" s="38" t="s">
        <v>143</v>
      </c>
      <c r="C19" s="38" t="s">
        <v>144</v>
      </c>
      <c r="D19" s="40">
        <v>543.20000000000005</v>
      </c>
      <c r="E19" s="40" t="s">
        <v>95</v>
      </c>
      <c r="F19" s="40"/>
      <c r="G19" s="30">
        <f t="shared" si="0"/>
        <v>0</v>
      </c>
    </row>
    <row r="20" spans="1:7" x14ac:dyDescent="0.2">
      <c r="A20" s="38">
        <v>12</v>
      </c>
      <c r="B20" s="38" t="s">
        <v>145</v>
      </c>
      <c r="C20" s="38" t="s">
        <v>146</v>
      </c>
      <c r="D20" s="40">
        <v>543.20000000000005</v>
      </c>
      <c r="E20" s="40" t="s">
        <v>95</v>
      </c>
      <c r="F20" s="40"/>
      <c r="G20" s="30">
        <f t="shared" si="0"/>
        <v>0</v>
      </c>
    </row>
    <row r="21" spans="1:7" x14ac:dyDescent="0.2">
      <c r="A21" s="38">
        <v>13</v>
      </c>
      <c r="B21" s="38" t="s">
        <v>147</v>
      </c>
      <c r="C21" s="38" t="s">
        <v>148</v>
      </c>
      <c r="D21" s="40">
        <v>1010.4</v>
      </c>
      <c r="E21" s="40" t="s">
        <v>95</v>
      </c>
      <c r="F21" s="40"/>
      <c r="G21" s="30">
        <f t="shared" si="0"/>
        <v>0</v>
      </c>
    </row>
    <row r="22" spans="1:7" x14ac:dyDescent="0.2">
      <c r="A22" s="38"/>
      <c r="B22" s="38"/>
      <c r="C22" s="39" t="s">
        <v>159</v>
      </c>
      <c r="D22" s="40"/>
      <c r="E22" s="40"/>
      <c r="F22" s="40"/>
    </row>
    <row r="23" spans="1:7" x14ac:dyDescent="0.2">
      <c r="A23" s="38">
        <v>14</v>
      </c>
      <c r="B23" s="38" t="s">
        <v>96</v>
      </c>
      <c r="C23" s="38" t="s">
        <v>97</v>
      </c>
      <c r="D23" s="40">
        <v>6.15</v>
      </c>
      <c r="E23" s="40" t="s">
        <v>95</v>
      </c>
      <c r="F23" s="40"/>
      <c r="G23" s="30">
        <f t="shared" ref="G23:G40" si="1">D23*F23</f>
        <v>0</v>
      </c>
    </row>
    <row r="24" spans="1:7" x14ac:dyDescent="0.2">
      <c r="A24" s="38">
        <v>15</v>
      </c>
      <c r="B24" s="38" t="s">
        <v>98</v>
      </c>
      <c r="C24" s="38" t="s">
        <v>99</v>
      </c>
      <c r="D24" s="40">
        <v>6.15</v>
      </c>
      <c r="E24" s="40" t="s">
        <v>95</v>
      </c>
      <c r="F24" s="40"/>
      <c r="G24" s="30">
        <f t="shared" si="1"/>
        <v>0</v>
      </c>
    </row>
    <row r="25" spans="1:7" x14ac:dyDescent="0.2">
      <c r="A25" s="38">
        <v>16</v>
      </c>
      <c r="B25" s="38" t="s">
        <v>100</v>
      </c>
      <c r="C25" s="38" t="s">
        <v>101</v>
      </c>
      <c r="D25" s="40">
        <v>2.31</v>
      </c>
      <c r="E25" s="40" t="s">
        <v>19</v>
      </c>
      <c r="F25" s="40"/>
      <c r="G25" s="30">
        <f t="shared" si="1"/>
        <v>0</v>
      </c>
    </row>
    <row r="26" spans="1:7" x14ac:dyDescent="0.2">
      <c r="A26" s="38">
        <v>17</v>
      </c>
      <c r="B26" s="38" t="s">
        <v>102</v>
      </c>
      <c r="C26" s="38" t="s">
        <v>103</v>
      </c>
      <c r="D26" s="40">
        <v>2.31</v>
      </c>
      <c r="E26" s="40" t="s">
        <v>19</v>
      </c>
      <c r="F26" s="40"/>
      <c r="G26" s="30">
        <f t="shared" si="1"/>
        <v>0</v>
      </c>
    </row>
    <row r="27" spans="1:7" x14ac:dyDescent="0.2">
      <c r="A27" s="38">
        <v>18</v>
      </c>
      <c r="B27" s="38" t="s">
        <v>110</v>
      </c>
      <c r="C27" s="38" t="s">
        <v>111</v>
      </c>
      <c r="D27" s="40">
        <v>3.08</v>
      </c>
      <c r="E27" s="40" t="s">
        <v>90</v>
      </c>
      <c r="F27" s="40"/>
      <c r="G27" s="30">
        <f t="shared" si="1"/>
        <v>0</v>
      </c>
    </row>
    <row r="28" spans="1:7" x14ac:dyDescent="0.2">
      <c r="A28" s="38">
        <v>19</v>
      </c>
      <c r="B28" s="38" t="s">
        <v>112</v>
      </c>
      <c r="C28" s="38" t="s">
        <v>113</v>
      </c>
      <c r="D28" s="40">
        <v>3.08</v>
      </c>
      <c r="E28" s="40" t="s">
        <v>90</v>
      </c>
      <c r="F28" s="40"/>
      <c r="G28" s="30">
        <f t="shared" si="1"/>
        <v>0</v>
      </c>
    </row>
    <row r="29" spans="1:7" x14ac:dyDescent="0.2">
      <c r="A29" s="38">
        <v>20</v>
      </c>
      <c r="B29" s="38" t="s">
        <v>114</v>
      </c>
      <c r="C29" s="38" t="s">
        <v>115</v>
      </c>
      <c r="D29" s="40">
        <v>3.08</v>
      </c>
      <c r="E29" s="40" t="s">
        <v>90</v>
      </c>
      <c r="F29" s="40"/>
      <c r="G29" s="30">
        <f t="shared" si="1"/>
        <v>0</v>
      </c>
    </row>
    <row r="30" spans="1:7" x14ac:dyDescent="0.2">
      <c r="A30" s="38">
        <v>21</v>
      </c>
      <c r="B30" s="38" t="s">
        <v>116</v>
      </c>
      <c r="C30" s="38" t="s">
        <v>158</v>
      </c>
      <c r="D30" s="40">
        <v>3.08</v>
      </c>
      <c r="E30" s="40" t="s">
        <v>90</v>
      </c>
      <c r="F30" s="40"/>
      <c r="G30" s="30">
        <f t="shared" si="1"/>
        <v>0</v>
      </c>
    </row>
    <row r="31" spans="1:7" x14ac:dyDescent="0.2">
      <c r="A31" s="38">
        <v>22</v>
      </c>
      <c r="B31" s="38" t="s">
        <v>117</v>
      </c>
      <c r="C31" s="38" t="s">
        <v>118</v>
      </c>
      <c r="D31" s="40">
        <v>21</v>
      </c>
      <c r="E31" s="40" t="s">
        <v>19</v>
      </c>
      <c r="F31" s="40"/>
      <c r="G31" s="30">
        <f t="shared" si="1"/>
        <v>0</v>
      </c>
    </row>
    <row r="32" spans="1:7" x14ac:dyDescent="0.2">
      <c r="A32" s="38">
        <v>23</v>
      </c>
      <c r="B32" s="38"/>
      <c r="C32" s="38" t="s">
        <v>122</v>
      </c>
      <c r="D32" s="40">
        <v>46.15</v>
      </c>
      <c r="E32" s="40" t="s">
        <v>19</v>
      </c>
      <c r="F32" s="40"/>
      <c r="G32" s="30">
        <f t="shared" si="1"/>
        <v>0</v>
      </c>
    </row>
    <row r="33" spans="1:9" x14ac:dyDescent="0.2">
      <c r="A33" s="38">
        <v>24</v>
      </c>
      <c r="B33" s="38"/>
      <c r="C33" s="38" t="s">
        <v>123</v>
      </c>
      <c r="D33" s="40">
        <v>2.31</v>
      </c>
      <c r="E33" s="40" t="s">
        <v>16</v>
      </c>
      <c r="F33" s="40"/>
      <c r="G33" s="30">
        <f t="shared" si="1"/>
        <v>0</v>
      </c>
    </row>
    <row r="34" spans="1:9" x14ac:dyDescent="0.2">
      <c r="A34" s="38">
        <v>25</v>
      </c>
      <c r="B34" s="38" t="s">
        <v>125</v>
      </c>
      <c r="C34" s="38" t="s">
        <v>126</v>
      </c>
      <c r="D34" s="40">
        <v>23.08</v>
      </c>
      <c r="E34" s="40" t="s">
        <v>19</v>
      </c>
      <c r="F34" s="40"/>
      <c r="G34" s="30">
        <f t="shared" si="1"/>
        <v>0</v>
      </c>
    </row>
    <row r="35" spans="1:9" x14ac:dyDescent="0.2">
      <c r="A35" s="38">
        <v>26</v>
      </c>
      <c r="B35" s="38"/>
      <c r="C35" s="38" t="s">
        <v>128</v>
      </c>
      <c r="D35" s="40">
        <v>2.31</v>
      </c>
      <c r="E35" s="40" t="s">
        <v>95</v>
      </c>
      <c r="F35" s="40"/>
      <c r="G35" s="30">
        <f t="shared" si="1"/>
        <v>0</v>
      </c>
    </row>
    <row r="36" spans="1:9" x14ac:dyDescent="0.2">
      <c r="A36" s="38">
        <v>27</v>
      </c>
      <c r="B36" s="38" t="s">
        <v>138</v>
      </c>
      <c r="C36" s="38" t="s">
        <v>139</v>
      </c>
      <c r="D36" s="40">
        <v>23.08</v>
      </c>
      <c r="E36" s="40" t="s">
        <v>19</v>
      </c>
      <c r="F36" s="40"/>
      <c r="G36" s="30">
        <f t="shared" si="1"/>
        <v>0</v>
      </c>
    </row>
    <row r="37" spans="1:9" x14ac:dyDescent="0.2">
      <c r="A37" s="38">
        <v>28</v>
      </c>
      <c r="B37" s="38" t="s">
        <v>147</v>
      </c>
      <c r="C37" s="38" t="s">
        <v>148</v>
      </c>
      <c r="D37" s="40">
        <v>23.08</v>
      </c>
      <c r="E37" s="40" t="s">
        <v>95</v>
      </c>
      <c r="F37" s="40"/>
      <c r="G37" s="30">
        <f t="shared" si="1"/>
        <v>0</v>
      </c>
    </row>
    <row r="38" spans="1:9" x14ac:dyDescent="0.2">
      <c r="A38" s="38">
        <v>29</v>
      </c>
      <c r="B38" s="38" t="s">
        <v>149</v>
      </c>
      <c r="C38" s="38" t="s">
        <v>164</v>
      </c>
      <c r="D38" s="40">
        <v>5.38</v>
      </c>
      <c r="E38" s="40" t="s">
        <v>19</v>
      </c>
      <c r="F38" s="40"/>
      <c r="G38" s="30">
        <f t="shared" si="1"/>
        <v>0</v>
      </c>
    </row>
    <row r="39" spans="1:9" x14ac:dyDescent="0.2">
      <c r="A39" s="38">
        <v>30</v>
      </c>
      <c r="B39" s="38" t="s">
        <v>152</v>
      </c>
      <c r="C39" s="38" t="s">
        <v>165</v>
      </c>
      <c r="D39" s="40">
        <v>6.15</v>
      </c>
      <c r="E39" s="40" t="s">
        <v>95</v>
      </c>
      <c r="F39" s="40"/>
      <c r="G39" s="30">
        <f t="shared" si="1"/>
        <v>0</v>
      </c>
    </row>
    <row r="40" spans="1:9" x14ac:dyDescent="0.2">
      <c r="A40" s="38">
        <v>31</v>
      </c>
      <c r="B40" s="38" t="s">
        <v>153</v>
      </c>
      <c r="C40" s="38" t="s">
        <v>163</v>
      </c>
      <c r="D40" s="40">
        <v>5.38</v>
      </c>
      <c r="E40" s="40" t="s">
        <v>90</v>
      </c>
      <c r="F40" s="40"/>
      <c r="G40" s="30">
        <f t="shared" si="1"/>
        <v>0</v>
      </c>
    </row>
    <row r="41" spans="1:9" x14ac:dyDescent="0.2">
      <c r="A41" s="38">
        <v>32</v>
      </c>
      <c r="B41" s="38" t="s">
        <v>154</v>
      </c>
      <c r="C41" s="38" t="s">
        <v>160</v>
      </c>
      <c r="D41" s="40">
        <v>6.15</v>
      </c>
      <c r="E41" s="40" t="s">
        <v>95</v>
      </c>
      <c r="F41" s="40"/>
      <c r="G41" s="30">
        <f t="shared" ref="G41" si="2">D41*F41</f>
        <v>0</v>
      </c>
    </row>
    <row r="42" spans="1:9" x14ac:dyDescent="0.2">
      <c r="A42" s="38"/>
      <c r="B42" s="38"/>
      <c r="C42" s="39" t="s">
        <v>166</v>
      </c>
      <c r="D42" s="40"/>
      <c r="E42" s="40"/>
      <c r="F42" s="40"/>
    </row>
    <row r="43" spans="1:9" x14ac:dyDescent="0.2">
      <c r="A43" s="38">
        <v>33</v>
      </c>
      <c r="B43" s="38" t="s">
        <v>98</v>
      </c>
      <c r="C43" s="38" t="s">
        <v>99</v>
      </c>
      <c r="D43" s="40">
        <v>8</v>
      </c>
      <c r="E43" s="40" t="s">
        <v>95</v>
      </c>
      <c r="F43" s="40"/>
      <c r="G43" s="30">
        <f t="shared" ref="G43:G62" si="3">D43*F43</f>
        <v>0</v>
      </c>
      <c r="I43" s="40"/>
    </row>
    <row r="44" spans="1:9" x14ac:dyDescent="0.2">
      <c r="A44" s="38">
        <v>34</v>
      </c>
      <c r="B44" s="38" t="s">
        <v>100</v>
      </c>
      <c r="C44" s="38" t="s">
        <v>101</v>
      </c>
      <c r="D44" s="40">
        <v>4</v>
      </c>
      <c r="E44" s="40" t="s">
        <v>19</v>
      </c>
      <c r="F44" s="40"/>
      <c r="G44" s="30">
        <f t="shared" si="3"/>
        <v>0</v>
      </c>
      <c r="I44" s="40"/>
    </row>
    <row r="45" spans="1:9" x14ac:dyDescent="0.2">
      <c r="A45" s="38">
        <v>35</v>
      </c>
      <c r="B45" s="38" t="s">
        <v>102</v>
      </c>
      <c r="C45" s="38" t="s">
        <v>103</v>
      </c>
      <c r="D45" s="40">
        <v>4</v>
      </c>
      <c r="E45" s="40" t="s">
        <v>19</v>
      </c>
      <c r="F45" s="40"/>
      <c r="G45" s="30">
        <f t="shared" si="3"/>
        <v>0</v>
      </c>
      <c r="I45" s="40"/>
    </row>
    <row r="46" spans="1:9" x14ac:dyDescent="0.2">
      <c r="A46" s="38">
        <v>36</v>
      </c>
      <c r="B46" s="38" t="s">
        <v>106</v>
      </c>
      <c r="C46" s="38" t="s">
        <v>107</v>
      </c>
      <c r="D46" s="40">
        <v>2.4</v>
      </c>
      <c r="E46" s="40" t="s">
        <v>90</v>
      </c>
      <c r="F46" s="40"/>
      <c r="G46" s="30">
        <f t="shared" si="3"/>
        <v>0</v>
      </c>
      <c r="I46" s="40"/>
    </row>
    <row r="47" spans="1:9" x14ac:dyDescent="0.2">
      <c r="A47" s="38">
        <v>37</v>
      </c>
      <c r="B47" s="38" t="s">
        <v>112</v>
      </c>
      <c r="C47" s="38" t="s">
        <v>113</v>
      </c>
      <c r="D47" s="40">
        <v>4</v>
      </c>
      <c r="E47" s="40" t="s">
        <v>90</v>
      </c>
      <c r="F47" s="40"/>
      <c r="G47" s="30">
        <f t="shared" si="3"/>
        <v>0</v>
      </c>
      <c r="I47" s="40"/>
    </row>
    <row r="48" spans="1:9" x14ac:dyDescent="0.2">
      <c r="A48" s="38">
        <v>38</v>
      </c>
      <c r="B48" s="38" t="s">
        <v>114</v>
      </c>
      <c r="C48" s="38" t="s">
        <v>115</v>
      </c>
      <c r="D48" s="40">
        <v>4</v>
      </c>
      <c r="E48" s="40" t="s">
        <v>90</v>
      </c>
      <c r="F48" s="40"/>
      <c r="G48" s="30">
        <f t="shared" si="3"/>
        <v>0</v>
      </c>
      <c r="I48" s="40"/>
    </row>
    <row r="49" spans="1:9" x14ac:dyDescent="0.2">
      <c r="A49" s="38">
        <v>39</v>
      </c>
      <c r="B49" s="38" t="s">
        <v>116</v>
      </c>
      <c r="C49" s="38" t="s">
        <v>158</v>
      </c>
      <c r="D49" s="40">
        <v>4</v>
      </c>
      <c r="E49" s="40" t="s">
        <v>90</v>
      </c>
      <c r="F49" s="40"/>
      <c r="G49" s="30">
        <f t="shared" si="3"/>
        <v>0</v>
      </c>
      <c r="I49" s="40"/>
    </row>
    <row r="50" spans="1:9" x14ac:dyDescent="0.2">
      <c r="A50" s="38">
        <v>40</v>
      </c>
      <c r="B50" s="38" t="s">
        <v>119</v>
      </c>
      <c r="C50" s="38" t="s">
        <v>167</v>
      </c>
      <c r="D50" s="40">
        <v>12</v>
      </c>
      <c r="E50" s="40" t="s">
        <v>19</v>
      </c>
      <c r="F50" s="40"/>
      <c r="G50" s="30">
        <f t="shared" si="3"/>
        <v>0</v>
      </c>
      <c r="I50" s="40"/>
    </row>
    <row r="51" spans="1:9" x14ac:dyDescent="0.2">
      <c r="A51" s="38">
        <v>41</v>
      </c>
      <c r="B51" s="38"/>
      <c r="C51" s="38" t="s">
        <v>124</v>
      </c>
      <c r="D51" s="40">
        <v>1</v>
      </c>
      <c r="E51" s="40" t="s">
        <v>16</v>
      </c>
      <c r="F51" s="40"/>
      <c r="G51" s="30">
        <f t="shared" si="3"/>
        <v>0</v>
      </c>
      <c r="I51" s="40"/>
    </row>
    <row r="52" spans="1:9" x14ac:dyDescent="0.2">
      <c r="A52" s="38">
        <v>42</v>
      </c>
      <c r="B52" s="38"/>
      <c r="C52" s="38" t="s">
        <v>128</v>
      </c>
      <c r="D52" s="40">
        <v>2</v>
      </c>
      <c r="E52" s="40" t="s">
        <v>95</v>
      </c>
      <c r="F52" s="40"/>
      <c r="G52" s="30">
        <f t="shared" si="3"/>
        <v>0</v>
      </c>
      <c r="I52" s="40"/>
    </row>
    <row r="53" spans="1:9" x14ac:dyDescent="0.2">
      <c r="A53" s="38">
        <v>43</v>
      </c>
      <c r="B53" s="38" t="s">
        <v>129</v>
      </c>
      <c r="C53" s="38" t="s">
        <v>130</v>
      </c>
      <c r="D53" s="40">
        <v>24</v>
      </c>
      <c r="E53" s="40" t="s">
        <v>19</v>
      </c>
      <c r="F53" s="40"/>
      <c r="G53" s="30">
        <f t="shared" si="3"/>
        <v>0</v>
      </c>
      <c r="I53" s="40"/>
    </row>
    <row r="54" spans="1:9" x14ac:dyDescent="0.2">
      <c r="A54" s="38">
        <v>44</v>
      </c>
      <c r="B54" s="38" t="s">
        <v>132</v>
      </c>
      <c r="C54" s="38" t="s">
        <v>133</v>
      </c>
      <c r="D54" s="40">
        <v>24</v>
      </c>
      <c r="E54" s="40" t="s">
        <v>19</v>
      </c>
      <c r="F54" s="40"/>
      <c r="G54" s="30">
        <f t="shared" si="3"/>
        <v>0</v>
      </c>
      <c r="I54" s="40"/>
    </row>
    <row r="55" spans="1:9" x14ac:dyDescent="0.2">
      <c r="A55" s="38">
        <v>45</v>
      </c>
      <c r="B55" s="38" t="s">
        <v>134</v>
      </c>
      <c r="C55" s="38" t="s">
        <v>135</v>
      </c>
      <c r="D55" s="40">
        <v>2</v>
      </c>
      <c r="E55" s="40" t="s">
        <v>16</v>
      </c>
      <c r="F55" s="40"/>
      <c r="G55" s="30">
        <f t="shared" si="3"/>
        <v>0</v>
      </c>
      <c r="I55" s="40"/>
    </row>
    <row r="56" spans="1:9" x14ac:dyDescent="0.2">
      <c r="A56" s="38">
        <v>46</v>
      </c>
      <c r="B56" s="38"/>
      <c r="C56" s="38" t="s">
        <v>169</v>
      </c>
      <c r="D56" s="40">
        <v>2</v>
      </c>
      <c r="E56" s="40" t="s">
        <v>16</v>
      </c>
      <c r="F56" s="40"/>
      <c r="G56" s="30">
        <f t="shared" si="3"/>
        <v>0</v>
      </c>
      <c r="I56" s="40"/>
    </row>
    <row r="57" spans="1:9" x14ac:dyDescent="0.2">
      <c r="A57" s="38">
        <v>47</v>
      </c>
      <c r="B57" s="38" t="s">
        <v>136</v>
      </c>
      <c r="C57" s="38" t="s">
        <v>137</v>
      </c>
      <c r="D57" s="40">
        <v>2</v>
      </c>
      <c r="E57" s="40" t="s">
        <v>16</v>
      </c>
      <c r="F57" s="40"/>
      <c r="G57" s="30">
        <f t="shared" si="3"/>
        <v>0</v>
      </c>
      <c r="I57" s="40"/>
    </row>
    <row r="58" spans="1:9" x14ac:dyDescent="0.2">
      <c r="A58" s="38">
        <v>48</v>
      </c>
      <c r="B58" s="38" t="s">
        <v>140</v>
      </c>
      <c r="C58" s="38" t="s">
        <v>168</v>
      </c>
      <c r="D58" s="40">
        <v>12</v>
      </c>
      <c r="E58" s="40" t="s">
        <v>19</v>
      </c>
      <c r="F58" s="40"/>
      <c r="G58" s="30">
        <f t="shared" si="3"/>
        <v>0</v>
      </c>
      <c r="I58" s="40"/>
    </row>
    <row r="59" spans="1:9" x14ac:dyDescent="0.2">
      <c r="A59" s="38">
        <v>49</v>
      </c>
      <c r="B59" s="38" t="s">
        <v>147</v>
      </c>
      <c r="C59" s="38" t="s">
        <v>148</v>
      </c>
      <c r="D59" s="40">
        <v>12</v>
      </c>
      <c r="E59" s="40" t="s">
        <v>95</v>
      </c>
      <c r="F59" s="40"/>
      <c r="G59" s="30">
        <f t="shared" si="3"/>
        <v>0</v>
      </c>
      <c r="I59" s="40"/>
    </row>
    <row r="60" spans="1:9" x14ac:dyDescent="0.2">
      <c r="A60" s="38">
        <v>50</v>
      </c>
      <c r="B60" s="38" t="s">
        <v>149</v>
      </c>
      <c r="C60" s="38" t="s">
        <v>164</v>
      </c>
      <c r="D60" s="40">
        <v>4</v>
      </c>
      <c r="E60" s="40" t="s">
        <v>19</v>
      </c>
      <c r="F60" s="40"/>
      <c r="G60" s="30">
        <f t="shared" si="3"/>
        <v>0</v>
      </c>
      <c r="I60" s="40"/>
    </row>
    <row r="61" spans="1:9" x14ac:dyDescent="0.2">
      <c r="A61" s="38">
        <v>51</v>
      </c>
      <c r="B61" s="38" t="s">
        <v>150</v>
      </c>
      <c r="C61" s="38" t="s">
        <v>151</v>
      </c>
      <c r="D61" s="40">
        <v>12</v>
      </c>
      <c r="E61" s="40" t="s">
        <v>95</v>
      </c>
      <c r="F61" s="40"/>
      <c r="G61" s="30">
        <f t="shared" si="3"/>
        <v>0</v>
      </c>
      <c r="I61" s="40"/>
    </row>
    <row r="62" spans="1:9" x14ac:dyDescent="0.2">
      <c r="A62" s="38">
        <v>52</v>
      </c>
      <c r="B62" s="38" t="s">
        <v>155</v>
      </c>
      <c r="C62" s="38" t="s">
        <v>156</v>
      </c>
      <c r="D62" s="40">
        <v>12</v>
      </c>
      <c r="E62" s="40" t="s">
        <v>95</v>
      </c>
      <c r="F62" s="40"/>
      <c r="G62" s="30">
        <f t="shared" si="3"/>
        <v>0</v>
      </c>
      <c r="I62" s="40"/>
    </row>
    <row r="63" spans="1:9" x14ac:dyDescent="0.2">
      <c r="A63" s="38"/>
      <c r="B63" s="38"/>
      <c r="C63" s="39" t="s">
        <v>170</v>
      </c>
      <c r="D63" s="40"/>
      <c r="E63" s="40"/>
      <c r="F63" s="40"/>
      <c r="I63" s="40"/>
    </row>
    <row r="64" spans="1:9" x14ac:dyDescent="0.2">
      <c r="A64" s="38">
        <v>53</v>
      </c>
      <c r="B64" s="38" t="s">
        <v>88</v>
      </c>
      <c r="C64" s="38" t="s">
        <v>89</v>
      </c>
      <c r="D64" s="40">
        <v>4.8</v>
      </c>
      <c r="E64" s="40" t="s">
        <v>90</v>
      </c>
      <c r="F64" s="40"/>
      <c r="G64" s="30">
        <f t="shared" ref="G64:G77" si="4">D64*F64</f>
        <v>0</v>
      </c>
      <c r="I64" s="40"/>
    </row>
    <row r="65" spans="1:9" x14ac:dyDescent="0.2">
      <c r="A65" s="38">
        <v>54</v>
      </c>
      <c r="B65" s="38" t="s">
        <v>91</v>
      </c>
      <c r="C65" s="38" t="s">
        <v>92</v>
      </c>
      <c r="D65" s="40">
        <v>12</v>
      </c>
      <c r="E65" s="40" t="s">
        <v>90</v>
      </c>
      <c r="F65" s="40"/>
      <c r="G65" s="30">
        <f t="shared" si="4"/>
        <v>0</v>
      </c>
      <c r="I65" s="40"/>
    </row>
    <row r="66" spans="1:9" x14ac:dyDescent="0.2">
      <c r="A66" s="38">
        <v>55</v>
      </c>
      <c r="B66" s="38" t="s">
        <v>104</v>
      </c>
      <c r="C66" s="38" t="s">
        <v>172</v>
      </c>
      <c r="D66" s="40">
        <v>24</v>
      </c>
      <c r="E66" s="40" t="s">
        <v>90</v>
      </c>
      <c r="F66" s="40"/>
      <c r="G66" s="30">
        <f t="shared" si="4"/>
        <v>0</v>
      </c>
      <c r="I66" s="40"/>
    </row>
    <row r="67" spans="1:9" x14ac:dyDescent="0.2">
      <c r="A67" s="38">
        <v>56</v>
      </c>
      <c r="B67" s="38" t="s">
        <v>108</v>
      </c>
      <c r="C67" s="38" t="s">
        <v>109</v>
      </c>
      <c r="D67" s="40">
        <v>24</v>
      </c>
      <c r="E67" s="40" t="s">
        <v>90</v>
      </c>
      <c r="F67" s="40"/>
      <c r="G67" s="30">
        <f t="shared" si="4"/>
        <v>0</v>
      </c>
      <c r="I67" s="40"/>
    </row>
    <row r="68" spans="1:9" x14ac:dyDescent="0.2">
      <c r="A68" s="38">
        <v>57</v>
      </c>
      <c r="B68" s="38" t="s">
        <v>110</v>
      </c>
      <c r="C68" s="38" t="s">
        <v>111</v>
      </c>
      <c r="D68" s="40">
        <v>24</v>
      </c>
      <c r="E68" s="40" t="s">
        <v>90</v>
      </c>
      <c r="F68" s="40"/>
      <c r="G68" s="30">
        <f t="shared" si="4"/>
        <v>0</v>
      </c>
      <c r="I68" s="40"/>
    </row>
    <row r="69" spans="1:9" x14ac:dyDescent="0.2">
      <c r="A69" s="38">
        <v>58</v>
      </c>
      <c r="B69" s="38" t="s">
        <v>112</v>
      </c>
      <c r="C69" s="38" t="s">
        <v>113</v>
      </c>
      <c r="D69" s="40">
        <v>4.8</v>
      </c>
      <c r="E69" s="40" t="s">
        <v>90</v>
      </c>
      <c r="F69" s="40"/>
      <c r="G69" s="30">
        <f t="shared" si="4"/>
        <v>0</v>
      </c>
      <c r="I69" s="40"/>
    </row>
    <row r="70" spans="1:9" x14ac:dyDescent="0.2">
      <c r="A70" s="38">
        <v>59</v>
      </c>
      <c r="B70" s="38" t="s">
        <v>114</v>
      </c>
      <c r="C70" s="38" t="s">
        <v>115</v>
      </c>
      <c r="D70" s="40">
        <v>4.8</v>
      </c>
      <c r="E70" s="40" t="s">
        <v>90</v>
      </c>
      <c r="F70" s="40"/>
      <c r="G70" s="30">
        <f t="shared" si="4"/>
        <v>0</v>
      </c>
      <c r="I70" s="40"/>
    </row>
    <row r="71" spans="1:9" x14ac:dyDescent="0.2">
      <c r="A71" s="38">
        <v>60</v>
      </c>
      <c r="B71" s="38" t="s">
        <v>116</v>
      </c>
      <c r="C71" s="38" t="s">
        <v>158</v>
      </c>
      <c r="D71" s="40">
        <v>4.8</v>
      </c>
      <c r="E71" s="40" t="s">
        <v>90</v>
      </c>
      <c r="F71" s="40"/>
      <c r="G71" s="30">
        <f t="shared" si="4"/>
        <v>0</v>
      </c>
      <c r="I71" s="40"/>
    </row>
    <row r="72" spans="1:9" x14ac:dyDescent="0.2">
      <c r="A72" s="38">
        <v>61</v>
      </c>
      <c r="B72" s="38"/>
      <c r="C72" s="38" t="s">
        <v>122</v>
      </c>
      <c r="D72" s="40">
        <v>55</v>
      </c>
      <c r="E72" s="40" t="s">
        <v>19</v>
      </c>
      <c r="F72" s="40"/>
      <c r="G72" s="30">
        <f t="shared" si="4"/>
        <v>0</v>
      </c>
      <c r="I72" s="40"/>
    </row>
    <row r="73" spans="1:9" x14ac:dyDescent="0.2">
      <c r="A73" s="38">
        <v>62</v>
      </c>
      <c r="B73" s="38" t="s">
        <v>129</v>
      </c>
      <c r="C73" s="38" t="s">
        <v>130</v>
      </c>
      <c r="D73" s="40">
        <v>42</v>
      </c>
      <c r="E73" s="40" t="s">
        <v>19</v>
      </c>
      <c r="F73" s="40"/>
      <c r="G73" s="30">
        <f t="shared" si="4"/>
        <v>0</v>
      </c>
      <c r="I73" s="40"/>
    </row>
    <row r="74" spans="1:9" x14ac:dyDescent="0.2">
      <c r="A74" s="38">
        <v>63</v>
      </c>
      <c r="B74" s="38" t="s">
        <v>131</v>
      </c>
      <c r="C74" s="38" t="s">
        <v>171</v>
      </c>
      <c r="D74" s="40">
        <v>38</v>
      </c>
      <c r="E74" s="40" t="s">
        <v>19</v>
      </c>
      <c r="F74" s="40"/>
      <c r="G74" s="30">
        <f t="shared" si="4"/>
        <v>0</v>
      </c>
      <c r="I74" s="40"/>
    </row>
    <row r="75" spans="1:9" x14ac:dyDescent="0.2">
      <c r="A75" s="38">
        <v>64</v>
      </c>
      <c r="B75" s="38" t="s">
        <v>143</v>
      </c>
      <c r="C75" s="38" t="s">
        <v>144</v>
      </c>
      <c r="D75" s="40">
        <v>12</v>
      </c>
      <c r="E75" s="40" t="s">
        <v>95</v>
      </c>
      <c r="F75" s="40"/>
      <c r="G75" s="30">
        <f t="shared" si="4"/>
        <v>0</v>
      </c>
      <c r="I75" s="40"/>
    </row>
    <row r="76" spans="1:9" x14ac:dyDescent="0.2">
      <c r="A76" s="38">
        <v>65</v>
      </c>
      <c r="B76" s="38" t="s">
        <v>145</v>
      </c>
      <c r="C76" s="38" t="s">
        <v>146</v>
      </c>
      <c r="D76" s="40">
        <v>12</v>
      </c>
      <c r="E76" s="40" t="s">
        <v>95</v>
      </c>
      <c r="F76" s="40"/>
      <c r="G76" s="30">
        <f t="shared" si="4"/>
        <v>0</v>
      </c>
      <c r="I76" s="40"/>
    </row>
    <row r="77" spans="1:9" x14ac:dyDescent="0.2">
      <c r="A77" s="38">
        <v>66</v>
      </c>
      <c r="B77" s="38" t="s">
        <v>147</v>
      </c>
      <c r="C77" s="38" t="s">
        <v>148</v>
      </c>
      <c r="D77" s="40">
        <v>12</v>
      </c>
      <c r="E77" s="40" t="s">
        <v>95</v>
      </c>
      <c r="F77" s="40"/>
      <c r="G77" s="30">
        <f t="shared" si="4"/>
        <v>0</v>
      </c>
      <c r="I77" s="40"/>
    </row>
    <row r="78" spans="1:9" x14ac:dyDescent="0.2">
      <c r="A78" s="38"/>
      <c r="B78" s="38"/>
      <c r="C78" s="39" t="s">
        <v>372</v>
      </c>
      <c r="D78" s="40"/>
      <c r="E78" s="40"/>
      <c r="F78" s="40"/>
    </row>
    <row r="79" spans="1:9" x14ac:dyDescent="0.2">
      <c r="A79" s="38">
        <v>1</v>
      </c>
      <c r="B79" s="38" t="s">
        <v>88</v>
      </c>
      <c r="C79" s="38" t="s">
        <v>89</v>
      </c>
      <c r="D79" s="40">
        <v>0</v>
      </c>
      <c r="E79" s="40" t="s">
        <v>90</v>
      </c>
      <c r="F79" s="40"/>
      <c r="G79" s="30">
        <f t="shared" ref="G79:G104" si="5">D79*F79</f>
        <v>0</v>
      </c>
      <c r="I79" s="40"/>
    </row>
    <row r="80" spans="1:9" x14ac:dyDescent="0.2">
      <c r="A80" s="38">
        <v>2</v>
      </c>
      <c r="B80" s="38" t="s">
        <v>91</v>
      </c>
      <c r="C80" s="38" t="s">
        <v>92</v>
      </c>
      <c r="D80" s="40">
        <v>0</v>
      </c>
      <c r="E80" s="40" t="s">
        <v>90</v>
      </c>
      <c r="F80" s="40"/>
      <c r="G80" s="30">
        <f t="shared" si="5"/>
        <v>0</v>
      </c>
      <c r="I80" s="40"/>
    </row>
    <row r="81" spans="1:9" x14ac:dyDescent="0.2">
      <c r="A81" s="38">
        <v>3</v>
      </c>
      <c r="B81" s="38" t="s">
        <v>93</v>
      </c>
      <c r="C81" s="38" t="s">
        <v>94</v>
      </c>
      <c r="D81" s="40">
        <v>0</v>
      </c>
      <c r="E81" s="40" t="s">
        <v>95</v>
      </c>
      <c r="F81" s="40"/>
      <c r="G81" s="30">
        <f t="shared" si="5"/>
        <v>0</v>
      </c>
      <c r="I81" s="40"/>
    </row>
    <row r="82" spans="1:9" x14ac:dyDescent="0.2">
      <c r="A82" s="38">
        <v>4</v>
      </c>
      <c r="B82" s="38" t="s">
        <v>106</v>
      </c>
      <c r="C82" s="38" t="s">
        <v>107</v>
      </c>
      <c r="D82" s="40">
        <v>0</v>
      </c>
      <c r="E82" s="40" t="s">
        <v>90</v>
      </c>
      <c r="F82" s="40"/>
      <c r="G82" s="30">
        <f t="shared" si="5"/>
        <v>0</v>
      </c>
      <c r="I82" s="40"/>
    </row>
    <row r="83" spans="1:9" x14ac:dyDescent="0.2">
      <c r="A83" s="38">
        <v>5</v>
      </c>
      <c r="B83" s="38" t="s">
        <v>110</v>
      </c>
      <c r="C83" s="38" t="s">
        <v>111</v>
      </c>
      <c r="D83" s="40">
        <v>0</v>
      </c>
      <c r="E83" s="40" t="s">
        <v>90</v>
      </c>
      <c r="F83" s="40"/>
      <c r="G83" s="30">
        <f t="shared" si="5"/>
        <v>0</v>
      </c>
      <c r="I83" s="40"/>
    </row>
    <row r="84" spans="1:9" x14ac:dyDescent="0.2">
      <c r="A84" s="38">
        <v>6</v>
      </c>
      <c r="B84" s="38" t="s">
        <v>112</v>
      </c>
      <c r="C84" s="38" t="s">
        <v>113</v>
      </c>
      <c r="D84" s="40">
        <v>0</v>
      </c>
      <c r="E84" s="40" t="s">
        <v>90</v>
      </c>
      <c r="F84" s="40"/>
      <c r="G84" s="30">
        <f t="shared" si="5"/>
        <v>0</v>
      </c>
      <c r="I84" s="40"/>
    </row>
    <row r="85" spans="1:9" x14ac:dyDescent="0.2">
      <c r="A85" s="38">
        <v>7</v>
      </c>
      <c r="B85" s="38" t="s">
        <v>114</v>
      </c>
      <c r="C85" s="38" t="s">
        <v>115</v>
      </c>
      <c r="D85" s="40">
        <v>0</v>
      </c>
      <c r="E85" s="40" t="s">
        <v>90</v>
      </c>
      <c r="F85" s="40"/>
      <c r="G85" s="30">
        <f t="shared" si="5"/>
        <v>0</v>
      </c>
      <c r="I85" s="40"/>
    </row>
    <row r="86" spans="1:9" x14ac:dyDescent="0.2">
      <c r="A86" s="38">
        <v>8</v>
      </c>
      <c r="B86" s="38" t="s">
        <v>116</v>
      </c>
      <c r="C86" s="38" t="s">
        <v>158</v>
      </c>
      <c r="D86" s="40">
        <v>0</v>
      </c>
      <c r="E86" s="40" t="s">
        <v>90</v>
      </c>
      <c r="F86" s="40"/>
      <c r="G86" s="30">
        <f t="shared" si="5"/>
        <v>0</v>
      </c>
      <c r="I86" s="40"/>
    </row>
    <row r="87" spans="1:9" x14ac:dyDescent="0.2">
      <c r="A87" s="38">
        <v>9</v>
      </c>
      <c r="B87" s="38" t="s">
        <v>120</v>
      </c>
      <c r="C87" s="38" t="s">
        <v>121</v>
      </c>
      <c r="D87" s="40">
        <v>0</v>
      </c>
      <c r="E87" s="40" t="s">
        <v>19</v>
      </c>
      <c r="F87" s="40"/>
      <c r="G87" s="30">
        <f t="shared" si="5"/>
        <v>0</v>
      </c>
      <c r="I87" s="40"/>
    </row>
    <row r="88" spans="1:9" x14ac:dyDescent="0.2">
      <c r="A88" s="38">
        <v>10</v>
      </c>
      <c r="B88" s="38"/>
      <c r="C88" s="38" t="s">
        <v>128</v>
      </c>
      <c r="D88" s="40">
        <v>0</v>
      </c>
      <c r="E88" s="40" t="s">
        <v>95</v>
      </c>
      <c r="F88" s="40"/>
      <c r="G88" s="30">
        <f t="shared" si="5"/>
        <v>0</v>
      </c>
      <c r="I88" s="40"/>
    </row>
    <row r="89" spans="1:9" x14ac:dyDescent="0.2">
      <c r="A89" s="38">
        <v>11</v>
      </c>
      <c r="B89" s="38" t="s">
        <v>129</v>
      </c>
      <c r="C89" s="38" t="s">
        <v>130</v>
      </c>
      <c r="D89" s="40">
        <v>0</v>
      </c>
      <c r="E89" s="40" t="s">
        <v>19</v>
      </c>
      <c r="F89" s="40"/>
      <c r="G89" s="30">
        <f t="shared" si="5"/>
        <v>0</v>
      </c>
      <c r="I89" s="40"/>
    </row>
    <row r="90" spans="1:9" x14ac:dyDescent="0.2">
      <c r="A90" s="38">
        <v>12</v>
      </c>
      <c r="B90" s="38" t="s">
        <v>134</v>
      </c>
      <c r="C90" s="38" t="s">
        <v>135</v>
      </c>
      <c r="D90" s="40">
        <v>0</v>
      </c>
      <c r="E90" s="40" t="s">
        <v>16</v>
      </c>
      <c r="F90" s="40"/>
      <c r="G90" s="30">
        <f t="shared" si="5"/>
        <v>0</v>
      </c>
      <c r="I90" s="40"/>
    </row>
    <row r="91" spans="1:9" x14ac:dyDescent="0.2">
      <c r="A91" s="38">
        <v>13</v>
      </c>
      <c r="B91" s="38" t="s">
        <v>136</v>
      </c>
      <c r="C91" s="38" t="s">
        <v>137</v>
      </c>
      <c r="D91" s="40">
        <v>0</v>
      </c>
      <c r="E91" s="40" t="s">
        <v>16</v>
      </c>
      <c r="F91" s="40"/>
      <c r="G91" s="30">
        <f t="shared" si="5"/>
        <v>0</v>
      </c>
      <c r="I91" s="40"/>
    </row>
    <row r="92" spans="1:9" x14ac:dyDescent="0.2">
      <c r="A92" s="38">
        <v>14</v>
      </c>
      <c r="B92" s="38" t="s">
        <v>141</v>
      </c>
      <c r="C92" s="38" t="s">
        <v>142</v>
      </c>
      <c r="D92" s="40">
        <v>0</v>
      </c>
      <c r="E92" s="40" t="s">
        <v>19</v>
      </c>
      <c r="F92" s="40"/>
      <c r="G92" s="30">
        <f t="shared" si="5"/>
        <v>0</v>
      </c>
      <c r="I92" s="40"/>
    </row>
    <row r="93" spans="1:9" x14ac:dyDescent="0.2">
      <c r="A93" s="38">
        <v>15</v>
      </c>
      <c r="B93" s="38" t="s">
        <v>143</v>
      </c>
      <c r="C93" s="38" t="s">
        <v>144</v>
      </c>
      <c r="D93" s="40">
        <v>0</v>
      </c>
      <c r="E93" s="40" t="s">
        <v>95</v>
      </c>
      <c r="F93" s="40"/>
      <c r="G93" s="30">
        <f t="shared" si="5"/>
        <v>0</v>
      </c>
      <c r="I93" s="40"/>
    </row>
    <row r="94" spans="1:9" x14ac:dyDescent="0.2">
      <c r="A94" s="38">
        <v>16</v>
      </c>
      <c r="B94" s="38" t="s">
        <v>145</v>
      </c>
      <c r="C94" s="38" t="s">
        <v>146</v>
      </c>
      <c r="D94" s="40">
        <v>0</v>
      </c>
      <c r="E94" s="40" t="s">
        <v>95</v>
      </c>
      <c r="F94" s="40"/>
      <c r="G94" s="30">
        <f t="shared" si="5"/>
        <v>0</v>
      </c>
      <c r="I94" s="40"/>
    </row>
    <row r="95" spans="1:9" x14ac:dyDescent="0.2">
      <c r="A95" s="38">
        <v>17</v>
      </c>
      <c r="B95" s="38" t="s">
        <v>147</v>
      </c>
      <c r="C95" s="38" t="s">
        <v>148</v>
      </c>
      <c r="D95" s="40">
        <v>0</v>
      </c>
      <c r="E95" s="40" t="s">
        <v>95</v>
      </c>
      <c r="F95" s="40"/>
      <c r="G95" s="30">
        <f t="shared" si="5"/>
        <v>0</v>
      </c>
      <c r="I95" s="40"/>
    </row>
    <row r="96" spans="1:9" x14ac:dyDescent="0.2">
      <c r="A96" s="38">
        <v>18</v>
      </c>
      <c r="B96" s="38" t="s">
        <v>14</v>
      </c>
      <c r="C96" s="38" t="s">
        <v>15</v>
      </c>
      <c r="D96" s="40">
        <v>0</v>
      </c>
      <c r="E96" s="40" t="s">
        <v>16</v>
      </c>
      <c r="F96" s="40"/>
      <c r="G96" s="30">
        <f t="shared" si="5"/>
        <v>0</v>
      </c>
      <c r="I96" s="40"/>
    </row>
    <row r="97" spans="1:9" x14ac:dyDescent="0.2">
      <c r="A97" s="38">
        <v>19</v>
      </c>
      <c r="B97" s="38" t="s">
        <v>173</v>
      </c>
      <c r="C97" s="38" t="s">
        <v>174</v>
      </c>
      <c r="D97" s="40">
        <v>0</v>
      </c>
      <c r="E97" s="40" t="s">
        <v>16</v>
      </c>
      <c r="F97" s="40"/>
      <c r="G97" s="30">
        <f t="shared" si="5"/>
        <v>0</v>
      </c>
      <c r="I97" s="40"/>
    </row>
    <row r="98" spans="1:9" x14ac:dyDescent="0.2">
      <c r="A98" s="38">
        <v>20</v>
      </c>
      <c r="B98" s="38" t="s">
        <v>17</v>
      </c>
      <c r="C98" s="38" t="s">
        <v>18</v>
      </c>
      <c r="D98" s="40">
        <v>0</v>
      </c>
      <c r="E98" s="40" t="s">
        <v>16</v>
      </c>
      <c r="F98" s="40"/>
      <c r="G98" s="30">
        <f t="shared" si="5"/>
        <v>0</v>
      </c>
      <c r="I98" s="40"/>
    </row>
    <row r="99" spans="1:9" x14ac:dyDescent="0.2">
      <c r="A99" s="38">
        <v>21</v>
      </c>
      <c r="B99" s="38" t="s">
        <v>175</v>
      </c>
      <c r="C99" s="38" t="s">
        <v>176</v>
      </c>
      <c r="D99" s="40">
        <v>0</v>
      </c>
      <c r="E99" s="40" t="s">
        <v>19</v>
      </c>
      <c r="F99" s="40"/>
      <c r="G99" s="30">
        <f t="shared" si="5"/>
        <v>0</v>
      </c>
      <c r="I99" s="40"/>
    </row>
    <row r="100" spans="1:9" x14ac:dyDescent="0.2">
      <c r="A100" s="38">
        <v>22</v>
      </c>
      <c r="B100" s="38" t="s">
        <v>177</v>
      </c>
      <c r="C100" s="38" t="s">
        <v>178</v>
      </c>
      <c r="D100" s="40">
        <v>0</v>
      </c>
      <c r="E100" s="40" t="s">
        <v>19</v>
      </c>
      <c r="F100" s="40"/>
      <c r="G100" s="30">
        <f t="shared" si="5"/>
        <v>0</v>
      </c>
      <c r="I100" s="40"/>
    </row>
    <row r="101" spans="1:9" ht="24" x14ac:dyDescent="0.2">
      <c r="A101" s="38">
        <v>23</v>
      </c>
      <c r="B101" s="38" t="s">
        <v>188</v>
      </c>
      <c r="C101" s="41" t="s">
        <v>207</v>
      </c>
      <c r="D101" s="40">
        <v>0</v>
      </c>
      <c r="E101" s="40" t="s">
        <v>19</v>
      </c>
      <c r="F101" s="40"/>
      <c r="G101" s="30">
        <f t="shared" si="5"/>
        <v>0</v>
      </c>
    </row>
    <row r="102" spans="1:9" x14ac:dyDescent="0.2">
      <c r="A102" s="38">
        <v>25</v>
      </c>
      <c r="B102" s="38"/>
      <c r="C102" s="38" t="s">
        <v>210</v>
      </c>
      <c r="D102" s="40">
        <v>0</v>
      </c>
      <c r="E102" s="40" t="s">
        <v>16</v>
      </c>
      <c r="F102" s="40"/>
      <c r="G102" s="30">
        <f t="shared" si="5"/>
        <v>0</v>
      </c>
    </row>
    <row r="103" spans="1:9" x14ac:dyDescent="0.2">
      <c r="A103" s="38">
        <v>26</v>
      </c>
      <c r="B103" s="38" t="s">
        <v>198</v>
      </c>
      <c r="C103" s="38" t="s">
        <v>208</v>
      </c>
      <c r="D103" s="40">
        <v>0</v>
      </c>
      <c r="E103" s="40" t="s">
        <v>16</v>
      </c>
      <c r="F103" s="40"/>
      <c r="G103" s="30">
        <f t="shared" si="5"/>
        <v>0</v>
      </c>
    </row>
    <row r="104" spans="1:9" x14ac:dyDescent="0.2">
      <c r="A104" s="38">
        <v>27</v>
      </c>
      <c r="B104" s="38"/>
      <c r="C104" s="38" t="s">
        <v>209</v>
      </c>
      <c r="D104" s="40">
        <v>0</v>
      </c>
      <c r="E104" s="40" t="s">
        <v>16</v>
      </c>
      <c r="F104" s="40"/>
      <c r="G104" s="30">
        <f t="shared" si="5"/>
        <v>0</v>
      </c>
    </row>
    <row r="105" spans="1:9" ht="15" x14ac:dyDescent="0.25">
      <c r="A105" s="46"/>
      <c r="B105" s="46"/>
      <c r="C105" s="47" t="s">
        <v>0</v>
      </c>
      <c r="D105" s="48"/>
      <c r="E105" s="48"/>
      <c r="F105" s="48"/>
      <c r="G105" s="49">
        <f>SUM(G8:G104)</f>
        <v>0</v>
      </c>
    </row>
    <row r="106" spans="1:9" ht="14.25" x14ac:dyDescent="0.2">
      <c r="B106" s="1"/>
      <c r="C106" s="50" t="s">
        <v>12</v>
      </c>
      <c r="G106" s="51">
        <f>0.21*G105</f>
        <v>0</v>
      </c>
    </row>
    <row r="107" spans="1:9" ht="15.75" x14ac:dyDescent="0.25">
      <c r="A107" s="6"/>
      <c r="B107" s="2"/>
      <c r="C107" s="2"/>
      <c r="D107" s="2"/>
      <c r="E107" s="2"/>
      <c r="F107" s="2"/>
    </row>
    <row r="108" spans="1:9" ht="15.75" x14ac:dyDescent="0.25">
      <c r="C108" s="5" t="s">
        <v>213</v>
      </c>
    </row>
    <row r="109" spans="1:9" ht="38.25" x14ac:dyDescent="0.2">
      <c r="C109" s="27" t="s">
        <v>220</v>
      </c>
    </row>
    <row r="110" spans="1:9" x14ac:dyDescent="0.2">
      <c r="A110" s="18" t="s">
        <v>5</v>
      </c>
      <c r="B110" s="18" t="s">
        <v>6</v>
      </c>
      <c r="C110" s="18" t="s">
        <v>7</v>
      </c>
      <c r="D110" s="28" t="s">
        <v>373</v>
      </c>
      <c r="E110" s="28" t="s">
        <v>374</v>
      </c>
      <c r="F110" s="28" t="s">
        <v>8</v>
      </c>
      <c r="G110" s="29" t="s">
        <v>0</v>
      </c>
    </row>
    <row r="111" spans="1:9" x14ac:dyDescent="0.2">
      <c r="A111" s="38"/>
      <c r="B111" s="38"/>
      <c r="C111" s="39" t="s">
        <v>215</v>
      </c>
      <c r="D111" s="40"/>
      <c r="E111" s="52"/>
      <c r="F111" s="52"/>
    </row>
    <row r="112" spans="1:9" x14ac:dyDescent="0.2">
      <c r="A112" s="38">
        <v>1</v>
      </c>
      <c r="B112" s="38"/>
      <c r="C112" s="38" t="s">
        <v>211</v>
      </c>
      <c r="D112" s="40">
        <v>12</v>
      </c>
      <c r="E112" s="40" t="s">
        <v>85</v>
      </c>
      <c r="F112" s="40"/>
      <c r="G112" s="30">
        <f t="shared" ref="G112:G118" si="6">D112*F112</f>
        <v>0</v>
      </c>
    </row>
    <row r="113" spans="1:7" x14ac:dyDescent="0.2">
      <c r="A113" s="38">
        <v>2</v>
      </c>
      <c r="B113" s="38"/>
      <c r="C113" s="38" t="s">
        <v>212</v>
      </c>
      <c r="D113" s="40">
        <v>4</v>
      </c>
      <c r="E113" s="40" t="s">
        <v>85</v>
      </c>
      <c r="F113" s="40"/>
      <c r="G113" s="30">
        <f t="shared" si="6"/>
        <v>0</v>
      </c>
    </row>
    <row r="114" spans="1:7" x14ac:dyDescent="0.2">
      <c r="A114" s="38">
        <v>3</v>
      </c>
      <c r="B114" s="38" t="s">
        <v>86</v>
      </c>
      <c r="C114" s="38" t="s">
        <v>214</v>
      </c>
      <c r="D114" s="40">
        <v>4</v>
      </c>
      <c r="E114" s="40" t="s">
        <v>85</v>
      </c>
      <c r="F114" s="40"/>
      <c r="G114" s="30">
        <f t="shared" si="6"/>
        <v>0</v>
      </c>
    </row>
    <row r="115" spans="1:7" x14ac:dyDescent="0.2">
      <c r="A115" s="38">
        <v>4</v>
      </c>
      <c r="B115" s="38" t="s">
        <v>87</v>
      </c>
      <c r="C115" s="38" t="s">
        <v>218</v>
      </c>
      <c r="D115" s="40">
        <v>4</v>
      </c>
      <c r="E115" s="40" t="s">
        <v>85</v>
      </c>
      <c r="F115" s="40"/>
      <c r="G115" s="30">
        <f t="shared" si="6"/>
        <v>0</v>
      </c>
    </row>
    <row r="116" spans="1:7" x14ac:dyDescent="0.2">
      <c r="A116" s="38">
        <v>5</v>
      </c>
      <c r="B116" s="38"/>
      <c r="C116" s="39" t="s">
        <v>216</v>
      </c>
      <c r="D116" s="40"/>
      <c r="E116" s="40"/>
      <c r="F116" s="40"/>
      <c r="G116" s="30">
        <f t="shared" si="6"/>
        <v>0</v>
      </c>
    </row>
    <row r="117" spans="1:7" x14ac:dyDescent="0.2">
      <c r="A117" s="38">
        <v>6</v>
      </c>
      <c r="B117" s="38"/>
      <c r="C117" s="38" t="s">
        <v>219</v>
      </c>
      <c r="D117" s="40">
        <v>24</v>
      </c>
      <c r="E117" s="40" t="s">
        <v>28</v>
      </c>
      <c r="F117" s="40"/>
      <c r="G117" s="30">
        <f t="shared" si="6"/>
        <v>0</v>
      </c>
    </row>
    <row r="118" spans="1:7" x14ac:dyDescent="0.2">
      <c r="A118" s="38">
        <v>7</v>
      </c>
      <c r="B118" s="38"/>
      <c r="C118" s="38" t="s">
        <v>217</v>
      </c>
      <c r="D118" s="40">
        <v>36</v>
      </c>
      <c r="E118" s="40" t="s">
        <v>28</v>
      </c>
      <c r="F118" s="40"/>
      <c r="G118" s="30">
        <f t="shared" si="6"/>
        <v>0</v>
      </c>
    </row>
    <row r="119" spans="1:7" ht="15" x14ac:dyDescent="0.25">
      <c r="A119" s="46"/>
      <c r="B119" s="46"/>
      <c r="C119" s="47" t="s">
        <v>0</v>
      </c>
      <c r="D119" s="48"/>
      <c r="E119" s="48"/>
      <c r="F119" s="48"/>
      <c r="G119" s="49">
        <f>SUM(G111:G118)</f>
        <v>0</v>
      </c>
    </row>
    <row r="120" spans="1:7" ht="14.25" x14ac:dyDescent="0.2">
      <c r="B120" s="1"/>
      <c r="C120" s="50" t="s">
        <v>12</v>
      </c>
      <c r="G120" s="51">
        <f>0.21*G119</f>
        <v>0</v>
      </c>
    </row>
    <row r="121" spans="1:7" x14ac:dyDescent="0.2">
      <c r="B121" s="1"/>
      <c r="C121" s="50"/>
    </row>
    <row r="122" spans="1:7" ht="15.75" x14ac:dyDescent="0.25">
      <c r="C122" s="5" t="s">
        <v>223</v>
      </c>
    </row>
    <row r="123" spans="1:7" ht="38.25" x14ac:dyDescent="0.2">
      <c r="C123" s="27" t="s">
        <v>221</v>
      </c>
    </row>
    <row r="124" spans="1:7" x14ac:dyDescent="0.2">
      <c r="A124" s="18" t="s">
        <v>5</v>
      </c>
      <c r="B124" s="18" t="s">
        <v>6</v>
      </c>
      <c r="C124" s="18" t="s">
        <v>7</v>
      </c>
      <c r="D124" s="28" t="s">
        <v>373</v>
      </c>
      <c r="E124" s="28" t="s">
        <v>374</v>
      </c>
      <c r="F124" s="28" t="s">
        <v>8</v>
      </c>
      <c r="G124" s="29" t="s">
        <v>0</v>
      </c>
    </row>
    <row r="125" spans="1:7" x14ac:dyDescent="0.2">
      <c r="A125" s="38">
        <v>1</v>
      </c>
      <c r="B125" s="38" t="s">
        <v>186</v>
      </c>
      <c r="C125" s="38" t="s">
        <v>187</v>
      </c>
      <c r="D125" s="40">
        <v>35</v>
      </c>
      <c r="E125" s="40" t="s">
        <v>19</v>
      </c>
      <c r="F125" s="40"/>
      <c r="G125" s="30">
        <f t="shared" ref="G125:G159" si="7">D125*F125</f>
        <v>0</v>
      </c>
    </row>
    <row r="126" spans="1:7" x14ac:dyDescent="0.2">
      <c r="A126" s="38">
        <v>2</v>
      </c>
      <c r="B126" s="38" t="s">
        <v>188</v>
      </c>
      <c r="C126" s="38" t="s">
        <v>189</v>
      </c>
      <c r="D126" s="40">
        <v>9</v>
      </c>
      <c r="E126" s="40" t="s">
        <v>19</v>
      </c>
      <c r="F126" s="40"/>
      <c r="G126" s="30">
        <f t="shared" si="7"/>
        <v>0</v>
      </c>
    </row>
    <row r="127" spans="1:7" x14ac:dyDescent="0.2">
      <c r="A127" s="38">
        <v>3</v>
      </c>
      <c r="B127" s="38" t="s">
        <v>82</v>
      </c>
      <c r="C127" s="38" t="s">
        <v>192</v>
      </c>
      <c r="D127" s="40">
        <v>6</v>
      </c>
      <c r="E127" s="40" t="s">
        <v>19</v>
      </c>
      <c r="F127" s="40"/>
      <c r="G127" s="30">
        <f t="shared" si="7"/>
        <v>0</v>
      </c>
    </row>
    <row r="128" spans="1:7" x14ac:dyDescent="0.2">
      <c r="A128" s="38">
        <v>4</v>
      </c>
      <c r="B128" s="38" t="s">
        <v>20</v>
      </c>
      <c r="C128" s="38" t="s">
        <v>21</v>
      </c>
      <c r="D128" s="40">
        <v>42</v>
      </c>
      <c r="E128" s="40" t="s">
        <v>19</v>
      </c>
      <c r="F128" s="40"/>
      <c r="G128" s="30">
        <f t="shared" si="7"/>
        <v>0</v>
      </c>
    </row>
    <row r="129" spans="1:7" x14ac:dyDescent="0.2">
      <c r="A129" s="38">
        <v>5</v>
      </c>
      <c r="B129" s="38" t="s">
        <v>22</v>
      </c>
      <c r="C129" s="38" t="s">
        <v>23</v>
      </c>
      <c r="D129" s="40">
        <v>42</v>
      </c>
      <c r="E129" s="40" t="s">
        <v>19</v>
      </c>
      <c r="F129" s="40"/>
      <c r="G129" s="30">
        <f t="shared" si="7"/>
        <v>0</v>
      </c>
    </row>
    <row r="130" spans="1:7" x14ac:dyDescent="0.2">
      <c r="A130" s="38">
        <v>6</v>
      </c>
      <c r="B130" s="38" t="s">
        <v>196</v>
      </c>
      <c r="C130" s="38" t="s">
        <v>197</v>
      </c>
      <c r="D130" s="40">
        <v>6</v>
      </c>
      <c r="E130" s="40" t="s">
        <v>16</v>
      </c>
      <c r="F130" s="40"/>
      <c r="G130" s="30">
        <f t="shared" si="7"/>
        <v>0</v>
      </c>
    </row>
    <row r="131" spans="1:7" x14ac:dyDescent="0.2">
      <c r="A131" s="38">
        <v>7</v>
      </c>
      <c r="B131" s="38" t="s">
        <v>198</v>
      </c>
      <c r="C131" s="38" t="s">
        <v>222</v>
      </c>
      <c r="D131" s="40">
        <v>6</v>
      </c>
      <c r="E131" s="40" t="s">
        <v>16</v>
      </c>
      <c r="F131" s="40"/>
      <c r="G131" s="30">
        <f t="shared" si="7"/>
        <v>0</v>
      </c>
    </row>
    <row r="132" spans="1:7" x14ac:dyDescent="0.2">
      <c r="A132" s="38">
        <v>8</v>
      </c>
      <c r="B132" s="38" t="s">
        <v>199</v>
      </c>
      <c r="C132" s="38" t="s">
        <v>200</v>
      </c>
      <c r="D132" s="40">
        <v>9</v>
      </c>
      <c r="E132" s="40" t="s">
        <v>16</v>
      </c>
      <c r="F132" s="40"/>
      <c r="G132" s="30">
        <f t="shared" si="7"/>
        <v>0</v>
      </c>
    </row>
    <row r="133" spans="1:7" x14ac:dyDescent="0.2">
      <c r="A133" s="38">
        <v>9</v>
      </c>
      <c r="B133" s="38" t="s">
        <v>26</v>
      </c>
      <c r="C133" s="38" t="s">
        <v>224</v>
      </c>
      <c r="D133" s="40">
        <v>6</v>
      </c>
      <c r="E133" s="40" t="s">
        <v>16</v>
      </c>
      <c r="F133" s="40"/>
      <c r="G133" s="30">
        <f t="shared" si="7"/>
        <v>0</v>
      </c>
    </row>
    <row r="134" spans="1:7" x14ac:dyDescent="0.2">
      <c r="A134" s="38">
        <v>10</v>
      </c>
      <c r="B134" s="38"/>
      <c r="C134" s="38" t="s">
        <v>225</v>
      </c>
      <c r="D134" s="40">
        <v>3</v>
      </c>
      <c r="E134" s="40" t="s">
        <v>16</v>
      </c>
      <c r="F134" s="40"/>
      <c r="G134" s="30">
        <f t="shared" si="7"/>
        <v>0</v>
      </c>
    </row>
    <row r="135" spans="1:7" x14ac:dyDescent="0.2">
      <c r="A135" s="38">
        <v>11</v>
      </c>
      <c r="B135" s="38" t="s">
        <v>201</v>
      </c>
      <c r="C135" s="38" t="s">
        <v>226</v>
      </c>
      <c r="D135" s="40">
        <v>3</v>
      </c>
      <c r="E135" s="40" t="s">
        <v>16</v>
      </c>
      <c r="F135" s="40"/>
      <c r="G135" s="30">
        <f t="shared" si="7"/>
        <v>0</v>
      </c>
    </row>
    <row r="136" spans="1:7" x14ac:dyDescent="0.2">
      <c r="A136" s="38">
        <v>12</v>
      </c>
      <c r="B136" s="38" t="s">
        <v>202</v>
      </c>
      <c r="C136" s="41" t="s">
        <v>227</v>
      </c>
      <c r="D136" s="40">
        <v>3</v>
      </c>
      <c r="E136" s="40" t="s">
        <v>16</v>
      </c>
      <c r="F136" s="40"/>
      <c r="G136" s="30">
        <f t="shared" si="7"/>
        <v>0</v>
      </c>
    </row>
    <row r="137" spans="1:7" x14ac:dyDescent="0.2">
      <c r="A137" s="38">
        <v>13</v>
      </c>
      <c r="B137" s="38" t="s">
        <v>88</v>
      </c>
      <c r="C137" s="38" t="s">
        <v>89</v>
      </c>
      <c r="D137" s="40">
        <v>0.52</v>
      </c>
      <c r="E137" s="40" t="s">
        <v>90</v>
      </c>
      <c r="F137" s="40"/>
      <c r="G137" s="30">
        <f t="shared" si="7"/>
        <v>0</v>
      </c>
    </row>
    <row r="138" spans="1:7" x14ac:dyDescent="0.2">
      <c r="A138" s="38">
        <v>14</v>
      </c>
      <c r="B138" s="38" t="s">
        <v>91</v>
      </c>
      <c r="C138" s="38" t="s">
        <v>92</v>
      </c>
      <c r="D138" s="40">
        <v>1.5</v>
      </c>
      <c r="E138" s="40" t="s">
        <v>90</v>
      </c>
      <c r="F138" s="40"/>
      <c r="G138" s="30">
        <f t="shared" si="7"/>
        <v>0</v>
      </c>
    </row>
    <row r="139" spans="1:7" x14ac:dyDescent="0.2">
      <c r="A139" s="38">
        <v>15</v>
      </c>
      <c r="B139" s="38" t="s">
        <v>96</v>
      </c>
      <c r="C139" s="38" t="s">
        <v>97</v>
      </c>
      <c r="D139" s="40">
        <v>1.5</v>
      </c>
      <c r="E139" s="40" t="s">
        <v>95</v>
      </c>
      <c r="F139" s="40"/>
      <c r="G139" s="30">
        <f t="shared" si="7"/>
        <v>0</v>
      </c>
    </row>
    <row r="140" spans="1:7" x14ac:dyDescent="0.2">
      <c r="A140" s="38">
        <v>16</v>
      </c>
      <c r="B140" s="38" t="s">
        <v>98</v>
      </c>
      <c r="C140" s="38" t="s">
        <v>99</v>
      </c>
      <c r="D140" s="40">
        <v>1.5</v>
      </c>
      <c r="E140" s="40" t="s">
        <v>95</v>
      </c>
      <c r="F140" s="40"/>
      <c r="G140" s="30">
        <f t="shared" si="7"/>
        <v>0</v>
      </c>
    </row>
    <row r="141" spans="1:7" x14ac:dyDescent="0.2">
      <c r="A141" s="38">
        <v>17</v>
      </c>
      <c r="B141" s="38" t="s">
        <v>100</v>
      </c>
      <c r="C141" s="38" t="s">
        <v>101</v>
      </c>
      <c r="D141" s="40">
        <v>5</v>
      </c>
      <c r="E141" s="40" t="s">
        <v>19</v>
      </c>
      <c r="F141" s="40"/>
      <c r="G141" s="30">
        <f t="shared" si="7"/>
        <v>0</v>
      </c>
    </row>
    <row r="142" spans="1:7" x14ac:dyDescent="0.2">
      <c r="A142" s="38">
        <v>18</v>
      </c>
      <c r="B142" s="38" t="s">
        <v>102</v>
      </c>
      <c r="C142" s="38" t="s">
        <v>103</v>
      </c>
      <c r="D142" s="40">
        <v>2.4</v>
      </c>
      <c r="E142" s="40" t="s">
        <v>19</v>
      </c>
      <c r="F142" s="40"/>
      <c r="G142" s="30">
        <f t="shared" si="7"/>
        <v>0</v>
      </c>
    </row>
    <row r="143" spans="1:7" x14ac:dyDescent="0.2">
      <c r="A143" s="38">
        <v>19</v>
      </c>
      <c r="B143" s="38" t="s">
        <v>104</v>
      </c>
      <c r="C143" s="38" t="s">
        <v>105</v>
      </c>
      <c r="D143" s="40">
        <v>4</v>
      </c>
      <c r="E143" s="40" t="s">
        <v>90</v>
      </c>
      <c r="F143" s="40"/>
      <c r="G143" s="30">
        <f t="shared" si="7"/>
        <v>0</v>
      </c>
    </row>
    <row r="144" spans="1:7" x14ac:dyDescent="0.2">
      <c r="A144" s="38">
        <v>20</v>
      </c>
      <c r="B144" s="53">
        <v>460080002</v>
      </c>
      <c r="C144" s="38" t="s">
        <v>228</v>
      </c>
      <c r="D144" s="40">
        <v>2.5</v>
      </c>
      <c r="E144" s="40" t="s">
        <v>90</v>
      </c>
      <c r="F144" s="40"/>
      <c r="G144" s="30">
        <f t="shared" si="7"/>
        <v>0</v>
      </c>
    </row>
    <row r="145" spans="1:7" x14ac:dyDescent="0.2">
      <c r="A145" s="38">
        <v>21</v>
      </c>
      <c r="B145" s="38" t="s">
        <v>108</v>
      </c>
      <c r="C145" s="38" t="s">
        <v>109</v>
      </c>
      <c r="D145" s="40">
        <v>4</v>
      </c>
      <c r="E145" s="40" t="s">
        <v>90</v>
      </c>
      <c r="F145" s="40"/>
      <c r="G145" s="30">
        <f t="shared" si="7"/>
        <v>0</v>
      </c>
    </row>
    <row r="146" spans="1:7" x14ac:dyDescent="0.2">
      <c r="A146" s="38">
        <v>22</v>
      </c>
      <c r="B146" s="38" t="s">
        <v>110</v>
      </c>
      <c r="C146" s="38" t="s">
        <v>111</v>
      </c>
      <c r="D146" s="40">
        <v>0.5</v>
      </c>
      <c r="E146" s="40" t="s">
        <v>90</v>
      </c>
      <c r="F146" s="40"/>
      <c r="G146" s="30">
        <f t="shared" si="7"/>
        <v>0</v>
      </c>
    </row>
    <row r="147" spans="1:7" x14ac:dyDescent="0.2">
      <c r="A147" s="38">
        <v>23</v>
      </c>
      <c r="B147" s="38" t="s">
        <v>112</v>
      </c>
      <c r="C147" s="38" t="s">
        <v>113</v>
      </c>
      <c r="D147" s="40">
        <v>0.5</v>
      </c>
      <c r="E147" s="40" t="s">
        <v>90</v>
      </c>
      <c r="F147" s="40"/>
      <c r="G147" s="30">
        <f t="shared" si="7"/>
        <v>0</v>
      </c>
    </row>
    <row r="148" spans="1:7" x14ac:dyDescent="0.2">
      <c r="A148" s="38">
        <v>24</v>
      </c>
      <c r="B148" s="38" t="s">
        <v>114</v>
      </c>
      <c r="C148" s="38" t="s">
        <v>115</v>
      </c>
      <c r="D148" s="40">
        <v>0.5</v>
      </c>
      <c r="E148" s="40" t="s">
        <v>90</v>
      </c>
      <c r="F148" s="40"/>
      <c r="G148" s="30">
        <f t="shared" si="7"/>
        <v>0</v>
      </c>
    </row>
    <row r="149" spans="1:7" x14ac:dyDescent="0.2">
      <c r="A149" s="38">
        <v>25</v>
      </c>
      <c r="B149" s="38" t="s">
        <v>116</v>
      </c>
      <c r="C149" s="38" t="s">
        <v>158</v>
      </c>
      <c r="D149" s="40">
        <v>0.5</v>
      </c>
      <c r="E149" s="40" t="s">
        <v>90</v>
      </c>
      <c r="F149" s="40"/>
      <c r="G149" s="30">
        <f t="shared" si="7"/>
        <v>0</v>
      </c>
    </row>
    <row r="150" spans="1:7" x14ac:dyDescent="0.2">
      <c r="A150" s="38">
        <v>26</v>
      </c>
      <c r="B150" s="38"/>
      <c r="C150" s="38" t="s">
        <v>122</v>
      </c>
      <c r="D150" s="40">
        <v>16</v>
      </c>
      <c r="E150" s="40" t="s">
        <v>19</v>
      </c>
      <c r="F150" s="40"/>
      <c r="G150" s="30">
        <f t="shared" si="7"/>
        <v>0</v>
      </c>
    </row>
    <row r="151" spans="1:7" x14ac:dyDescent="0.2">
      <c r="A151" s="38">
        <v>27</v>
      </c>
      <c r="B151" s="38" t="s">
        <v>143</v>
      </c>
      <c r="C151" s="38" t="s">
        <v>144</v>
      </c>
      <c r="D151" s="40">
        <v>1.5</v>
      </c>
      <c r="E151" s="40" t="s">
        <v>95</v>
      </c>
      <c r="F151" s="40"/>
      <c r="G151" s="30">
        <f t="shared" si="7"/>
        <v>0</v>
      </c>
    </row>
    <row r="152" spans="1:7" x14ac:dyDescent="0.2">
      <c r="A152" s="38">
        <v>28</v>
      </c>
      <c r="B152" s="38" t="s">
        <v>145</v>
      </c>
      <c r="C152" s="38" t="s">
        <v>146</v>
      </c>
      <c r="D152" s="40">
        <v>1.5</v>
      </c>
      <c r="E152" s="40" t="s">
        <v>95</v>
      </c>
      <c r="F152" s="40"/>
      <c r="G152" s="30">
        <f t="shared" si="7"/>
        <v>0</v>
      </c>
    </row>
    <row r="153" spans="1:7" x14ac:dyDescent="0.2">
      <c r="A153" s="38">
        <v>29</v>
      </c>
      <c r="B153" s="38" t="s">
        <v>147</v>
      </c>
      <c r="C153" s="38" t="s">
        <v>148</v>
      </c>
      <c r="D153" s="40">
        <v>4</v>
      </c>
      <c r="E153" s="40" t="s">
        <v>95</v>
      </c>
      <c r="F153" s="40"/>
      <c r="G153" s="30">
        <f t="shared" si="7"/>
        <v>0</v>
      </c>
    </row>
    <row r="154" spans="1:7" x14ac:dyDescent="0.2">
      <c r="A154" s="38">
        <v>30</v>
      </c>
      <c r="B154" s="38" t="s">
        <v>149</v>
      </c>
      <c r="C154" s="38" t="s">
        <v>164</v>
      </c>
      <c r="D154" s="40">
        <v>2.5</v>
      </c>
      <c r="E154" s="40" t="s">
        <v>19</v>
      </c>
      <c r="F154" s="40"/>
      <c r="G154" s="30">
        <f t="shared" si="7"/>
        <v>0</v>
      </c>
    </row>
    <row r="155" spans="1:7" x14ac:dyDescent="0.2">
      <c r="A155" s="38">
        <v>31</v>
      </c>
      <c r="B155" s="38" t="s">
        <v>152</v>
      </c>
      <c r="C155" s="38" t="s">
        <v>165</v>
      </c>
      <c r="D155" s="40">
        <v>1.5</v>
      </c>
      <c r="E155" s="40" t="s">
        <v>95</v>
      </c>
      <c r="F155" s="40"/>
      <c r="G155" s="30">
        <f t="shared" si="7"/>
        <v>0</v>
      </c>
    </row>
    <row r="156" spans="1:7" x14ac:dyDescent="0.2">
      <c r="A156" s="38">
        <v>32</v>
      </c>
      <c r="B156" s="38" t="s">
        <v>153</v>
      </c>
      <c r="C156" s="38" t="s">
        <v>163</v>
      </c>
      <c r="D156" s="40">
        <v>0.22999999999999998</v>
      </c>
      <c r="E156" s="40" t="s">
        <v>90</v>
      </c>
      <c r="F156" s="40"/>
      <c r="G156" s="30">
        <f t="shared" si="7"/>
        <v>0</v>
      </c>
    </row>
    <row r="157" spans="1:7" x14ac:dyDescent="0.2">
      <c r="A157" s="38">
        <v>33</v>
      </c>
      <c r="B157" s="38" t="s">
        <v>154</v>
      </c>
      <c r="C157" s="38" t="s">
        <v>160</v>
      </c>
      <c r="D157" s="40">
        <v>1.5</v>
      </c>
      <c r="E157" s="40" t="s">
        <v>95</v>
      </c>
      <c r="F157" s="40"/>
      <c r="G157" s="30">
        <f t="shared" si="7"/>
        <v>0</v>
      </c>
    </row>
    <row r="158" spans="1:7" x14ac:dyDescent="0.2">
      <c r="A158" s="38">
        <v>34</v>
      </c>
      <c r="B158" s="38" t="s">
        <v>143</v>
      </c>
      <c r="C158" s="38" t="s">
        <v>144</v>
      </c>
      <c r="D158" s="40">
        <v>1.5</v>
      </c>
      <c r="E158" s="40" t="s">
        <v>95</v>
      </c>
      <c r="F158" s="40"/>
      <c r="G158" s="30">
        <f t="shared" si="7"/>
        <v>0</v>
      </c>
    </row>
    <row r="159" spans="1:7" x14ac:dyDescent="0.2">
      <c r="A159" s="38">
        <v>35</v>
      </c>
      <c r="B159" s="38" t="s">
        <v>145</v>
      </c>
      <c r="C159" s="38" t="s">
        <v>146</v>
      </c>
      <c r="D159" s="40">
        <v>1.5</v>
      </c>
      <c r="E159" s="40" t="s">
        <v>95</v>
      </c>
      <c r="F159" s="40"/>
      <c r="G159" s="30">
        <f t="shared" si="7"/>
        <v>0</v>
      </c>
    </row>
    <row r="160" spans="1:7" ht="15" x14ac:dyDescent="0.25">
      <c r="A160" s="46"/>
      <c r="B160" s="46"/>
      <c r="C160" s="47" t="s">
        <v>0</v>
      </c>
      <c r="D160" s="48"/>
      <c r="E160" s="48"/>
      <c r="F160" s="48"/>
      <c r="G160" s="49">
        <f>SUM(G125:G159)</f>
        <v>0</v>
      </c>
    </row>
    <row r="161" spans="1:7" ht="14.25" x14ac:dyDescent="0.2">
      <c r="B161" s="1"/>
      <c r="C161" s="50" t="s">
        <v>12</v>
      </c>
      <c r="G161" s="51">
        <f>0.21*G160</f>
        <v>0</v>
      </c>
    </row>
    <row r="162" spans="1:7" x14ac:dyDescent="0.2">
      <c r="B162" s="1"/>
      <c r="C162" s="50"/>
    </row>
    <row r="163" spans="1:7" ht="15.75" x14ac:dyDescent="0.25">
      <c r="C163" s="5" t="s">
        <v>229</v>
      </c>
    </row>
    <row r="164" spans="1:7" x14ac:dyDescent="0.2">
      <c r="A164" s="18" t="s">
        <v>5</v>
      </c>
      <c r="B164" s="18" t="s">
        <v>6</v>
      </c>
      <c r="C164" s="18" t="s">
        <v>7</v>
      </c>
      <c r="D164" s="28" t="s">
        <v>373</v>
      </c>
      <c r="E164" s="28" t="s">
        <v>374</v>
      </c>
      <c r="F164" s="28" t="s">
        <v>8</v>
      </c>
      <c r="G164" s="29" t="s">
        <v>0</v>
      </c>
    </row>
    <row r="165" spans="1:7" x14ac:dyDescent="0.2">
      <c r="A165" s="38">
        <v>1</v>
      </c>
      <c r="B165" s="38" t="s">
        <v>179</v>
      </c>
      <c r="C165" s="38" t="s">
        <v>180</v>
      </c>
      <c r="D165" s="40">
        <v>0</v>
      </c>
      <c r="E165" s="40" t="s">
        <v>16</v>
      </c>
      <c r="F165" s="40"/>
      <c r="G165" s="30">
        <f t="shared" ref="G165:G182" si="8">D165*F165</f>
        <v>0</v>
      </c>
    </row>
    <row r="166" spans="1:7" x14ac:dyDescent="0.2">
      <c r="A166" s="38">
        <v>2</v>
      </c>
      <c r="B166" s="38" t="s">
        <v>181</v>
      </c>
      <c r="C166" s="38" t="s">
        <v>182</v>
      </c>
      <c r="D166" s="40">
        <v>0</v>
      </c>
      <c r="E166" s="40" t="s">
        <v>16</v>
      </c>
      <c r="F166" s="40"/>
      <c r="G166" s="30">
        <f t="shared" si="8"/>
        <v>0</v>
      </c>
    </row>
    <row r="167" spans="1:7" x14ac:dyDescent="0.2">
      <c r="A167" s="38">
        <v>3</v>
      </c>
      <c r="B167" s="38" t="s">
        <v>68</v>
      </c>
      <c r="C167" s="38" t="s">
        <v>69</v>
      </c>
      <c r="D167" s="40">
        <v>2</v>
      </c>
      <c r="E167" s="40" t="s">
        <v>16</v>
      </c>
      <c r="F167" s="40"/>
      <c r="G167" s="30">
        <f t="shared" si="8"/>
        <v>0</v>
      </c>
    </row>
    <row r="168" spans="1:7" x14ac:dyDescent="0.2">
      <c r="A168" s="38">
        <v>4</v>
      </c>
      <c r="B168" s="38" t="s">
        <v>70</v>
      </c>
      <c r="C168" s="38" t="s">
        <v>71</v>
      </c>
      <c r="D168" s="40">
        <v>2</v>
      </c>
      <c r="E168" s="40" t="s">
        <v>16</v>
      </c>
      <c r="F168" s="40"/>
      <c r="G168" s="30">
        <f t="shared" si="8"/>
        <v>0</v>
      </c>
    </row>
    <row r="169" spans="1:7" x14ac:dyDescent="0.2">
      <c r="A169" s="38">
        <v>5</v>
      </c>
      <c r="B169" s="38" t="s">
        <v>72</v>
      </c>
      <c r="C169" s="38" t="s">
        <v>73</v>
      </c>
      <c r="D169" s="40">
        <v>1</v>
      </c>
      <c r="E169" s="40" t="s">
        <v>16</v>
      </c>
      <c r="F169" s="40"/>
      <c r="G169" s="30">
        <f t="shared" si="8"/>
        <v>0</v>
      </c>
    </row>
    <row r="170" spans="1:7" x14ac:dyDescent="0.2">
      <c r="A170" s="38">
        <v>6</v>
      </c>
      <c r="B170" s="38"/>
      <c r="C170" s="38" t="s">
        <v>183</v>
      </c>
      <c r="D170" s="40">
        <v>12</v>
      </c>
      <c r="E170" s="40" t="s">
        <v>28</v>
      </c>
      <c r="F170" s="40"/>
      <c r="G170" s="30">
        <f t="shared" si="8"/>
        <v>0</v>
      </c>
    </row>
    <row r="171" spans="1:7" x14ac:dyDescent="0.2">
      <c r="A171" s="38">
        <v>7</v>
      </c>
      <c r="B171" s="38"/>
      <c r="C171" s="38" t="s">
        <v>184</v>
      </c>
      <c r="D171" s="40">
        <v>12</v>
      </c>
      <c r="E171" s="40" t="s">
        <v>28</v>
      </c>
      <c r="F171" s="40"/>
      <c r="G171" s="30">
        <f t="shared" si="8"/>
        <v>0</v>
      </c>
    </row>
    <row r="172" spans="1:7" x14ac:dyDescent="0.2">
      <c r="A172" s="38">
        <v>8</v>
      </c>
      <c r="B172" s="38"/>
      <c r="C172" s="38" t="s">
        <v>185</v>
      </c>
      <c r="D172" s="40">
        <v>0</v>
      </c>
      <c r="E172" s="40" t="s">
        <v>95</v>
      </c>
      <c r="F172" s="40"/>
      <c r="G172" s="30">
        <f t="shared" si="8"/>
        <v>0</v>
      </c>
    </row>
    <row r="173" spans="1:7" x14ac:dyDescent="0.2">
      <c r="A173" s="38">
        <v>9</v>
      </c>
      <c r="B173" s="38" t="s">
        <v>190</v>
      </c>
      <c r="C173" s="38" t="s">
        <v>191</v>
      </c>
      <c r="D173" s="40">
        <v>25</v>
      </c>
      <c r="E173" s="40" t="s">
        <v>19</v>
      </c>
      <c r="F173" s="40"/>
      <c r="G173" s="30">
        <f t="shared" si="8"/>
        <v>0</v>
      </c>
    </row>
    <row r="174" spans="1:7" x14ac:dyDescent="0.2">
      <c r="A174" s="38">
        <v>10</v>
      </c>
      <c r="B174" s="38"/>
      <c r="C174" s="38" t="s">
        <v>230</v>
      </c>
      <c r="D174" s="40">
        <v>25</v>
      </c>
      <c r="E174" s="40" t="s">
        <v>19</v>
      </c>
      <c r="F174" s="40"/>
      <c r="G174" s="30">
        <f t="shared" si="8"/>
        <v>0</v>
      </c>
    </row>
    <row r="175" spans="1:7" x14ac:dyDescent="0.2">
      <c r="A175" s="38">
        <v>11</v>
      </c>
      <c r="B175" s="38" t="s">
        <v>82</v>
      </c>
      <c r="C175" s="38" t="s">
        <v>193</v>
      </c>
      <c r="D175" s="40">
        <v>12</v>
      </c>
      <c r="E175" s="40" t="s">
        <v>19</v>
      </c>
      <c r="F175" s="40"/>
      <c r="G175" s="30">
        <f t="shared" si="8"/>
        <v>0</v>
      </c>
    </row>
    <row r="176" spans="1:7" x14ac:dyDescent="0.2">
      <c r="A176" s="38">
        <v>12</v>
      </c>
      <c r="B176" s="38" t="s">
        <v>20</v>
      </c>
      <c r="C176" s="38" t="s">
        <v>21</v>
      </c>
      <c r="D176" s="40">
        <v>37</v>
      </c>
      <c r="E176" s="40" t="s">
        <v>19</v>
      </c>
      <c r="F176" s="40"/>
      <c r="G176" s="30">
        <f t="shared" si="8"/>
        <v>0</v>
      </c>
    </row>
    <row r="177" spans="1:7" x14ac:dyDescent="0.2">
      <c r="A177" s="38">
        <v>13</v>
      </c>
      <c r="B177" s="38" t="s">
        <v>22</v>
      </c>
      <c r="C177" s="38" t="s">
        <v>23</v>
      </c>
      <c r="D177" s="40">
        <v>37</v>
      </c>
      <c r="E177" s="40" t="s">
        <v>19</v>
      </c>
      <c r="F177" s="40"/>
      <c r="G177" s="30">
        <f t="shared" si="8"/>
        <v>0</v>
      </c>
    </row>
    <row r="178" spans="1:7" x14ac:dyDescent="0.2">
      <c r="A178" s="38">
        <v>14</v>
      </c>
      <c r="B178" s="38" t="s">
        <v>194</v>
      </c>
      <c r="C178" s="38" t="s">
        <v>195</v>
      </c>
      <c r="D178" s="40">
        <v>4</v>
      </c>
      <c r="E178" s="40" t="s">
        <v>19</v>
      </c>
      <c r="F178" s="40"/>
      <c r="G178" s="30">
        <f t="shared" si="8"/>
        <v>0</v>
      </c>
    </row>
    <row r="179" spans="1:7" x14ac:dyDescent="0.2">
      <c r="A179" s="38">
        <v>15</v>
      </c>
      <c r="B179" s="38" t="s">
        <v>24</v>
      </c>
      <c r="C179" s="38" t="s">
        <v>25</v>
      </c>
      <c r="D179" s="40">
        <v>75</v>
      </c>
      <c r="E179" s="40" t="s">
        <v>16</v>
      </c>
      <c r="F179" s="40"/>
      <c r="G179" s="30">
        <f t="shared" si="8"/>
        <v>0</v>
      </c>
    </row>
    <row r="180" spans="1:7" x14ac:dyDescent="0.2">
      <c r="A180" s="38">
        <v>16</v>
      </c>
      <c r="B180" s="38" t="s">
        <v>26</v>
      </c>
      <c r="C180" s="38" t="s">
        <v>27</v>
      </c>
      <c r="D180" s="40">
        <v>12</v>
      </c>
      <c r="E180" s="40" t="s">
        <v>16</v>
      </c>
      <c r="F180" s="40"/>
      <c r="G180" s="30">
        <f t="shared" si="8"/>
        <v>0</v>
      </c>
    </row>
    <row r="181" spans="1:7" x14ac:dyDescent="0.2">
      <c r="A181" s="38">
        <v>17</v>
      </c>
      <c r="B181" s="38" t="s">
        <v>203</v>
      </c>
      <c r="C181" s="38" t="s">
        <v>204</v>
      </c>
      <c r="D181" s="40">
        <v>0</v>
      </c>
      <c r="E181" s="40" t="s">
        <v>95</v>
      </c>
      <c r="F181" s="40"/>
      <c r="G181" s="30">
        <f t="shared" si="8"/>
        <v>0</v>
      </c>
    </row>
    <row r="182" spans="1:7" x14ac:dyDescent="0.2">
      <c r="A182" s="38">
        <v>18</v>
      </c>
      <c r="B182" s="38" t="s">
        <v>205</v>
      </c>
      <c r="C182" s="38" t="s">
        <v>206</v>
      </c>
      <c r="D182" s="40">
        <v>0</v>
      </c>
      <c r="E182" s="40" t="s">
        <v>95</v>
      </c>
      <c r="F182" s="40"/>
      <c r="G182" s="30">
        <f t="shared" si="8"/>
        <v>0</v>
      </c>
    </row>
    <row r="183" spans="1:7" ht="15" x14ac:dyDescent="0.25">
      <c r="A183" s="46"/>
      <c r="B183" s="46"/>
      <c r="C183" s="47" t="s">
        <v>0</v>
      </c>
      <c r="D183" s="48"/>
      <c r="E183" s="48"/>
      <c r="F183" s="48"/>
      <c r="G183" s="49">
        <f>SUM(G165:G182)</f>
        <v>0</v>
      </c>
    </row>
    <row r="184" spans="1:7" ht="14.25" x14ac:dyDescent="0.2">
      <c r="B184" s="1"/>
      <c r="C184" s="50" t="s">
        <v>12</v>
      </c>
      <c r="G184" s="51">
        <f>0.21*G183</f>
        <v>0</v>
      </c>
    </row>
    <row r="185" spans="1:7" x14ac:dyDescent="0.2">
      <c r="B185" s="1"/>
      <c r="C185" s="50"/>
    </row>
    <row r="186" spans="1:7" ht="15.75" x14ac:dyDescent="0.25">
      <c r="C186" s="5" t="s">
        <v>241</v>
      </c>
    </row>
    <row r="187" spans="1:7" x14ac:dyDescent="0.2">
      <c r="A187" s="18" t="s">
        <v>5</v>
      </c>
      <c r="B187" s="18" t="s">
        <v>6</v>
      </c>
      <c r="C187" s="18" t="s">
        <v>7</v>
      </c>
      <c r="D187" s="28" t="s">
        <v>373</v>
      </c>
      <c r="E187" s="28" t="s">
        <v>374</v>
      </c>
      <c r="F187" s="28" t="s">
        <v>8</v>
      </c>
      <c r="G187" s="29" t="s">
        <v>0</v>
      </c>
    </row>
    <row r="188" spans="1:7" x14ac:dyDescent="0.2">
      <c r="A188" s="38"/>
      <c r="B188" s="38"/>
      <c r="C188" s="39" t="s">
        <v>242</v>
      </c>
      <c r="D188" s="40"/>
      <c r="E188" s="52"/>
      <c r="F188" s="52"/>
    </row>
    <row r="189" spans="1:7" x14ac:dyDescent="0.2">
      <c r="A189" s="38">
        <v>1</v>
      </c>
      <c r="B189" s="38"/>
      <c r="C189" s="38" t="s">
        <v>274</v>
      </c>
      <c r="D189" s="40">
        <v>3</v>
      </c>
      <c r="E189" s="40" t="s">
        <v>16</v>
      </c>
      <c r="F189" s="40"/>
      <c r="G189" s="30">
        <f>D189*F189</f>
        <v>0</v>
      </c>
    </row>
    <row r="190" spans="1:7" x14ac:dyDescent="0.2">
      <c r="A190" s="38"/>
      <c r="B190" s="38"/>
      <c r="C190" s="39" t="s">
        <v>248</v>
      </c>
      <c r="D190" s="40"/>
      <c r="E190" s="52"/>
      <c r="F190" s="52"/>
    </row>
    <row r="191" spans="1:7" x14ac:dyDescent="0.2">
      <c r="A191" s="38">
        <v>2</v>
      </c>
      <c r="B191" s="38" t="s">
        <v>232</v>
      </c>
      <c r="C191" s="38" t="s">
        <v>233</v>
      </c>
      <c r="D191" s="40">
        <v>1099.2</v>
      </c>
      <c r="E191" s="40" t="s">
        <v>19</v>
      </c>
      <c r="F191" s="40"/>
      <c r="G191" s="30">
        <f t="shared" ref="G191:G195" si="9">D191*F191</f>
        <v>0</v>
      </c>
    </row>
    <row r="192" spans="1:7" x14ac:dyDescent="0.2">
      <c r="A192" s="38">
        <v>3</v>
      </c>
      <c r="B192" s="38" t="s">
        <v>234</v>
      </c>
      <c r="C192" s="38" t="s">
        <v>263</v>
      </c>
      <c r="D192" s="40">
        <v>1099.2</v>
      </c>
      <c r="E192" s="40" t="s">
        <v>19</v>
      </c>
      <c r="F192" s="40"/>
      <c r="G192" s="30">
        <f t="shared" si="9"/>
        <v>0</v>
      </c>
    </row>
    <row r="193" spans="1:7" x14ac:dyDescent="0.2">
      <c r="A193" s="38">
        <v>4</v>
      </c>
      <c r="B193" s="38" t="s">
        <v>236</v>
      </c>
      <c r="C193" s="38" t="s">
        <v>237</v>
      </c>
      <c r="D193" s="40">
        <v>12</v>
      </c>
      <c r="E193" s="40" t="s">
        <v>16</v>
      </c>
      <c r="F193" s="40"/>
      <c r="G193" s="30">
        <f t="shared" si="9"/>
        <v>0</v>
      </c>
    </row>
    <row r="194" spans="1:7" x14ac:dyDescent="0.2">
      <c r="A194" s="38">
        <v>5</v>
      </c>
      <c r="B194" s="38" t="s">
        <v>238</v>
      </c>
      <c r="C194" s="38" t="s">
        <v>262</v>
      </c>
      <c r="D194" s="40">
        <v>12</v>
      </c>
      <c r="E194" s="40" t="s">
        <v>16</v>
      </c>
      <c r="F194" s="40"/>
      <c r="G194" s="30">
        <f t="shared" si="9"/>
        <v>0</v>
      </c>
    </row>
    <row r="195" spans="1:7" x14ac:dyDescent="0.2">
      <c r="A195" s="38">
        <v>6</v>
      </c>
      <c r="B195" s="38" t="s">
        <v>239</v>
      </c>
      <c r="C195" s="38" t="s">
        <v>268</v>
      </c>
      <c r="D195" s="40">
        <v>1099.2</v>
      </c>
      <c r="E195" s="40" t="s">
        <v>19</v>
      </c>
      <c r="F195" s="40"/>
      <c r="G195" s="30">
        <f t="shared" si="9"/>
        <v>0</v>
      </c>
    </row>
    <row r="196" spans="1:7" x14ac:dyDescent="0.2">
      <c r="A196" s="38"/>
      <c r="B196" s="38"/>
      <c r="C196" s="39" t="s">
        <v>252</v>
      </c>
      <c r="D196" s="40"/>
      <c r="E196" s="40"/>
      <c r="F196" s="40"/>
    </row>
    <row r="197" spans="1:7" x14ac:dyDescent="0.2">
      <c r="A197" s="38">
        <v>7</v>
      </c>
      <c r="B197" s="38" t="s">
        <v>232</v>
      </c>
      <c r="C197" s="38" t="s">
        <v>270</v>
      </c>
      <c r="D197" s="40">
        <v>1564</v>
      </c>
      <c r="E197" s="40" t="s">
        <v>19</v>
      </c>
      <c r="F197" s="40"/>
      <c r="G197" s="30">
        <f t="shared" ref="G197:G205" si="10">D197*F197</f>
        <v>0</v>
      </c>
    </row>
    <row r="198" spans="1:7" x14ac:dyDescent="0.2">
      <c r="A198" s="38">
        <v>8</v>
      </c>
      <c r="B198" s="38" t="s">
        <v>234</v>
      </c>
      <c r="C198" s="41" t="s">
        <v>269</v>
      </c>
      <c r="D198" s="40">
        <v>1564</v>
      </c>
      <c r="E198" s="40" t="s">
        <v>19</v>
      </c>
      <c r="F198" s="40"/>
      <c r="G198" s="30">
        <f t="shared" si="10"/>
        <v>0</v>
      </c>
    </row>
    <row r="199" spans="1:7" x14ac:dyDescent="0.2">
      <c r="A199" s="38">
        <v>9</v>
      </c>
      <c r="B199" s="38" t="s">
        <v>236</v>
      </c>
      <c r="C199" s="38" t="s">
        <v>265</v>
      </c>
      <c r="D199" s="40">
        <v>80</v>
      </c>
      <c r="E199" s="40" t="s">
        <v>16</v>
      </c>
      <c r="F199" s="40"/>
      <c r="G199" s="30">
        <f t="shared" si="10"/>
        <v>0</v>
      </c>
    </row>
    <row r="200" spans="1:7" x14ac:dyDescent="0.2">
      <c r="A200" s="38">
        <v>10</v>
      </c>
      <c r="B200" s="38" t="s">
        <v>238</v>
      </c>
      <c r="C200" s="38" t="s">
        <v>266</v>
      </c>
      <c r="D200" s="40">
        <v>80</v>
      </c>
      <c r="E200" s="40" t="s">
        <v>16</v>
      </c>
      <c r="F200" s="40"/>
      <c r="G200" s="30">
        <f t="shared" si="10"/>
        <v>0</v>
      </c>
    </row>
    <row r="201" spans="1:7" x14ac:dyDescent="0.2">
      <c r="A201" s="38">
        <v>11</v>
      </c>
      <c r="B201" s="38" t="s">
        <v>239</v>
      </c>
      <c r="C201" s="38" t="s">
        <v>267</v>
      </c>
      <c r="D201" s="40">
        <v>7820</v>
      </c>
      <c r="E201" s="40" t="s">
        <v>19</v>
      </c>
      <c r="F201" s="40"/>
      <c r="G201" s="30">
        <f t="shared" si="10"/>
        <v>0</v>
      </c>
    </row>
    <row r="202" spans="1:7" x14ac:dyDescent="0.2">
      <c r="A202" s="38"/>
      <c r="B202" s="38"/>
      <c r="C202" s="39" t="s">
        <v>260</v>
      </c>
      <c r="D202" s="40"/>
      <c r="E202" s="40"/>
      <c r="F202" s="40"/>
      <c r="G202" s="30">
        <f t="shared" si="10"/>
        <v>0</v>
      </c>
    </row>
    <row r="203" spans="1:7" x14ac:dyDescent="0.2">
      <c r="A203" s="38">
        <v>12</v>
      </c>
      <c r="B203" s="38" t="s">
        <v>234</v>
      </c>
      <c r="C203" s="38" t="s">
        <v>271</v>
      </c>
      <c r="D203" s="40">
        <v>35</v>
      </c>
      <c r="E203" s="40" t="s">
        <v>19</v>
      </c>
      <c r="F203" s="40"/>
      <c r="G203" s="30">
        <f t="shared" si="10"/>
        <v>0</v>
      </c>
    </row>
    <row r="204" spans="1:7" x14ac:dyDescent="0.2">
      <c r="A204" s="38">
        <v>13</v>
      </c>
      <c r="B204" s="38" t="s">
        <v>238</v>
      </c>
      <c r="C204" s="38" t="s">
        <v>273</v>
      </c>
      <c r="D204" s="40">
        <v>8</v>
      </c>
      <c r="E204" s="40" t="s">
        <v>16</v>
      </c>
      <c r="F204" s="40"/>
      <c r="G204" s="30">
        <f t="shared" si="10"/>
        <v>0</v>
      </c>
    </row>
    <row r="205" spans="1:7" x14ac:dyDescent="0.2">
      <c r="A205" s="38">
        <v>14</v>
      </c>
      <c r="B205" s="38" t="s">
        <v>239</v>
      </c>
      <c r="C205" s="38" t="s">
        <v>272</v>
      </c>
      <c r="D205" s="40">
        <v>35</v>
      </c>
      <c r="E205" s="40" t="s">
        <v>19</v>
      </c>
      <c r="F205" s="40"/>
      <c r="G205" s="30">
        <f t="shared" si="10"/>
        <v>0</v>
      </c>
    </row>
    <row r="206" spans="1:7" x14ac:dyDescent="0.2">
      <c r="A206" s="38"/>
      <c r="B206" s="38"/>
      <c r="C206" s="39" t="s">
        <v>275</v>
      </c>
      <c r="D206" s="40"/>
      <c r="E206" s="40"/>
      <c r="F206" s="40"/>
    </row>
    <row r="207" spans="1:7" x14ac:dyDescent="0.2">
      <c r="A207" s="38">
        <v>15</v>
      </c>
      <c r="B207" s="38" t="s">
        <v>127</v>
      </c>
      <c r="C207" s="41" t="s">
        <v>279</v>
      </c>
      <c r="D207" s="40">
        <v>1564</v>
      </c>
      <c r="E207" s="40" t="s">
        <v>19</v>
      </c>
      <c r="F207" s="40"/>
      <c r="G207" s="30">
        <f t="shared" ref="G207:G210" si="11">D207*F207</f>
        <v>0</v>
      </c>
    </row>
    <row r="208" spans="1:7" x14ac:dyDescent="0.2">
      <c r="A208" s="38">
        <v>16</v>
      </c>
      <c r="B208" s="38" t="s">
        <v>235</v>
      </c>
      <c r="C208" s="38" t="s">
        <v>280</v>
      </c>
      <c r="D208" s="40">
        <v>3</v>
      </c>
      <c r="E208" s="40" t="s">
        <v>16</v>
      </c>
      <c r="F208" s="40"/>
      <c r="G208" s="30">
        <f t="shared" si="11"/>
        <v>0</v>
      </c>
    </row>
    <row r="209" spans="1:7" x14ac:dyDescent="0.2">
      <c r="A209" s="38">
        <v>17</v>
      </c>
      <c r="B209" s="38"/>
      <c r="C209" s="38" t="s">
        <v>281</v>
      </c>
      <c r="D209" s="40">
        <v>10</v>
      </c>
      <c r="E209" s="40" t="s">
        <v>16</v>
      </c>
      <c r="F209" s="40"/>
      <c r="G209" s="30">
        <f t="shared" si="11"/>
        <v>0</v>
      </c>
    </row>
    <row r="210" spans="1:7" x14ac:dyDescent="0.2">
      <c r="A210" s="38">
        <v>18</v>
      </c>
      <c r="B210" s="38"/>
      <c r="C210" s="38" t="s">
        <v>282</v>
      </c>
      <c r="D210" s="40">
        <v>3</v>
      </c>
      <c r="E210" s="40" t="s">
        <v>16</v>
      </c>
      <c r="F210" s="40"/>
      <c r="G210" s="30">
        <f t="shared" si="11"/>
        <v>0</v>
      </c>
    </row>
    <row r="211" spans="1:7" ht="15" x14ac:dyDescent="0.25">
      <c r="A211" s="46"/>
      <c r="B211" s="46"/>
      <c r="C211" s="47" t="s">
        <v>0</v>
      </c>
      <c r="D211" s="48"/>
      <c r="E211" s="48"/>
      <c r="F211" s="48"/>
      <c r="G211" s="49">
        <f>SUM(G189:G210)</f>
        <v>0</v>
      </c>
    </row>
    <row r="212" spans="1:7" ht="14.25" x14ac:dyDescent="0.2">
      <c r="B212" s="1"/>
      <c r="C212" s="50" t="s">
        <v>12</v>
      </c>
      <c r="G212" s="51">
        <f>0.21*G211</f>
        <v>0</v>
      </c>
    </row>
    <row r="214" spans="1:7" ht="15.75" x14ac:dyDescent="0.25">
      <c r="C214" s="5" t="s">
        <v>264</v>
      </c>
    </row>
    <row r="215" spans="1:7" x14ac:dyDescent="0.2">
      <c r="A215" s="18" t="s">
        <v>5</v>
      </c>
      <c r="B215" s="18" t="s">
        <v>6</v>
      </c>
      <c r="C215" s="18" t="s">
        <v>7</v>
      </c>
      <c r="D215" s="28" t="s">
        <v>373</v>
      </c>
      <c r="E215" s="28" t="s">
        <v>374</v>
      </c>
      <c r="F215" s="28" t="s">
        <v>8</v>
      </c>
      <c r="G215" s="29" t="s">
        <v>0</v>
      </c>
    </row>
    <row r="216" spans="1:7" x14ac:dyDescent="0.2">
      <c r="A216" s="38"/>
      <c r="B216" s="38"/>
      <c r="C216" s="39" t="s">
        <v>242</v>
      </c>
      <c r="D216" s="40"/>
      <c r="E216" s="52"/>
      <c r="F216" s="52"/>
    </row>
    <row r="217" spans="1:7" x14ac:dyDescent="0.2">
      <c r="A217" s="38">
        <v>1</v>
      </c>
      <c r="B217" s="38" t="s">
        <v>244</v>
      </c>
      <c r="C217" s="40" t="s">
        <v>243</v>
      </c>
      <c r="D217" s="40">
        <v>3</v>
      </c>
      <c r="E217" s="40" t="s">
        <v>16</v>
      </c>
      <c r="F217" s="40"/>
      <c r="G217" s="30">
        <f t="shared" ref="G217:G245" si="12">D217*F217</f>
        <v>0</v>
      </c>
    </row>
    <row r="218" spans="1:7" x14ac:dyDescent="0.2">
      <c r="A218" s="38">
        <v>2</v>
      </c>
      <c r="B218" s="38" t="s">
        <v>244</v>
      </c>
      <c r="C218" s="40" t="s">
        <v>245</v>
      </c>
      <c r="D218" s="40">
        <v>3</v>
      </c>
      <c r="E218" s="40" t="s">
        <v>16</v>
      </c>
      <c r="F218" s="40"/>
      <c r="G218" s="30">
        <f t="shared" si="12"/>
        <v>0</v>
      </c>
    </row>
    <row r="219" spans="1:7" x14ac:dyDescent="0.2">
      <c r="A219" s="38">
        <v>3</v>
      </c>
      <c r="B219" s="38" t="s">
        <v>244</v>
      </c>
      <c r="C219" s="40" t="s">
        <v>246</v>
      </c>
      <c r="D219" s="40">
        <v>6</v>
      </c>
      <c r="E219" s="40" t="s">
        <v>19</v>
      </c>
      <c r="F219" s="40"/>
      <c r="G219" s="30">
        <f t="shared" si="12"/>
        <v>0</v>
      </c>
    </row>
    <row r="220" spans="1:7" x14ac:dyDescent="0.2">
      <c r="A220" s="38">
        <v>4</v>
      </c>
      <c r="B220" s="38"/>
      <c r="C220" s="40" t="s">
        <v>247</v>
      </c>
      <c r="D220" s="40">
        <v>1</v>
      </c>
      <c r="E220" s="40" t="s">
        <v>29</v>
      </c>
      <c r="F220" s="40"/>
      <c r="G220" s="30">
        <f t="shared" si="12"/>
        <v>0</v>
      </c>
    </row>
    <row r="221" spans="1:7" x14ac:dyDescent="0.2">
      <c r="A221" s="38"/>
      <c r="B221" s="38"/>
      <c r="C221" s="39" t="s">
        <v>248</v>
      </c>
      <c r="D221" s="40"/>
      <c r="E221" s="40"/>
      <c r="F221" s="40"/>
      <c r="G221" s="30">
        <f t="shared" si="12"/>
        <v>0</v>
      </c>
    </row>
    <row r="222" spans="1:7" ht="24" x14ac:dyDescent="0.2">
      <c r="A222" s="38">
        <v>5</v>
      </c>
      <c r="B222" s="38"/>
      <c r="C222" s="41" t="s">
        <v>439</v>
      </c>
      <c r="D222" s="40">
        <v>1099.2</v>
      </c>
      <c r="E222" s="40" t="s">
        <v>19</v>
      </c>
      <c r="F222" s="40"/>
      <c r="G222" s="30">
        <f t="shared" si="12"/>
        <v>0</v>
      </c>
    </row>
    <row r="223" spans="1:7" ht="24" x14ac:dyDescent="0.2">
      <c r="A223" s="38">
        <v>6</v>
      </c>
      <c r="B223" s="38"/>
      <c r="C223" s="41" t="s">
        <v>249</v>
      </c>
      <c r="D223" s="40">
        <v>0</v>
      </c>
      <c r="E223" s="40" t="s">
        <v>19</v>
      </c>
      <c r="F223" s="40"/>
      <c r="G223" s="30">
        <f t="shared" si="12"/>
        <v>0</v>
      </c>
    </row>
    <row r="224" spans="1:7" ht="24" x14ac:dyDescent="0.2">
      <c r="A224" s="38">
        <v>7</v>
      </c>
      <c r="B224" s="38"/>
      <c r="C224" s="41" t="s">
        <v>250</v>
      </c>
      <c r="D224" s="40">
        <v>0</v>
      </c>
      <c r="E224" s="40" t="s">
        <v>19</v>
      </c>
      <c r="F224" s="40"/>
      <c r="G224" s="30">
        <f t="shared" si="12"/>
        <v>0</v>
      </c>
    </row>
    <row r="225" spans="1:7" x14ac:dyDescent="0.2">
      <c r="A225" s="38">
        <v>8</v>
      </c>
      <c r="B225" s="38"/>
      <c r="C225" s="38" t="s">
        <v>240</v>
      </c>
      <c r="D225" s="40">
        <v>12</v>
      </c>
      <c r="E225" s="40" t="s">
        <v>16</v>
      </c>
      <c r="F225" s="40"/>
      <c r="G225" s="30">
        <f t="shared" si="12"/>
        <v>0</v>
      </c>
    </row>
    <row r="226" spans="1:7" x14ac:dyDescent="0.2">
      <c r="A226" s="38">
        <v>9</v>
      </c>
      <c r="B226" s="38"/>
      <c r="C226" s="38" t="s">
        <v>251</v>
      </c>
      <c r="D226" s="40">
        <v>12</v>
      </c>
      <c r="E226" s="40" t="s">
        <v>16</v>
      </c>
      <c r="F226" s="40"/>
      <c r="G226" s="30">
        <f t="shared" ref="G226" si="13">D226*F226</f>
        <v>0</v>
      </c>
    </row>
    <row r="227" spans="1:7" x14ac:dyDescent="0.2">
      <c r="A227" s="38"/>
      <c r="B227" s="38"/>
      <c r="C227" s="39" t="s">
        <v>252</v>
      </c>
      <c r="D227" s="40"/>
      <c r="E227" s="40"/>
      <c r="F227" s="40"/>
      <c r="G227" s="30">
        <f t="shared" si="12"/>
        <v>0</v>
      </c>
    </row>
    <row r="228" spans="1:7" ht="24" x14ac:dyDescent="0.2">
      <c r="A228" s="38">
        <v>10</v>
      </c>
      <c r="B228" s="38"/>
      <c r="C228" s="54" t="s">
        <v>254</v>
      </c>
      <c r="D228" s="40">
        <v>1564</v>
      </c>
      <c r="E228" s="40" t="s">
        <v>19</v>
      </c>
      <c r="F228" s="40"/>
      <c r="G228" s="30">
        <f t="shared" si="12"/>
        <v>0</v>
      </c>
    </row>
    <row r="229" spans="1:7" ht="24" x14ac:dyDescent="0.2">
      <c r="A229" s="38">
        <v>11</v>
      </c>
      <c r="B229" s="38"/>
      <c r="C229" s="54" t="s">
        <v>255</v>
      </c>
      <c r="D229" s="40">
        <v>1564</v>
      </c>
      <c r="E229" s="40" t="s">
        <v>19</v>
      </c>
      <c r="F229" s="40"/>
      <c r="G229" s="30">
        <f t="shared" si="12"/>
        <v>0</v>
      </c>
    </row>
    <row r="230" spans="1:7" ht="24" x14ac:dyDescent="0.2">
      <c r="A230" s="38">
        <v>12</v>
      </c>
      <c r="B230" s="38"/>
      <c r="C230" s="54" t="s">
        <v>256</v>
      </c>
      <c r="D230" s="40">
        <v>1564</v>
      </c>
      <c r="E230" s="40" t="s">
        <v>19</v>
      </c>
      <c r="F230" s="40"/>
      <c r="G230" s="30">
        <f t="shared" si="12"/>
        <v>0</v>
      </c>
    </row>
    <row r="231" spans="1:7" ht="24" x14ac:dyDescent="0.2">
      <c r="A231" s="38">
        <v>13</v>
      </c>
      <c r="B231" s="38"/>
      <c r="C231" s="54" t="s">
        <v>257</v>
      </c>
      <c r="D231" s="40">
        <v>1564</v>
      </c>
      <c r="E231" s="40" t="s">
        <v>19</v>
      </c>
      <c r="F231" s="40"/>
      <c r="G231" s="30">
        <f t="shared" si="12"/>
        <v>0</v>
      </c>
    </row>
    <row r="232" spans="1:7" ht="24" x14ac:dyDescent="0.2">
      <c r="A232" s="38">
        <v>14</v>
      </c>
      <c r="B232" s="38"/>
      <c r="C232" s="54" t="s">
        <v>433</v>
      </c>
      <c r="D232" s="40">
        <v>1564</v>
      </c>
      <c r="E232" s="40" t="s">
        <v>19</v>
      </c>
      <c r="F232" s="40"/>
      <c r="G232" s="30">
        <f t="shared" si="12"/>
        <v>0</v>
      </c>
    </row>
    <row r="233" spans="1:7" ht="24" x14ac:dyDescent="0.2">
      <c r="A233" s="38">
        <v>15</v>
      </c>
      <c r="B233" s="38"/>
      <c r="C233" s="54" t="s">
        <v>258</v>
      </c>
      <c r="D233" s="40"/>
      <c r="E233" s="40" t="s">
        <v>19</v>
      </c>
      <c r="F233" s="40"/>
      <c r="G233" s="30">
        <f t="shared" si="12"/>
        <v>0</v>
      </c>
    </row>
    <row r="234" spans="1:7" x14ac:dyDescent="0.2">
      <c r="A234" s="38">
        <v>16</v>
      </c>
      <c r="B234" s="38"/>
      <c r="C234" s="54" t="s">
        <v>253</v>
      </c>
      <c r="D234" s="40">
        <v>80</v>
      </c>
      <c r="E234" s="40" t="s">
        <v>16</v>
      </c>
      <c r="F234" s="40"/>
      <c r="G234" s="30">
        <f t="shared" si="12"/>
        <v>0</v>
      </c>
    </row>
    <row r="235" spans="1:7" x14ac:dyDescent="0.2">
      <c r="A235" s="38">
        <v>17</v>
      </c>
      <c r="B235" s="38"/>
      <c r="C235" s="55" t="s">
        <v>259</v>
      </c>
      <c r="D235" s="40">
        <v>80</v>
      </c>
      <c r="E235" s="40" t="s">
        <v>16</v>
      </c>
      <c r="F235" s="40"/>
      <c r="G235" s="30">
        <f t="shared" si="12"/>
        <v>0</v>
      </c>
    </row>
    <row r="236" spans="1:7" x14ac:dyDescent="0.2">
      <c r="A236" s="38"/>
      <c r="B236" s="38"/>
      <c r="C236" s="39" t="s">
        <v>260</v>
      </c>
      <c r="D236" s="40"/>
      <c r="E236" s="40"/>
      <c r="F236" s="40"/>
      <c r="G236" s="30">
        <f t="shared" si="12"/>
        <v>0</v>
      </c>
    </row>
    <row r="237" spans="1:7" ht="24" x14ac:dyDescent="0.2">
      <c r="A237" s="38">
        <v>18</v>
      </c>
      <c r="B237" s="38"/>
      <c r="C237" s="54" t="s">
        <v>434</v>
      </c>
      <c r="D237" s="40">
        <v>35</v>
      </c>
      <c r="E237" s="40" t="s">
        <v>19</v>
      </c>
      <c r="F237" s="40"/>
      <c r="G237" s="30">
        <f t="shared" si="12"/>
        <v>0</v>
      </c>
    </row>
    <row r="238" spans="1:7" ht="24" x14ac:dyDescent="0.2">
      <c r="A238" s="38">
        <v>19</v>
      </c>
      <c r="B238" s="38"/>
      <c r="C238" s="54" t="s">
        <v>435</v>
      </c>
      <c r="D238" s="40">
        <v>0</v>
      </c>
      <c r="E238" s="40" t="s">
        <v>19</v>
      </c>
      <c r="F238" s="40"/>
      <c r="G238" s="30">
        <f t="shared" si="12"/>
        <v>0</v>
      </c>
    </row>
    <row r="239" spans="1:7" ht="24" x14ac:dyDescent="0.2">
      <c r="A239" s="38">
        <v>20</v>
      </c>
      <c r="B239" s="38"/>
      <c r="C239" s="54" t="s">
        <v>436</v>
      </c>
      <c r="D239" s="40">
        <v>0</v>
      </c>
      <c r="E239" s="40" t="s">
        <v>19</v>
      </c>
      <c r="F239" s="40"/>
      <c r="G239" s="30">
        <f t="shared" si="12"/>
        <v>0</v>
      </c>
    </row>
    <row r="240" spans="1:7" ht="24" x14ac:dyDescent="0.2">
      <c r="A240" s="38">
        <v>21</v>
      </c>
      <c r="B240" s="38"/>
      <c r="C240" s="54" t="s">
        <v>437</v>
      </c>
      <c r="D240" s="40">
        <v>0</v>
      </c>
      <c r="E240" s="40" t="s">
        <v>19</v>
      </c>
      <c r="F240" s="40"/>
      <c r="G240" s="30">
        <f t="shared" si="12"/>
        <v>0</v>
      </c>
    </row>
    <row r="241" spans="1:7" x14ac:dyDescent="0.2">
      <c r="A241" s="38">
        <v>22</v>
      </c>
      <c r="B241" s="38"/>
      <c r="C241" s="38" t="s">
        <v>261</v>
      </c>
      <c r="D241" s="40">
        <v>2</v>
      </c>
      <c r="E241" s="40" t="s">
        <v>16</v>
      </c>
      <c r="F241" s="40"/>
      <c r="G241" s="30">
        <f t="shared" si="12"/>
        <v>0</v>
      </c>
    </row>
    <row r="242" spans="1:7" x14ac:dyDescent="0.2">
      <c r="A242" s="38"/>
      <c r="B242" s="38"/>
      <c r="C242" s="39" t="s">
        <v>275</v>
      </c>
      <c r="D242" s="40"/>
      <c r="E242" s="40"/>
      <c r="F242" s="40"/>
      <c r="G242" s="30">
        <f t="shared" si="12"/>
        <v>0</v>
      </c>
    </row>
    <row r="243" spans="1:7" x14ac:dyDescent="0.2">
      <c r="A243" s="38">
        <v>23</v>
      </c>
      <c r="B243" s="38"/>
      <c r="C243" s="41" t="s">
        <v>276</v>
      </c>
      <c r="D243" s="40">
        <v>3</v>
      </c>
      <c r="E243" s="40" t="s">
        <v>16</v>
      </c>
      <c r="F243" s="40"/>
      <c r="G243" s="30">
        <f t="shared" si="12"/>
        <v>0</v>
      </c>
    </row>
    <row r="244" spans="1:7" x14ac:dyDescent="0.2">
      <c r="A244" s="38">
        <v>24</v>
      </c>
      <c r="B244" s="38"/>
      <c r="C244" s="41" t="s">
        <v>277</v>
      </c>
      <c r="D244" s="40">
        <v>10</v>
      </c>
      <c r="E244" s="40" t="s">
        <v>16</v>
      </c>
      <c r="F244" s="40"/>
      <c r="G244" s="30">
        <f t="shared" si="12"/>
        <v>0</v>
      </c>
    </row>
    <row r="245" spans="1:7" x14ac:dyDescent="0.2">
      <c r="A245" s="38">
        <v>25</v>
      </c>
      <c r="B245" s="38"/>
      <c r="C245" s="41" t="s">
        <v>278</v>
      </c>
      <c r="D245" s="40">
        <v>1564</v>
      </c>
      <c r="E245" s="40" t="s">
        <v>19</v>
      </c>
      <c r="F245" s="40"/>
      <c r="G245" s="30">
        <f t="shared" si="12"/>
        <v>0</v>
      </c>
    </row>
    <row r="246" spans="1:7" ht="15" x14ac:dyDescent="0.25">
      <c r="A246" s="46"/>
      <c r="B246" s="46"/>
      <c r="C246" s="47" t="s">
        <v>0</v>
      </c>
      <c r="D246" s="48"/>
      <c r="E246" s="48"/>
      <c r="F246" s="48"/>
      <c r="G246" s="49">
        <f>SUM(G217:G245)</f>
        <v>0</v>
      </c>
    </row>
    <row r="247" spans="1:7" ht="14.25" x14ac:dyDescent="0.2">
      <c r="B247" s="1"/>
      <c r="C247" s="50" t="s">
        <v>12</v>
      </c>
      <c r="G247" s="51">
        <f>0.21*G246</f>
        <v>0</v>
      </c>
    </row>
    <row r="249" spans="1:7" ht="15.75" x14ac:dyDescent="0.25">
      <c r="C249" s="5" t="s">
        <v>283</v>
      </c>
    </row>
    <row r="250" spans="1:7" x14ac:dyDescent="0.2">
      <c r="A250" s="18" t="s">
        <v>5</v>
      </c>
      <c r="B250" s="18" t="s">
        <v>6</v>
      </c>
      <c r="C250" s="18" t="s">
        <v>7</v>
      </c>
      <c r="D250" s="28" t="s">
        <v>373</v>
      </c>
      <c r="E250" s="28" t="s">
        <v>374</v>
      </c>
      <c r="F250" s="28" t="s">
        <v>8</v>
      </c>
      <c r="G250" s="29" t="s">
        <v>0</v>
      </c>
    </row>
    <row r="251" spans="1:7" x14ac:dyDescent="0.2">
      <c r="A251" s="38"/>
      <c r="B251" s="38"/>
      <c r="C251" s="39" t="s">
        <v>285</v>
      </c>
      <c r="D251" s="40"/>
      <c r="E251" s="52"/>
      <c r="F251" s="52"/>
    </row>
    <row r="252" spans="1:7" x14ac:dyDescent="0.2">
      <c r="A252" s="38">
        <v>1</v>
      </c>
      <c r="B252" s="38"/>
      <c r="C252" s="38" t="s">
        <v>74</v>
      </c>
      <c r="D252" s="40">
        <v>0</v>
      </c>
      <c r="E252" s="40" t="s">
        <v>16</v>
      </c>
      <c r="F252" s="40"/>
      <c r="G252" s="30">
        <f t="shared" ref="G252:G290" si="14">D252*F252</f>
        <v>0</v>
      </c>
    </row>
    <row r="253" spans="1:7" x14ac:dyDescent="0.2">
      <c r="A253" s="38">
        <v>2</v>
      </c>
      <c r="B253" s="38"/>
      <c r="C253" s="38" t="s">
        <v>75</v>
      </c>
      <c r="D253" s="40">
        <v>35</v>
      </c>
      <c r="E253" s="40" t="s">
        <v>19</v>
      </c>
      <c r="F253" s="40"/>
      <c r="G253" s="30">
        <f t="shared" si="14"/>
        <v>0</v>
      </c>
    </row>
    <row r="254" spans="1:7" x14ac:dyDescent="0.2">
      <c r="A254" s="38">
        <v>3</v>
      </c>
      <c r="B254" s="38"/>
      <c r="C254" s="38" t="s">
        <v>76</v>
      </c>
      <c r="D254" s="40">
        <v>8</v>
      </c>
      <c r="E254" s="40" t="s">
        <v>16</v>
      </c>
      <c r="F254" s="40"/>
      <c r="G254" s="30">
        <f t="shared" si="14"/>
        <v>0</v>
      </c>
    </row>
    <row r="255" spans="1:7" x14ac:dyDescent="0.2">
      <c r="A255" s="38">
        <v>4</v>
      </c>
      <c r="B255" s="38"/>
      <c r="C255" s="38" t="s">
        <v>79</v>
      </c>
      <c r="D255" s="40">
        <v>3</v>
      </c>
      <c r="E255" s="40" t="s">
        <v>16</v>
      </c>
      <c r="F255" s="40"/>
      <c r="G255" s="30">
        <f t="shared" si="14"/>
        <v>0</v>
      </c>
    </row>
    <row r="256" spans="1:7" x14ac:dyDescent="0.2">
      <c r="A256" s="38">
        <v>5</v>
      </c>
      <c r="B256" s="38"/>
      <c r="C256" s="41" t="s">
        <v>331</v>
      </c>
      <c r="D256" s="40"/>
      <c r="E256" s="40" t="s">
        <v>16</v>
      </c>
      <c r="F256" s="40"/>
      <c r="G256" s="30">
        <f t="shared" si="14"/>
        <v>0</v>
      </c>
    </row>
    <row r="257" spans="1:7" x14ac:dyDescent="0.2">
      <c r="A257" s="38">
        <v>6</v>
      </c>
      <c r="B257" s="38"/>
      <c r="C257" s="38" t="s">
        <v>77</v>
      </c>
      <c r="D257" s="40"/>
      <c r="E257" s="40" t="s">
        <v>16</v>
      </c>
      <c r="F257" s="40"/>
      <c r="G257" s="30">
        <f t="shared" si="14"/>
        <v>0</v>
      </c>
    </row>
    <row r="258" spans="1:7" x14ac:dyDescent="0.2">
      <c r="A258" s="38">
        <v>7</v>
      </c>
      <c r="B258" s="38"/>
      <c r="C258" s="38" t="s">
        <v>78</v>
      </c>
      <c r="D258" s="40">
        <v>3</v>
      </c>
      <c r="E258" s="40" t="s">
        <v>16</v>
      </c>
      <c r="F258" s="40"/>
      <c r="G258" s="30">
        <f t="shared" si="14"/>
        <v>0</v>
      </c>
    </row>
    <row r="259" spans="1:7" x14ac:dyDescent="0.2">
      <c r="A259" s="38">
        <v>8</v>
      </c>
      <c r="B259" s="38"/>
      <c r="C259" s="38" t="s">
        <v>44</v>
      </c>
      <c r="D259" s="40">
        <v>4</v>
      </c>
      <c r="E259" s="40" t="s">
        <v>28</v>
      </c>
      <c r="F259" s="40"/>
      <c r="G259" s="30">
        <f t="shared" si="14"/>
        <v>0</v>
      </c>
    </row>
    <row r="260" spans="1:7" x14ac:dyDescent="0.2">
      <c r="A260" s="38">
        <v>9</v>
      </c>
      <c r="B260" s="38"/>
      <c r="C260" s="38" t="s">
        <v>30</v>
      </c>
      <c r="D260" s="40">
        <v>6</v>
      </c>
      <c r="E260" s="40" t="s">
        <v>28</v>
      </c>
      <c r="F260" s="40"/>
      <c r="G260" s="30">
        <f t="shared" si="14"/>
        <v>0</v>
      </c>
    </row>
    <row r="261" spans="1:7" x14ac:dyDescent="0.2">
      <c r="A261" s="38">
        <v>10</v>
      </c>
      <c r="B261" s="38"/>
      <c r="C261" s="38" t="s">
        <v>31</v>
      </c>
      <c r="D261" s="40">
        <v>6</v>
      </c>
      <c r="E261" s="40" t="s">
        <v>28</v>
      </c>
      <c r="F261" s="40"/>
      <c r="G261" s="30">
        <f t="shared" si="14"/>
        <v>0</v>
      </c>
    </row>
    <row r="262" spans="1:7" x14ac:dyDescent="0.2">
      <c r="A262" s="38"/>
      <c r="B262" s="38"/>
      <c r="C262" s="39" t="s">
        <v>287</v>
      </c>
      <c r="D262" s="40"/>
      <c r="E262" s="52"/>
      <c r="F262" s="52"/>
    </row>
    <row r="263" spans="1:7" x14ac:dyDescent="0.2">
      <c r="A263" s="38">
        <v>11</v>
      </c>
      <c r="B263" s="38" t="s">
        <v>34</v>
      </c>
      <c r="C263" s="38" t="s">
        <v>352</v>
      </c>
      <c r="D263" s="42">
        <v>0</v>
      </c>
      <c r="E263" s="40" t="s">
        <v>19</v>
      </c>
      <c r="F263" s="40"/>
      <c r="G263" s="30">
        <f t="shared" si="14"/>
        <v>0</v>
      </c>
    </row>
    <row r="264" spans="1:7" x14ac:dyDescent="0.2">
      <c r="A264" s="38">
        <v>12</v>
      </c>
      <c r="B264" s="38" t="s">
        <v>332</v>
      </c>
      <c r="C264" s="38" t="s">
        <v>350</v>
      </c>
      <c r="D264" s="42">
        <v>1896</v>
      </c>
      <c r="E264" s="40" t="s">
        <v>19</v>
      </c>
      <c r="F264" s="40"/>
      <c r="G264" s="30">
        <f t="shared" si="14"/>
        <v>0</v>
      </c>
    </row>
    <row r="265" spans="1:7" x14ac:dyDescent="0.2">
      <c r="A265" s="38">
        <v>13</v>
      </c>
      <c r="B265" s="38" t="s">
        <v>333</v>
      </c>
      <c r="C265" s="38" t="s">
        <v>351</v>
      </c>
      <c r="D265" s="42">
        <v>1006</v>
      </c>
      <c r="E265" s="40" t="s">
        <v>19</v>
      </c>
      <c r="F265" s="40"/>
      <c r="G265" s="30">
        <f t="shared" si="14"/>
        <v>0</v>
      </c>
    </row>
    <row r="266" spans="1:7" x14ac:dyDescent="0.2">
      <c r="A266" s="38">
        <v>14</v>
      </c>
      <c r="B266" s="38" t="s">
        <v>35</v>
      </c>
      <c r="C266" s="38" t="s">
        <v>334</v>
      </c>
      <c r="D266" s="42">
        <v>12</v>
      </c>
      <c r="E266" s="40" t="s">
        <v>16</v>
      </c>
      <c r="F266" s="40"/>
      <c r="G266" s="30">
        <f t="shared" si="14"/>
        <v>0</v>
      </c>
    </row>
    <row r="267" spans="1:7" x14ac:dyDescent="0.2">
      <c r="A267" s="38">
        <v>15</v>
      </c>
      <c r="B267" s="38" t="s">
        <v>36</v>
      </c>
      <c r="C267" s="38" t="s">
        <v>335</v>
      </c>
      <c r="D267" s="40">
        <v>0</v>
      </c>
      <c r="E267" s="40" t="s">
        <v>16</v>
      </c>
      <c r="F267" s="40"/>
      <c r="G267" s="30">
        <f t="shared" si="14"/>
        <v>0</v>
      </c>
    </row>
    <row r="268" spans="1:7" x14ac:dyDescent="0.2">
      <c r="A268" s="38">
        <v>16</v>
      </c>
      <c r="B268" s="38" t="s">
        <v>231</v>
      </c>
      <c r="C268" s="38" t="s">
        <v>336</v>
      </c>
      <c r="D268" s="40">
        <v>6</v>
      </c>
      <c r="E268" s="40" t="s">
        <v>16</v>
      </c>
      <c r="F268" s="40"/>
      <c r="G268" s="30">
        <f t="shared" si="14"/>
        <v>0</v>
      </c>
    </row>
    <row r="269" spans="1:7" x14ac:dyDescent="0.2">
      <c r="A269" s="38">
        <v>17</v>
      </c>
      <c r="B269" s="38" t="s">
        <v>337</v>
      </c>
      <c r="C269" s="38" t="s">
        <v>338</v>
      </c>
      <c r="D269" s="40">
        <v>2</v>
      </c>
      <c r="E269" s="40" t="s">
        <v>16</v>
      </c>
      <c r="F269" s="40"/>
      <c r="G269" s="30">
        <f t="shared" si="14"/>
        <v>0</v>
      </c>
    </row>
    <row r="270" spans="1:7" x14ac:dyDescent="0.2">
      <c r="A270" s="38">
        <v>18</v>
      </c>
      <c r="B270" s="38" t="s">
        <v>37</v>
      </c>
      <c r="C270" s="38" t="s">
        <v>339</v>
      </c>
      <c r="D270" s="40">
        <v>0</v>
      </c>
      <c r="E270" s="40" t="s">
        <v>16</v>
      </c>
      <c r="F270" s="40"/>
      <c r="G270" s="30">
        <f t="shared" si="14"/>
        <v>0</v>
      </c>
    </row>
    <row r="271" spans="1:7" x14ac:dyDescent="0.2">
      <c r="A271" s="38">
        <v>19</v>
      </c>
      <c r="B271" s="38" t="s">
        <v>340</v>
      </c>
      <c r="C271" s="38" t="s">
        <v>341</v>
      </c>
      <c r="D271" s="40">
        <v>6</v>
      </c>
      <c r="E271" s="40" t="s">
        <v>16</v>
      </c>
      <c r="F271" s="40"/>
      <c r="G271" s="30">
        <f t="shared" si="14"/>
        <v>0</v>
      </c>
    </row>
    <row r="272" spans="1:7" x14ac:dyDescent="0.2">
      <c r="A272" s="38">
        <v>20</v>
      </c>
      <c r="B272" s="38" t="s">
        <v>342</v>
      </c>
      <c r="C272" s="38" t="s">
        <v>343</v>
      </c>
      <c r="D272" s="40">
        <v>2</v>
      </c>
      <c r="E272" s="40" t="s">
        <v>16</v>
      </c>
      <c r="F272" s="40"/>
      <c r="G272" s="30">
        <f t="shared" si="14"/>
        <v>0</v>
      </c>
    </row>
    <row r="273" spans="1:7" x14ac:dyDescent="0.2">
      <c r="A273" s="38">
        <v>21</v>
      </c>
      <c r="B273" s="38" t="s">
        <v>344</v>
      </c>
      <c r="C273" s="38" t="s">
        <v>353</v>
      </c>
      <c r="D273" s="40">
        <v>1</v>
      </c>
      <c r="E273" s="40" t="s">
        <v>16</v>
      </c>
      <c r="F273" s="40"/>
      <c r="G273" s="30">
        <f t="shared" si="14"/>
        <v>0</v>
      </c>
    </row>
    <row r="274" spans="1:7" x14ac:dyDescent="0.2">
      <c r="A274" s="38">
        <v>22</v>
      </c>
      <c r="B274" s="38" t="s">
        <v>38</v>
      </c>
      <c r="C274" s="38" t="s">
        <v>354</v>
      </c>
      <c r="D274" s="40">
        <v>6</v>
      </c>
      <c r="E274" s="40" t="s">
        <v>16</v>
      </c>
      <c r="F274" s="40"/>
      <c r="G274" s="30">
        <f t="shared" si="14"/>
        <v>0</v>
      </c>
    </row>
    <row r="275" spans="1:7" x14ac:dyDescent="0.2">
      <c r="A275" s="38">
        <v>23</v>
      </c>
      <c r="B275" s="38" t="s">
        <v>39</v>
      </c>
      <c r="C275" s="38" t="s">
        <v>345</v>
      </c>
      <c r="D275" s="40">
        <v>12</v>
      </c>
      <c r="E275" s="40" t="s">
        <v>16</v>
      </c>
      <c r="F275" s="40"/>
      <c r="G275" s="30">
        <f t="shared" si="14"/>
        <v>0</v>
      </c>
    </row>
    <row r="276" spans="1:7" x14ac:dyDescent="0.2">
      <c r="A276" s="38">
        <v>24</v>
      </c>
      <c r="B276" s="38" t="s">
        <v>40</v>
      </c>
      <c r="C276" s="38" t="s">
        <v>346</v>
      </c>
      <c r="D276" s="40">
        <v>2</v>
      </c>
      <c r="E276" s="40" t="s">
        <v>16</v>
      </c>
      <c r="F276" s="40"/>
      <c r="G276" s="30">
        <f t="shared" si="14"/>
        <v>0</v>
      </c>
    </row>
    <row r="277" spans="1:7" x14ac:dyDescent="0.2">
      <c r="A277" s="38">
        <v>25</v>
      </c>
      <c r="B277" s="38" t="s">
        <v>41</v>
      </c>
      <c r="C277" s="38" t="s">
        <v>347</v>
      </c>
      <c r="D277" s="40">
        <v>12</v>
      </c>
      <c r="E277" s="40" t="s">
        <v>16</v>
      </c>
      <c r="F277" s="40"/>
      <c r="G277" s="30">
        <f t="shared" si="14"/>
        <v>0</v>
      </c>
    </row>
    <row r="278" spans="1:7" x14ac:dyDescent="0.2">
      <c r="A278" s="38">
        <v>26</v>
      </c>
      <c r="B278" s="38" t="s">
        <v>42</v>
      </c>
      <c r="C278" s="38" t="s">
        <v>348</v>
      </c>
      <c r="D278" s="40">
        <v>8</v>
      </c>
      <c r="E278" s="40" t="s">
        <v>16</v>
      </c>
      <c r="F278" s="40"/>
      <c r="G278" s="30">
        <f t="shared" si="14"/>
        <v>0</v>
      </c>
    </row>
    <row r="279" spans="1:7" x14ac:dyDescent="0.2">
      <c r="A279" s="38">
        <v>27</v>
      </c>
      <c r="B279" s="38" t="s">
        <v>43</v>
      </c>
      <c r="C279" s="38" t="s">
        <v>349</v>
      </c>
      <c r="D279" s="40">
        <v>6</v>
      </c>
      <c r="E279" s="40" t="s">
        <v>16</v>
      </c>
      <c r="F279" s="40"/>
      <c r="G279" s="30">
        <f t="shared" si="14"/>
        <v>0</v>
      </c>
    </row>
    <row r="280" spans="1:7" x14ac:dyDescent="0.2">
      <c r="A280" s="38">
        <v>28</v>
      </c>
      <c r="B280" s="38"/>
      <c r="C280" s="38" t="s">
        <v>44</v>
      </c>
      <c r="D280" s="40">
        <v>4</v>
      </c>
      <c r="E280" s="40" t="s">
        <v>28</v>
      </c>
      <c r="F280" s="40"/>
      <c r="G280" s="30">
        <f t="shared" si="14"/>
        <v>0</v>
      </c>
    </row>
    <row r="281" spans="1:7" x14ac:dyDescent="0.2">
      <c r="A281" s="38">
        <v>29</v>
      </c>
      <c r="B281" s="38"/>
      <c r="C281" s="38" t="s">
        <v>30</v>
      </c>
      <c r="D281" s="40">
        <v>6</v>
      </c>
      <c r="E281" s="40" t="s">
        <v>28</v>
      </c>
      <c r="F281" s="40"/>
      <c r="G281" s="30">
        <f t="shared" si="14"/>
        <v>0</v>
      </c>
    </row>
    <row r="282" spans="1:7" x14ac:dyDescent="0.2">
      <c r="A282" s="38">
        <v>30</v>
      </c>
      <c r="B282" s="38"/>
      <c r="C282" s="38" t="s">
        <v>31</v>
      </c>
      <c r="D282" s="40">
        <v>6</v>
      </c>
      <c r="E282" s="40" t="s">
        <v>28</v>
      </c>
      <c r="F282" s="40"/>
      <c r="G282" s="30">
        <f t="shared" si="14"/>
        <v>0</v>
      </c>
    </row>
    <row r="283" spans="1:7" x14ac:dyDescent="0.2">
      <c r="A283" s="38">
        <v>31</v>
      </c>
      <c r="B283" s="38"/>
      <c r="C283" s="38" t="s">
        <v>355</v>
      </c>
      <c r="D283" s="40">
        <v>0</v>
      </c>
      <c r="E283" s="40" t="s">
        <v>16</v>
      </c>
      <c r="F283" s="40"/>
      <c r="G283" s="30">
        <f t="shared" si="14"/>
        <v>0</v>
      </c>
    </row>
    <row r="284" spans="1:7" x14ac:dyDescent="0.2">
      <c r="A284" s="38">
        <v>32</v>
      </c>
      <c r="B284" s="38"/>
      <c r="C284" s="38" t="s">
        <v>356</v>
      </c>
      <c r="D284" s="40">
        <v>2</v>
      </c>
      <c r="E284" s="40" t="s">
        <v>16</v>
      </c>
      <c r="F284" s="40"/>
      <c r="G284" s="30">
        <f t="shared" si="14"/>
        <v>0</v>
      </c>
    </row>
    <row r="285" spans="1:7" x14ac:dyDescent="0.2">
      <c r="A285" s="38"/>
      <c r="B285" s="38"/>
      <c r="C285" s="39" t="s">
        <v>303</v>
      </c>
      <c r="D285" s="40"/>
      <c r="E285" s="40"/>
      <c r="F285" s="40"/>
    </row>
    <row r="286" spans="1:7" x14ac:dyDescent="0.2">
      <c r="A286" s="38">
        <v>33</v>
      </c>
      <c r="B286" s="38" t="s">
        <v>45</v>
      </c>
      <c r="C286" s="38" t="s">
        <v>46</v>
      </c>
      <c r="D286" s="40">
        <v>0</v>
      </c>
      <c r="E286" s="40" t="s">
        <v>16</v>
      </c>
      <c r="F286" s="40"/>
      <c r="G286" s="30">
        <f t="shared" si="14"/>
        <v>0</v>
      </c>
    </row>
    <row r="287" spans="1:7" x14ac:dyDescent="0.2">
      <c r="A287" s="38">
        <v>34</v>
      </c>
      <c r="B287" s="38" t="s">
        <v>47</v>
      </c>
      <c r="C287" s="38" t="s">
        <v>48</v>
      </c>
      <c r="D287" s="40">
        <v>0</v>
      </c>
      <c r="E287" s="40" t="s">
        <v>16</v>
      </c>
      <c r="F287" s="40"/>
      <c r="G287" s="30">
        <f t="shared" si="14"/>
        <v>0</v>
      </c>
    </row>
    <row r="288" spans="1:7" x14ac:dyDescent="0.2">
      <c r="A288" s="38">
        <v>35</v>
      </c>
      <c r="B288" s="38" t="s">
        <v>49</v>
      </c>
      <c r="C288" s="38" t="s">
        <v>50</v>
      </c>
      <c r="D288" s="40">
        <v>0</v>
      </c>
      <c r="E288" s="40" t="s">
        <v>16</v>
      </c>
      <c r="F288" s="40"/>
      <c r="G288" s="30">
        <f t="shared" si="14"/>
        <v>0</v>
      </c>
    </row>
    <row r="289" spans="1:7" x14ac:dyDescent="0.2">
      <c r="A289" s="38">
        <v>36</v>
      </c>
      <c r="B289" s="38" t="s">
        <v>32</v>
      </c>
      <c r="C289" s="38" t="s">
        <v>33</v>
      </c>
      <c r="D289" s="40">
        <v>1</v>
      </c>
      <c r="E289" s="40" t="s">
        <v>16</v>
      </c>
      <c r="F289" s="40"/>
      <c r="G289" s="30">
        <f t="shared" si="14"/>
        <v>0</v>
      </c>
    </row>
    <row r="290" spans="1:7" x14ac:dyDescent="0.2">
      <c r="A290" s="38">
        <v>37</v>
      </c>
      <c r="B290" s="38"/>
      <c r="C290" s="38" t="s">
        <v>357</v>
      </c>
      <c r="D290" s="40">
        <v>1</v>
      </c>
      <c r="E290" s="40" t="s">
        <v>29</v>
      </c>
      <c r="F290" s="40"/>
      <c r="G290" s="30">
        <f t="shared" si="14"/>
        <v>0</v>
      </c>
    </row>
    <row r="291" spans="1:7" x14ac:dyDescent="0.2">
      <c r="A291" s="38">
        <v>38</v>
      </c>
      <c r="B291" s="38"/>
      <c r="C291" s="38" t="s">
        <v>393</v>
      </c>
      <c r="D291" s="38">
        <v>0</v>
      </c>
      <c r="E291" s="38" t="s">
        <v>16</v>
      </c>
      <c r="F291" s="38"/>
      <c r="G291" s="56">
        <f t="shared" ref="G291" si="15">D291*F291</f>
        <v>0</v>
      </c>
    </row>
    <row r="292" spans="1:7" x14ac:dyDescent="0.2">
      <c r="A292" s="38">
        <v>39</v>
      </c>
      <c r="B292" s="38" t="s">
        <v>14</v>
      </c>
      <c r="C292" s="38" t="s">
        <v>15</v>
      </c>
      <c r="D292" s="40">
        <v>0</v>
      </c>
      <c r="E292" s="40" t="s">
        <v>16</v>
      </c>
      <c r="F292" s="40"/>
      <c r="G292" s="30">
        <f t="shared" ref="G292:G306" si="16">D292*F292</f>
        <v>0</v>
      </c>
    </row>
    <row r="293" spans="1:7" x14ac:dyDescent="0.2">
      <c r="A293" s="38">
        <v>40</v>
      </c>
      <c r="B293" s="38" t="s">
        <v>17</v>
      </c>
      <c r="C293" s="38" t="s">
        <v>18</v>
      </c>
      <c r="D293" s="40">
        <v>0</v>
      </c>
      <c r="E293" s="40" t="s">
        <v>16</v>
      </c>
      <c r="F293" s="40"/>
      <c r="G293" s="30">
        <f t="shared" si="16"/>
        <v>0</v>
      </c>
    </row>
    <row r="294" spans="1:7" x14ac:dyDescent="0.2">
      <c r="A294" s="38">
        <v>41</v>
      </c>
      <c r="B294" s="38" t="s">
        <v>51</v>
      </c>
      <c r="C294" s="38" t="s">
        <v>52</v>
      </c>
      <c r="D294" s="40">
        <v>0</v>
      </c>
      <c r="E294" s="40" t="s">
        <v>19</v>
      </c>
      <c r="F294" s="40"/>
      <c r="G294" s="30">
        <f t="shared" si="16"/>
        <v>0</v>
      </c>
    </row>
    <row r="295" spans="1:7" x14ac:dyDescent="0.2">
      <c r="A295" s="38">
        <v>42</v>
      </c>
      <c r="B295" s="38" t="s">
        <v>53</v>
      </c>
      <c r="C295" s="38" t="s">
        <v>54</v>
      </c>
      <c r="D295" s="40">
        <v>0</v>
      </c>
      <c r="E295" s="40" t="s">
        <v>16</v>
      </c>
      <c r="F295" s="40"/>
      <c r="G295" s="30">
        <f t="shared" si="16"/>
        <v>0</v>
      </c>
    </row>
    <row r="296" spans="1:7" x14ac:dyDescent="0.2">
      <c r="A296" s="38">
        <v>43</v>
      </c>
      <c r="B296" s="38" t="s">
        <v>55</v>
      </c>
      <c r="C296" s="38" t="s">
        <v>56</v>
      </c>
      <c r="D296" s="40">
        <v>0</v>
      </c>
      <c r="E296" s="40" t="s">
        <v>19</v>
      </c>
      <c r="F296" s="40"/>
      <c r="G296" s="30">
        <f t="shared" si="16"/>
        <v>0</v>
      </c>
    </row>
    <row r="297" spans="1:7" x14ac:dyDescent="0.2">
      <c r="A297" s="38">
        <v>44</v>
      </c>
      <c r="B297" s="38"/>
      <c r="C297" s="38" t="s">
        <v>30</v>
      </c>
      <c r="D297" s="40">
        <v>6</v>
      </c>
      <c r="E297" s="40" t="s">
        <v>28</v>
      </c>
      <c r="F297" s="40"/>
      <c r="G297" s="30">
        <f t="shared" si="16"/>
        <v>0</v>
      </c>
    </row>
    <row r="298" spans="1:7" x14ac:dyDescent="0.2">
      <c r="A298" s="38">
        <v>45</v>
      </c>
      <c r="B298" s="38"/>
      <c r="C298" s="38" t="s">
        <v>31</v>
      </c>
      <c r="D298" s="40">
        <v>6</v>
      </c>
      <c r="E298" s="40" t="s">
        <v>28</v>
      </c>
      <c r="F298" s="40"/>
      <c r="G298" s="30">
        <f t="shared" si="16"/>
        <v>0</v>
      </c>
    </row>
    <row r="299" spans="1:7" x14ac:dyDescent="0.2">
      <c r="A299" s="38">
        <v>46</v>
      </c>
      <c r="B299" s="38"/>
      <c r="C299" s="38" t="s">
        <v>327</v>
      </c>
      <c r="D299" s="40">
        <v>8</v>
      </c>
      <c r="E299" s="40" t="s">
        <v>28</v>
      </c>
      <c r="F299" s="40"/>
      <c r="G299" s="30">
        <f t="shared" si="16"/>
        <v>0</v>
      </c>
    </row>
    <row r="300" spans="1:7" x14ac:dyDescent="0.2">
      <c r="A300" s="38">
        <v>47</v>
      </c>
      <c r="B300" s="38"/>
      <c r="C300" s="38" t="s">
        <v>328</v>
      </c>
      <c r="D300" s="40">
        <v>24</v>
      </c>
      <c r="E300" s="40" t="s">
        <v>28</v>
      </c>
      <c r="F300" s="40"/>
      <c r="G300" s="30">
        <f t="shared" si="16"/>
        <v>0</v>
      </c>
    </row>
    <row r="301" spans="1:7" x14ac:dyDescent="0.2">
      <c r="A301" s="38">
        <v>48</v>
      </c>
      <c r="B301" s="38"/>
      <c r="C301" s="38" t="s">
        <v>329</v>
      </c>
      <c r="D301" s="40">
        <v>12</v>
      </c>
      <c r="E301" s="40" t="s">
        <v>28</v>
      </c>
      <c r="F301" s="40"/>
      <c r="G301" s="30">
        <f t="shared" si="16"/>
        <v>0</v>
      </c>
    </row>
    <row r="302" spans="1:7" x14ac:dyDescent="0.2">
      <c r="A302" s="38">
        <v>49</v>
      </c>
      <c r="B302" s="38"/>
      <c r="C302" s="38" t="s">
        <v>330</v>
      </c>
      <c r="D302" s="40">
        <v>8</v>
      </c>
      <c r="E302" s="40" t="s">
        <v>28</v>
      </c>
      <c r="F302" s="40"/>
      <c r="G302" s="30">
        <f t="shared" si="16"/>
        <v>0</v>
      </c>
    </row>
    <row r="303" spans="1:7" x14ac:dyDescent="0.2">
      <c r="A303" s="38">
        <v>50</v>
      </c>
      <c r="B303" s="38"/>
      <c r="C303" s="38" t="s">
        <v>358</v>
      </c>
      <c r="D303" s="40">
        <v>36</v>
      </c>
      <c r="E303" s="40" t="s">
        <v>28</v>
      </c>
      <c r="F303" s="40"/>
      <c r="G303" s="30">
        <f t="shared" si="16"/>
        <v>0</v>
      </c>
    </row>
    <row r="304" spans="1:7" x14ac:dyDescent="0.2">
      <c r="A304" s="38"/>
      <c r="B304" s="38"/>
      <c r="C304" s="39" t="s">
        <v>318</v>
      </c>
      <c r="D304" s="40"/>
      <c r="E304" s="40"/>
      <c r="F304" s="40"/>
    </row>
    <row r="305" spans="1:7" x14ac:dyDescent="0.2">
      <c r="A305" s="38">
        <v>51</v>
      </c>
      <c r="B305" s="38"/>
      <c r="C305" s="38" t="s">
        <v>359</v>
      </c>
      <c r="D305" s="40">
        <v>2</v>
      </c>
      <c r="E305" s="40" t="s">
        <v>16</v>
      </c>
      <c r="F305" s="40"/>
      <c r="G305" s="30">
        <f t="shared" si="16"/>
        <v>0</v>
      </c>
    </row>
    <row r="306" spans="1:7" x14ac:dyDescent="0.2">
      <c r="A306" s="38">
        <v>52</v>
      </c>
      <c r="B306" s="38"/>
      <c r="C306" s="38" t="s">
        <v>360</v>
      </c>
      <c r="D306" s="40">
        <v>1</v>
      </c>
      <c r="E306" s="40" t="s">
        <v>16</v>
      </c>
      <c r="F306" s="40"/>
      <c r="G306" s="30">
        <f t="shared" si="16"/>
        <v>0</v>
      </c>
    </row>
    <row r="307" spans="1:7" ht="15" x14ac:dyDescent="0.25">
      <c r="A307" s="46"/>
      <c r="B307" s="46"/>
      <c r="C307" s="47" t="s">
        <v>0</v>
      </c>
      <c r="D307" s="48"/>
      <c r="E307" s="48"/>
      <c r="F307" s="48"/>
      <c r="G307" s="49">
        <f>SUM(G252:G306)</f>
        <v>0</v>
      </c>
    </row>
    <row r="308" spans="1:7" ht="14.25" x14ac:dyDescent="0.2">
      <c r="B308" s="1"/>
      <c r="C308" s="50" t="s">
        <v>12</v>
      </c>
      <c r="G308" s="51">
        <f>0.21*G307</f>
        <v>0</v>
      </c>
    </row>
    <row r="310" spans="1:7" ht="15.75" x14ac:dyDescent="0.25">
      <c r="C310" s="5" t="s">
        <v>284</v>
      </c>
    </row>
    <row r="311" spans="1:7" x14ac:dyDescent="0.2">
      <c r="A311" s="18" t="s">
        <v>5</v>
      </c>
      <c r="B311" s="18" t="s">
        <v>6</v>
      </c>
      <c r="C311" s="18" t="s">
        <v>7</v>
      </c>
      <c r="D311" s="28" t="s">
        <v>373</v>
      </c>
      <c r="E311" s="28" t="s">
        <v>374</v>
      </c>
      <c r="F311" s="28" t="s">
        <v>8</v>
      </c>
      <c r="G311" s="29" t="s">
        <v>0</v>
      </c>
    </row>
    <row r="312" spans="1:7" x14ac:dyDescent="0.2">
      <c r="A312" s="38"/>
      <c r="B312" s="38"/>
      <c r="C312" s="39" t="s">
        <v>285</v>
      </c>
      <c r="D312" s="40"/>
      <c r="E312" s="52"/>
      <c r="F312" s="52"/>
    </row>
    <row r="313" spans="1:7" ht="24" x14ac:dyDescent="0.2">
      <c r="A313" s="38">
        <v>1</v>
      </c>
      <c r="B313" s="41" t="s">
        <v>375</v>
      </c>
      <c r="C313" s="57" t="s">
        <v>376</v>
      </c>
      <c r="D313" s="42">
        <v>0</v>
      </c>
      <c r="E313" s="42" t="s">
        <v>19</v>
      </c>
      <c r="F313" s="58"/>
      <c r="G313" s="30">
        <f t="shared" ref="G313:G320" si="17">D313*F313</f>
        <v>0</v>
      </c>
    </row>
    <row r="314" spans="1:7" ht="24" x14ac:dyDescent="0.2">
      <c r="A314" s="38">
        <v>2</v>
      </c>
      <c r="B314" s="41" t="s">
        <v>427</v>
      </c>
      <c r="C314" s="57" t="s">
        <v>428</v>
      </c>
      <c r="D314" s="42">
        <v>35</v>
      </c>
      <c r="E314" s="42" t="s">
        <v>19</v>
      </c>
      <c r="F314" s="58"/>
      <c r="G314" s="30">
        <f t="shared" si="17"/>
        <v>0</v>
      </c>
    </row>
    <row r="315" spans="1:7" ht="36" x14ac:dyDescent="0.2">
      <c r="A315" s="38">
        <v>3</v>
      </c>
      <c r="B315" s="41" t="s">
        <v>377</v>
      </c>
      <c r="C315" s="57" t="s">
        <v>378</v>
      </c>
      <c r="D315" s="42">
        <v>0</v>
      </c>
      <c r="E315" s="42" t="s">
        <v>16</v>
      </c>
      <c r="F315" s="58"/>
      <c r="G315" s="30">
        <f t="shared" si="17"/>
        <v>0</v>
      </c>
    </row>
    <row r="316" spans="1:7" ht="24" x14ac:dyDescent="0.2">
      <c r="A316" s="38">
        <v>4</v>
      </c>
      <c r="B316" s="41" t="s">
        <v>379</v>
      </c>
      <c r="C316" s="59" t="s">
        <v>286</v>
      </c>
      <c r="D316" s="42">
        <v>4</v>
      </c>
      <c r="E316" s="42" t="s">
        <v>16</v>
      </c>
      <c r="F316" s="58"/>
      <c r="G316" s="30">
        <f t="shared" si="17"/>
        <v>0</v>
      </c>
    </row>
    <row r="317" spans="1:7" ht="24" x14ac:dyDescent="0.2">
      <c r="A317" s="38">
        <v>5</v>
      </c>
      <c r="B317" s="41" t="s">
        <v>429</v>
      </c>
      <c r="C317" s="59" t="s">
        <v>430</v>
      </c>
      <c r="D317" s="42">
        <v>8</v>
      </c>
      <c r="E317" s="42" t="s">
        <v>16</v>
      </c>
      <c r="F317" s="58"/>
      <c r="G317" s="30">
        <f t="shared" si="17"/>
        <v>0</v>
      </c>
    </row>
    <row r="318" spans="1:7" ht="24" x14ac:dyDescent="0.2">
      <c r="A318" s="38">
        <v>6</v>
      </c>
      <c r="B318" s="41" t="s">
        <v>431</v>
      </c>
      <c r="C318" s="59" t="s">
        <v>432</v>
      </c>
      <c r="D318" s="42">
        <v>4</v>
      </c>
      <c r="E318" s="42" t="s">
        <v>16</v>
      </c>
      <c r="F318" s="58"/>
      <c r="G318" s="30">
        <f t="shared" si="17"/>
        <v>0</v>
      </c>
    </row>
    <row r="319" spans="1:7" ht="24" x14ac:dyDescent="0.2">
      <c r="A319" s="38">
        <v>7</v>
      </c>
      <c r="B319" s="41" t="s">
        <v>382</v>
      </c>
      <c r="C319" s="59" t="s">
        <v>383</v>
      </c>
      <c r="D319" s="42">
        <v>0</v>
      </c>
      <c r="E319" s="42" t="s">
        <v>16</v>
      </c>
      <c r="F319" s="58"/>
      <c r="G319" s="30">
        <f t="shared" si="17"/>
        <v>0</v>
      </c>
    </row>
    <row r="320" spans="1:7" ht="36" x14ac:dyDescent="0.2">
      <c r="A320" s="38">
        <v>8</v>
      </c>
      <c r="B320" s="41" t="s">
        <v>384</v>
      </c>
      <c r="C320" s="59" t="s">
        <v>385</v>
      </c>
      <c r="D320" s="42">
        <v>0</v>
      </c>
      <c r="E320" s="42" t="s">
        <v>16</v>
      </c>
      <c r="F320" s="58"/>
      <c r="G320" s="30">
        <f t="shared" si="17"/>
        <v>0</v>
      </c>
    </row>
    <row r="321" spans="1:7" x14ac:dyDescent="0.2">
      <c r="A321" s="38"/>
      <c r="B321" s="41"/>
      <c r="C321" s="39" t="s">
        <v>287</v>
      </c>
      <c r="D321" s="40"/>
      <c r="E321" s="40"/>
      <c r="F321" s="52"/>
    </row>
    <row r="322" spans="1:7" x14ac:dyDescent="0.2">
      <c r="A322" s="38">
        <v>9</v>
      </c>
      <c r="B322" s="41" t="s">
        <v>380</v>
      </c>
      <c r="C322" s="59" t="s">
        <v>288</v>
      </c>
      <c r="D322" s="42">
        <v>1</v>
      </c>
      <c r="E322" s="42" t="s">
        <v>16</v>
      </c>
      <c r="F322" s="58"/>
      <c r="G322" s="30">
        <f t="shared" ref="G322:G335" si="18">D322*F322</f>
        <v>0</v>
      </c>
    </row>
    <row r="323" spans="1:7" ht="24" x14ac:dyDescent="0.2">
      <c r="A323" s="38">
        <v>10</v>
      </c>
      <c r="B323" s="41" t="s">
        <v>381</v>
      </c>
      <c r="C323" s="59" t="s">
        <v>289</v>
      </c>
      <c r="D323" s="42">
        <v>1</v>
      </c>
      <c r="E323" s="42" t="s">
        <v>16</v>
      </c>
      <c r="F323" s="58"/>
      <c r="G323" s="30">
        <f t="shared" si="18"/>
        <v>0</v>
      </c>
    </row>
    <row r="324" spans="1:7" x14ac:dyDescent="0.2">
      <c r="A324" s="38">
        <v>11</v>
      </c>
      <c r="B324" s="41"/>
      <c r="C324" s="38" t="s">
        <v>290</v>
      </c>
      <c r="D324" s="42">
        <v>12</v>
      </c>
      <c r="E324" s="42" t="s">
        <v>16</v>
      </c>
      <c r="F324" s="58"/>
      <c r="G324" s="30">
        <f t="shared" si="18"/>
        <v>0</v>
      </c>
    </row>
    <row r="325" spans="1:7" x14ac:dyDescent="0.2">
      <c r="A325" s="38">
        <v>12</v>
      </c>
      <c r="B325" s="41"/>
      <c r="C325" s="38" t="s">
        <v>291</v>
      </c>
      <c r="D325" s="42">
        <v>6</v>
      </c>
      <c r="E325" s="42" t="s">
        <v>16</v>
      </c>
      <c r="F325" s="58"/>
      <c r="G325" s="30">
        <f t="shared" si="18"/>
        <v>0</v>
      </c>
    </row>
    <row r="326" spans="1:7" x14ac:dyDescent="0.2">
      <c r="A326" s="38">
        <v>13</v>
      </c>
      <c r="B326" s="41"/>
      <c r="C326" s="38" t="s">
        <v>302</v>
      </c>
      <c r="D326" s="42">
        <v>6</v>
      </c>
      <c r="E326" s="42" t="s">
        <v>16</v>
      </c>
      <c r="F326" s="58"/>
      <c r="G326" s="30">
        <f t="shared" si="18"/>
        <v>0</v>
      </c>
    </row>
    <row r="327" spans="1:7" x14ac:dyDescent="0.2">
      <c r="A327" s="38">
        <v>14</v>
      </c>
      <c r="B327" s="41"/>
      <c r="C327" s="38" t="s">
        <v>295</v>
      </c>
      <c r="D327" s="42">
        <v>3</v>
      </c>
      <c r="E327" s="42" t="s">
        <v>16</v>
      </c>
      <c r="F327" s="58"/>
      <c r="G327" s="30">
        <f t="shared" si="18"/>
        <v>0</v>
      </c>
    </row>
    <row r="328" spans="1:7" ht="24" x14ac:dyDescent="0.2">
      <c r="A328" s="38">
        <v>15</v>
      </c>
      <c r="B328" s="41" t="s">
        <v>292</v>
      </c>
      <c r="C328" s="59" t="s">
        <v>293</v>
      </c>
      <c r="D328" s="42">
        <v>3</v>
      </c>
      <c r="E328" s="42" t="s">
        <v>16</v>
      </c>
      <c r="F328" s="58"/>
      <c r="G328" s="30">
        <f t="shared" si="18"/>
        <v>0</v>
      </c>
    </row>
    <row r="329" spans="1:7" x14ac:dyDescent="0.2">
      <c r="A329" s="38">
        <v>16</v>
      </c>
      <c r="B329" s="41"/>
      <c r="C329" s="59" t="s">
        <v>294</v>
      </c>
      <c r="D329" s="42">
        <v>8</v>
      </c>
      <c r="E329" s="42" t="s">
        <v>16</v>
      </c>
      <c r="F329" s="58"/>
      <c r="G329" s="30">
        <f t="shared" si="18"/>
        <v>0</v>
      </c>
    </row>
    <row r="330" spans="1:7" x14ac:dyDescent="0.2">
      <c r="A330" s="38">
        <v>17</v>
      </c>
      <c r="B330" s="41"/>
      <c r="C330" s="57" t="s">
        <v>301</v>
      </c>
      <c r="D330" s="42">
        <v>0</v>
      </c>
      <c r="E330" s="42" t="s">
        <v>19</v>
      </c>
      <c r="F330" s="58"/>
      <c r="G330" s="30">
        <f t="shared" si="18"/>
        <v>0</v>
      </c>
    </row>
    <row r="331" spans="1:7" x14ac:dyDescent="0.2">
      <c r="A331" s="38">
        <v>18</v>
      </c>
      <c r="B331" s="41"/>
      <c r="C331" s="41" t="s">
        <v>296</v>
      </c>
      <c r="D331" s="42">
        <v>1896</v>
      </c>
      <c r="E331" s="42" t="s">
        <v>19</v>
      </c>
      <c r="F331" s="58"/>
      <c r="G331" s="30">
        <f t="shared" si="18"/>
        <v>0</v>
      </c>
    </row>
    <row r="332" spans="1:7" x14ac:dyDescent="0.2">
      <c r="A332" s="38">
        <v>19</v>
      </c>
      <c r="B332" s="41"/>
      <c r="C332" s="41" t="s">
        <v>297</v>
      </c>
      <c r="D332" s="42">
        <v>0</v>
      </c>
      <c r="E332" s="42" t="s">
        <v>19</v>
      </c>
      <c r="F332" s="58"/>
      <c r="G332" s="30">
        <f t="shared" si="18"/>
        <v>0</v>
      </c>
    </row>
    <row r="333" spans="1:7" x14ac:dyDescent="0.2">
      <c r="A333" s="38">
        <v>20</v>
      </c>
      <c r="B333" s="41"/>
      <c r="C333" s="41" t="s">
        <v>298</v>
      </c>
      <c r="D333" s="42">
        <v>1006</v>
      </c>
      <c r="E333" s="42" t="s">
        <v>19</v>
      </c>
      <c r="F333" s="58"/>
      <c r="G333" s="30">
        <f t="shared" si="18"/>
        <v>0</v>
      </c>
    </row>
    <row r="334" spans="1:7" x14ac:dyDescent="0.2">
      <c r="A334" s="38">
        <v>21</v>
      </c>
      <c r="B334" s="41"/>
      <c r="C334" s="38" t="s">
        <v>299</v>
      </c>
      <c r="D334" s="42">
        <v>0</v>
      </c>
      <c r="E334" s="42" t="s">
        <v>16</v>
      </c>
      <c r="F334" s="58"/>
      <c r="G334" s="30">
        <f t="shared" si="18"/>
        <v>0</v>
      </c>
    </row>
    <row r="335" spans="1:7" x14ac:dyDescent="0.2">
      <c r="A335" s="38">
        <v>22</v>
      </c>
      <c r="B335" s="41"/>
      <c r="C335" s="38" t="s">
        <v>300</v>
      </c>
      <c r="D335" s="42">
        <v>2</v>
      </c>
      <c r="E335" s="42" t="s">
        <v>16</v>
      </c>
      <c r="F335" s="58"/>
      <c r="G335" s="30">
        <f t="shared" si="18"/>
        <v>0</v>
      </c>
    </row>
    <row r="336" spans="1:7" x14ac:dyDescent="0.2">
      <c r="A336" s="38"/>
      <c r="B336" s="41"/>
      <c r="C336" s="39" t="s">
        <v>303</v>
      </c>
      <c r="D336" s="40"/>
      <c r="E336" s="40"/>
      <c r="F336" s="52"/>
    </row>
    <row r="337" spans="1:7" ht="36" x14ac:dyDescent="0.2">
      <c r="A337" s="38">
        <v>23</v>
      </c>
      <c r="B337" s="41" t="s">
        <v>304</v>
      </c>
      <c r="C337" s="59" t="s">
        <v>305</v>
      </c>
      <c r="D337" s="42">
        <v>0</v>
      </c>
      <c r="E337" s="42" t="s">
        <v>16</v>
      </c>
      <c r="F337" s="58"/>
      <c r="G337" s="30">
        <f t="shared" ref="G337:G345" si="19">D337*F337</f>
        <v>0</v>
      </c>
    </row>
    <row r="338" spans="1:7" ht="24" x14ac:dyDescent="0.2">
      <c r="A338" s="38">
        <v>24</v>
      </c>
      <c r="B338" s="41" t="s">
        <v>306</v>
      </c>
      <c r="C338" s="41" t="s">
        <v>307</v>
      </c>
      <c r="D338" s="42">
        <v>0</v>
      </c>
      <c r="E338" s="42" t="s">
        <v>16</v>
      </c>
      <c r="F338" s="58"/>
      <c r="G338" s="30">
        <f t="shared" si="19"/>
        <v>0</v>
      </c>
    </row>
    <row r="339" spans="1:7" ht="24" x14ac:dyDescent="0.2">
      <c r="A339" s="38">
        <v>25</v>
      </c>
      <c r="B339" s="41" t="s">
        <v>308</v>
      </c>
      <c r="C339" s="59" t="s">
        <v>309</v>
      </c>
      <c r="D339" s="42">
        <v>0</v>
      </c>
      <c r="E339" s="42" t="s">
        <v>16</v>
      </c>
      <c r="F339" s="58"/>
      <c r="G339" s="30">
        <f t="shared" si="19"/>
        <v>0</v>
      </c>
    </row>
    <row r="340" spans="1:7" ht="24" x14ac:dyDescent="0.2">
      <c r="A340" s="38">
        <v>26</v>
      </c>
      <c r="B340" s="41" t="s">
        <v>310</v>
      </c>
      <c r="C340" s="41" t="s">
        <v>311</v>
      </c>
      <c r="D340" s="42">
        <v>0</v>
      </c>
      <c r="E340" s="42" t="s">
        <v>16</v>
      </c>
      <c r="F340" s="58"/>
      <c r="G340" s="30">
        <f t="shared" si="19"/>
        <v>0</v>
      </c>
    </row>
    <row r="341" spans="1:7" ht="24" x14ac:dyDescent="0.2">
      <c r="A341" s="38">
        <v>27</v>
      </c>
      <c r="B341" s="41" t="s">
        <v>312</v>
      </c>
      <c r="C341" s="59" t="s">
        <v>313</v>
      </c>
      <c r="D341" s="42">
        <v>0</v>
      </c>
      <c r="E341" s="42" t="s">
        <v>16</v>
      </c>
      <c r="F341" s="58"/>
      <c r="G341" s="30">
        <f t="shared" si="19"/>
        <v>0</v>
      </c>
    </row>
    <row r="342" spans="1:7" ht="24" x14ac:dyDescent="0.2">
      <c r="A342" s="38">
        <v>28</v>
      </c>
      <c r="B342" s="41" t="s">
        <v>314</v>
      </c>
      <c r="C342" s="59" t="s">
        <v>315</v>
      </c>
      <c r="D342" s="42">
        <v>3</v>
      </c>
      <c r="E342" s="42" t="s">
        <v>16</v>
      </c>
      <c r="F342" s="58"/>
      <c r="G342" s="30">
        <f t="shared" si="19"/>
        <v>0</v>
      </c>
    </row>
    <row r="343" spans="1:7" ht="24" x14ac:dyDescent="0.2">
      <c r="A343" s="38">
        <v>29</v>
      </c>
      <c r="B343" s="41" t="s">
        <v>316</v>
      </c>
      <c r="C343" s="41" t="s">
        <v>317</v>
      </c>
      <c r="D343" s="42">
        <v>0</v>
      </c>
      <c r="E343" s="42" t="s">
        <v>16</v>
      </c>
      <c r="F343" s="58"/>
      <c r="G343" s="30">
        <f t="shared" si="19"/>
        <v>0</v>
      </c>
    </row>
    <row r="344" spans="1:7" ht="24" x14ac:dyDescent="0.2">
      <c r="A344" s="38">
        <v>30</v>
      </c>
      <c r="B344" s="41" t="s">
        <v>386</v>
      </c>
      <c r="C344" s="41" t="s">
        <v>387</v>
      </c>
      <c r="D344" s="42">
        <v>0</v>
      </c>
      <c r="E344" s="42" t="s">
        <v>16</v>
      </c>
      <c r="F344" s="58"/>
      <c r="G344" s="30">
        <f t="shared" si="19"/>
        <v>0</v>
      </c>
    </row>
    <row r="345" spans="1:7" ht="36" x14ac:dyDescent="0.2">
      <c r="A345" s="38">
        <v>31</v>
      </c>
      <c r="B345" s="41" t="s">
        <v>388</v>
      </c>
      <c r="C345" s="41" t="s">
        <v>389</v>
      </c>
      <c r="D345" s="42">
        <v>0</v>
      </c>
      <c r="E345" s="42" t="s">
        <v>16</v>
      </c>
      <c r="F345" s="58"/>
      <c r="G345" s="30">
        <f t="shared" si="19"/>
        <v>0</v>
      </c>
    </row>
    <row r="346" spans="1:7" x14ac:dyDescent="0.2">
      <c r="A346" s="38"/>
      <c r="B346" s="41"/>
      <c r="C346" s="39" t="s">
        <v>318</v>
      </c>
      <c r="D346" s="40"/>
      <c r="E346" s="40"/>
      <c r="F346" s="52"/>
    </row>
    <row r="347" spans="1:7" ht="48" x14ac:dyDescent="0.2">
      <c r="A347" s="38">
        <v>32</v>
      </c>
      <c r="B347" s="41" t="s">
        <v>319</v>
      </c>
      <c r="C347" s="41" t="s">
        <v>320</v>
      </c>
      <c r="D347" s="42">
        <v>4</v>
      </c>
      <c r="E347" s="42" t="s">
        <v>16</v>
      </c>
      <c r="F347" s="58"/>
      <c r="G347" s="30">
        <f t="shared" ref="G347:G350" si="20">D347*F347</f>
        <v>0</v>
      </c>
    </row>
    <row r="348" spans="1:7" ht="24" x14ac:dyDescent="0.2">
      <c r="A348" s="38">
        <v>33</v>
      </c>
      <c r="B348" s="41" t="s">
        <v>321</v>
      </c>
      <c r="C348" s="41" t="s">
        <v>322</v>
      </c>
      <c r="D348" s="42">
        <v>10</v>
      </c>
      <c r="E348" s="42" t="s">
        <v>16</v>
      </c>
      <c r="F348" s="58"/>
      <c r="G348" s="30">
        <f t="shared" si="20"/>
        <v>0</v>
      </c>
    </row>
    <row r="349" spans="1:7" ht="36" x14ac:dyDescent="0.2">
      <c r="A349" s="38">
        <v>34</v>
      </c>
      <c r="B349" s="41" t="s">
        <v>323</v>
      </c>
      <c r="C349" s="41" t="s">
        <v>324</v>
      </c>
      <c r="D349" s="42">
        <v>4</v>
      </c>
      <c r="E349" s="42" t="s">
        <v>16</v>
      </c>
      <c r="F349" s="58"/>
      <c r="G349" s="30">
        <f t="shared" si="20"/>
        <v>0</v>
      </c>
    </row>
    <row r="350" spans="1:7" ht="24" x14ac:dyDescent="0.2">
      <c r="A350" s="38">
        <v>35</v>
      </c>
      <c r="B350" s="41" t="s">
        <v>325</v>
      </c>
      <c r="C350" s="41" t="s">
        <v>326</v>
      </c>
      <c r="D350" s="42">
        <v>1</v>
      </c>
      <c r="E350" s="42" t="s">
        <v>16</v>
      </c>
      <c r="F350" s="58"/>
      <c r="G350" s="30">
        <f t="shared" si="20"/>
        <v>0</v>
      </c>
    </row>
    <row r="351" spans="1:7" ht="36" x14ac:dyDescent="0.2">
      <c r="A351" s="38">
        <v>36</v>
      </c>
      <c r="B351" s="41" t="s">
        <v>388</v>
      </c>
      <c r="C351" s="41" t="s">
        <v>389</v>
      </c>
      <c r="D351" s="42">
        <v>4</v>
      </c>
      <c r="E351" s="42" t="s">
        <v>16</v>
      </c>
      <c r="F351" s="58"/>
      <c r="G351" s="30">
        <f t="shared" ref="G351" si="21">D351*F351</f>
        <v>0</v>
      </c>
    </row>
    <row r="352" spans="1:7" ht="15" x14ac:dyDescent="0.25">
      <c r="A352" s="46"/>
      <c r="B352" s="46"/>
      <c r="C352" s="47" t="s">
        <v>0</v>
      </c>
      <c r="D352" s="48"/>
      <c r="E352" s="48"/>
      <c r="F352" s="48"/>
      <c r="G352" s="49">
        <f>SUM(G313:G351)</f>
        <v>0</v>
      </c>
    </row>
    <row r="353" spans="1:7" ht="14.25" x14ac:dyDescent="0.2">
      <c r="B353" s="1"/>
      <c r="C353" s="50" t="s">
        <v>12</v>
      </c>
      <c r="G353" s="51">
        <f>0.21*G352</f>
        <v>0</v>
      </c>
    </row>
    <row r="355" spans="1:7" ht="15.75" x14ac:dyDescent="0.25">
      <c r="C355" s="5" t="s">
        <v>361</v>
      </c>
    </row>
    <row r="356" spans="1:7" x14ac:dyDescent="0.2">
      <c r="A356" s="18" t="s">
        <v>5</v>
      </c>
      <c r="B356" s="18" t="s">
        <v>6</v>
      </c>
      <c r="C356" s="18" t="s">
        <v>7</v>
      </c>
      <c r="D356" s="28" t="s">
        <v>373</v>
      </c>
      <c r="E356" s="28" t="s">
        <v>374</v>
      </c>
      <c r="F356" s="28" t="s">
        <v>8</v>
      </c>
      <c r="G356" s="29" t="s">
        <v>0</v>
      </c>
    </row>
    <row r="357" spans="1:7" x14ac:dyDescent="0.2">
      <c r="A357" s="38">
        <v>1</v>
      </c>
      <c r="B357" s="59" t="s">
        <v>63</v>
      </c>
      <c r="C357" s="41" t="s">
        <v>367</v>
      </c>
      <c r="D357" s="42">
        <v>0</v>
      </c>
      <c r="E357" s="42" t="s">
        <v>16</v>
      </c>
      <c r="F357" s="42"/>
      <c r="G357" s="30">
        <f t="shared" ref="G357:G362" si="22">D357*F357</f>
        <v>0</v>
      </c>
    </row>
    <row r="358" spans="1:7" x14ac:dyDescent="0.2">
      <c r="A358" s="38">
        <v>2</v>
      </c>
      <c r="B358" s="38" t="s">
        <v>32</v>
      </c>
      <c r="C358" s="38" t="s">
        <v>33</v>
      </c>
      <c r="D358" s="40">
        <v>1</v>
      </c>
      <c r="E358" s="40" t="s">
        <v>16</v>
      </c>
      <c r="F358" s="40"/>
      <c r="G358" s="30">
        <f t="shared" si="22"/>
        <v>0</v>
      </c>
    </row>
    <row r="359" spans="1:7" x14ac:dyDescent="0.2">
      <c r="A359" s="38">
        <v>3</v>
      </c>
      <c r="B359" s="38"/>
      <c r="C359" s="38" t="s">
        <v>80</v>
      </c>
      <c r="D359" s="42">
        <v>10</v>
      </c>
      <c r="E359" s="42" t="s">
        <v>16</v>
      </c>
      <c r="F359" s="42"/>
      <c r="G359" s="30">
        <f t="shared" si="22"/>
        <v>0</v>
      </c>
    </row>
    <row r="360" spans="1:7" x14ac:dyDescent="0.2">
      <c r="A360" s="38">
        <v>4</v>
      </c>
      <c r="B360" s="38"/>
      <c r="C360" s="38" t="s">
        <v>368</v>
      </c>
      <c r="D360" s="42">
        <v>5</v>
      </c>
      <c r="E360" s="42" t="s">
        <v>16</v>
      </c>
      <c r="F360" s="42"/>
      <c r="G360" s="30">
        <f t="shared" si="22"/>
        <v>0</v>
      </c>
    </row>
    <row r="361" spans="1:7" x14ac:dyDescent="0.2">
      <c r="A361" s="38">
        <v>5</v>
      </c>
      <c r="B361" s="38"/>
      <c r="C361" s="38" t="s">
        <v>30</v>
      </c>
      <c r="D361" s="40">
        <v>8</v>
      </c>
      <c r="E361" s="40" t="s">
        <v>28</v>
      </c>
      <c r="F361" s="40"/>
      <c r="G361" s="30">
        <f t="shared" si="22"/>
        <v>0</v>
      </c>
    </row>
    <row r="362" spans="1:7" x14ac:dyDescent="0.2">
      <c r="A362" s="38">
        <v>6</v>
      </c>
      <c r="B362" s="38"/>
      <c r="C362" s="38" t="s">
        <v>31</v>
      </c>
      <c r="D362" s="40">
        <v>8</v>
      </c>
      <c r="E362" s="40" t="s">
        <v>28</v>
      </c>
      <c r="F362" s="40"/>
      <c r="G362" s="30">
        <f t="shared" si="22"/>
        <v>0</v>
      </c>
    </row>
    <row r="363" spans="1:7" ht="15" x14ac:dyDescent="0.25">
      <c r="A363" s="46"/>
      <c r="B363" s="46"/>
      <c r="C363" s="47" t="s">
        <v>0</v>
      </c>
      <c r="D363" s="48"/>
      <c r="E363" s="48"/>
      <c r="F363" s="48"/>
      <c r="G363" s="49">
        <f>SUM(G357:G362)</f>
        <v>0</v>
      </c>
    </row>
    <row r="364" spans="1:7" ht="14.25" x14ac:dyDescent="0.2">
      <c r="B364" s="1"/>
      <c r="C364" s="50" t="s">
        <v>12</v>
      </c>
      <c r="G364" s="51">
        <f>0.21*G363</f>
        <v>0</v>
      </c>
    </row>
    <row r="366" spans="1:7" ht="15.75" x14ac:dyDescent="0.25">
      <c r="C366" s="5" t="s">
        <v>362</v>
      </c>
    </row>
    <row r="367" spans="1:7" x14ac:dyDescent="0.2">
      <c r="A367" s="18" t="s">
        <v>5</v>
      </c>
      <c r="B367" s="18" t="s">
        <v>6</v>
      </c>
      <c r="C367" s="18" t="s">
        <v>7</v>
      </c>
      <c r="D367" s="28" t="s">
        <v>373</v>
      </c>
      <c r="E367" s="28" t="s">
        <v>374</v>
      </c>
      <c r="F367" s="28" t="s">
        <v>8</v>
      </c>
      <c r="G367" s="29" t="s">
        <v>0</v>
      </c>
    </row>
    <row r="368" spans="1:7" ht="24" x14ac:dyDescent="0.2">
      <c r="A368" s="38">
        <v>1</v>
      </c>
      <c r="B368" s="41" t="s">
        <v>363</v>
      </c>
      <c r="C368" s="41" t="s">
        <v>364</v>
      </c>
      <c r="D368" s="40">
        <v>0</v>
      </c>
      <c r="E368" s="40" t="s">
        <v>16</v>
      </c>
      <c r="F368" s="60"/>
      <c r="G368" s="30">
        <f t="shared" ref="G368:G372" si="23">D368*F368</f>
        <v>0</v>
      </c>
    </row>
    <row r="369" spans="1:7" x14ac:dyDescent="0.2">
      <c r="A369" s="38">
        <v>2</v>
      </c>
      <c r="B369" s="38"/>
      <c r="C369" s="38" t="s">
        <v>365</v>
      </c>
      <c r="D369" s="40">
        <v>0</v>
      </c>
      <c r="E369" s="40" t="s">
        <v>16</v>
      </c>
      <c r="F369" s="60"/>
      <c r="G369" s="30">
        <f t="shared" si="23"/>
        <v>0</v>
      </c>
    </row>
    <row r="370" spans="1:7" x14ac:dyDescent="0.2">
      <c r="A370" s="38">
        <v>3</v>
      </c>
      <c r="B370" s="38"/>
      <c r="C370" s="41" t="s">
        <v>392</v>
      </c>
      <c r="D370" s="40">
        <v>10</v>
      </c>
      <c r="E370" s="40" t="s">
        <v>16</v>
      </c>
      <c r="F370" s="60"/>
      <c r="G370" s="30">
        <f t="shared" si="23"/>
        <v>0</v>
      </c>
    </row>
    <row r="371" spans="1:7" x14ac:dyDescent="0.2">
      <c r="A371" s="38">
        <v>4</v>
      </c>
      <c r="B371" s="38"/>
      <c r="C371" s="38" t="s">
        <v>366</v>
      </c>
      <c r="D371" s="40">
        <v>0</v>
      </c>
      <c r="E371" s="40" t="s">
        <v>16</v>
      </c>
      <c r="F371" s="60"/>
      <c r="G371" s="30">
        <f t="shared" si="23"/>
        <v>0</v>
      </c>
    </row>
    <row r="372" spans="1:7" ht="36" x14ac:dyDescent="0.2">
      <c r="A372" s="38">
        <v>5</v>
      </c>
      <c r="B372" s="41" t="s">
        <v>390</v>
      </c>
      <c r="C372" s="41" t="s">
        <v>391</v>
      </c>
      <c r="D372" s="40">
        <v>4</v>
      </c>
      <c r="E372" s="40" t="s">
        <v>16</v>
      </c>
      <c r="F372" s="60"/>
      <c r="G372" s="30">
        <f t="shared" si="23"/>
        <v>0</v>
      </c>
    </row>
    <row r="373" spans="1:7" ht="15" x14ac:dyDescent="0.25">
      <c r="A373" s="46"/>
      <c r="B373" s="46"/>
      <c r="C373" s="47" t="s">
        <v>0</v>
      </c>
      <c r="D373" s="48"/>
      <c r="E373" s="48"/>
      <c r="F373" s="48"/>
      <c r="G373" s="49">
        <f>SUM(G368:G372)</f>
        <v>0</v>
      </c>
    </row>
    <row r="374" spans="1:7" ht="14.25" x14ac:dyDescent="0.2">
      <c r="B374" s="1"/>
      <c r="C374" s="50" t="s">
        <v>12</v>
      </c>
      <c r="G374" s="51">
        <f>0.21*G373</f>
        <v>0</v>
      </c>
    </row>
    <row r="375" spans="1:7" x14ac:dyDescent="0.2">
      <c r="B375" s="1"/>
      <c r="C375" s="50"/>
    </row>
    <row r="376" spans="1:7" ht="15.75" x14ac:dyDescent="0.25">
      <c r="C376" s="5" t="s">
        <v>57</v>
      </c>
    </row>
    <row r="377" spans="1:7" x14ac:dyDescent="0.2">
      <c r="A377" s="18" t="s">
        <v>5</v>
      </c>
      <c r="B377" s="18" t="s">
        <v>6</v>
      </c>
      <c r="C377" s="18" t="s">
        <v>7</v>
      </c>
      <c r="D377" s="28" t="s">
        <v>373</v>
      </c>
      <c r="E377" s="28" t="s">
        <v>374</v>
      </c>
      <c r="F377" s="28" t="s">
        <v>8</v>
      </c>
      <c r="G377" s="29" t="s">
        <v>0</v>
      </c>
    </row>
    <row r="378" spans="1:7" x14ac:dyDescent="0.2">
      <c r="A378" s="38">
        <v>1</v>
      </c>
      <c r="B378" s="38"/>
      <c r="C378" s="38" t="s">
        <v>30</v>
      </c>
      <c r="D378" s="40">
        <v>8</v>
      </c>
      <c r="E378" s="40" t="s">
        <v>28</v>
      </c>
      <c r="F378" s="40"/>
      <c r="G378" s="30">
        <f t="shared" ref="G378:G393" si="24">D378*F378</f>
        <v>0</v>
      </c>
    </row>
    <row r="379" spans="1:7" x14ac:dyDescent="0.2">
      <c r="A379" s="38">
        <v>2</v>
      </c>
      <c r="B379" s="38"/>
      <c r="C379" s="38" t="s">
        <v>31</v>
      </c>
      <c r="D379" s="40">
        <v>8</v>
      </c>
      <c r="E379" s="40" t="s">
        <v>28</v>
      </c>
      <c r="F379" s="40"/>
      <c r="G379" s="30">
        <f t="shared" si="24"/>
        <v>0</v>
      </c>
    </row>
    <row r="380" spans="1:7" x14ac:dyDescent="0.2">
      <c r="A380" s="38">
        <v>3</v>
      </c>
      <c r="B380" s="38"/>
      <c r="C380" s="38" t="s">
        <v>58</v>
      </c>
      <c r="D380" s="40">
        <v>0</v>
      </c>
      <c r="E380" s="40" t="s">
        <v>16</v>
      </c>
      <c r="F380" s="40"/>
      <c r="G380" s="30">
        <f t="shared" si="24"/>
        <v>0</v>
      </c>
    </row>
    <row r="381" spans="1:7" x14ac:dyDescent="0.2">
      <c r="A381" s="38">
        <v>4</v>
      </c>
      <c r="B381" s="38"/>
      <c r="C381" s="38" t="s">
        <v>59</v>
      </c>
      <c r="D381" s="40">
        <v>0</v>
      </c>
      <c r="E381" s="40" t="s">
        <v>16</v>
      </c>
      <c r="F381" s="40"/>
      <c r="G381" s="30">
        <f t="shared" si="24"/>
        <v>0</v>
      </c>
    </row>
    <row r="382" spans="1:7" x14ac:dyDescent="0.2">
      <c r="A382" s="38">
        <v>5</v>
      </c>
      <c r="B382" s="38"/>
      <c r="C382" s="38" t="s">
        <v>60</v>
      </c>
      <c r="D382" s="40">
        <v>0</v>
      </c>
      <c r="E382" s="40" t="s">
        <v>16</v>
      </c>
      <c r="F382" s="40"/>
      <c r="G382" s="30">
        <f t="shared" si="24"/>
        <v>0</v>
      </c>
    </row>
    <row r="383" spans="1:7" x14ac:dyDescent="0.2">
      <c r="A383" s="38">
        <v>6</v>
      </c>
      <c r="B383" s="38"/>
      <c r="C383" s="38" t="s">
        <v>370</v>
      </c>
      <c r="D383" s="40">
        <v>4</v>
      </c>
      <c r="E383" s="40" t="s">
        <v>16</v>
      </c>
      <c r="F383" s="40"/>
      <c r="G383" s="30">
        <f t="shared" si="24"/>
        <v>0</v>
      </c>
    </row>
    <row r="384" spans="1:7" x14ac:dyDescent="0.2">
      <c r="A384" s="38">
        <v>7</v>
      </c>
      <c r="B384" s="38"/>
      <c r="C384" s="38" t="s">
        <v>371</v>
      </c>
      <c r="D384" s="40">
        <v>4</v>
      </c>
      <c r="E384" s="40" t="s">
        <v>16</v>
      </c>
      <c r="F384" s="40"/>
      <c r="G384" s="30">
        <f t="shared" si="24"/>
        <v>0</v>
      </c>
    </row>
    <row r="385" spans="1:7" x14ac:dyDescent="0.2">
      <c r="A385" s="38">
        <v>8</v>
      </c>
      <c r="B385" s="38"/>
      <c r="C385" s="38" t="s">
        <v>369</v>
      </c>
      <c r="D385" s="40">
        <v>4</v>
      </c>
      <c r="E385" s="40" t="s">
        <v>16</v>
      </c>
      <c r="F385" s="40"/>
      <c r="G385" s="30">
        <f t="shared" ref="G385" si="25">D385*F385</f>
        <v>0</v>
      </c>
    </row>
    <row r="386" spans="1:7" x14ac:dyDescent="0.2">
      <c r="A386" s="38">
        <v>9</v>
      </c>
      <c r="B386" s="38"/>
      <c r="C386" s="38" t="s">
        <v>61</v>
      </c>
      <c r="D386" s="40">
        <v>1</v>
      </c>
      <c r="E386" s="40" t="s">
        <v>16</v>
      </c>
      <c r="F386" s="40"/>
      <c r="G386" s="30">
        <f t="shared" si="24"/>
        <v>0</v>
      </c>
    </row>
    <row r="387" spans="1:7" x14ac:dyDescent="0.2">
      <c r="A387" s="38">
        <v>10</v>
      </c>
      <c r="B387" s="38"/>
      <c r="C387" s="41" t="s">
        <v>83</v>
      </c>
      <c r="D387" s="40">
        <v>1</v>
      </c>
      <c r="E387" s="40" t="s">
        <v>29</v>
      </c>
      <c r="F387" s="40"/>
      <c r="G387" s="30">
        <f t="shared" si="24"/>
        <v>0</v>
      </c>
    </row>
    <row r="388" spans="1:7" x14ac:dyDescent="0.2">
      <c r="A388" s="38">
        <v>11</v>
      </c>
      <c r="B388" s="38"/>
      <c r="C388" s="38" t="s">
        <v>62</v>
      </c>
      <c r="D388" s="40">
        <v>1</v>
      </c>
      <c r="E388" s="40" t="s">
        <v>29</v>
      </c>
      <c r="F388" s="40"/>
      <c r="G388" s="30">
        <f t="shared" si="24"/>
        <v>0</v>
      </c>
    </row>
    <row r="389" spans="1:7" x14ac:dyDescent="0.2">
      <c r="A389" s="38">
        <v>12</v>
      </c>
      <c r="B389" s="38"/>
      <c r="C389" s="38" t="s">
        <v>33</v>
      </c>
      <c r="D389" s="40">
        <v>1</v>
      </c>
      <c r="E389" s="40" t="s">
        <v>16</v>
      </c>
      <c r="F389" s="40"/>
      <c r="G389" s="30">
        <f t="shared" si="24"/>
        <v>0</v>
      </c>
    </row>
    <row r="390" spans="1:7" ht="24" x14ac:dyDescent="0.2">
      <c r="A390" s="38">
        <v>13</v>
      </c>
      <c r="B390" s="57"/>
      <c r="C390" s="57" t="s">
        <v>81</v>
      </c>
      <c r="D390" s="40">
        <v>0</v>
      </c>
      <c r="E390" s="40" t="s">
        <v>29</v>
      </c>
      <c r="F390" s="40"/>
      <c r="G390" s="30">
        <f t="shared" si="24"/>
        <v>0</v>
      </c>
    </row>
    <row r="391" spans="1:7" x14ac:dyDescent="0.2">
      <c r="A391" s="38">
        <v>14</v>
      </c>
      <c r="B391" s="38"/>
      <c r="C391" s="38" t="s">
        <v>65</v>
      </c>
      <c r="D391" s="40">
        <v>8</v>
      </c>
      <c r="E391" s="40" t="s">
        <v>28</v>
      </c>
      <c r="F391" s="40"/>
      <c r="G391" s="30">
        <f t="shared" si="24"/>
        <v>0</v>
      </c>
    </row>
    <row r="392" spans="1:7" x14ac:dyDescent="0.2">
      <c r="A392" s="38">
        <v>15</v>
      </c>
      <c r="B392" s="38"/>
      <c r="C392" s="38" t="s">
        <v>66</v>
      </c>
      <c r="D392" s="40">
        <v>7</v>
      </c>
      <c r="E392" s="40" t="s">
        <v>67</v>
      </c>
      <c r="F392" s="40"/>
      <c r="G392" s="30">
        <f t="shared" si="24"/>
        <v>0</v>
      </c>
    </row>
    <row r="393" spans="1:7" ht="24" x14ac:dyDescent="0.2">
      <c r="A393" s="38">
        <v>9</v>
      </c>
      <c r="B393" s="41" t="s">
        <v>440</v>
      </c>
      <c r="C393" s="61" t="s">
        <v>442</v>
      </c>
      <c r="D393" s="40">
        <v>4</v>
      </c>
      <c r="E393" s="40" t="s">
        <v>16</v>
      </c>
      <c r="F393" s="40"/>
      <c r="G393" s="30">
        <f t="shared" si="24"/>
        <v>0</v>
      </c>
    </row>
    <row r="394" spans="1:7" ht="15" x14ac:dyDescent="0.25">
      <c r="A394" s="46"/>
      <c r="B394" s="46"/>
      <c r="C394" s="47" t="s">
        <v>0</v>
      </c>
      <c r="D394" s="48"/>
      <c r="E394" s="48"/>
      <c r="F394" s="48"/>
      <c r="G394" s="49">
        <f>SUM(G378:G393)</f>
        <v>0</v>
      </c>
    </row>
    <row r="395" spans="1:7" ht="14.25" x14ac:dyDescent="0.2">
      <c r="B395" s="1"/>
      <c r="C395" s="50" t="s">
        <v>12</v>
      </c>
      <c r="G395" s="51">
        <f>0.21*G394</f>
        <v>0</v>
      </c>
    </row>
    <row r="397" spans="1:7" ht="15.75" x14ac:dyDescent="0.25">
      <c r="C397" s="5" t="s">
        <v>64</v>
      </c>
    </row>
    <row r="398" spans="1:7" x14ac:dyDescent="0.2">
      <c r="A398" s="18" t="s">
        <v>5</v>
      </c>
      <c r="B398" s="18" t="s">
        <v>6</v>
      </c>
      <c r="C398" s="18" t="s">
        <v>7</v>
      </c>
      <c r="D398" s="28" t="s">
        <v>373</v>
      </c>
      <c r="E398" s="28" t="s">
        <v>374</v>
      </c>
      <c r="F398" s="28" t="s">
        <v>8</v>
      </c>
      <c r="G398" s="29" t="s">
        <v>0</v>
      </c>
    </row>
    <row r="399" spans="1:7" ht="156" x14ac:dyDescent="0.2">
      <c r="A399" s="38">
        <v>1</v>
      </c>
      <c r="B399" s="38"/>
      <c r="C399" s="41" t="s">
        <v>84</v>
      </c>
      <c r="D399" s="40">
        <v>0</v>
      </c>
      <c r="E399" s="40" t="s">
        <v>16</v>
      </c>
      <c r="F399" s="40"/>
      <c r="G399" s="30">
        <f t="shared" ref="G399:G408" si="26">D399*F399</f>
        <v>0</v>
      </c>
    </row>
    <row r="400" spans="1:7" x14ac:dyDescent="0.2">
      <c r="A400" s="38"/>
      <c r="B400" s="38"/>
      <c r="C400" s="41" t="s">
        <v>444</v>
      </c>
      <c r="D400" s="40">
        <v>7</v>
      </c>
      <c r="E400" s="40" t="s">
        <v>16</v>
      </c>
      <c r="F400" s="40"/>
    </row>
    <row r="401" spans="1:7" x14ac:dyDescent="0.2">
      <c r="A401" s="38"/>
      <c r="B401" s="38"/>
      <c r="C401" s="41" t="s">
        <v>445</v>
      </c>
      <c r="D401" s="40">
        <v>7</v>
      </c>
      <c r="E401" s="40" t="s">
        <v>16</v>
      </c>
      <c r="F401" s="40"/>
    </row>
    <row r="402" spans="1:7" x14ac:dyDescent="0.2">
      <c r="A402" s="38"/>
      <c r="B402" s="38"/>
      <c r="C402" s="41" t="s">
        <v>446</v>
      </c>
      <c r="D402" s="40">
        <v>7</v>
      </c>
      <c r="E402" s="40" t="s">
        <v>16</v>
      </c>
      <c r="F402" s="40"/>
    </row>
    <row r="403" spans="1:7" x14ac:dyDescent="0.2">
      <c r="A403" s="38"/>
      <c r="B403" s="38"/>
      <c r="C403" s="41" t="s">
        <v>447</v>
      </c>
      <c r="D403" s="40">
        <v>7</v>
      </c>
      <c r="E403" s="40" t="s">
        <v>16</v>
      </c>
      <c r="F403" s="40"/>
    </row>
    <row r="404" spans="1:7" x14ac:dyDescent="0.2">
      <c r="A404" s="38">
        <v>5</v>
      </c>
      <c r="B404" s="41"/>
      <c r="C404" s="61" t="s">
        <v>448</v>
      </c>
      <c r="D404" s="40">
        <v>0</v>
      </c>
      <c r="E404" s="40" t="s">
        <v>16</v>
      </c>
      <c r="F404" s="40"/>
      <c r="G404" s="30">
        <f t="shared" si="26"/>
        <v>0</v>
      </c>
    </row>
    <row r="405" spans="1:7" ht="24" x14ac:dyDescent="0.2">
      <c r="A405" s="62" t="s">
        <v>426</v>
      </c>
      <c r="B405" s="38"/>
      <c r="C405" s="41" t="s">
        <v>449</v>
      </c>
      <c r="D405" s="40">
        <v>2</v>
      </c>
      <c r="E405" s="40" t="s">
        <v>16</v>
      </c>
      <c r="F405" s="40"/>
      <c r="G405" s="30">
        <f t="shared" si="26"/>
        <v>0</v>
      </c>
    </row>
    <row r="406" spans="1:7" ht="24" x14ac:dyDescent="0.2">
      <c r="A406" s="38">
        <v>6</v>
      </c>
      <c r="B406" s="41" t="s">
        <v>394</v>
      </c>
      <c r="C406" s="61" t="s">
        <v>425</v>
      </c>
      <c r="D406" s="40">
        <v>0</v>
      </c>
      <c r="E406" s="40" t="s">
        <v>16</v>
      </c>
      <c r="F406" s="40"/>
      <c r="G406" s="30">
        <f t="shared" si="26"/>
        <v>0</v>
      </c>
    </row>
    <row r="407" spans="1:7" ht="36" x14ac:dyDescent="0.2">
      <c r="A407" s="38">
        <v>7</v>
      </c>
      <c r="B407" s="41" t="s">
        <v>395</v>
      </c>
      <c r="C407" s="63" t="s">
        <v>443</v>
      </c>
      <c r="D407" s="40">
        <v>4</v>
      </c>
      <c r="E407" s="40" t="s">
        <v>16</v>
      </c>
      <c r="F407" s="40"/>
      <c r="G407" s="30">
        <f t="shared" si="26"/>
        <v>0</v>
      </c>
    </row>
    <row r="408" spans="1:7" ht="24" x14ac:dyDescent="0.2">
      <c r="A408" s="38">
        <v>8</v>
      </c>
      <c r="B408" s="41" t="s">
        <v>396</v>
      </c>
      <c r="C408" s="63" t="s">
        <v>424</v>
      </c>
      <c r="D408" s="40">
        <v>4</v>
      </c>
      <c r="E408" s="40" t="s">
        <v>16</v>
      </c>
      <c r="F408" s="40"/>
      <c r="G408" s="30">
        <f t="shared" si="26"/>
        <v>0</v>
      </c>
    </row>
    <row r="409" spans="1:7" ht="24" x14ac:dyDescent="0.2">
      <c r="A409" s="38">
        <v>9</v>
      </c>
      <c r="B409" s="41" t="s">
        <v>440</v>
      </c>
      <c r="C409" s="61" t="s">
        <v>441</v>
      </c>
      <c r="D409" s="40">
        <v>4</v>
      </c>
      <c r="E409" s="40" t="s">
        <v>16</v>
      </c>
      <c r="F409" s="40"/>
      <c r="G409" s="30">
        <f t="shared" ref="G409" si="27">D409*F409</f>
        <v>0</v>
      </c>
    </row>
    <row r="410" spans="1:7" ht="15" x14ac:dyDescent="0.25">
      <c r="A410" s="46"/>
      <c r="B410" s="46"/>
      <c r="C410" s="47" t="s">
        <v>0</v>
      </c>
      <c r="D410" s="48"/>
      <c r="E410" s="48"/>
      <c r="F410" s="48"/>
      <c r="G410" s="49">
        <f>SUM(G399:G409)</f>
        <v>0</v>
      </c>
    </row>
    <row r="411" spans="1:7" ht="14.25" x14ac:dyDescent="0.2">
      <c r="B411" s="1"/>
      <c r="C411" s="50" t="s">
        <v>12</v>
      </c>
      <c r="G411" s="51">
        <f>0.21*G410</f>
        <v>0</v>
      </c>
    </row>
  </sheetData>
  <mergeCells count="1">
    <mergeCell ref="A2:F3"/>
  </mergeCells>
  <pageMargins left="0.38" right="0.4" top="0.984251969" bottom="0.984251969" header="0.4921259845" footer="0.4921259845"/>
  <pageSetup paperSize="9" orientation="landscape" horizontalDpi="4294967292" verticalDpi="300" r:id="rId1"/>
  <headerFooter alignWithMargins="0"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0AD64-A844-4FF0-80C2-741EADFFAC64}">
  <dimension ref="A1:J27"/>
  <sheetViews>
    <sheetView workbookViewId="0">
      <selection activeCell="D31" sqref="D31"/>
    </sheetView>
  </sheetViews>
  <sheetFormatPr defaultRowHeight="12.75" x14ac:dyDescent="0.2"/>
  <cols>
    <col min="1" max="1" width="5" customWidth="1"/>
    <col min="2" max="2" width="51.85546875" customWidth="1"/>
    <col min="3" max="3" width="6" customWidth="1"/>
  </cols>
  <sheetData>
    <row r="1" spans="1:10" ht="80.45" customHeight="1" x14ac:dyDescent="0.3">
      <c r="A1" s="67" t="s">
        <v>450</v>
      </c>
      <c r="B1" s="68"/>
      <c r="C1" s="68"/>
      <c r="D1" s="68"/>
      <c r="E1" s="68"/>
      <c r="F1" s="68"/>
      <c r="G1" s="68"/>
      <c r="H1" s="68"/>
      <c r="I1" s="68"/>
      <c r="J1" s="68"/>
    </row>
    <row r="4" spans="1:10" ht="96" customHeight="1" x14ac:dyDescent="0.25">
      <c r="A4" s="31" t="s">
        <v>401</v>
      </c>
      <c r="B4" s="31" t="s">
        <v>402</v>
      </c>
      <c r="C4" s="31" t="s">
        <v>403</v>
      </c>
      <c r="D4" s="32" t="s">
        <v>451</v>
      </c>
      <c r="E4" s="32" t="s">
        <v>404</v>
      </c>
      <c r="F4" s="32" t="s">
        <v>405</v>
      </c>
      <c r="G4" s="32" t="s">
        <v>406</v>
      </c>
      <c r="H4" s="32" t="s">
        <v>407</v>
      </c>
    </row>
    <row r="5" spans="1:10" ht="25.5" x14ac:dyDescent="0.2">
      <c r="A5" s="33">
        <v>1</v>
      </c>
      <c r="B5" s="34" t="s">
        <v>452</v>
      </c>
      <c r="C5" s="45" t="s">
        <v>16</v>
      </c>
      <c r="D5" s="33">
        <v>1</v>
      </c>
      <c r="E5" s="44"/>
      <c r="F5" s="44"/>
      <c r="G5" s="44">
        <f t="shared" ref="G5:G24" si="0">D5*E5</f>
        <v>0</v>
      </c>
      <c r="H5" s="44">
        <f t="shared" ref="H5:H24" si="1">D5*F5</f>
        <v>0</v>
      </c>
    </row>
    <row r="6" spans="1:10" x14ac:dyDescent="0.2">
      <c r="A6" s="33">
        <v>2</v>
      </c>
      <c r="B6" s="34" t="s">
        <v>453</v>
      </c>
      <c r="C6" s="45" t="s">
        <v>16</v>
      </c>
      <c r="D6" s="33">
        <v>1</v>
      </c>
      <c r="E6" s="44"/>
      <c r="F6" s="44"/>
      <c r="G6" s="44">
        <f t="shared" si="0"/>
        <v>0</v>
      </c>
      <c r="H6" s="44">
        <f t="shared" si="1"/>
        <v>0</v>
      </c>
    </row>
    <row r="7" spans="1:10" x14ac:dyDescent="0.2">
      <c r="A7" s="33">
        <v>3</v>
      </c>
      <c r="B7" s="34" t="s">
        <v>454</v>
      </c>
      <c r="C7" s="45" t="s">
        <v>16</v>
      </c>
      <c r="D7" s="33">
        <v>1</v>
      </c>
      <c r="E7" s="44"/>
      <c r="F7" s="44"/>
      <c r="G7" s="44">
        <f t="shared" si="0"/>
        <v>0</v>
      </c>
      <c r="H7" s="44">
        <f t="shared" si="1"/>
        <v>0</v>
      </c>
    </row>
    <row r="8" spans="1:10" ht="25.5" x14ac:dyDescent="0.2">
      <c r="A8" s="33">
        <v>4</v>
      </c>
      <c r="B8" s="34" t="s">
        <v>455</v>
      </c>
      <c r="C8" s="45" t="s">
        <v>16</v>
      </c>
      <c r="D8" s="33">
        <v>3</v>
      </c>
      <c r="E8" s="44"/>
      <c r="F8" s="44"/>
      <c r="G8" s="44">
        <f t="shared" si="0"/>
        <v>0</v>
      </c>
      <c r="H8" s="44">
        <f t="shared" si="1"/>
        <v>0</v>
      </c>
    </row>
    <row r="9" spans="1:10" ht="25.5" x14ac:dyDescent="0.2">
      <c r="A9" s="33">
        <v>5</v>
      </c>
      <c r="B9" s="34" t="s">
        <v>408</v>
      </c>
      <c r="C9" s="45" t="s">
        <v>16</v>
      </c>
      <c r="D9" s="33">
        <v>3</v>
      </c>
      <c r="E9" s="44"/>
      <c r="F9" s="44"/>
      <c r="G9" s="44">
        <f t="shared" si="0"/>
        <v>0</v>
      </c>
      <c r="H9" s="44">
        <f t="shared" si="1"/>
        <v>0</v>
      </c>
    </row>
    <row r="10" spans="1:10" x14ac:dyDescent="0.2">
      <c r="A10" s="33">
        <v>6</v>
      </c>
      <c r="B10" s="34" t="s">
        <v>409</v>
      </c>
      <c r="C10" s="45" t="s">
        <v>16</v>
      </c>
      <c r="D10" s="33">
        <v>5</v>
      </c>
      <c r="E10" s="44"/>
      <c r="F10" s="44"/>
      <c r="G10" s="44">
        <f t="shared" si="0"/>
        <v>0</v>
      </c>
      <c r="H10" s="44">
        <f t="shared" si="1"/>
        <v>0</v>
      </c>
    </row>
    <row r="11" spans="1:10" x14ac:dyDescent="0.2">
      <c r="A11" s="33">
        <v>7</v>
      </c>
      <c r="B11" s="34" t="s">
        <v>410</v>
      </c>
      <c r="C11" s="45" t="s">
        <v>16</v>
      </c>
      <c r="D11" s="33">
        <v>2</v>
      </c>
      <c r="E11" s="44"/>
      <c r="F11" s="44"/>
      <c r="G11" s="44">
        <f t="shared" si="0"/>
        <v>0</v>
      </c>
      <c r="H11" s="44">
        <f t="shared" si="1"/>
        <v>0</v>
      </c>
    </row>
    <row r="12" spans="1:10" x14ac:dyDescent="0.2">
      <c r="A12" s="33">
        <v>8</v>
      </c>
      <c r="B12" s="34" t="s">
        <v>411</v>
      </c>
      <c r="C12" s="45" t="s">
        <v>412</v>
      </c>
      <c r="D12" s="33">
        <v>10</v>
      </c>
      <c r="E12" s="44"/>
      <c r="F12" s="44"/>
      <c r="G12" s="44">
        <f t="shared" si="0"/>
        <v>0</v>
      </c>
      <c r="H12" s="44">
        <f t="shared" si="1"/>
        <v>0</v>
      </c>
    </row>
    <row r="13" spans="1:10" x14ac:dyDescent="0.2">
      <c r="A13" s="33">
        <v>9</v>
      </c>
      <c r="B13" s="34" t="s">
        <v>413</v>
      </c>
      <c r="C13" s="45" t="s">
        <v>16</v>
      </c>
      <c r="D13" s="33">
        <v>4</v>
      </c>
      <c r="E13" s="44"/>
      <c r="F13" s="44"/>
      <c r="G13" s="44">
        <f t="shared" si="0"/>
        <v>0</v>
      </c>
      <c r="H13" s="44">
        <f t="shared" si="1"/>
        <v>0</v>
      </c>
    </row>
    <row r="14" spans="1:10" x14ac:dyDescent="0.2">
      <c r="A14" s="33">
        <v>10</v>
      </c>
      <c r="B14" s="34" t="s">
        <v>456</v>
      </c>
      <c r="C14" s="45" t="s">
        <v>19</v>
      </c>
      <c r="D14" s="33">
        <v>0</v>
      </c>
      <c r="E14" s="44"/>
      <c r="F14" s="44"/>
      <c r="G14" s="44">
        <f t="shared" si="0"/>
        <v>0</v>
      </c>
      <c r="H14" s="44">
        <f t="shared" si="1"/>
        <v>0</v>
      </c>
    </row>
    <row r="15" spans="1:10" x14ac:dyDescent="0.2">
      <c r="A15" s="33">
        <v>11</v>
      </c>
      <c r="B15" s="34" t="s">
        <v>414</v>
      </c>
      <c r="C15" s="45" t="s">
        <v>19</v>
      </c>
      <c r="D15" s="33">
        <v>95</v>
      </c>
      <c r="E15" s="44"/>
      <c r="F15" s="44"/>
      <c r="G15" s="44">
        <f t="shared" si="0"/>
        <v>0</v>
      </c>
      <c r="H15" s="44">
        <f t="shared" si="1"/>
        <v>0</v>
      </c>
    </row>
    <row r="16" spans="1:10" x14ac:dyDescent="0.2">
      <c r="A16" s="33">
        <v>12</v>
      </c>
      <c r="B16" s="34" t="s">
        <v>415</v>
      </c>
      <c r="C16" s="45" t="s">
        <v>19</v>
      </c>
      <c r="D16" s="33">
        <v>16</v>
      </c>
      <c r="E16" s="44"/>
      <c r="F16" s="44"/>
      <c r="G16" s="44">
        <f t="shared" si="0"/>
        <v>0</v>
      </c>
      <c r="H16" s="44">
        <f t="shared" si="1"/>
        <v>0</v>
      </c>
    </row>
    <row r="17" spans="1:8" ht="25.5" x14ac:dyDescent="0.2">
      <c r="A17" s="33">
        <v>13</v>
      </c>
      <c r="B17" s="34" t="s">
        <v>457</v>
      </c>
      <c r="C17" s="45" t="s">
        <v>19</v>
      </c>
      <c r="D17" s="33">
        <v>97</v>
      </c>
      <c r="E17" s="44"/>
      <c r="F17" s="44"/>
      <c r="G17" s="44">
        <f t="shared" si="0"/>
        <v>0</v>
      </c>
      <c r="H17" s="44">
        <f t="shared" si="1"/>
        <v>0</v>
      </c>
    </row>
    <row r="18" spans="1:8" x14ac:dyDescent="0.2">
      <c r="A18" s="33">
        <v>14</v>
      </c>
      <c r="B18" s="34" t="s">
        <v>416</v>
      </c>
      <c r="C18" s="45" t="s">
        <v>16</v>
      </c>
      <c r="D18" s="33">
        <v>1</v>
      </c>
      <c r="E18" s="44"/>
      <c r="F18" s="44"/>
      <c r="G18" s="44">
        <f t="shared" si="0"/>
        <v>0</v>
      </c>
      <c r="H18" s="44">
        <f t="shared" si="1"/>
        <v>0</v>
      </c>
    </row>
    <row r="19" spans="1:8" x14ac:dyDescent="0.2">
      <c r="A19" s="33">
        <v>15</v>
      </c>
      <c r="B19" s="34" t="s">
        <v>417</v>
      </c>
      <c r="C19" s="45" t="s">
        <v>19</v>
      </c>
      <c r="D19" s="33">
        <v>97</v>
      </c>
      <c r="E19" s="44"/>
      <c r="F19" s="44"/>
      <c r="G19" s="44">
        <f t="shared" si="0"/>
        <v>0</v>
      </c>
      <c r="H19" s="44">
        <f t="shared" si="1"/>
        <v>0</v>
      </c>
    </row>
    <row r="20" spans="1:8" x14ac:dyDescent="0.2">
      <c r="A20" s="33">
        <v>16</v>
      </c>
      <c r="B20" s="34" t="s">
        <v>418</v>
      </c>
      <c r="C20" s="45" t="s">
        <v>19</v>
      </c>
      <c r="D20" s="33">
        <v>21</v>
      </c>
      <c r="E20" s="44"/>
      <c r="F20" s="44"/>
      <c r="G20" s="44">
        <f t="shared" si="0"/>
        <v>0</v>
      </c>
      <c r="H20" s="44">
        <f t="shared" si="1"/>
        <v>0</v>
      </c>
    </row>
    <row r="21" spans="1:8" x14ac:dyDescent="0.2">
      <c r="A21" s="33">
        <v>17</v>
      </c>
      <c r="B21" s="34" t="s">
        <v>419</v>
      </c>
      <c r="C21" s="45" t="s">
        <v>29</v>
      </c>
      <c r="D21" s="33">
        <v>0.8</v>
      </c>
      <c r="E21" s="44"/>
      <c r="F21" s="44"/>
      <c r="G21" s="44">
        <f t="shared" si="0"/>
        <v>0</v>
      </c>
      <c r="H21" s="44">
        <f t="shared" si="1"/>
        <v>0</v>
      </c>
    </row>
    <row r="22" spans="1:8" x14ac:dyDescent="0.2">
      <c r="A22" s="33">
        <v>18</v>
      </c>
      <c r="B22" s="34" t="s">
        <v>420</v>
      </c>
      <c r="C22" s="45" t="s">
        <v>29</v>
      </c>
      <c r="D22" s="33">
        <v>0.8</v>
      </c>
      <c r="E22" s="44"/>
      <c r="F22" s="44"/>
      <c r="G22" s="44">
        <f t="shared" si="0"/>
        <v>0</v>
      </c>
      <c r="H22" s="44">
        <f t="shared" si="1"/>
        <v>0</v>
      </c>
    </row>
    <row r="23" spans="1:8" x14ac:dyDescent="0.2">
      <c r="A23" s="33">
        <v>19</v>
      </c>
      <c r="B23" s="34" t="s">
        <v>421</v>
      </c>
      <c r="C23" s="45" t="s">
        <v>29</v>
      </c>
      <c r="D23" s="33">
        <v>0.8</v>
      </c>
      <c r="E23" s="44"/>
      <c r="F23" s="44"/>
      <c r="G23" s="44">
        <f t="shared" si="0"/>
        <v>0</v>
      </c>
      <c r="H23" s="44">
        <f t="shared" si="1"/>
        <v>0</v>
      </c>
    </row>
    <row r="24" spans="1:8" x14ac:dyDescent="0.2">
      <c r="A24" s="33">
        <v>20</v>
      </c>
      <c r="B24" s="34" t="s">
        <v>422</v>
      </c>
      <c r="C24" s="45" t="s">
        <v>29</v>
      </c>
      <c r="D24" s="33">
        <v>0.8</v>
      </c>
      <c r="E24" s="44"/>
      <c r="F24" s="44"/>
      <c r="G24" s="44">
        <f t="shared" si="0"/>
        <v>0</v>
      </c>
      <c r="H24" s="44">
        <f t="shared" si="1"/>
        <v>0</v>
      </c>
    </row>
    <row r="25" spans="1:8" ht="15" x14ac:dyDescent="0.25">
      <c r="E25" s="35"/>
      <c r="F25" s="35"/>
      <c r="G25" s="36">
        <f>SUM(G5:G24)</f>
        <v>0</v>
      </c>
      <c r="H25" s="36">
        <f>SUM(H5:H24)</f>
        <v>0</v>
      </c>
    </row>
    <row r="26" spans="1:8" ht="15" x14ac:dyDescent="0.25">
      <c r="G26" s="37"/>
      <c r="H26" s="36">
        <f>G25+H25</f>
        <v>0</v>
      </c>
    </row>
    <row r="27" spans="1:8" x14ac:dyDescent="0.2">
      <c r="B27" s="43"/>
    </row>
  </sheetData>
  <mergeCells count="1">
    <mergeCell ref="A1:J1"/>
  </mergeCells>
  <pageMargins left="0.7" right="0.7" top="0.78740157499999996" bottom="0.78740157499999996" header="0.3" footer="0.3"/>
  <pageSetup paperSize="440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Položkově-SLP</vt:lpstr>
      <vt:lpstr>Položkově-NN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2023-05-17T12:55:13Z</dcterms:created>
  <dcterms:modified xsi:type="dcterms:W3CDTF">2024-06-24T06:30:21Z</dcterms:modified>
</cp:coreProperties>
</file>