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1.xml" ContentType="application/vnd.openxmlformats-officedocument.spreadsheetml.comments+xml"/>
  <Override PartName="/xl/comments1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4.xml" ContentType="application/vnd.openxmlformats-officedocument.spreadsheetml.comments+xml"/>
  <Override PartName="/xl/comments6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15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ha\Documents\PD Skořepka\"/>
    </mc:Choice>
  </mc:AlternateContent>
  <xr:revisionPtr revIDLastSave="0" documentId="13_ncr:1_{55E3C7E2-F668-4E81-B440-CE87D4138009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Pol'!$A$1:$Y$698</definedName>
    <definedName name="_xlnm.Print_Area" localSheetId="4">'002 00 Pol'!$A$1:$Y$40</definedName>
    <definedName name="_xlnm.Print_Area" localSheetId="5">'002 01 Pol'!$A$1:$Y$90</definedName>
    <definedName name="_xlnm.Print_Area" localSheetId="6">'002 02 Pol'!$A$1:$Y$2136</definedName>
    <definedName name="_xlnm.Print_Area" localSheetId="7">'002 03 Pol'!$A$1:$Y$26</definedName>
    <definedName name="_xlnm.Print_Area" localSheetId="8">'002 04 Pol'!$A$1:$Y$283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Pol'!$A$1:$Y$101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Stavba!$A$1:$J$208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07" i="1" l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8" i="34"/>
  <c r="BA26" i="34"/>
  <c r="G8" i="34"/>
  <c r="G9" i="34"/>
  <c r="I9" i="34"/>
  <c r="I8" i="34" s="1"/>
  <c r="K9" i="34"/>
  <c r="K8" i="34" s="1"/>
  <c r="M9" i="34"/>
  <c r="M8" i="34" s="1"/>
  <c r="O9" i="34"/>
  <c r="Q9" i="34"/>
  <c r="Q8" i="34" s="1"/>
  <c r="V9" i="34"/>
  <c r="V8" i="34" s="1"/>
  <c r="G13" i="34"/>
  <c r="M13" i="34" s="1"/>
  <c r="I13" i="34"/>
  <c r="K13" i="34"/>
  <c r="O13" i="34"/>
  <c r="O8" i="34" s="1"/>
  <c r="Q13" i="34"/>
  <c r="V13" i="34"/>
  <c r="G16" i="34"/>
  <c r="I16" i="34"/>
  <c r="K16" i="34"/>
  <c r="M16" i="34"/>
  <c r="O16" i="34"/>
  <c r="Q16" i="34"/>
  <c r="V16" i="34"/>
  <c r="G20" i="34"/>
  <c r="K20" i="34"/>
  <c r="O20" i="34"/>
  <c r="V20" i="34"/>
  <c r="G21" i="34"/>
  <c r="I21" i="34"/>
  <c r="I20" i="34" s="1"/>
  <c r="K21" i="34"/>
  <c r="M21" i="34"/>
  <c r="M20" i="34" s="1"/>
  <c r="O21" i="34"/>
  <c r="Q21" i="34"/>
  <c r="Q20" i="34" s="1"/>
  <c r="V21" i="34"/>
  <c r="G24" i="34"/>
  <c r="K24" i="34"/>
  <c r="O24" i="34"/>
  <c r="V24" i="34"/>
  <c r="G25" i="34"/>
  <c r="I25" i="34"/>
  <c r="I24" i="34" s="1"/>
  <c r="K25" i="34"/>
  <c r="M25" i="34"/>
  <c r="M24" i="34" s="1"/>
  <c r="O25" i="34"/>
  <c r="Q25" i="34"/>
  <c r="Q24" i="34" s="1"/>
  <c r="V25" i="34"/>
  <c r="G28" i="34"/>
  <c r="K28" i="34"/>
  <c r="O28" i="34"/>
  <c r="V28" i="34"/>
  <c r="G29" i="34"/>
  <c r="I29" i="34"/>
  <c r="I28" i="34" s="1"/>
  <c r="K29" i="34"/>
  <c r="M29" i="34"/>
  <c r="M28" i="34" s="1"/>
  <c r="O29" i="34"/>
  <c r="Q29" i="34"/>
  <c r="Q28" i="34" s="1"/>
  <c r="V29" i="34"/>
  <c r="G31" i="34"/>
  <c r="K31" i="34"/>
  <c r="O31" i="34"/>
  <c r="V31" i="34"/>
  <c r="G32" i="34"/>
  <c r="I32" i="34"/>
  <c r="I31" i="34" s="1"/>
  <c r="K32" i="34"/>
  <c r="M32" i="34"/>
  <c r="M31" i="34" s="1"/>
  <c r="O32" i="34"/>
  <c r="Q32" i="34"/>
  <c r="Q31" i="34" s="1"/>
  <c r="V32" i="34"/>
  <c r="G34" i="34"/>
  <c r="O34" i="34"/>
  <c r="G35" i="34"/>
  <c r="I35" i="34"/>
  <c r="I34" i="34" s="1"/>
  <c r="K35" i="34"/>
  <c r="M35" i="34"/>
  <c r="M34" i="34" s="1"/>
  <c r="O35" i="34"/>
  <c r="Q35" i="34"/>
  <c r="Q34" i="34" s="1"/>
  <c r="V35" i="34"/>
  <c r="G37" i="34"/>
  <c r="M37" i="34" s="1"/>
  <c r="I37" i="34"/>
  <c r="K37" i="34"/>
  <c r="K34" i="34" s="1"/>
  <c r="O37" i="34"/>
  <c r="Q37" i="34"/>
  <c r="V37" i="34"/>
  <c r="V34" i="34" s="1"/>
  <c r="G40" i="34"/>
  <c r="G39" i="34" s="1"/>
  <c r="I40" i="34"/>
  <c r="K40" i="34"/>
  <c r="K39" i="34" s="1"/>
  <c r="O40" i="34"/>
  <c r="O39" i="34" s="1"/>
  <c r="Q40" i="34"/>
  <c r="V40" i="34"/>
  <c r="V39" i="34" s="1"/>
  <c r="G42" i="34"/>
  <c r="I42" i="34"/>
  <c r="I39" i="34" s="1"/>
  <c r="K42" i="34"/>
  <c r="M42" i="34"/>
  <c r="O42" i="34"/>
  <c r="Q42" i="34"/>
  <c r="Q39" i="34" s="1"/>
  <c r="V42" i="34"/>
  <c r="G44" i="34"/>
  <c r="K44" i="34"/>
  <c r="O44" i="34"/>
  <c r="V44" i="34"/>
  <c r="G45" i="34"/>
  <c r="I45" i="34"/>
  <c r="I44" i="34" s="1"/>
  <c r="K45" i="34"/>
  <c r="M45" i="34"/>
  <c r="M44" i="34" s="1"/>
  <c r="O45" i="34"/>
  <c r="Q45" i="34"/>
  <c r="Q44" i="34" s="1"/>
  <c r="V45" i="34"/>
  <c r="AE48" i="34"/>
  <c r="G12" i="33"/>
  <c r="G8" i="33"/>
  <c r="Q8" i="33"/>
  <c r="V8" i="33"/>
  <c r="G9" i="33"/>
  <c r="M9" i="33" s="1"/>
  <c r="M8" i="33" s="1"/>
  <c r="I9" i="33"/>
  <c r="I8" i="33" s="1"/>
  <c r="K9" i="33"/>
  <c r="K8" i="33" s="1"/>
  <c r="O9" i="33"/>
  <c r="O8" i="33" s="1"/>
  <c r="Q9" i="33"/>
  <c r="V9" i="33"/>
  <c r="AE12" i="33"/>
  <c r="AF12" i="33"/>
  <c r="G12" i="32"/>
  <c r="Q8" i="32"/>
  <c r="V8" i="32"/>
  <c r="G9" i="32"/>
  <c r="G8" i="32" s="1"/>
  <c r="I9" i="32"/>
  <c r="I8" i="32" s="1"/>
  <c r="K9" i="32"/>
  <c r="K8" i="32" s="1"/>
  <c r="O9" i="32"/>
  <c r="O8" i="32" s="1"/>
  <c r="Q9" i="32"/>
  <c r="V9" i="32"/>
  <c r="AE12" i="32"/>
  <c r="AF12" i="32"/>
  <c r="G12" i="31"/>
  <c r="G8" i="31"/>
  <c r="V8" i="31"/>
  <c r="G9" i="31"/>
  <c r="M9" i="31" s="1"/>
  <c r="M8" i="31" s="1"/>
  <c r="I9" i="31"/>
  <c r="I8" i="31" s="1"/>
  <c r="K9" i="31"/>
  <c r="K8" i="31" s="1"/>
  <c r="O9" i="31"/>
  <c r="O8" i="31" s="1"/>
  <c r="Q9" i="31"/>
  <c r="Q8" i="31" s="1"/>
  <c r="V9" i="31"/>
  <c r="AE12" i="31"/>
  <c r="AF12" i="31"/>
  <c r="G44" i="30"/>
  <c r="G9" i="30"/>
  <c r="G8" i="30" s="1"/>
  <c r="I9" i="30"/>
  <c r="I8" i="30" s="1"/>
  <c r="K9" i="30"/>
  <c r="K8" i="30" s="1"/>
  <c r="O9" i="30"/>
  <c r="O8" i="30" s="1"/>
  <c r="Q9" i="30"/>
  <c r="V9" i="30"/>
  <c r="V8" i="30" s="1"/>
  <c r="G10" i="30"/>
  <c r="M10" i="30" s="1"/>
  <c r="I10" i="30"/>
  <c r="K10" i="30"/>
  <c r="O10" i="30"/>
  <c r="Q10" i="30"/>
  <c r="V10" i="30"/>
  <c r="G11" i="30"/>
  <c r="M11" i="30" s="1"/>
  <c r="I11" i="30"/>
  <c r="K11" i="30"/>
  <c r="O11" i="30"/>
  <c r="Q11" i="30"/>
  <c r="V11" i="30"/>
  <c r="G12" i="30"/>
  <c r="I12" i="30"/>
  <c r="K12" i="30"/>
  <c r="M12" i="30"/>
  <c r="O12" i="30"/>
  <c r="Q12" i="30"/>
  <c r="V12" i="30"/>
  <c r="G13" i="30"/>
  <c r="I13" i="30"/>
  <c r="K13" i="30"/>
  <c r="M13" i="30"/>
  <c r="O13" i="30"/>
  <c r="Q13" i="30"/>
  <c r="Q8" i="30" s="1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M19" i="30" s="1"/>
  <c r="I19" i="30"/>
  <c r="K19" i="30"/>
  <c r="O19" i="30"/>
  <c r="Q19" i="30"/>
  <c r="V19" i="30"/>
  <c r="G20" i="30"/>
  <c r="I20" i="30"/>
  <c r="K20" i="30"/>
  <c r="M20" i="30"/>
  <c r="O20" i="30"/>
  <c r="Q20" i="30"/>
  <c r="V20" i="30"/>
  <c r="G21" i="30"/>
  <c r="I21" i="30"/>
  <c r="K21" i="30"/>
  <c r="M21" i="30"/>
  <c r="O21" i="30"/>
  <c r="Q21" i="30"/>
  <c r="V21" i="30"/>
  <c r="G22" i="30"/>
  <c r="I22" i="30"/>
  <c r="K22" i="30"/>
  <c r="M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M27" i="30" s="1"/>
  <c r="I27" i="30"/>
  <c r="K27" i="30"/>
  <c r="O27" i="30"/>
  <c r="Q27" i="30"/>
  <c r="V27" i="30"/>
  <c r="G28" i="30"/>
  <c r="I28" i="30"/>
  <c r="K28" i="30"/>
  <c r="M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M35" i="30" s="1"/>
  <c r="I35" i="30"/>
  <c r="K35" i="30"/>
  <c r="O35" i="30"/>
  <c r="Q35" i="30"/>
  <c r="V35" i="30"/>
  <c r="G36" i="30"/>
  <c r="I36" i="30"/>
  <c r="K36" i="30"/>
  <c r="M36" i="30"/>
  <c r="O36" i="30"/>
  <c r="Q36" i="30"/>
  <c r="V36" i="30"/>
  <c r="G37" i="30"/>
  <c r="I37" i="30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I42" i="30"/>
  <c r="K42" i="30"/>
  <c r="M42" i="30"/>
  <c r="O42" i="30"/>
  <c r="Q42" i="30"/>
  <c r="V42" i="30"/>
  <c r="AE44" i="30"/>
  <c r="G40" i="29"/>
  <c r="V8" i="29"/>
  <c r="G9" i="29"/>
  <c r="G8" i="29" s="1"/>
  <c r="I9" i="29"/>
  <c r="I8" i="29" s="1"/>
  <c r="K9" i="29"/>
  <c r="K8" i="29" s="1"/>
  <c r="O9" i="29"/>
  <c r="O8" i="29" s="1"/>
  <c r="Q9" i="29"/>
  <c r="Q8" i="29" s="1"/>
  <c r="V9" i="29"/>
  <c r="G10" i="29"/>
  <c r="M10" i="29" s="1"/>
  <c r="I10" i="29"/>
  <c r="K10" i="29"/>
  <c r="O10" i="29"/>
  <c r="Q10" i="29"/>
  <c r="V10" i="29"/>
  <c r="G11" i="29"/>
  <c r="I11" i="29"/>
  <c r="K11" i="29"/>
  <c r="M11" i="29"/>
  <c r="O11" i="29"/>
  <c r="Q11" i="29"/>
  <c r="V11" i="29"/>
  <c r="G12" i="29"/>
  <c r="I12" i="29"/>
  <c r="K12" i="29"/>
  <c r="M12" i="29"/>
  <c r="O12" i="29"/>
  <c r="Q12" i="29"/>
  <c r="V12" i="29"/>
  <c r="G13" i="29"/>
  <c r="M13" i="29"/>
  <c r="O13" i="29"/>
  <c r="G14" i="29"/>
  <c r="I14" i="29"/>
  <c r="I13" i="29" s="1"/>
  <c r="K14" i="29"/>
  <c r="K13" i="29" s="1"/>
  <c r="M14" i="29"/>
  <c r="O14" i="29"/>
  <c r="Q14" i="29"/>
  <c r="Q13" i="29" s="1"/>
  <c r="V14" i="29"/>
  <c r="V13" i="29" s="1"/>
  <c r="G16" i="29"/>
  <c r="G15" i="29" s="1"/>
  <c r="I16" i="29"/>
  <c r="I15" i="29" s="1"/>
  <c r="K16" i="29"/>
  <c r="O16" i="29"/>
  <c r="O15" i="29" s="1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K15" i="29" s="1"/>
  <c r="M18" i="29"/>
  <c r="O18" i="29"/>
  <c r="Q18" i="29"/>
  <c r="Q15" i="29" s="1"/>
  <c r="V18" i="29"/>
  <c r="G19" i="29"/>
  <c r="I19" i="29"/>
  <c r="K19" i="29"/>
  <c r="M19" i="29"/>
  <c r="O19" i="29"/>
  <c r="Q19" i="29"/>
  <c r="V19" i="29"/>
  <c r="G20" i="29"/>
  <c r="I20" i="29"/>
  <c r="K20" i="29"/>
  <c r="M20" i="29"/>
  <c r="O20" i="29"/>
  <c r="Q20" i="29"/>
  <c r="V20" i="29"/>
  <c r="G21" i="29"/>
  <c r="M21" i="29" s="1"/>
  <c r="I21" i="29"/>
  <c r="K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V15" i="29" s="1"/>
  <c r="G25" i="29"/>
  <c r="G24" i="29" s="1"/>
  <c r="I25" i="29"/>
  <c r="I24" i="29" s="1"/>
  <c r="K25" i="29"/>
  <c r="K24" i="29" s="1"/>
  <c r="O25" i="29"/>
  <c r="O24" i="29" s="1"/>
  <c r="Q25" i="29"/>
  <c r="Q24" i="29" s="1"/>
  <c r="V25" i="29"/>
  <c r="G26" i="29"/>
  <c r="I26" i="29"/>
  <c r="K26" i="29"/>
  <c r="M26" i="29"/>
  <c r="O26" i="29"/>
  <c r="Q26" i="29"/>
  <c r="V26" i="29"/>
  <c r="V24" i="29" s="1"/>
  <c r="G27" i="29"/>
  <c r="I27" i="29"/>
  <c r="K27" i="29"/>
  <c r="M27" i="29"/>
  <c r="O27" i="29"/>
  <c r="Q27" i="29"/>
  <c r="V27" i="29"/>
  <c r="G28" i="29"/>
  <c r="I28" i="29"/>
  <c r="K28" i="29"/>
  <c r="M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G81" i="28"/>
  <c r="BA13" i="28"/>
  <c r="BA10" i="28"/>
  <c r="G9" i="28"/>
  <c r="M9" i="28" s="1"/>
  <c r="I9" i="28"/>
  <c r="I8" i="28" s="1"/>
  <c r="K9" i="28"/>
  <c r="K8" i="28" s="1"/>
  <c r="O9" i="28"/>
  <c r="Q9" i="28"/>
  <c r="Q8" i="28" s="1"/>
  <c r="V9" i="28"/>
  <c r="V8" i="28" s="1"/>
  <c r="G12" i="28"/>
  <c r="I12" i="28"/>
  <c r="K12" i="28"/>
  <c r="M12" i="28"/>
  <c r="O12" i="28"/>
  <c r="Q12" i="28"/>
  <c r="V12" i="28"/>
  <c r="G15" i="28"/>
  <c r="I15" i="28"/>
  <c r="K15" i="28"/>
  <c r="M15" i="28"/>
  <c r="O15" i="28"/>
  <c r="Q15" i="28"/>
  <c r="V15" i="28"/>
  <c r="G17" i="28"/>
  <c r="M17" i="28" s="1"/>
  <c r="I17" i="28"/>
  <c r="K17" i="28"/>
  <c r="O17" i="28"/>
  <c r="O8" i="28" s="1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Q24" i="28"/>
  <c r="V24" i="28"/>
  <c r="G25" i="28"/>
  <c r="G8" i="28" s="1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I30" i="28"/>
  <c r="K30" i="28"/>
  <c r="M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Q35" i="28"/>
  <c r="G36" i="28"/>
  <c r="I36" i="28"/>
  <c r="I35" i="28" s="1"/>
  <c r="K36" i="28"/>
  <c r="K35" i="28" s="1"/>
  <c r="M36" i="28"/>
  <c r="O36" i="28"/>
  <c r="O35" i="28" s="1"/>
  <c r="Q36" i="28"/>
  <c r="V36" i="28"/>
  <c r="V35" i="28" s="1"/>
  <c r="G37" i="28"/>
  <c r="I37" i="28"/>
  <c r="K37" i="28"/>
  <c r="M37" i="28"/>
  <c r="O37" i="28"/>
  <c r="Q37" i="28"/>
  <c r="V37" i="28"/>
  <c r="G38" i="28"/>
  <c r="G35" i="28" s="1"/>
  <c r="I38" i="28"/>
  <c r="K38" i="28"/>
  <c r="O38" i="28"/>
  <c r="Q38" i="28"/>
  <c r="V38" i="28"/>
  <c r="G39" i="28"/>
  <c r="I39" i="28"/>
  <c r="O39" i="28"/>
  <c r="G40" i="28"/>
  <c r="M40" i="28" s="1"/>
  <c r="M39" i="28" s="1"/>
  <c r="I40" i="28"/>
  <c r="K40" i="28"/>
  <c r="K39" i="28" s="1"/>
  <c r="O40" i="28"/>
  <c r="Q40" i="28"/>
  <c r="Q39" i="28" s="1"/>
  <c r="V40" i="28"/>
  <c r="V39" i="28" s="1"/>
  <c r="G43" i="28"/>
  <c r="G44" i="28"/>
  <c r="M44" i="28" s="1"/>
  <c r="M43" i="28" s="1"/>
  <c r="I44" i="28"/>
  <c r="I43" i="28" s="1"/>
  <c r="K44" i="28"/>
  <c r="O44" i="28"/>
  <c r="O43" i="28" s="1"/>
  <c r="Q44" i="28"/>
  <c r="Q43" i="28" s="1"/>
  <c r="V44" i="28"/>
  <c r="G46" i="28"/>
  <c r="M46" i="28" s="1"/>
  <c r="I46" i="28"/>
  <c r="K46" i="28"/>
  <c r="K43" i="28" s="1"/>
  <c r="O46" i="28"/>
  <c r="Q46" i="28"/>
  <c r="V46" i="28"/>
  <c r="G48" i="28"/>
  <c r="I48" i="28"/>
  <c r="K48" i="28"/>
  <c r="M48" i="28"/>
  <c r="O48" i="28"/>
  <c r="Q48" i="28"/>
  <c r="V48" i="28"/>
  <c r="V43" i="28" s="1"/>
  <c r="O50" i="28"/>
  <c r="G51" i="28"/>
  <c r="G50" i="28" s="1"/>
  <c r="I51" i="28"/>
  <c r="I50" i="28" s="1"/>
  <c r="K51" i="28"/>
  <c r="O51" i="28"/>
  <c r="Q51" i="28"/>
  <c r="Q50" i="28" s="1"/>
  <c r="V51" i="28"/>
  <c r="G53" i="28"/>
  <c r="M53" i="28" s="1"/>
  <c r="I53" i="28"/>
  <c r="K53" i="28"/>
  <c r="K50" i="28" s="1"/>
  <c r="O53" i="28"/>
  <c r="Q53" i="28"/>
  <c r="V53" i="28"/>
  <c r="V50" i="28" s="1"/>
  <c r="K54" i="28"/>
  <c r="Q54" i="28"/>
  <c r="G55" i="28"/>
  <c r="G54" i="28" s="1"/>
  <c r="I55" i="28"/>
  <c r="I54" i="28" s="1"/>
  <c r="K55" i="28"/>
  <c r="M55" i="28"/>
  <c r="M54" i="28" s="1"/>
  <c r="O55" i="28"/>
  <c r="O54" i="28" s="1"/>
  <c r="Q55" i="28"/>
  <c r="V55" i="28"/>
  <c r="V54" i="28" s="1"/>
  <c r="G57" i="28"/>
  <c r="M57" i="28" s="1"/>
  <c r="M56" i="28" s="1"/>
  <c r="I57" i="28"/>
  <c r="I56" i="28" s="1"/>
  <c r="K57" i="28"/>
  <c r="K56" i="28" s="1"/>
  <c r="O57" i="28"/>
  <c r="Q57" i="28"/>
  <c r="Q56" i="28" s="1"/>
  <c r="V57" i="28"/>
  <c r="V56" i="28" s="1"/>
  <c r="G59" i="28"/>
  <c r="I59" i="28"/>
  <c r="K59" i="28"/>
  <c r="M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O56" i="28" s="1"/>
  <c r="Q61" i="28"/>
  <c r="V61" i="28"/>
  <c r="G62" i="28"/>
  <c r="M62" i="28" s="1"/>
  <c r="I62" i="28"/>
  <c r="K62" i="28"/>
  <c r="O62" i="28"/>
  <c r="Q62" i="28"/>
  <c r="V62" i="28"/>
  <c r="G66" i="28"/>
  <c r="I66" i="28"/>
  <c r="K66" i="28"/>
  <c r="M66" i="28"/>
  <c r="O66" i="28"/>
  <c r="Q66" i="28"/>
  <c r="V66" i="28"/>
  <c r="G68" i="28"/>
  <c r="I68" i="28"/>
  <c r="K68" i="28"/>
  <c r="M68" i="28"/>
  <c r="O68" i="28"/>
  <c r="Q68" i="28"/>
  <c r="V68" i="28"/>
  <c r="G69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I72" i="28"/>
  <c r="K72" i="28"/>
  <c r="Q72" i="28"/>
  <c r="V72" i="28"/>
  <c r="G73" i="28"/>
  <c r="G72" i="28" s="1"/>
  <c r="I73" i="28"/>
  <c r="K73" i="28"/>
  <c r="M73" i="28"/>
  <c r="M72" i="28" s="1"/>
  <c r="O73" i="28"/>
  <c r="O72" i="28" s="1"/>
  <c r="Q73" i="28"/>
  <c r="V73" i="28"/>
  <c r="G76" i="28"/>
  <c r="M76" i="28" s="1"/>
  <c r="M75" i="28" s="1"/>
  <c r="I76" i="28"/>
  <c r="I75" i="28" s="1"/>
  <c r="K76" i="28"/>
  <c r="K75" i="28" s="1"/>
  <c r="O76" i="28"/>
  <c r="Q76" i="28"/>
  <c r="Q75" i="28" s="1"/>
  <c r="V76" i="28"/>
  <c r="V75" i="28" s="1"/>
  <c r="G77" i="28"/>
  <c r="I77" i="28"/>
  <c r="K77" i="28"/>
  <c r="M77" i="28"/>
  <c r="O77" i="28"/>
  <c r="Q77" i="28"/>
  <c r="V77" i="28"/>
  <c r="G78" i="28"/>
  <c r="I78" i="28"/>
  <c r="K78" i="28"/>
  <c r="M78" i="28"/>
  <c r="O78" i="28"/>
  <c r="Q78" i="28"/>
  <c r="V78" i="28"/>
  <c r="G79" i="28"/>
  <c r="M79" i="28" s="1"/>
  <c r="I79" i="28"/>
  <c r="K79" i="28"/>
  <c r="O79" i="28"/>
  <c r="O75" i="28" s="1"/>
  <c r="Q79" i="28"/>
  <c r="V79" i="28"/>
  <c r="AE81" i="28"/>
  <c r="AF81" i="28"/>
  <c r="G100" i="27"/>
  <c r="BA82" i="27"/>
  <c r="BA37" i="27"/>
  <c r="BA15" i="27"/>
  <c r="BA12" i="27"/>
  <c r="G9" i="27"/>
  <c r="I9" i="27"/>
  <c r="I8" i="27" s="1"/>
  <c r="K9" i="27"/>
  <c r="M9" i="27"/>
  <c r="O9" i="27"/>
  <c r="O8" i="27" s="1"/>
  <c r="Q9" i="27"/>
  <c r="Q8" i="27" s="1"/>
  <c r="V9" i="27"/>
  <c r="V8" i="27" s="1"/>
  <c r="G10" i="27"/>
  <c r="M10" i="27" s="1"/>
  <c r="I10" i="27"/>
  <c r="K10" i="27"/>
  <c r="K8" i="27" s="1"/>
  <c r="O10" i="27"/>
  <c r="Q10" i="27"/>
  <c r="V10" i="27"/>
  <c r="G11" i="27"/>
  <c r="I11" i="27"/>
  <c r="K11" i="27"/>
  <c r="M11" i="27"/>
  <c r="O11" i="27"/>
  <c r="Q11" i="27"/>
  <c r="V11" i="27"/>
  <c r="G14" i="27"/>
  <c r="I14" i="27"/>
  <c r="K14" i="27"/>
  <c r="M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G8" i="27" s="1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I31" i="27"/>
  <c r="K31" i="27"/>
  <c r="M31" i="27"/>
  <c r="O31" i="27"/>
  <c r="Q31" i="27"/>
  <c r="V31" i="27"/>
  <c r="G33" i="27"/>
  <c r="I33" i="27"/>
  <c r="K33" i="27"/>
  <c r="M33" i="27"/>
  <c r="O33" i="27"/>
  <c r="Q33" i="27"/>
  <c r="V33" i="27"/>
  <c r="G36" i="27"/>
  <c r="M36" i="27" s="1"/>
  <c r="I36" i="27"/>
  <c r="K36" i="27"/>
  <c r="O36" i="27"/>
  <c r="Q36" i="27"/>
  <c r="V36" i="27"/>
  <c r="V38" i="27"/>
  <c r="G39" i="27"/>
  <c r="I39" i="27"/>
  <c r="I38" i="27" s="1"/>
  <c r="K39" i="27"/>
  <c r="K38" i="27" s="1"/>
  <c r="M39" i="27"/>
  <c r="O39" i="27"/>
  <c r="O38" i="27" s="1"/>
  <c r="Q39" i="27"/>
  <c r="V39" i="27"/>
  <c r="G41" i="27"/>
  <c r="G38" i="27" s="1"/>
  <c r="I41" i="27"/>
  <c r="K41" i="27"/>
  <c r="O41" i="27"/>
  <c r="Q41" i="27"/>
  <c r="V41" i="27"/>
  <c r="G43" i="27"/>
  <c r="I43" i="27"/>
  <c r="K43" i="27"/>
  <c r="M43" i="27"/>
  <c r="O43" i="27"/>
  <c r="Q43" i="27"/>
  <c r="Q38" i="27" s="1"/>
  <c r="V43" i="27"/>
  <c r="G44" i="27"/>
  <c r="K44" i="27"/>
  <c r="O44" i="27"/>
  <c r="G45" i="27"/>
  <c r="I45" i="27"/>
  <c r="I44" i="27" s="1"/>
  <c r="K45" i="27"/>
  <c r="M45" i="27"/>
  <c r="M44" i="27" s="1"/>
  <c r="O45" i="27"/>
  <c r="Q45" i="27"/>
  <c r="Q44" i="27" s="1"/>
  <c r="V45" i="27"/>
  <c r="V44" i="27" s="1"/>
  <c r="K48" i="27"/>
  <c r="O48" i="27"/>
  <c r="G49" i="27"/>
  <c r="I49" i="27"/>
  <c r="I48" i="27" s="1"/>
  <c r="K49" i="27"/>
  <c r="M49" i="27"/>
  <c r="O49" i="27"/>
  <c r="Q49" i="27"/>
  <c r="Q48" i="27" s="1"/>
  <c r="V49" i="27"/>
  <c r="G51" i="27"/>
  <c r="G48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G55" i="27"/>
  <c r="K55" i="27"/>
  <c r="O55" i="27"/>
  <c r="V55" i="27"/>
  <c r="G56" i="27"/>
  <c r="I56" i="27"/>
  <c r="I55" i="27" s="1"/>
  <c r="K56" i="27"/>
  <c r="M56" i="27"/>
  <c r="M55" i="27" s="1"/>
  <c r="O56" i="27"/>
  <c r="Q56" i="27"/>
  <c r="Q55" i="27" s="1"/>
  <c r="V56" i="27"/>
  <c r="G61" i="27"/>
  <c r="I61" i="27"/>
  <c r="I60" i="27" s="1"/>
  <c r="K61" i="27"/>
  <c r="M61" i="27"/>
  <c r="O61" i="27"/>
  <c r="Q61" i="27"/>
  <c r="Q60" i="27" s="1"/>
  <c r="V61" i="27"/>
  <c r="G62" i="27"/>
  <c r="M62" i="27" s="1"/>
  <c r="I62" i="27"/>
  <c r="K62" i="27"/>
  <c r="O62" i="27"/>
  <c r="O60" i="27" s="1"/>
  <c r="Q62" i="27"/>
  <c r="V62" i="27"/>
  <c r="V60" i="27" s="1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6" i="27"/>
  <c r="I66" i="27"/>
  <c r="K66" i="27"/>
  <c r="M66" i="27"/>
  <c r="O66" i="27"/>
  <c r="Q66" i="27"/>
  <c r="V66" i="27"/>
  <c r="G67" i="27"/>
  <c r="G60" i="27" s="1"/>
  <c r="I67" i="27"/>
  <c r="K67" i="27"/>
  <c r="O67" i="27"/>
  <c r="Q67" i="27"/>
  <c r="V67" i="27"/>
  <c r="G68" i="27"/>
  <c r="I68" i="27"/>
  <c r="K68" i="27"/>
  <c r="M68" i="27"/>
  <c r="O68" i="27"/>
  <c r="Q68" i="27"/>
  <c r="V68" i="27"/>
  <c r="G69" i="27"/>
  <c r="M69" i="27" s="1"/>
  <c r="I69" i="27"/>
  <c r="K69" i="27"/>
  <c r="K60" i="27" s="1"/>
  <c r="O69" i="27"/>
  <c r="Q69" i="27"/>
  <c r="V69" i="27"/>
  <c r="G70" i="27"/>
  <c r="I70" i="27"/>
  <c r="K70" i="27"/>
  <c r="M70" i="27"/>
  <c r="O70" i="27"/>
  <c r="Q70" i="27"/>
  <c r="V70" i="27"/>
  <c r="G71" i="27"/>
  <c r="M71" i="27" s="1"/>
  <c r="I71" i="27"/>
  <c r="K71" i="27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I74" i="27"/>
  <c r="K74" i="27"/>
  <c r="M74" i="27"/>
  <c r="O74" i="27"/>
  <c r="Q74" i="27"/>
  <c r="V74" i="27"/>
  <c r="G75" i="27"/>
  <c r="M75" i="27" s="1"/>
  <c r="I75" i="27"/>
  <c r="K75" i="27"/>
  <c r="O75" i="27"/>
  <c r="Q75" i="27"/>
  <c r="V75" i="27"/>
  <c r="G76" i="27"/>
  <c r="I76" i="27"/>
  <c r="K76" i="27"/>
  <c r="M76" i="27"/>
  <c r="O76" i="27"/>
  <c r="Q76" i="27"/>
  <c r="V76" i="27"/>
  <c r="G77" i="27"/>
  <c r="M77" i="27" s="1"/>
  <c r="I77" i="27"/>
  <c r="K77" i="27"/>
  <c r="O77" i="27"/>
  <c r="Q77" i="27"/>
  <c r="V77" i="27"/>
  <c r="G78" i="27"/>
  <c r="I78" i="27"/>
  <c r="K78" i="27"/>
  <c r="M78" i="27"/>
  <c r="O78" i="27"/>
  <c r="Q78" i="27"/>
  <c r="V78" i="27"/>
  <c r="G79" i="27"/>
  <c r="M79" i="27" s="1"/>
  <c r="I79" i="27"/>
  <c r="K79" i="27"/>
  <c r="O79" i="27"/>
  <c r="Q79" i="27"/>
  <c r="V79" i="27"/>
  <c r="G80" i="27"/>
  <c r="I80" i="27"/>
  <c r="K80" i="27"/>
  <c r="M80" i="27"/>
  <c r="O80" i="27"/>
  <c r="Q80" i="27"/>
  <c r="V80" i="27"/>
  <c r="G81" i="27"/>
  <c r="M81" i="27" s="1"/>
  <c r="I81" i="27"/>
  <c r="K81" i="27"/>
  <c r="O81" i="27"/>
  <c r="Q81" i="27"/>
  <c r="V81" i="27"/>
  <c r="Q83" i="27"/>
  <c r="G84" i="27"/>
  <c r="AF100" i="27" s="1"/>
  <c r="I84" i="27"/>
  <c r="I83" i="27" s="1"/>
  <c r="K84" i="27"/>
  <c r="K83" i="27" s="1"/>
  <c r="O84" i="27"/>
  <c r="O83" i="27" s="1"/>
  <c r="Q84" i="27"/>
  <c r="V84" i="27"/>
  <c r="V83" i="27" s="1"/>
  <c r="I86" i="27"/>
  <c r="Q86" i="27"/>
  <c r="G87" i="27"/>
  <c r="G86" i="27" s="1"/>
  <c r="I87" i="27"/>
  <c r="K87" i="27"/>
  <c r="K86" i="27" s="1"/>
  <c r="O87" i="27"/>
  <c r="O86" i="27" s="1"/>
  <c r="Q87" i="27"/>
  <c r="V87" i="27"/>
  <c r="V86" i="27" s="1"/>
  <c r="I89" i="27"/>
  <c r="G90" i="27"/>
  <c r="I90" i="27"/>
  <c r="K90" i="27"/>
  <c r="K89" i="27" s="1"/>
  <c r="M90" i="27"/>
  <c r="O90" i="27"/>
  <c r="O89" i="27" s="1"/>
  <c r="Q90" i="27"/>
  <c r="Q89" i="27" s="1"/>
  <c r="V90" i="27"/>
  <c r="V89" i="27" s="1"/>
  <c r="G91" i="27"/>
  <c r="I91" i="27"/>
  <c r="K91" i="27"/>
  <c r="M91" i="27"/>
  <c r="O91" i="27"/>
  <c r="Q91" i="27"/>
  <c r="V91" i="27"/>
  <c r="G92" i="27"/>
  <c r="G89" i="27" s="1"/>
  <c r="I92" i="27"/>
  <c r="K92" i="27"/>
  <c r="O92" i="27"/>
  <c r="Q92" i="27"/>
  <c r="V92" i="27"/>
  <c r="G93" i="27"/>
  <c r="M93" i="27" s="1"/>
  <c r="I93" i="27"/>
  <c r="K93" i="27"/>
  <c r="O93" i="27"/>
  <c r="Q93" i="27"/>
  <c r="V93" i="27"/>
  <c r="G94" i="27"/>
  <c r="V94" i="27"/>
  <c r="G95" i="27"/>
  <c r="M95" i="27" s="1"/>
  <c r="M94" i="27" s="1"/>
  <c r="I95" i="27"/>
  <c r="I94" i="27" s="1"/>
  <c r="K95" i="27"/>
  <c r="O95" i="27"/>
  <c r="Q95" i="27"/>
  <c r="V95" i="27"/>
  <c r="G96" i="27"/>
  <c r="M96" i="27" s="1"/>
  <c r="I96" i="27"/>
  <c r="K96" i="27"/>
  <c r="K94" i="27" s="1"/>
  <c r="O96" i="27"/>
  <c r="O94" i="27" s="1"/>
  <c r="Q96" i="27"/>
  <c r="V96" i="27"/>
  <c r="G97" i="27"/>
  <c r="I97" i="27"/>
  <c r="K97" i="27"/>
  <c r="M97" i="27"/>
  <c r="O97" i="27"/>
  <c r="Q97" i="27"/>
  <c r="Q94" i="27" s="1"/>
  <c r="V97" i="27"/>
  <c r="G98" i="27"/>
  <c r="I98" i="27"/>
  <c r="K98" i="27"/>
  <c r="M98" i="27"/>
  <c r="O98" i="27"/>
  <c r="Q98" i="27"/>
  <c r="V98" i="27"/>
  <c r="AE100" i="27"/>
  <c r="G77" i="26"/>
  <c r="G9" i="26"/>
  <c r="I9" i="26"/>
  <c r="K9" i="26"/>
  <c r="M9" i="26"/>
  <c r="O9" i="26"/>
  <c r="O8" i="26" s="1"/>
  <c r="Q9" i="26"/>
  <c r="V9" i="26"/>
  <c r="G10" i="26"/>
  <c r="G8" i="26" s="1"/>
  <c r="I10" i="26"/>
  <c r="K10" i="26"/>
  <c r="O10" i="26"/>
  <c r="Q10" i="26"/>
  <c r="V10" i="26"/>
  <c r="G11" i="26"/>
  <c r="M11" i="26" s="1"/>
  <c r="I11" i="26"/>
  <c r="I8" i="26" s="1"/>
  <c r="K11" i="26"/>
  <c r="O11" i="26"/>
  <c r="Q11" i="26"/>
  <c r="Q8" i="26" s="1"/>
  <c r="V11" i="26"/>
  <c r="G12" i="26"/>
  <c r="I12" i="26"/>
  <c r="K12" i="26"/>
  <c r="K8" i="26" s="1"/>
  <c r="M12" i="26"/>
  <c r="O12" i="26"/>
  <c r="Q12" i="26"/>
  <c r="V12" i="26"/>
  <c r="V8" i="26" s="1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I20" i="26"/>
  <c r="K20" i="26"/>
  <c r="M20" i="26"/>
  <c r="O20" i="26"/>
  <c r="Q20" i="26"/>
  <c r="V20" i="26"/>
  <c r="G22" i="26"/>
  <c r="G21" i="26" s="1"/>
  <c r="I22" i="26"/>
  <c r="I21" i="26" s="1"/>
  <c r="K22" i="26"/>
  <c r="O22" i="26"/>
  <c r="O21" i="26" s="1"/>
  <c r="Q22" i="26"/>
  <c r="V22" i="26"/>
  <c r="G23" i="26"/>
  <c r="M23" i="26" s="1"/>
  <c r="I23" i="26"/>
  <c r="K23" i="26"/>
  <c r="O23" i="26"/>
  <c r="Q23" i="26"/>
  <c r="Q21" i="26" s="1"/>
  <c r="V23" i="26"/>
  <c r="G24" i="26"/>
  <c r="I24" i="26"/>
  <c r="K24" i="26"/>
  <c r="K21" i="26" s="1"/>
  <c r="M24" i="26"/>
  <c r="O24" i="26"/>
  <c r="Q24" i="26"/>
  <c r="V24" i="26"/>
  <c r="V21" i="26" s="1"/>
  <c r="G25" i="26"/>
  <c r="I25" i="26"/>
  <c r="K25" i="26"/>
  <c r="M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I28" i="26"/>
  <c r="K28" i="26"/>
  <c r="M28" i="26"/>
  <c r="O28" i="26"/>
  <c r="Q28" i="26"/>
  <c r="V28" i="26"/>
  <c r="G29" i="26"/>
  <c r="I29" i="26"/>
  <c r="K29" i="26"/>
  <c r="M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I32" i="26"/>
  <c r="K32" i="26"/>
  <c r="M32" i="26"/>
  <c r="O32" i="26"/>
  <c r="Q32" i="26"/>
  <c r="V32" i="26"/>
  <c r="G33" i="26"/>
  <c r="I33" i="26"/>
  <c r="K33" i="26"/>
  <c r="M33" i="26"/>
  <c r="O33" i="26"/>
  <c r="Q33" i="26"/>
  <c r="V33" i="26"/>
  <c r="G35" i="26"/>
  <c r="M35" i="26" s="1"/>
  <c r="I35" i="26"/>
  <c r="I34" i="26" s="1"/>
  <c r="K35" i="26"/>
  <c r="O35" i="26"/>
  <c r="Q35" i="26"/>
  <c r="Q34" i="26" s="1"/>
  <c r="V35" i="26"/>
  <c r="V34" i="26" s="1"/>
  <c r="G36" i="26"/>
  <c r="I36" i="26"/>
  <c r="K36" i="26"/>
  <c r="K34" i="26" s="1"/>
  <c r="M36" i="26"/>
  <c r="O36" i="26"/>
  <c r="Q36" i="26"/>
  <c r="V36" i="26"/>
  <c r="G37" i="26"/>
  <c r="I37" i="26"/>
  <c r="K37" i="26"/>
  <c r="M37" i="26"/>
  <c r="O37" i="26"/>
  <c r="Q37" i="26"/>
  <c r="V37" i="26"/>
  <c r="G38" i="26"/>
  <c r="M38" i="26" s="1"/>
  <c r="I38" i="26"/>
  <c r="K38" i="26"/>
  <c r="O38" i="26"/>
  <c r="O34" i="26" s="1"/>
  <c r="Q38" i="26"/>
  <c r="V38" i="26"/>
  <c r="G39" i="26"/>
  <c r="M39" i="26" s="1"/>
  <c r="I39" i="26"/>
  <c r="K39" i="26"/>
  <c r="O39" i="26"/>
  <c r="Q39" i="26"/>
  <c r="V39" i="26"/>
  <c r="G40" i="26"/>
  <c r="I40" i="26"/>
  <c r="K40" i="26"/>
  <c r="M40" i="26"/>
  <c r="O40" i="26"/>
  <c r="Q40" i="26"/>
  <c r="V40" i="26"/>
  <c r="G41" i="26"/>
  <c r="I41" i="26"/>
  <c r="K41" i="26"/>
  <c r="M41" i="26"/>
  <c r="O41" i="26"/>
  <c r="Q41" i="26"/>
  <c r="V41" i="26"/>
  <c r="G42" i="26"/>
  <c r="M42" i="26" s="1"/>
  <c r="I42" i="26"/>
  <c r="K42" i="26"/>
  <c r="O42" i="26"/>
  <c r="Q42" i="26"/>
  <c r="V42" i="26"/>
  <c r="G43" i="26"/>
  <c r="M43" i="26" s="1"/>
  <c r="I43" i="26"/>
  <c r="K43" i="26"/>
  <c r="O43" i="26"/>
  <c r="Q43" i="26"/>
  <c r="V43" i="26"/>
  <c r="G44" i="26"/>
  <c r="I44" i="26"/>
  <c r="K44" i="26"/>
  <c r="M44" i="26"/>
  <c r="O44" i="26"/>
  <c r="Q44" i="26"/>
  <c r="V44" i="26"/>
  <c r="G45" i="26"/>
  <c r="I45" i="26"/>
  <c r="K45" i="26"/>
  <c r="M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I48" i="26"/>
  <c r="K48" i="26"/>
  <c r="M48" i="26"/>
  <c r="O48" i="26"/>
  <c r="Q48" i="26"/>
  <c r="V48" i="26"/>
  <c r="G49" i="26"/>
  <c r="I49" i="26"/>
  <c r="K49" i="26"/>
  <c r="M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I52" i="26"/>
  <c r="K52" i="26"/>
  <c r="M52" i="26"/>
  <c r="O52" i="26"/>
  <c r="Q52" i="26"/>
  <c r="V52" i="26"/>
  <c r="G54" i="26"/>
  <c r="G53" i="26" s="1"/>
  <c r="I54" i="26"/>
  <c r="I53" i="26" s="1"/>
  <c r="K54" i="26"/>
  <c r="O54" i="26"/>
  <c r="O53" i="26" s="1"/>
  <c r="Q54" i="26"/>
  <c r="V54" i="26"/>
  <c r="G55" i="26"/>
  <c r="M55" i="26" s="1"/>
  <c r="I55" i="26"/>
  <c r="K55" i="26"/>
  <c r="O55" i="26"/>
  <c r="Q55" i="26"/>
  <c r="Q53" i="26" s="1"/>
  <c r="V55" i="26"/>
  <c r="G56" i="26"/>
  <c r="I56" i="26"/>
  <c r="K56" i="26"/>
  <c r="K53" i="26" s="1"/>
  <c r="M56" i="26"/>
  <c r="O56" i="26"/>
  <c r="Q56" i="26"/>
  <c r="V56" i="26"/>
  <c r="V53" i="26" s="1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I60" i="26"/>
  <c r="K60" i="26"/>
  <c r="M60" i="26"/>
  <c r="O60" i="26"/>
  <c r="Q60" i="26"/>
  <c r="V60" i="26"/>
  <c r="G62" i="26"/>
  <c r="G61" i="26" s="1"/>
  <c r="I62" i="26"/>
  <c r="I61" i="26" s="1"/>
  <c r="K62" i="26"/>
  <c r="O62" i="26"/>
  <c r="O61" i="26" s="1"/>
  <c r="Q62" i="26"/>
  <c r="Q61" i="26" s="1"/>
  <c r="V62" i="26"/>
  <c r="G63" i="26"/>
  <c r="M63" i="26" s="1"/>
  <c r="I63" i="26"/>
  <c r="K63" i="26"/>
  <c r="K61" i="26" s="1"/>
  <c r="O63" i="26"/>
  <c r="Q63" i="26"/>
  <c r="V63" i="26"/>
  <c r="G64" i="26"/>
  <c r="I64" i="26"/>
  <c r="K64" i="26"/>
  <c r="M64" i="26"/>
  <c r="O64" i="26"/>
  <c r="Q64" i="26"/>
  <c r="V64" i="26"/>
  <c r="V61" i="26" s="1"/>
  <c r="G65" i="26"/>
  <c r="I65" i="26"/>
  <c r="K65" i="26"/>
  <c r="M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K68" i="26"/>
  <c r="G69" i="26"/>
  <c r="G68" i="26" s="1"/>
  <c r="I69" i="26"/>
  <c r="K69" i="26"/>
  <c r="M69" i="26"/>
  <c r="O69" i="26"/>
  <c r="O68" i="26" s="1"/>
  <c r="Q69" i="26"/>
  <c r="V69" i="26"/>
  <c r="G70" i="26"/>
  <c r="M70" i="26" s="1"/>
  <c r="I70" i="26"/>
  <c r="I68" i="26" s="1"/>
  <c r="K70" i="26"/>
  <c r="O70" i="26"/>
  <c r="Q70" i="26"/>
  <c r="V70" i="26"/>
  <c r="G71" i="26"/>
  <c r="M71" i="26" s="1"/>
  <c r="I71" i="26"/>
  <c r="K71" i="26"/>
  <c r="O71" i="26"/>
  <c r="Q71" i="26"/>
  <c r="Q68" i="26" s="1"/>
  <c r="V71" i="26"/>
  <c r="G72" i="26"/>
  <c r="I72" i="26"/>
  <c r="K72" i="26"/>
  <c r="M72" i="26"/>
  <c r="O72" i="26"/>
  <c r="Q72" i="26"/>
  <c r="V72" i="26"/>
  <c r="V68" i="26" s="1"/>
  <c r="G73" i="26"/>
  <c r="I73" i="26"/>
  <c r="K73" i="26"/>
  <c r="M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AE77" i="26"/>
  <c r="G67" i="25"/>
  <c r="G9" i="25"/>
  <c r="M9" i="25" s="1"/>
  <c r="I9" i="25"/>
  <c r="I8" i="25" s="1"/>
  <c r="K9" i="25"/>
  <c r="K8" i="25" s="1"/>
  <c r="O9" i="25"/>
  <c r="O8" i="25" s="1"/>
  <c r="Q9" i="25"/>
  <c r="Q8" i="25" s="1"/>
  <c r="V9" i="25"/>
  <c r="G12" i="25"/>
  <c r="M12" i="25" s="1"/>
  <c r="I12" i="25"/>
  <c r="K12" i="25"/>
  <c r="O12" i="25"/>
  <c r="Q12" i="25"/>
  <c r="V12" i="25"/>
  <c r="G15" i="25"/>
  <c r="I15" i="25"/>
  <c r="K15" i="25"/>
  <c r="M15" i="25"/>
  <c r="O15" i="25"/>
  <c r="Q15" i="25"/>
  <c r="V15" i="25"/>
  <c r="G18" i="25"/>
  <c r="I18" i="25"/>
  <c r="K18" i="25"/>
  <c r="M18" i="25"/>
  <c r="O18" i="25"/>
  <c r="Q18" i="25"/>
  <c r="V18" i="25"/>
  <c r="G21" i="25"/>
  <c r="I21" i="25"/>
  <c r="K21" i="25"/>
  <c r="M21" i="25"/>
  <c r="O21" i="25"/>
  <c r="Q21" i="25"/>
  <c r="V21" i="25"/>
  <c r="G24" i="25"/>
  <c r="I24" i="25"/>
  <c r="K24" i="25"/>
  <c r="M24" i="25"/>
  <c r="O24" i="25"/>
  <c r="Q24" i="25"/>
  <c r="V24" i="25"/>
  <c r="V8" i="25" s="1"/>
  <c r="G27" i="25"/>
  <c r="I27" i="25"/>
  <c r="K27" i="25"/>
  <c r="M27" i="25"/>
  <c r="O27" i="25"/>
  <c r="Q27" i="25"/>
  <c r="V27" i="25"/>
  <c r="G30" i="25"/>
  <c r="G8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I42" i="25"/>
  <c r="K42" i="25"/>
  <c r="M42" i="25"/>
  <c r="O42" i="25"/>
  <c r="Q42" i="25"/>
  <c r="V42" i="25"/>
  <c r="G45" i="25"/>
  <c r="I45" i="25"/>
  <c r="K45" i="25"/>
  <c r="M45" i="25"/>
  <c r="O45" i="25"/>
  <c r="Q45" i="25"/>
  <c r="V45" i="25"/>
  <c r="G48" i="25"/>
  <c r="I48" i="25"/>
  <c r="K48" i="25"/>
  <c r="M48" i="25"/>
  <c r="O48" i="25"/>
  <c r="Q48" i="25"/>
  <c r="V48" i="25"/>
  <c r="G51" i="25"/>
  <c r="I51" i="25"/>
  <c r="K51" i="25"/>
  <c r="M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I63" i="25"/>
  <c r="K63" i="25"/>
  <c r="M63" i="25"/>
  <c r="O63" i="25"/>
  <c r="Q63" i="25"/>
  <c r="V63" i="25"/>
  <c r="AE67" i="25"/>
  <c r="G99" i="24"/>
  <c r="BA58" i="24"/>
  <c r="BA54" i="24"/>
  <c r="BA50" i="24"/>
  <c r="G9" i="24"/>
  <c r="M9" i="24" s="1"/>
  <c r="I9" i="24"/>
  <c r="I8" i="24" s="1"/>
  <c r="K9" i="24"/>
  <c r="K8" i="24" s="1"/>
  <c r="O9" i="24"/>
  <c r="O8" i="24" s="1"/>
  <c r="Q9" i="24"/>
  <c r="Q8" i="24" s="1"/>
  <c r="V9" i="24"/>
  <c r="V8" i="24" s="1"/>
  <c r="G13" i="24"/>
  <c r="I13" i="24"/>
  <c r="K13" i="24"/>
  <c r="M13" i="24"/>
  <c r="O13" i="24"/>
  <c r="Q13" i="24"/>
  <c r="V13" i="24"/>
  <c r="G16" i="24"/>
  <c r="I16" i="24"/>
  <c r="K16" i="24"/>
  <c r="M16" i="24"/>
  <c r="O16" i="24"/>
  <c r="Q16" i="24"/>
  <c r="V16" i="24"/>
  <c r="G19" i="24"/>
  <c r="M19" i="24" s="1"/>
  <c r="I19" i="24"/>
  <c r="K19" i="24"/>
  <c r="O19" i="24"/>
  <c r="Q19" i="24"/>
  <c r="V19" i="24"/>
  <c r="G22" i="24"/>
  <c r="M22" i="24" s="1"/>
  <c r="I22" i="24"/>
  <c r="K22" i="24"/>
  <c r="O22" i="24"/>
  <c r="Q22" i="24"/>
  <c r="V22" i="24"/>
  <c r="G25" i="24"/>
  <c r="I25" i="24"/>
  <c r="K25" i="24"/>
  <c r="M25" i="24"/>
  <c r="O25" i="24"/>
  <c r="Q25" i="24"/>
  <c r="V25" i="24"/>
  <c r="G28" i="24"/>
  <c r="I28" i="24"/>
  <c r="K28" i="24"/>
  <c r="M28" i="24"/>
  <c r="O28" i="24"/>
  <c r="Q28" i="24"/>
  <c r="V28" i="24"/>
  <c r="G31" i="24"/>
  <c r="AF99" i="24" s="1"/>
  <c r="I31" i="24"/>
  <c r="K31" i="24"/>
  <c r="O31" i="24"/>
  <c r="Q31" i="24"/>
  <c r="V31" i="24"/>
  <c r="G34" i="24"/>
  <c r="M34" i="24" s="1"/>
  <c r="I34" i="24"/>
  <c r="K34" i="24"/>
  <c r="O34" i="24"/>
  <c r="Q34" i="24"/>
  <c r="V34" i="24"/>
  <c r="G37" i="24"/>
  <c r="I37" i="24"/>
  <c r="K37" i="24"/>
  <c r="M37" i="24"/>
  <c r="O37" i="24"/>
  <c r="Q37" i="24"/>
  <c r="V37" i="24"/>
  <c r="G40" i="24"/>
  <c r="I40" i="24"/>
  <c r="K40" i="24"/>
  <c r="M40" i="24"/>
  <c r="O40" i="24"/>
  <c r="Q40" i="24"/>
  <c r="V40" i="24"/>
  <c r="G43" i="24"/>
  <c r="M43" i="24" s="1"/>
  <c r="I43" i="24"/>
  <c r="K43" i="24"/>
  <c r="O43" i="24"/>
  <c r="Q43" i="24"/>
  <c r="V43" i="24"/>
  <c r="G46" i="24"/>
  <c r="M46" i="24" s="1"/>
  <c r="I46" i="24"/>
  <c r="K46" i="24"/>
  <c r="O46" i="24"/>
  <c r="Q46" i="24"/>
  <c r="V46" i="24"/>
  <c r="G49" i="24"/>
  <c r="I49" i="24"/>
  <c r="K49" i="24"/>
  <c r="M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M61" i="24" s="1"/>
  <c r="I61" i="24"/>
  <c r="K61" i="24"/>
  <c r="O61" i="24"/>
  <c r="Q61" i="24"/>
  <c r="V61" i="24"/>
  <c r="G65" i="24"/>
  <c r="I65" i="24"/>
  <c r="I64" i="24" s="1"/>
  <c r="K65" i="24"/>
  <c r="M65" i="24"/>
  <c r="O65" i="24"/>
  <c r="O64" i="24" s="1"/>
  <c r="Q65" i="24"/>
  <c r="V65" i="24"/>
  <c r="G68" i="24"/>
  <c r="M68" i="24" s="1"/>
  <c r="I68" i="24"/>
  <c r="K68" i="24"/>
  <c r="O68" i="24"/>
  <c r="Q68" i="24"/>
  <c r="V68" i="24"/>
  <c r="G71" i="24"/>
  <c r="I71" i="24"/>
  <c r="K71" i="24"/>
  <c r="M71" i="24"/>
  <c r="O71" i="24"/>
  <c r="Q71" i="24"/>
  <c r="Q64" i="24" s="1"/>
  <c r="V71" i="24"/>
  <c r="G74" i="24"/>
  <c r="I74" i="24"/>
  <c r="K74" i="24"/>
  <c r="M74" i="24"/>
  <c r="O74" i="24"/>
  <c r="Q74" i="24"/>
  <c r="V74" i="24"/>
  <c r="V64" i="24" s="1"/>
  <c r="G77" i="24"/>
  <c r="I77" i="24"/>
  <c r="K77" i="24"/>
  <c r="M77" i="24"/>
  <c r="O77" i="24"/>
  <c r="Q77" i="24"/>
  <c r="V77" i="24"/>
  <c r="G80" i="24"/>
  <c r="G64" i="24" s="1"/>
  <c r="I80" i="24"/>
  <c r="K80" i="24"/>
  <c r="O80" i="24"/>
  <c r="Q80" i="24"/>
  <c r="V80" i="24"/>
  <c r="G83" i="24"/>
  <c r="M83" i="24" s="1"/>
  <c r="I83" i="24"/>
  <c r="K83" i="24"/>
  <c r="O83" i="24"/>
  <c r="Q83" i="24"/>
  <c r="V83" i="24"/>
  <c r="G86" i="24"/>
  <c r="M86" i="24" s="1"/>
  <c r="I86" i="24"/>
  <c r="K86" i="24"/>
  <c r="K64" i="24" s="1"/>
  <c r="O86" i="24"/>
  <c r="Q86" i="24"/>
  <c r="V86" i="24"/>
  <c r="G89" i="24"/>
  <c r="I89" i="24"/>
  <c r="K89" i="24"/>
  <c r="M89" i="24"/>
  <c r="O89" i="24"/>
  <c r="Q89" i="24"/>
  <c r="V89" i="24"/>
  <c r="K92" i="24"/>
  <c r="O92" i="24"/>
  <c r="G93" i="24"/>
  <c r="I93" i="24"/>
  <c r="I92" i="24" s="1"/>
  <c r="K93" i="24"/>
  <c r="M93" i="24"/>
  <c r="O93" i="24"/>
  <c r="Q93" i="24"/>
  <c r="Q92" i="24" s="1"/>
  <c r="V93" i="24"/>
  <c r="V92" i="24" s="1"/>
  <c r="G94" i="24"/>
  <c r="I94" i="24"/>
  <c r="K94" i="24"/>
  <c r="M94" i="24"/>
  <c r="O94" i="24"/>
  <c r="Q94" i="24"/>
  <c r="V94" i="24"/>
  <c r="G95" i="24"/>
  <c r="I95" i="24"/>
  <c r="K95" i="24"/>
  <c r="M95" i="24"/>
  <c r="O95" i="24"/>
  <c r="Q95" i="24"/>
  <c r="V95" i="24"/>
  <c r="G96" i="24"/>
  <c r="M96" i="24" s="1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AE99" i="24"/>
  <c r="G125" i="23"/>
  <c r="BA10" i="23"/>
  <c r="G9" i="23"/>
  <c r="M9" i="23" s="1"/>
  <c r="I9" i="23"/>
  <c r="I8" i="23" s="1"/>
  <c r="K9" i="23"/>
  <c r="K8" i="23" s="1"/>
  <c r="O9" i="23"/>
  <c r="Q9" i="23"/>
  <c r="V9" i="23"/>
  <c r="V8" i="23" s="1"/>
  <c r="G13" i="23"/>
  <c r="M13" i="23" s="1"/>
  <c r="I13" i="23"/>
  <c r="K13" i="23"/>
  <c r="O13" i="23"/>
  <c r="O8" i="23" s="1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2" i="23"/>
  <c r="I22" i="23"/>
  <c r="K22" i="23"/>
  <c r="M22" i="23"/>
  <c r="O22" i="23"/>
  <c r="Q22" i="23"/>
  <c r="Q8" i="23" s="1"/>
  <c r="V22" i="23"/>
  <c r="G25" i="23"/>
  <c r="I25" i="23"/>
  <c r="K25" i="23"/>
  <c r="M25" i="23"/>
  <c r="O25" i="23"/>
  <c r="Q25" i="23"/>
  <c r="V25" i="23"/>
  <c r="G28" i="23"/>
  <c r="I28" i="23"/>
  <c r="K28" i="23"/>
  <c r="M28" i="23"/>
  <c r="O28" i="23"/>
  <c r="Q28" i="23"/>
  <c r="V28" i="23"/>
  <c r="G31" i="23"/>
  <c r="G8" i="23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7" i="23"/>
  <c r="M37" i="23" s="1"/>
  <c r="I37" i="23"/>
  <c r="K37" i="23"/>
  <c r="O37" i="23"/>
  <c r="Q37" i="23"/>
  <c r="V37" i="23"/>
  <c r="G40" i="23"/>
  <c r="I40" i="23"/>
  <c r="K40" i="23"/>
  <c r="M40" i="23"/>
  <c r="O40" i="23"/>
  <c r="Q40" i="23"/>
  <c r="V40" i="23"/>
  <c r="G43" i="23"/>
  <c r="M43" i="23" s="1"/>
  <c r="I43" i="23"/>
  <c r="K43" i="23"/>
  <c r="O43" i="23"/>
  <c r="Q43" i="23"/>
  <c r="V43" i="23"/>
  <c r="G46" i="23"/>
  <c r="I46" i="23"/>
  <c r="K46" i="23"/>
  <c r="M46" i="23"/>
  <c r="O46" i="23"/>
  <c r="Q46" i="23"/>
  <c r="V46" i="23"/>
  <c r="G49" i="23"/>
  <c r="I49" i="23"/>
  <c r="K49" i="23"/>
  <c r="M49" i="23"/>
  <c r="O49" i="23"/>
  <c r="Q49" i="23"/>
  <c r="V49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G58" i="23"/>
  <c r="I58" i="23"/>
  <c r="K58" i="23"/>
  <c r="M58" i="23"/>
  <c r="O58" i="23"/>
  <c r="Q58" i="23"/>
  <c r="V58" i="23"/>
  <c r="G61" i="23"/>
  <c r="M61" i="23" s="1"/>
  <c r="I61" i="23"/>
  <c r="K61" i="23"/>
  <c r="O61" i="23"/>
  <c r="Q61" i="23"/>
  <c r="V61" i="23"/>
  <c r="G65" i="23"/>
  <c r="I65" i="23"/>
  <c r="K65" i="23"/>
  <c r="M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I74" i="23"/>
  <c r="K74" i="23"/>
  <c r="M74" i="23"/>
  <c r="O74" i="23"/>
  <c r="Q74" i="23"/>
  <c r="V74" i="23"/>
  <c r="G77" i="23"/>
  <c r="I77" i="23"/>
  <c r="K77" i="23"/>
  <c r="M77" i="23"/>
  <c r="O77" i="23"/>
  <c r="Q77" i="23"/>
  <c r="V77" i="23"/>
  <c r="G81" i="23"/>
  <c r="I81" i="23"/>
  <c r="I80" i="23" s="1"/>
  <c r="K81" i="23"/>
  <c r="K80" i="23" s="1"/>
  <c r="M81" i="23"/>
  <c r="O81" i="23"/>
  <c r="Q81" i="23"/>
  <c r="V81" i="23"/>
  <c r="V80" i="23" s="1"/>
  <c r="G84" i="23"/>
  <c r="M84" i="23" s="1"/>
  <c r="I84" i="23"/>
  <c r="K84" i="23"/>
  <c r="O84" i="23"/>
  <c r="O80" i="23" s="1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Q80" i="23" s="1"/>
  <c r="V93" i="23"/>
  <c r="G96" i="23"/>
  <c r="I96" i="23"/>
  <c r="K96" i="23"/>
  <c r="M96" i="23"/>
  <c r="O96" i="23"/>
  <c r="Q96" i="23"/>
  <c r="V96" i="23"/>
  <c r="G99" i="23"/>
  <c r="I99" i="23"/>
  <c r="K99" i="23"/>
  <c r="M99" i="23"/>
  <c r="O99" i="23"/>
  <c r="Q99" i="23"/>
  <c r="V99" i="23"/>
  <c r="G102" i="23"/>
  <c r="G80" i="23" s="1"/>
  <c r="I102" i="23"/>
  <c r="K102" i="23"/>
  <c r="O102" i="23"/>
  <c r="Q102" i="23"/>
  <c r="V102" i="23"/>
  <c r="G105" i="23"/>
  <c r="I105" i="23"/>
  <c r="K105" i="23"/>
  <c r="M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Q117" i="23"/>
  <c r="G118" i="23"/>
  <c r="I118" i="23"/>
  <c r="I117" i="23" s="1"/>
  <c r="K118" i="23"/>
  <c r="M118" i="23"/>
  <c r="O118" i="23"/>
  <c r="O117" i="23" s="1"/>
  <c r="Q118" i="23"/>
  <c r="V118" i="23"/>
  <c r="V117" i="23" s="1"/>
  <c r="G119" i="23"/>
  <c r="I119" i="23"/>
  <c r="K119" i="23"/>
  <c r="K117" i="23" s="1"/>
  <c r="M119" i="23"/>
  <c r="O119" i="23"/>
  <c r="Q119" i="23"/>
  <c r="V119" i="23"/>
  <c r="G120" i="23"/>
  <c r="G117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I123" i="23"/>
  <c r="K123" i="23"/>
  <c r="M123" i="23"/>
  <c r="O123" i="23"/>
  <c r="Q123" i="23"/>
  <c r="V123" i="23"/>
  <c r="AE125" i="23"/>
  <c r="G33" i="22"/>
  <c r="BA10" i="22"/>
  <c r="G9" i="22"/>
  <c r="I9" i="22"/>
  <c r="I8" i="22" s="1"/>
  <c r="K9" i="22"/>
  <c r="K8" i="22" s="1"/>
  <c r="M9" i="22"/>
  <c r="O9" i="22"/>
  <c r="Q9" i="22"/>
  <c r="V9" i="22"/>
  <c r="V8" i="22" s="1"/>
  <c r="G13" i="22"/>
  <c r="M13" i="22" s="1"/>
  <c r="I13" i="22"/>
  <c r="K13" i="22"/>
  <c r="O13" i="22"/>
  <c r="O8" i="22" s="1"/>
  <c r="Q13" i="22"/>
  <c r="V13" i="22"/>
  <c r="G16" i="22"/>
  <c r="I16" i="22"/>
  <c r="K16" i="22"/>
  <c r="M16" i="22"/>
  <c r="O16" i="22"/>
  <c r="Q16" i="22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Q8" i="22" s="1"/>
  <c r="V22" i="22"/>
  <c r="G25" i="22"/>
  <c r="I25" i="22"/>
  <c r="K25" i="22"/>
  <c r="M25" i="22"/>
  <c r="O25" i="22"/>
  <c r="Q25" i="22"/>
  <c r="V25" i="22"/>
  <c r="G29" i="22"/>
  <c r="I29" i="22"/>
  <c r="K29" i="22"/>
  <c r="M29" i="22"/>
  <c r="O29" i="22"/>
  <c r="Q29" i="22"/>
  <c r="V29" i="22"/>
  <c r="G30" i="22"/>
  <c r="AF33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AE33" i="22"/>
  <c r="BA61" i="21"/>
  <c r="BA19" i="21"/>
  <c r="G9" i="21"/>
  <c r="M9" i="21" s="1"/>
  <c r="I9" i="21"/>
  <c r="K9" i="21"/>
  <c r="O9" i="21"/>
  <c r="Q9" i="21"/>
  <c r="V9" i="21"/>
  <c r="G12" i="21"/>
  <c r="M12" i="21" s="1"/>
  <c r="I12" i="21"/>
  <c r="K12" i="21"/>
  <c r="O12" i="21"/>
  <c r="Q12" i="21"/>
  <c r="V12" i="21"/>
  <c r="G15" i="21"/>
  <c r="I15" i="21"/>
  <c r="K15" i="21"/>
  <c r="M15" i="21"/>
  <c r="O15" i="21"/>
  <c r="Q15" i="21"/>
  <c r="V15" i="21"/>
  <c r="G18" i="21"/>
  <c r="I18" i="21"/>
  <c r="K18" i="21"/>
  <c r="M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I28" i="21"/>
  <c r="K28" i="21"/>
  <c r="M28" i="21"/>
  <c r="O28" i="21"/>
  <c r="Q28" i="21"/>
  <c r="V28" i="21"/>
  <c r="G31" i="21"/>
  <c r="G8" i="21" s="1"/>
  <c r="I175" i="1" s="1"/>
  <c r="I31" i="21"/>
  <c r="K31" i="21"/>
  <c r="O31" i="21"/>
  <c r="Q31" i="21"/>
  <c r="V31" i="21"/>
  <c r="G34" i="21"/>
  <c r="M34" i="21" s="1"/>
  <c r="I34" i="21"/>
  <c r="K34" i="21"/>
  <c r="O34" i="21"/>
  <c r="Q34" i="21"/>
  <c r="V34" i="21"/>
  <c r="G37" i="21"/>
  <c r="I37" i="21"/>
  <c r="K37" i="21"/>
  <c r="M37" i="21"/>
  <c r="O37" i="21"/>
  <c r="Q37" i="21"/>
  <c r="V37" i="21"/>
  <c r="G40" i="21"/>
  <c r="I40" i="21"/>
  <c r="K40" i="21"/>
  <c r="M40" i="21"/>
  <c r="O40" i="21"/>
  <c r="Q40" i="21"/>
  <c r="V40" i="21"/>
  <c r="O43" i="21"/>
  <c r="G44" i="21"/>
  <c r="M44" i="21" s="1"/>
  <c r="M43" i="21" s="1"/>
  <c r="I44" i="21"/>
  <c r="I43" i="21" s="1"/>
  <c r="K44" i="21"/>
  <c r="K43" i="21" s="1"/>
  <c r="O44" i="21"/>
  <c r="Q44" i="21"/>
  <c r="Q43" i="21" s="1"/>
  <c r="V44" i="21"/>
  <c r="V43" i="21" s="1"/>
  <c r="G47" i="21"/>
  <c r="I47" i="21"/>
  <c r="K47" i="21"/>
  <c r="M47" i="21"/>
  <c r="O47" i="21"/>
  <c r="Q47" i="21"/>
  <c r="V47" i="21"/>
  <c r="G50" i="21"/>
  <c r="I50" i="21"/>
  <c r="K50" i="21"/>
  <c r="M50" i="21"/>
  <c r="O50" i="21"/>
  <c r="Q50" i="21"/>
  <c r="V50" i="21"/>
  <c r="G53" i="21"/>
  <c r="M53" i="21" s="1"/>
  <c r="I53" i="21"/>
  <c r="K53" i="21"/>
  <c r="O53" i="21"/>
  <c r="Q53" i="21"/>
  <c r="V53" i="21"/>
  <c r="G56" i="21"/>
  <c r="I56" i="21"/>
  <c r="G57" i="21"/>
  <c r="I57" i="21"/>
  <c r="K57" i="21"/>
  <c r="K56" i="21" s="1"/>
  <c r="M57" i="21"/>
  <c r="O57" i="21"/>
  <c r="Q57" i="21"/>
  <c r="V57" i="21"/>
  <c r="V56" i="21" s="1"/>
  <c r="G58" i="21"/>
  <c r="I58" i="21"/>
  <c r="K58" i="21"/>
  <c r="M58" i="21"/>
  <c r="O58" i="21"/>
  <c r="Q58" i="21"/>
  <c r="V58" i="21"/>
  <c r="G59" i="21"/>
  <c r="I59" i="21"/>
  <c r="K59" i="21"/>
  <c r="M59" i="21"/>
  <c r="O59" i="21"/>
  <c r="O56" i="21" s="1"/>
  <c r="Q59" i="21"/>
  <c r="V59" i="21"/>
  <c r="G60" i="21"/>
  <c r="M60" i="21" s="1"/>
  <c r="I60" i="21"/>
  <c r="K60" i="21"/>
  <c r="O60" i="21"/>
  <c r="Q60" i="21"/>
  <c r="Q56" i="21" s="1"/>
  <c r="V60" i="21"/>
  <c r="AE71" i="21"/>
  <c r="F43" i="1" s="1"/>
  <c r="G166" i="20"/>
  <c r="BA116" i="20"/>
  <c r="BA112" i="20"/>
  <c r="G9" i="20"/>
  <c r="G8" i="20" s="1"/>
  <c r="I9" i="20"/>
  <c r="I8" i="20" s="1"/>
  <c r="K9" i="20"/>
  <c r="K8" i="20" s="1"/>
  <c r="O9" i="20"/>
  <c r="Q9" i="20"/>
  <c r="Q8" i="20" s="1"/>
  <c r="V9" i="20"/>
  <c r="G14" i="20"/>
  <c r="M14" i="20" s="1"/>
  <c r="I14" i="20"/>
  <c r="K14" i="20"/>
  <c r="O14" i="20"/>
  <c r="Q14" i="20"/>
  <c r="V14" i="20"/>
  <c r="V8" i="20" s="1"/>
  <c r="G17" i="20"/>
  <c r="I17" i="20"/>
  <c r="K17" i="20"/>
  <c r="M17" i="20"/>
  <c r="O17" i="20"/>
  <c r="Q17" i="20"/>
  <c r="V17" i="20"/>
  <c r="G20" i="20"/>
  <c r="I20" i="20"/>
  <c r="K20" i="20"/>
  <c r="M20" i="20"/>
  <c r="O20" i="20"/>
  <c r="Q20" i="20"/>
  <c r="V20" i="20"/>
  <c r="G23" i="20"/>
  <c r="I23" i="20"/>
  <c r="K23" i="20"/>
  <c r="M23" i="20"/>
  <c r="O23" i="20"/>
  <c r="O8" i="20" s="1"/>
  <c r="Q23" i="20"/>
  <c r="V23" i="20"/>
  <c r="G26" i="20"/>
  <c r="I26" i="20"/>
  <c r="K26" i="20"/>
  <c r="M26" i="20"/>
  <c r="O26" i="20"/>
  <c r="Q26" i="20"/>
  <c r="V26" i="20"/>
  <c r="V29" i="20"/>
  <c r="G30" i="20"/>
  <c r="G29" i="20" s="1"/>
  <c r="I30" i="20"/>
  <c r="I29" i="20" s="1"/>
  <c r="K30" i="20"/>
  <c r="M30" i="20"/>
  <c r="O30" i="20"/>
  <c r="O29" i="20" s="1"/>
  <c r="Q30" i="20"/>
  <c r="V30" i="20"/>
  <c r="G33" i="20"/>
  <c r="M33" i="20" s="1"/>
  <c r="M29" i="20" s="1"/>
  <c r="I33" i="20"/>
  <c r="K33" i="20"/>
  <c r="O33" i="20"/>
  <c r="Q33" i="20"/>
  <c r="Q29" i="20" s="1"/>
  <c r="V33" i="20"/>
  <c r="G36" i="20"/>
  <c r="M36" i="20" s="1"/>
  <c r="I36" i="20"/>
  <c r="K36" i="20"/>
  <c r="O36" i="20"/>
  <c r="Q36" i="20"/>
  <c r="V36" i="20"/>
  <c r="G39" i="20"/>
  <c r="I39" i="20"/>
  <c r="K39" i="20"/>
  <c r="K29" i="20" s="1"/>
  <c r="M39" i="20"/>
  <c r="O39" i="20"/>
  <c r="Q39" i="20"/>
  <c r="V39" i="20"/>
  <c r="G42" i="20"/>
  <c r="I42" i="20"/>
  <c r="K42" i="20"/>
  <c r="M42" i="20"/>
  <c r="O42" i="20"/>
  <c r="Q42" i="20"/>
  <c r="V42" i="20"/>
  <c r="G45" i="20"/>
  <c r="O45" i="20"/>
  <c r="G46" i="20"/>
  <c r="I46" i="20"/>
  <c r="I45" i="20" s="1"/>
  <c r="K46" i="20"/>
  <c r="K45" i="20" s="1"/>
  <c r="M46" i="20"/>
  <c r="O46" i="20"/>
  <c r="Q46" i="20"/>
  <c r="Q45" i="20" s="1"/>
  <c r="V46" i="20"/>
  <c r="V45" i="20" s="1"/>
  <c r="G49" i="20"/>
  <c r="I49" i="20"/>
  <c r="K49" i="20"/>
  <c r="M49" i="20"/>
  <c r="M45" i="20" s="1"/>
  <c r="O49" i="20"/>
  <c r="Q49" i="20"/>
  <c r="V49" i="20"/>
  <c r="O52" i="20"/>
  <c r="G53" i="20"/>
  <c r="G52" i="20" s="1"/>
  <c r="I53" i="20"/>
  <c r="I52" i="20" s="1"/>
  <c r="K53" i="20"/>
  <c r="K52" i="20" s="1"/>
  <c r="O53" i="20"/>
  <c r="Q53" i="20"/>
  <c r="Q52" i="20" s="1"/>
  <c r="V53" i="20"/>
  <c r="G56" i="20"/>
  <c r="M56" i="20" s="1"/>
  <c r="I56" i="20"/>
  <c r="K56" i="20"/>
  <c r="O56" i="20"/>
  <c r="Q56" i="20"/>
  <c r="V56" i="20"/>
  <c r="V52" i="20" s="1"/>
  <c r="G59" i="20"/>
  <c r="I59" i="20"/>
  <c r="K59" i="20"/>
  <c r="M59" i="20"/>
  <c r="O59" i="20"/>
  <c r="Q59" i="20"/>
  <c r="V59" i="20"/>
  <c r="G62" i="20"/>
  <c r="G63" i="20"/>
  <c r="M63" i="20" s="1"/>
  <c r="M62" i="20" s="1"/>
  <c r="I63" i="20"/>
  <c r="I62" i="20" s="1"/>
  <c r="K63" i="20"/>
  <c r="O63" i="20"/>
  <c r="O62" i="20" s="1"/>
  <c r="Q63" i="20"/>
  <c r="Q62" i="20" s="1"/>
  <c r="V63" i="20"/>
  <c r="V62" i="20" s="1"/>
  <c r="G66" i="20"/>
  <c r="I66" i="20"/>
  <c r="K66" i="20"/>
  <c r="K62" i="20" s="1"/>
  <c r="M66" i="20"/>
  <c r="O66" i="20"/>
  <c r="Q66" i="20"/>
  <c r="V66" i="20"/>
  <c r="G70" i="20"/>
  <c r="G69" i="20" s="1"/>
  <c r="I70" i="20"/>
  <c r="I69" i="20" s="1"/>
  <c r="K70" i="20"/>
  <c r="M70" i="20"/>
  <c r="O70" i="20"/>
  <c r="O69" i="20" s="1"/>
  <c r="Q70" i="20"/>
  <c r="V70" i="20"/>
  <c r="G74" i="20"/>
  <c r="M74" i="20" s="1"/>
  <c r="I74" i="20"/>
  <c r="K74" i="20"/>
  <c r="O74" i="20"/>
  <c r="Q74" i="20"/>
  <c r="Q69" i="20" s="1"/>
  <c r="V74" i="20"/>
  <c r="G77" i="20"/>
  <c r="M77" i="20" s="1"/>
  <c r="I77" i="20"/>
  <c r="K77" i="20"/>
  <c r="O77" i="20"/>
  <c r="Q77" i="20"/>
  <c r="V77" i="20"/>
  <c r="V69" i="20" s="1"/>
  <c r="G80" i="20"/>
  <c r="I80" i="20"/>
  <c r="K80" i="20"/>
  <c r="K69" i="20" s="1"/>
  <c r="M80" i="20"/>
  <c r="O80" i="20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I89" i="20"/>
  <c r="K89" i="20"/>
  <c r="Q89" i="20"/>
  <c r="G90" i="20"/>
  <c r="G89" i="20" s="1"/>
  <c r="I90" i="20"/>
  <c r="K90" i="20"/>
  <c r="M90" i="20"/>
  <c r="M89" i="20" s="1"/>
  <c r="O90" i="20"/>
  <c r="Q90" i="20"/>
  <c r="V90" i="20"/>
  <c r="V89" i="20" s="1"/>
  <c r="G93" i="20"/>
  <c r="I93" i="20"/>
  <c r="K93" i="20"/>
  <c r="M93" i="20"/>
  <c r="O93" i="20"/>
  <c r="O89" i="20" s="1"/>
  <c r="Q93" i="20"/>
  <c r="V93" i="20"/>
  <c r="O96" i="20"/>
  <c r="Q96" i="20"/>
  <c r="G97" i="20"/>
  <c r="M97" i="20" s="1"/>
  <c r="I97" i="20"/>
  <c r="I96" i="20" s="1"/>
  <c r="K97" i="20"/>
  <c r="K96" i="20" s="1"/>
  <c r="O97" i="20"/>
  <c r="Q97" i="20"/>
  <c r="V97" i="20"/>
  <c r="V96" i="20" s="1"/>
  <c r="G100" i="20"/>
  <c r="I100" i="20"/>
  <c r="K100" i="20"/>
  <c r="M100" i="20"/>
  <c r="O100" i="20"/>
  <c r="Q100" i="20"/>
  <c r="V100" i="20"/>
  <c r="G103" i="20"/>
  <c r="G96" i="20" s="1"/>
  <c r="I103" i="20"/>
  <c r="K103" i="20"/>
  <c r="O103" i="20"/>
  <c r="Q103" i="20"/>
  <c r="V103" i="20"/>
  <c r="I106" i="20"/>
  <c r="G107" i="20"/>
  <c r="M107" i="20" s="1"/>
  <c r="I107" i="20"/>
  <c r="K107" i="20"/>
  <c r="K106" i="20" s="1"/>
  <c r="O107" i="20"/>
  <c r="Q107" i="20"/>
  <c r="Q106" i="20" s="1"/>
  <c r="V107" i="20"/>
  <c r="V106" i="20" s="1"/>
  <c r="G111" i="20"/>
  <c r="I111" i="20"/>
  <c r="K111" i="20"/>
  <c r="M111" i="20"/>
  <c r="O111" i="20"/>
  <c r="Q111" i="20"/>
  <c r="V111" i="20"/>
  <c r="G115" i="20"/>
  <c r="I115" i="20"/>
  <c r="K115" i="20"/>
  <c r="M115" i="20"/>
  <c r="O115" i="20"/>
  <c r="O106" i="20" s="1"/>
  <c r="Q115" i="20"/>
  <c r="V115" i="20"/>
  <c r="G119" i="20"/>
  <c r="M119" i="20" s="1"/>
  <c r="I119" i="20"/>
  <c r="K119" i="20"/>
  <c r="O119" i="20"/>
  <c r="Q119" i="20"/>
  <c r="V119" i="20"/>
  <c r="G123" i="20"/>
  <c r="M123" i="20" s="1"/>
  <c r="I123" i="20"/>
  <c r="K123" i="20"/>
  <c r="O123" i="20"/>
  <c r="Q123" i="20"/>
  <c r="V123" i="20"/>
  <c r="G126" i="20"/>
  <c r="I126" i="20"/>
  <c r="K126" i="20"/>
  <c r="M126" i="20"/>
  <c r="O126" i="20"/>
  <c r="Q126" i="20"/>
  <c r="V126" i="20"/>
  <c r="G130" i="20"/>
  <c r="M130" i="20" s="1"/>
  <c r="I130" i="20"/>
  <c r="I129" i="20" s="1"/>
  <c r="K130" i="20"/>
  <c r="O130" i="20"/>
  <c r="O129" i="20" s="1"/>
  <c r="Q130" i="20"/>
  <c r="Q129" i="20" s="1"/>
  <c r="V130" i="20"/>
  <c r="V129" i="20" s="1"/>
  <c r="G133" i="20"/>
  <c r="M133" i="20" s="1"/>
  <c r="I133" i="20"/>
  <c r="K133" i="20"/>
  <c r="K129" i="20" s="1"/>
  <c r="O133" i="20"/>
  <c r="Q133" i="20"/>
  <c r="V133" i="20"/>
  <c r="G136" i="20"/>
  <c r="I136" i="20"/>
  <c r="K136" i="20"/>
  <c r="M136" i="20"/>
  <c r="O136" i="20"/>
  <c r="Q136" i="20"/>
  <c r="V136" i="20"/>
  <c r="G139" i="20"/>
  <c r="I139" i="20"/>
  <c r="K139" i="20"/>
  <c r="M139" i="20"/>
  <c r="O139" i="20"/>
  <c r="Q139" i="20"/>
  <c r="V139" i="20"/>
  <c r="G142" i="20"/>
  <c r="M142" i="20" s="1"/>
  <c r="I142" i="20"/>
  <c r="K142" i="20"/>
  <c r="O142" i="20"/>
  <c r="Q142" i="20"/>
  <c r="V142" i="20"/>
  <c r="G145" i="20"/>
  <c r="M145" i="20" s="1"/>
  <c r="I145" i="20"/>
  <c r="K145" i="20"/>
  <c r="O145" i="20"/>
  <c r="Q145" i="20"/>
  <c r="V145" i="20"/>
  <c r="G148" i="20"/>
  <c r="I148" i="20"/>
  <c r="K148" i="20"/>
  <c r="M148" i="20"/>
  <c r="O148" i="20"/>
  <c r="Q148" i="20"/>
  <c r="V148" i="20"/>
  <c r="G151" i="20"/>
  <c r="M151" i="20" s="1"/>
  <c r="I151" i="20"/>
  <c r="K151" i="20"/>
  <c r="O151" i="20"/>
  <c r="Q151" i="20"/>
  <c r="V151" i="20"/>
  <c r="G154" i="20"/>
  <c r="I154" i="20"/>
  <c r="G155" i="20"/>
  <c r="M155" i="20" s="1"/>
  <c r="M154" i="20" s="1"/>
  <c r="I155" i="20"/>
  <c r="K155" i="20"/>
  <c r="K154" i="20" s="1"/>
  <c r="O155" i="20"/>
  <c r="Q155" i="20"/>
  <c r="Q154" i="20" s="1"/>
  <c r="V155" i="20"/>
  <c r="V154" i="20" s="1"/>
  <c r="G157" i="20"/>
  <c r="I157" i="20"/>
  <c r="K157" i="20"/>
  <c r="M157" i="20"/>
  <c r="O157" i="20"/>
  <c r="Q157" i="20"/>
  <c r="V157" i="20"/>
  <c r="G158" i="20"/>
  <c r="I158" i="20"/>
  <c r="K158" i="20"/>
  <c r="M158" i="20"/>
  <c r="O158" i="20"/>
  <c r="O154" i="20" s="1"/>
  <c r="Q158" i="20"/>
  <c r="V158" i="20"/>
  <c r="G159" i="20"/>
  <c r="O159" i="20"/>
  <c r="Q159" i="20"/>
  <c r="G160" i="20"/>
  <c r="M160" i="20" s="1"/>
  <c r="M159" i="20" s="1"/>
  <c r="I160" i="20"/>
  <c r="I159" i="20" s="1"/>
  <c r="K160" i="20"/>
  <c r="K159" i="20" s="1"/>
  <c r="O160" i="20"/>
  <c r="Q160" i="20"/>
  <c r="V160" i="20"/>
  <c r="V159" i="20" s="1"/>
  <c r="G162" i="20"/>
  <c r="I162" i="20"/>
  <c r="K162" i="20"/>
  <c r="M162" i="20"/>
  <c r="O162" i="20"/>
  <c r="Q162" i="20"/>
  <c r="V162" i="20"/>
  <c r="AE166" i="20"/>
  <c r="G83" i="19"/>
  <c r="G9" i="19"/>
  <c r="M9" i="19" s="1"/>
  <c r="I9" i="19"/>
  <c r="I8" i="19" s="1"/>
  <c r="K9" i="19"/>
  <c r="K8" i="19" s="1"/>
  <c r="O9" i="19"/>
  <c r="O8" i="19" s="1"/>
  <c r="Q9" i="19"/>
  <c r="V9" i="19"/>
  <c r="G12" i="19"/>
  <c r="M12" i="19" s="1"/>
  <c r="I12" i="19"/>
  <c r="K12" i="19"/>
  <c r="O12" i="19"/>
  <c r="Q12" i="19"/>
  <c r="Q8" i="19" s="1"/>
  <c r="V12" i="19"/>
  <c r="G15" i="19"/>
  <c r="I15" i="19"/>
  <c r="K15" i="19"/>
  <c r="M15" i="19"/>
  <c r="O15" i="19"/>
  <c r="Q15" i="19"/>
  <c r="V15" i="19"/>
  <c r="V8" i="19" s="1"/>
  <c r="G18" i="19"/>
  <c r="I18" i="19"/>
  <c r="K18" i="19"/>
  <c r="M18" i="19"/>
  <c r="O18" i="19"/>
  <c r="Q18" i="19"/>
  <c r="V18" i="19"/>
  <c r="G22" i="19"/>
  <c r="I22" i="19"/>
  <c r="K22" i="19"/>
  <c r="M22" i="19"/>
  <c r="O22" i="19"/>
  <c r="Q22" i="19"/>
  <c r="V22" i="19"/>
  <c r="G25" i="19"/>
  <c r="I25" i="19"/>
  <c r="K25" i="19"/>
  <c r="M25" i="19"/>
  <c r="O25" i="19"/>
  <c r="Q25" i="19"/>
  <c r="V25" i="19"/>
  <c r="G28" i="19"/>
  <c r="M28" i="19" s="1"/>
  <c r="I28" i="19"/>
  <c r="K28" i="19"/>
  <c r="O28" i="19"/>
  <c r="Q28" i="19"/>
  <c r="V28" i="19"/>
  <c r="G31" i="19"/>
  <c r="G8" i="19" s="1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I43" i="19"/>
  <c r="K43" i="19"/>
  <c r="M43" i="19"/>
  <c r="O43" i="19"/>
  <c r="Q43" i="19"/>
  <c r="V43" i="19"/>
  <c r="G46" i="19"/>
  <c r="I46" i="19"/>
  <c r="K46" i="19"/>
  <c r="M46" i="19"/>
  <c r="O46" i="19"/>
  <c r="Q46" i="19"/>
  <c r="V46" i="19"/>
  <c r="G50" i="19"/>
  <c r="M50" i="19" s="1"/>
  <c r="I50" i="19"/>
  <c r="I49" i="19" s="1"/>
  <c r="K50" i="19"/>
  <c r="K49" i="19" s="1"/>
  <c r="O50" i="19"/>
  <c r="Q50" i="19"/>
  <c r="V50" i="19"/>
  <c r="G53" i="19"/>
  <c r="G49" i="19" s="1"/>
  <c r="I53" i="19"/>
  <c r="K53" i="19"/>
  <c r="O53" i="19"/>
  <c r="Q53" i="19"/>
  <c r="V53" i="19"/>
  <c r="G56" i="19"/>
  <c r="I56" i="19"/>
  <c r="K56" i="19"/>
  <c r="M56" i="19"/>
  <c r="O56" i="19"/>
  <c r="Q56" i="19"/>
  <c r="V56" i="19"/>
  <c r="G59" i="19"/>
  <c r="M59" i="19" s="1"/>
  <c r="I59" i="19"/>
  <c r="K59" i="19"/>
  <c r="O59" i="19"/>
  <c r="O49" i="19" s="1"/>
  <c r="Q59" i="19"/>
  <c r="V59" i="19"/>
  <c r="G62" i="19"/>
  <c r="I62" i="19"/>
  <c r="K62" i="19"/>
  <c r="M62" i="19"/>
  <c r="O62" i="19"/>
  <c r="Q62" i="19"/>
  <c r="Q49" i="19" s="1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V49" i="19" s="1"/>
  <c r="G73" i="19"/>
  <c r="I73" i="19"/>
  <c r="K73" i="19"/>
  <c r="M73" i="19"/>
  <c r="O73" i="19"/>
  <c r="Q73" i="19"/>
  <c r="V73" i="19"/>
  <c r="G76" i="19"/>
  <c r="G77" i="19"/>
  <c r="I77" i="19"/>
  <c r="I76" i="19" s="1"/>
  <c r="K77" i="19"/>
  <c r="M77" i="19"/>
  <c r="O77" i="19"/>
  <c r="O76" i="19" s="1"/>
  <c r="Q77" i="19"/>
  <c r="Q76" i="19" s="1"/>
  <c r="V77" i="19"/>
  <c r="G78" i="19"/>
  <c r="M78" i="19" s="1"/>
  <c r="I78" i="19"/>
  <c r="K78" i="19"/>
  <c r="K76" i="19" s="1"/>
  <c r="O78" i="19"/>
  <c r="Q78" i="19"/>
  <c r="V78" i="19"/>
  <c r="V76" i="19" s="1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G101" i="18"/>
  <c r="BA41" i="18"/>
  <c r="G8" i="18"/>
  <c r="G9" i="18"/>
  <c r="M9" i="18" s="1"/>
  <c r="I9" i="18"/>
  <c r="I8" i="18" s="1"/>
  <c r="K9" i="18"/>
  <c r="K8" i="18" s="1"/>
  <c r="O9" i="18"/>
  <c r="Q9" i="18"/>
  <c r="Q8" i="18" s="1"/>
  <c r="V9" i="18"/>
  <c r="G10" i="18"/>
  <c r="M10" i="18" s="1"/>
  <c r="I10" i="18"/>
  <c r="K10" i="18"/>
  <c r="O10" i="18"/>
  <c r="O8" i="18" s="1"/>
  <c r="Q10" i="18"/>
  <c r="V10" i="18"/>
  <c r="G11" i="18"/>
  <c r="I11" i="18"/>
  <c r="K11" i="18"/>
  <c r="M11" i="18"/>
  <c r="O11" i="18"/>
  <c r="Q11" i="18"/>
  <c r="V11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V8" i="18" s="1"/>
  <c r="G23" i="18"/>
  <c r="G22" i="18" s="1"/>
  <c r="I23" i="18"/>
  <c r="I22" i="18" s="1"/>
  <c r="K23" i="18"/>
  <c r="K22" i="18" s="1"/>
  <c r="O23" i="18"/>
  <c r="O22" i="18" s="1"/>
  <c r="Q23" i="18"/>
  <c r="V23" i="18"/>
  <c r="V22" i="18" s="1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Q22" i="18" s="1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G38" i="18" s="1"/>
  <c r="I39" i="18"/>
  <c r="I38" i="18" s="1"/>
  <c r="K39" i="18"/>
  <c r="K38" i="18" s="1"/>
  <c r="O39" i="18"/>
  <c r="O38" i="18" s="1"/>
  <c r="Q39" i="18"/>
  <c r="V39" i="18"/>
  <c r="V38" i="18" s="1"/>
  <c r="G40" i="18"/>
  <c r="I40" i="18"/>
  <c r="K40" i="18"/>
  <c r="M40" i="18"/>
  <c r="O40" i="18"/>
  <c r="Q40" i="18"/>
  <c r="V40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Q38" i="18" s="1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I52" i="18"/>
  <c r="I51" i="18" s="1"/>
  <c r="K52" i="18"/>
  <c r="M52" i="18"/>
  <c r="O52" i="18"/>
  <c r="O51" i="18" s="1"/>
  <c r="Q52" i="18"/>
  <c r="Q51" i="18" s="1"/>
  <c r="V52" i="18"/>
  <c r="G53" i="18"/>
  <c r="M53" i="18" s="1"/>
  <c r="I53" i="18"/>
  <c r="K53" i="18"/>
  <c r="K51" i="18" s="1"/>
  <c r="O53" i="18"/>
  <c r="Q53" i="18"/>
  <c r="V53" i="18"/>
  <c r="V51" i="18" s="1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I76" i="18"/>
  <c r="I75" i="18" s="1"/>
  <c r="K76" i="18"/>
  <c r="M76" i="18"/>
  <c r="O76" i="18"/>
  <c r="O75" i="18" s="1"/>
  <c r="Q76" i="18"/>
  <c r="Q75" i="18" s="1"/>
  <c r="V76" i="18"/>
  <c r="G77" i="18"/>
  <c r="M77" i="18" s="1"/>
  <c r="I77" i="18"/>
  <c r="K77" i="18"/>
  <c r="K75" i="18" s="1"/>
  <c r="O77" i="18"/>
  <c r="Q77" i="18"/>
  <c r="V77" i="18"/>
  <c r="G78" i="18"/>
  <c r="I78" i="18"/>
  <c r="K78" i="18"/>
  <c r="M78" i="18"/>
  <c r="O78" i="18"/>
  <c r="Q78" i="18"/>
  <c r="V78" i="18"/>
  <c r="V75" i="18" s="1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I95" i="18"/>
  <c r="K95" i="18"/>
  <c r="M95" i="18"/>
  <c r="O95" i="18"/>
  <c r="Q95" i="18"/>
  <c r="V95" i="18"/>
  <c r="Q96" i="18"/>
  <c r="G97" i="18"/>
  <c r="G96" i="18" s="1"/>
  <c r="I97" i="18"/>
  <c r="I96" i="18" s="1"/>
  <c r="K97" i="18"/>
  <c r="K96" i="18" s="1"/>
  <c r="O97" i="18"/>
  <c r="O96" i="18" s="1"/>
  <c r="Q97" i="18"/>
  <c r="V97" i="18"/>
  <c r="V96" i="18" s="1"/>
  <c r="I98" i="18"/>
  <c r="Q98" i="18"/>
  <c r="G99" i="18"/>
  <c r="G98" i="18" s="1"/>
  <c r="I99" i="18"/>
  <c r="K99" i="18"/>
  <c r="K98" i="18" s="1"/>
  <c r="O99" i="18"/>
  <c r="O98" i="18" s="1"/>
  <c r="Q99" i="18"/>
  <c r="V99" i="18"/>
  <c r="V98" i="18" s="1"/>
  <c r="AE101" i="18"/>
  <c r="AF101" i="18"/>
  <c r="G282" i="17"/>
  <c r="BA75" i="17"/>
  <c r="BA73" i="17"/>
  <c r="BA66" i="17"/>
  <c r="BA61" i="17"/>
  <c r="BA58" i="17"/>
  <c r="BA26" i="17"/>
  <c r="BA23" i="17"/>
  <c r="BA10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G27" i="17"/>
  <c r="I27" i="17"/>
  <c r="K27" i="17"/>
  <c r="M27" i="17"/>
  <c r="O27" i="17"/>
  <c r="Q27" i="17"/>
  <c r="V2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V8" i="17" s="1"/>
  <c r="G44" i="17"/>
  <c r="M44" i="17" s="1"/>
  <c r="I44" i="17"/>
  <c r="K44" i="17"/>
  <c r="O44" i="17"/>
  <c r="Q44" i="17"/>
  <c r="V44" i="17"/>
  <c r="G47" i="17"/>
  <c r="G8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Q64" i="17"/>
  <c r="V64" i="17"/>
  <c r="G65" i="17"/>
  <c r="M65" i="17" s="1"/>
  <c r="M64" i="17" s="1"/>
  <c r="I65" i="17"/>
  <c r="I64" i="17" s="1"/>
  <c r="K65" i="17"/>
  <c r="K64" i="17" s="1"/>
  <c r="O65" i="17"/>
  <c r="O64" i="17" s="1"/>
  <c r="Q65" i="17"/>
  <c r="V65" i="17"/>
  <c r="G67" i="17"/>
  <c r="K67" i="17"/>
  <c r="G68" i="17"/>
  <c r="I68" i="17"/>
  <c r="I67" i="17" s="1"/>
  <c r="K68" i="17"/>
  <c r="M68" i="17"/>
  <c r="M67" i="17" s="1"/>
  <c r="O68" i="17"/>
  <c r="O67" i="17" s="1"/>
  <c r="Q68" i="17"/>
  <c r="Q67" i="17" s="1"/>
  <c r="V68" i="17"/>
  <c r="V67" i="17" s="1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7" i="17"/>
  <c r="G76" i="17" s="1"/>
  <c r="I77" i="17"/>
  <c r="I76" i="17" s="1"/>
  <c r="K77" i="17"/>
  <c r="K76" i="17" s="1"/>
  <c r="O77" i="17"/>
  <c r="O76" i="17" s="1"/>
  <c r="Q77" i="17"/>
  <c r="V77" i="17"/>
  <c r="V76" i="17" s="1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Q76" i="17" s="1"/>
  <c r="V94" i="17"/>
  <c r="O98" i="17"/>
  <c r="V98" i="17"/>
  <c r="G99" i="17"/>
  <c r="G98" i="17" s="1"/>
  <c r="I99" i="17"/>
  <c r="I98" i="17" s="1"/>
  <c r="K99" i="17"/>
  <c r="K98" i="17" s="1"/>
  <c r="O99" i="17"/>
  <c r="Q99" i="17"/>
  <c r="Q98" i="17" s="1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K102" i="17"/>
  <c r="G103" i="17"/>
  <c r="I103" i="17"/>
  <c r="I102" i="17" s="1"/>
  <c r="K103" i="17"/>
  <c r="M103" i="17"/>
  <c r="O103" i="17"/>
  <c r="O102" i="17" s="1"/>
  <c r="Q103" i="17"/>
  <c r="Q102" i="17" s="1"/>
  <c r="V103" i="17"/>
  <c r="V102" i="17" s="1"/>
  <c r="G104" i="17"/>
  <c r="M104" i="17" s="1"/>
  <c r="I104" i="17"/>
  <c r="K104" i="17"/>
  <c r="O104" i="17"/>
  <c r="Q104" i="17"/>
  <c r="V104" i="17"/>
  <c r="G105" i="17"/>
  <c r="Q105" i="17"/>
  <c r="G106" i="17"/>
  <c r="M106" i="17" s="1"/>
  <c r="M105" i="17" s="1"/>
  <c r="I106" i="17"/>
  <c r="I105" i="17" s="1"/>
  <c r="K106" i="17"/>
  <c r="K105" i="17" s="1"/>
  <c r="O106" i="17"/>
  <c r="O105" i="17" s="1"/>
  <c r="Q106" i="17"/>
  <c r="V106" i="17"/>
  <c r="V105" i="17" s="1"/>
  <c r="Q108" i="17"/>
  <c r="G109" i="17"/>
  <c r="G108" i="17" s="1"/>
  <c r="I109" i="17"/>
  <c r="I108" i="17" s="1"/>
  <c r="K109" i="17"/>
  <c r="O109" i="17"/>
  <c r="O108" i="17" s="1"/>
  <c r="Q109" i="17"/>
  <c r="V109" i="17"/>
  <c r="V108" i="17" s="1"/>
  <c r="G113" i="17"/>
  <c r="I113" i="17"/>
  <c r="K113" i="17"/>
  <c r="K108" i="17" s="1"/>
  <c r="M113" i="17"/>
  <c r="O113" i="17"/>
  <c r="Q113" i="17"/>
  <c r="V113" i="17"/>
  <c r="G117" i="17"/>
  <c r="M117" i="17" s="1"/>
  <c r="I117" i="17"/>
  <c r="K117" i="17"/>
  <c r="O117" i="17"/>
  <c r="Q117" i="17"/>
  <c r="V117" i="17"/>
  <c r="I119" i="17"/>
  <c r="G120" i="17"/>
  <c r="M120" i="17" s="1"/>
  <c r="I120" i="17"/>
  <c r="K120" i="17"/>
  <c r="K119" i="17" s="1"/>
  <c r="O120" i="17"/>
  <c r="O119" i="17" s="1"/>
  <c r="Q120" i="17"/>
  <c r="Q119" i="17" s="1"/>
  <c r="V120" i="17"/>
  <c r="G121" i="17"/>
  <c r="G119" i="17" s="1"/>
  <c r="I121" i="17"/>
  <c r="K121" i="17"/>
  <c r="M121" i="17"/>
  <c r="O121" i="17"/>
  <c r="Q121" i="17"/>
  <c r="V121" i="17"/>
  <c r="V119" i="17" s="1"/>
  <c r="G123" i="17"/>
  <c r="I123" i="17"/>
  <c r="K123" i="17"/>
  <c r="M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I129" i="17"/>
  <c r="I128" i="17" s="1"/>
  <c r="K129" i="17"/>
  <c r="K128" i="17" s="1"/>
  <c r="M129" i="17"/>
  <c r="O129" i="17"/>
  <c r="O128" i="17" s="1"/>
  <c r="Q129" i="17"/>
  <c r="V129" i="17"/>
  <c r="G132" i="17"/>
  <c r="M132" i="17" s="1"/>
  <c r="I132" i="17"/>
  <c r="K132" i="17"/>
  <c r="O132" i="17"/>
  <c r="Q132" i="17"/>
  <c r="Q128" i="17" s="1"/>
  <c r="V132" i="17"/>
  <c r="G135" i="17"/>
  <c r="I135" i="17"/>
  <c r="K135" i="17"/>
  <c r="M135" i="17"/>
  <c r="O135" i="17"/>
  <c r="Q135" i="17"/>
  <c r="V135" i="17"/>
  <c r="G138" i="17"/>
  <c r="M138" i="17" s="1"/>
  <c r="I138" i="17"/>
  <c r="K138" i="17"/>
  <c r="O138" i="17"/>
  <c r="Q138" i="17"/>
  <c r="V138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V144" i="17"/>
  <c r="V128" i="17" s="1"/>
  <c r="G147" i="17"/>
  <c r="M147" i="17" s="1"/>
  <c r="I147" i="17"/>
  <c r="K147" i="17"/>
  <c r="O147" i="17"/>
  <c r="Q147" i="17"/>
  <c r="V147" i="17"/>
  <c r="G150" i="17"/>
  <c r="G128" i="17" s="1"/>
  <c r="I150" i="17"/>
  <c r="K150" i="17"/>
  <c r="O150" i="17"/>
  <c r="Q150" i="17"/>
  <c r="V150" i="17"/>
  <c r="G153" i="17"/>
  <c r="I153" i="17"/>
  <c r="K153" i="17"/>
  <c r="M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I155" i="17"/>
  <c r="K155" i="17"/>
  <c r="M155" i="17"/>
  <c r="O155" i="17"/>
  <c r="Q155" i="17"/>
  <c r="V155" i="17"/>
  <c r="G158" i="17"/>
  <c r="M158" i="17" s="1"/>
  <c r="I158" i="17"/>
  <c r="K158" i="17"/>
  <c r="O158" i="17"/>
  <c r="Q158" i="17"/>
  <c r="V158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4" i="17"/>
  <c r="M164" i="17" s="1"/>
  <c r="I164" i="17"/>
  <c r="K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I168" i="17"/>
  <c r="K168" i="17"/>
  <c r="M168" i="17"/>
  <c r="O168" i="17"/>
  <c r="Q168" i="17"/>
  <c r="V168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I173" i="17"/>
  <c r="K173" i="17"/>
  <c r="M173" i="17"/>
  <c r="O173" i="17"/>
  <c r="Q173" i="17"/>
  <c r="V173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3" i="17"/>
  <c r="I183" i="17"/>
  <c r="I182" i="17" s="1"/>
  <c r="K183" i="17"/>
  <c r="K182" i="17" s="1"/>
  <c r="M183" i="17"/>
  <c r="O183" i="17"/>
  <c r="O182" i="17" s="1"/>
  <c r="Q183" i="17"/>
  <c r="V183" i="17"/>
  <c r="G186" i="17"/>
  <c r="M186" i="17" s="1"/>
  <c r="I186" i="17"/>
  <c r="K186" i="17"/>
  <c r="O186" i="17"/>
  <c r="Q186" i="17"/>
  <c r="Q182" i="17" s="1"/>
  <c r="V186" i="17"/>
  <c r="G189" i="17"/>
  <c r="I189" i="17"/>
  <c r="K189" i="17"/>
  <c r="M189" i="17"/>
  <c r="O189" i="17"/>
  <c r="Q189" i="17"/>
  <c r="V189" i="17"/>
  <c r="G192" i="17"/>
  <c r="M192" i="17" s="1"/>
  <c r="I192" i="17"/>
  <c r="K192" i="17"/>
  <c r="O192" i="17"/>
  <c r="Q192" i="17"/>
  <c r="V192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V182" i="17" s="1"/>
  <c r="G199" i="17"/>
  <c r="M199" i="17" s="1"/>
  <c r="I199" i="17"/>
  <c r="K199" i="17"/>
  <c r="O199" i="17"/>
  <c r="Q199" i="17"/>
  <c r="V199" i="17"/>
  <c r="G201" i="17"/>
  <c r="G182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I206" i="17"/>
  <c r="K206" i="17"/>
  <c r="M206" i="17"/>
  <c r="O206" i="17"/>
  <c r="Q206" i="17"/>
  <c r="V206" i="17"/>
  <c r="G207" i="17"/>
  <c r="I207" i="17"/>
  <c r="K207" i="17"/>
  <c r="M207" i="17"/>
  <c r="O207" i="17"/>
  <c r="Q207" i="17"/>
  <c r="V207" i="17"/>
  <c r="G210" i="17"/>
  <c r="M210" i="17" s="1"/>
  <c r="I210" i="17"/>
  <c r="K210" i="17"/>
  <c r="O210" i="17"/>
  <c r="Q210" i="17"/>
  <c r="V210" i="17"/>
  <c r="G212" i="17"/>
  <c r="M212" i="17" s="1"/>
  <c r="I212" i="17"/>
  <c r="K212" i="17"/>
  <c r="O212" i="17"/>
  <c r="Q212" i="17"/>
  <c r="V212" i="17"/>
  <c r="G215" i="17"/>
  <c r="I215" i="17"/>
  <c r="K215" i="17"/>
  <c r="M215" i="17"/>
  <c r="O215" i="17"/>
  <c r="Q215" i="17"/>
  <c r="V215" i="17"/>
  <c r="G217" i="17"/>
  <c r="M217" i="17" s="1"/>
  <c r="I217" i="17"/>
  <c r="K217" i="17"/>
  <c r="O217" i="17"/>
  <c r="Q217" i="17"/>
  <c r="V217" i="17"/>
  <c r="G219" i="17"/>
  <c r="I219" i="17"/>
  <c r="K219" i="17"/>
  <c r="M219" i="17"/>
  <c r="O219" i="17"/>
  <c r="Q219" i="17"/>
  <c r="V219" i="17"/>
  <c r="G222" i="17"/>
  <c r="M222" i="17" s="1"/>
  <c r="I222" i="17"/>
  <c r="K222" i="17"/>
  <c r="O222" i="17"/>
  <c r="Q222" i="17"/>
  <c r="V222" i="17"/>
  <c r="G224" i="17"/>
  <c r="I224" i="17"/>
  <c r="K224" i="17"/>
  <c r="M224" i="17"/>
  <c r="O224" i="17"/>
  <c r="Q224" i="17"/>
  <c r="V224" i="17"/>
  <c r="G226" i="17"/>
  <c r="I226" i="17"/>
  <c r="K226" i="17"/>
  <c r="M226" i="17"/>
  <c r="O226" i="17"/>
  <c r="Q226" i="17"/>
  <c r="V226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30" i="17"/>
  <c r="M230" i="17" s="1"/>
  <c r="I230" i="17"/>
  <c r="K230" i="17"/>
  <c r="O230" i="17"/>
  <c r="Q230" i="17"/>
  <c r="V230" i="17"/>
  <c r="G231" i="17"/>
  <c r="M231" i="17" s="1"/>
  <c r="I231" i="17"/>
  <c r="K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I234" i="17"/>
  <c r="K234" i="17"/>
  <c r="M234" i="17"/>
  <c r="O234" i="17"/>
  <c r="Q234" i="17"/>
  <c r="V234" i="17"/>
  <c r="G235" i="17"/>
  <c r="I235" i="17"/>
  <c r="K235" i="17"/>
  <c r="M235" i="17"/>
  <c r="O235" i="17"/>
  <c r="Q235" i="17"/>
  <c r="V235" i="17"/>
  <c r="G238" i="17"/>
  <c r="G237" i="17" s="1"/>
  <c r="I238" i="17"/>
  <c r="I237" i="17" s="1"/>
  <c r="K238" i="17"/>
  <c r="K237" i="17" s="1"/>
  <c r="O238" i="17"/>
  <c r="O237" i="17" s="1"/>
  <c r="Q238" i="17"/>
  <c r="V238" i="17"/>
  <c r="V237" i="17" s="1"/>
  <c r="G239" i="17"/>
  <c r="I239" i="17"/>
  <c r="K239" i="17"/>
  <c r="M239" i="17"/>
  <c r="O239" i="17"/>
  <c r="Q239" i="17"/>
  <c r="V239" i="17"/>
  <c r="G240" i="17"/>
  <c r="M240" i="17" s="1"/>
  <c r="I240" i="17"/>
  <c r="K240" i="17"/>
  <c r="O240" i="17"/>
  <c r="Q240" i="17"/>
  <c r="V240" i="17"/>
  <c r="G241" i="17"/>
  <c r="I241" i="17"/>
  <c r="K241" i="17"/>
  <c r="M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Q237" i="17" s="1"/>
  <c r="V243" i="17"/>
  <c r="G244" i="17"/>
  <c r="I244" i="17"/>
  <c r="K244" i="17"/>
  <c r="M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I251" i="17"/>
  <c r="K251" i="17"/>
  <c r="M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6" i="17"/>
  <c r="I256" i="17"/>
  <c r="K256" i="17"/>
  <c r="M256" i="17"/>
  <c r="O256" i="17"/>
  <c r="Q256" i="17"/>
  <c r="V256" i="17"/>
  <c r="G257" i="17"/>
  <c r="M257" i="17" s="1"/>
  <c r="I257" i="17"/>
  <c r="K257" i="17"/>
  <c r="O257" i="17"/>
  <c r="Q257" i="17"/>
  <c r="V257" i="17"/>
  <c r="G259" i="17"/>
  <c r="I259" i="17"/>
  <c r="G260" i="17"/>
  <c r="M260" i="17" s="1"/>
  <c r="M259" i="17" s="1"/>
  <c r="I260" i="17"/>
  <c r="K260" i="17"/>
  <c r="K259" i="17" s="1"/>
  <c r="O260" i="17"/>
  <c r="O259" i="17" s="1"/>
  <c r="Q260" i="17"/>
  <c r="Q259" i="17" s="1"/>
  <c r="V260" i="17"/>
  <c r="V259" i="17" s="1"/>
  <c r="G261" i="17"/>
  <c r="I261" i="17"/>
  <c r="K261" i="17"/>
  <c r="M261" i="17"/>
  <c r="O261" i="17"/>
  <c r="Q261" i="17"/>
  <c r="V261" i="17"/>
  <c r="O263" i="17"/>
  <c r="V263" i="17"/>
  <c r="G264" i="17"/>
  <c r="M264" i="17" s="1"/>
  <c r="I264" i="17"/>
  <c r="I263" i="17" s="1"/>
  <c r="K264" i="17"/>
  <c r="O264" i="17"/>
  <c r="Q264" i="17"/>
  <c r="Q263" i="17" s="1"/>
  <c r="V264" i="17"/>
  <c r="G267" i="17"/>
  <c r="G263" i="17" s="1"/>
  <c r="I267" i="17"/>
  <c r="K267" i="17"/>
  <c r="K263" i="17" s="1"/>
  <c r="O267" i="17"/>
  <c r="Q267" i="17"/>
  <c r="V267" i="17"/>
  <c r="I269" i="17"/>
  <c r="Q269" i="17"/>
  <c r="V269" i="17"/>
  <c r="G270" i="17"/>
  <c r="M270" i="17" s="1"/>
  <c r="M269" i="17" s="1"/>
  <c r="I270" i="17"/>
  <c r="K270" i="17"/>
  <c r="K269" i="17" s="1"/>
  <c r="O270" i="17"/>
  <c r="O269" i="17" s="1"/>
  <c r="Q270" i="17"/>
  <c r="V270" i="17"/>
  <c r="G273" i="17"/>
  <c r="M273" i="17"/>
  <c r="G274" i="17"/>
  <c r="I274" i="17"/>
  <c r="I273" i="17" s="1"/>
  <c r="K274" i="17"/>
  <c r="K273" i="17" s="1"/>
  <c r="M274" i="17"/>
  <c r="O274" i="17"/>
  <c r="O273" i="17" s="1"/>
  <c r="Q274" i="17"/>
  <c r="V274" i="17"/>
  <c r="V273" i="17" s="1"/>
  <c r="G275" i="17"/>
  <c r="I275" i="17"/>
  <c r="K275" i="17"/>
  <c r="M275" i="17"/>
  <c r="O275" i="17"/>
  <c r="Q275" i="17"/>
  <c r="Q273" i="17" s="1"/>
  <c r="V275" i="17"/>
  <c r="V276" i="17"/>
  <c r="G277" i="17"/>
  <c r="M277" i="17" s="1"/>
  <c r="I277" i="17"/>
  <c r="I276" i="17" s="1"/>
  <c r="K277" i="17"/>
  <c r="O277" i="17"/>
  <c r="O276" i="17" s="1"/>
  <c r="Q277" i="17"/>
  <c r="Q276" i="17" s="1"/>
  <c r="V277" i="17"/>
  <c r="G278" i="17"/>
  <c r="G276" i="17" s="1"/>
  <c r="I278" i="17"/>
  <c r="K278" i="17"/>
  <c r="K276" i="17" s="1"/>
  <c r="O278" i="17"/>
  <c r="Q278" i="17"/>
  <c r="V278" i="17"/>
  <c r="G279" i="17"/>
  <c r="I279" i="17"/>
  <c r="K279" i="17"/>
  <c r="M279" i="17"/>
  <c r="O279" i="17"/>
  <c r="Q279" i="17"/>
  <c r="V279" i="17"/>
  <c r="G280" i="17"/>
  <c r="M280" i="17" s="1"/>
  <c r="I280" i="17"/>
  <c r="K280" i="17"/>
  <c r="O280" i="17"/>
  <c r="Q280" i="17"/>
  <c r="V280" i="17"/>
  <c r="AE282" i="17"/>
  <c r="G25" i="16"/>
  <c r="G9" i="16"/>
  <c r="M9" i="16" s="1"/>
  <c r="I9" i="16"/>
  <c r="I8" i="16" s="1"/>
  <c r="K9" i="16"/>
  <c r="K8" i="16" s="1"/>
  <c r="O9" i="16"/>
  <c r="O8" i="16" s="1"/>
  <c r="Q9" i="16"/>
  <c r="V9" i="16"/>
  <c r="G13" i="16"/>
  <c r="M13" i="16" s="1"/>
  <c r="I13" i="16"/>
  <c r="K13" i="16"/>
  <c r="O13" i="16"/>
  <c r="Q13" i="16"/>
  <c r="Q8" i="16" s="1"/>
  <c r="V13" i="16"/>
  <c r="G17" i="16"/>
  <c r="I17" i="16"/>
  <c r="K17" i="16"/>
  <c r="M17" i="16"/>
  <c r="O17" i="16"/>
  <c r="Q17" i="16"/>
  <c r="V17" i="16"/>
  <c r="V8" i="16" s="1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G8" i="16" s="1"/>
  <c r="I23" i="16"/>
  <c r="K23" i="16"/>
  <c r="O23" i="16"/>
  <c r="Q23" i="16"/>
  <c r="V23" i="16"/>
  <c r="AE25" i="16"/>
  <c r="AF25" i="16"/>
  <c r="G2135" i="15"/>
  <c r="BA2127" i="15"/>
  <c r="BA2115" i="15"/>
  <c r="BA1868" i="15"/>
  <c r="BA1824" i="15"/>
  <c r="BA1823" i="15"/>
  <c r="BA1816" i="15"/>
  <c r="BA1815" i="15"/>
  <c r="BA1808" i="15"/>
  <c r="BA1807" i="15"/>
  <c r="BA1800" i="15"/>
  <c r="BA1799" i="15"/>
  <c r="BA1792" i="15"/>
  <c r="BA1791" i="15"/>
  <c r="BA1784" i="15"/>
  <c r="BA1783" i="15"/>
  <c r="BA1776" i="15"/>
  <c r="BA1775" i="15"/>
  <c r="BA1768" i="15"/>
  <c r="BA1767" i="15"/>
  <c r="BA1760" i="15"/>
  <c r="BA1759" i="15"/>
  <c r="BA1752" i="15"/>
  <c r="BA1751" i="15"/>
  <c r="BA1744" i="15"/>
  <c r="BA1743" i="15"/>
  <c r="BA1736" i="15"/>
  <c r="BA1735" i="15"/>
  <c r="BA1728" i="15"/>
  <c r="BA1727" i="15"/>
  <c r="BA1720" i="15"/>
  <c r="BA1719" i="15"/>
  <c r="BA1712" i="15"/>
  <c r="BA1711" i="15"/>
  <c r="BA1704" i="15"/>
  <c r="BA1703" i="15"/>
  <c r="BA1696" i="15"/>
  <c r="BA1695" i="15"/>
  <c r="BA1688" i="15"/>
  <c r="BA1687" i="15"/>
  <c r="BA1680" i="15"/>
  <c r="BA1679" i="15"/>
  <c r="BA1672" i="15"/>
  <c r="BA1671" i="15"/>
  <c r="BA1664" i="15"/>
  <c r="BA1663" i="15"/>
  <c r="BA1656" i="15"/>
  <c r="BA1655" i="15"/>
  <c r="BA1648" i="15"/>
  <c r="BA1647" i="15"/>
  <c r="BA1640" i="15"/>
  <c r="BA1639" i="15"/>
  <c r="BA1632" i="15"/>
  <c r="BA1631" i="15"/>
  <c r="BA1624" i="15"/>
  <c r="BA1623" i="15"/>
  <c r="BA1616" i="15"/>
  <c r="BA1615" i="15"/>
  <c r="BA1608" i="15"/>
  <c r="BA1607" i="15"/>
  <c r="BA1600" i="15"/>
  <c r="BA1599" i="15"/>
  <c r="BA1592" i="15"/>
  <c r="BA1591" i="15"/>
  <c r="BA1584" i="15"/>
  <c r="BA1583" i="15"/>
  <c r="BA1576" i="15"/>
  <c r="BA1575" i="15"/>
  <c r="BA1568" i="15"/>
  <c r="BA1567" i="15"/>
  <c r="BA1560" i="15"/>
  <c r="BA1559" i="15"/>
  <c r="BA1552" i="15"/>
  <c r="BA1551" i="15"/>
  <c r="BA1544" i="15"/>
  <c r="BA1543" i="15"/>
  <c r="BA1536" i="15"/>
  <c r="BA1535" i="15"/>
  <c r="BA1528" i="15"/>
  <c r="BA1527" i="15"/>
  <c r="BA1520" i="15"/>
  <c r="BA1519" i="15"/>
  <c r="BA1512" i="15"/>
  <c r="BA1511" i="15"/>
  <c r="BA1504" i="15"/>
  <c r="BA1503" i="15"/>
  <c r="BA1496" i="15"/>
  <c r="BA1495" i="15"/>
  <c r="BA1488" i="15"/>
  <c r="BA1487" i="15"/>
  <c r="BA1480" i="15"/>
  <c r="BA1479" i="15"/>
  <c r="BA1472" i="15"/>
  <c r="BA1471" i="15"/>
  <c r="BA1464" i="15"/>
  <c r="BA1463" i="15"/>
  <c r="BA1456" i="15"/>
  <c r="BA1455" i="15"/>
  <c r="BA1448" i="15"/>
  <c r="BA1447" i="15"/>
  <c r="BA1440" i="15"/>
  <c r="BA1439" i="15"/>
  <c r="BA1432" i="15"/>
  <c r="BA1431" i="15"/>
  <c r="BA1424" i="15"/>
  <c r="BA1423" i="15"/>
  <c r="BA1416" i="15"/>
  <c r="BA1415" i="15"/>
  <c r="BA1408" i="15"/>
  <c r="BA1407" i="15"/>
  <c r="BA1400" i="15"/>
  <c r="BA1399" i="15"/>
  <c r="BA1392" i="15"/>
  <c r="BA1391" i="15"/>
  <c r="BA1384" i="15"/>
  <c r="BA1383" i="15"/>
  <c r="BA1376" i="15"/>
  <c r="BA1375" i="15"/>
  <c r="BA1368" i="15"/>
  <c r="BA1367" i="15"/>
  <c r="BA1360" i="15"/>
  <c r="BA1359" i="15"/>
  <c r="BA1352" i="15"/>
  <c r="BA1351" i="15"/>
  <c r="BA1344" i="15"/>
  <c r="BA1343" i="15"/>
  <c r="BA958" i="15"/>
  <c r="BA916" i="15"/>
  <c r="BA913" i="15"/>
  <c r="BA908" i="15"/>
  <c r="BA886" i="15"/>
  <c r="BA868" i="15"/>
  <c r="BA865" i="15"/>
  <c r="BA861" i="15"/>
  <c r="BA859" i="15"/>
  <c r="BA858" i="15"/>
  <c r="BA857" i="15"/>
  <c r="BA683" i="15"/>
  <c r="BA682" i="15"/>
  <c r="BA680" i="15"/>
  <c r="BA678" i="15"/>
  <c r="BA675" i="15"/>
  <c r="BA674" i="15"/>
  <c r="BA668" i="15"/>
  <c r="BA661" i="15"/>
  <c r="BA656" i="15"/>
  <c r="BA654" i="15"/>
  <c r="BA652" i="15"/>
  <c r="BA650" i="15"/>
  <c r="BA649" i="15"/>
  <c r="BA631" i="15"/>
  <c r="BA630" i="15"/>
  <c r="BA626" i="15"/>
  <c r="BA623" i="15"/>
  <c r="BA621" i="15"/>
  <c r="BA620" i="15"/>
  <c r="BA603" i="15"/>
  <c r="BA602" i="15"/>
  <c r="BA599" i="15"/>
  <c r="BA595" i="15"/>
  <c r="BA583" i="15"/>
  <c r="BA371" i="15"/>
  <c r="BA366" i="15"/>
  <c r="BA99" i="15"/>
  <c r="BA47" i="15"/>
  <c r="BA23" i="15"/>
  <c r="BA19" i="15"/>
  <c r="BA16" i="15"/>
  <c r="BA10" i="15"/>
  <c r="G9" i="15"/>
  <c r="I9" i="15"/>
  <c r="I8" i="15" s="1"/>
  <c r="K9" i="15"/>
  <c r="M9" i="15"/>
  <c r="O9" i="15"/>
  <c r="Q9" i="15"/>
  <c r="V9" i="15"/>
  <c r="G15" i="15"/>
  <c r="G8" i="15" s="1"/>
  <c r="I15" i="15"/>
  <c r="K15" i="15"/>
  <c r="O15" i="15"/>
  <c r="O8" i="15" s="1"/>
  <c r="Q15" i="15"/>
  <c r="V15" i="15"/>
  <c r="G18" i="15"/>
  <c r="I18" i="15"/>
  <c r="K18" i="15"/>
  <c r="M18" i="15"/>
  <c r="O18" i="15"/>
  <c r="Q18" i="15"/>
  <c r="Q8" i="15" s="1"/>
  <c r="V18" i="15"/>
  <c r="G22" i="15"/>
  <c r="M22" i="15" s="1"/>
  <c r="I22" i="15"/>
  <c r="K22" i="15"/>
  <c r="K8" i="15" s="1"/>
  <c r="O22" i="15"/>
  <c r="Q22" i="15"/>
  <c r="V22" i="15"/>
  <c r="V8" i="15" s="1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4" i="15"/>
  <c r="I54" i="15"/>
  <c r="K54" i="15"/>
  <c r="M54" i="15"/>
  <c r="O54" i="15"/>
  <c r="Q54" i="15"/>
  <c r="V54" i="15"/>
  <c r="G58" i="15"/>
  <c r="M58" i="15" s="1"/>
  <c r="I58" i="15"/>
  <c r="K58" i="15"/>
  <c r="O58" i="15"/>
  <c r="Q58" i="15"/>
  <c r="V58" i="15"/>
  <c r="G65" i="15"/>
  <c r="M65" i="15" s="1"/>
  <c r="I65" i="15"/>
  <c r="K65" i="15"/>
  <c r="O65" i="15"/>
  <c r="Q65" i="15"/>
  <c r="V65" i="15"/>
  <c r="G69" i="15"/>
  <c r="M69" i="15" s="1"/>
  <c r="I69" i="15"/>
  <c r="K69" i="15"/>
  <c r="O69" i="15"/>
  <c r="Q69" i="15"/>
  <c r="V69" i="15"/>
  <c r="G81" i="15"/>
  <c r="I81" i="15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90" i="15"/>
  <c r="I90" i="15"/>
  <c r="K90" i="15"/>
  <c r="M90" i="15"/>
  <c r="O90" i="15"/>
  <c r="Q90" i="15"/>
  <c r="V90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15" i="15"/>
  <c r="M115" i="15" s="1"/>
  <c r="I115" i="15"/>
  <c r="K115" i="15"/>
  <c r="O115" i="15"/>
  <c r="Q115" i="15"/>
  <c r="V115" i="15"/>
  <c r="G118" i="15"/>
  <c r="M118" i="15" s="1"/>
  <c r="I118" i="15"/>
  <c r="K118" i="15"/>
  <c r="O118" i="15"/>
  <c r="Q118" i="15"/>
  <c r="V118" i="15"/>
  <c r="G123" i="15"/>
  <c r="I123" i="15"/>
  <c r="I122" i="15" s="1"/>
  <c r="K123" i="15"/>
  <c r="M123" i="15"/>
  <c r="O123" i="15"/>
  <c r="Q123" i="15"/>
  <c r="V123" i="15"/>
  <c r="G127" i="15"/>
  <c r="G122" i="15" s="1"/>
  <c r="I127" i="15"/>
  <c r="K127" i="15"/>
  <c r="K122" i="15" s="1"/>
  <c r="O127" i="15"/>
  <c r="O122" i="15" s="1"/>
  <c r="Q127" i="15"/>
  <c r="V127" i="15"/>
  <c r="G169" i="15"/>
  <c r="I169" i="15"/>
  <c r="K169" i="15"/>
  <c r="M169" i="15"/>
  <c r="O169" i="15"/>
  <c r="Q169" i="15"/>
  <c r="Q122" i="15" s="1"/>
  <c r="V169" i="15"/>
  <c r="G241" i="15"/>
  <c r="M241" i="15" s="1"/>
  <c r="I241" i="15"/>
  <c r="K241" i="15"/>
  <c r="O241" i="15"/>
  <c r="Q241" i="15"/>
  <c r="V241" i="15"/>
  <c r="G244" i="15"/>
  <c r="I244" i="15"/>
  <c r="K244" i="15"/>
  <c r="M244" i="15"/>
  <c r="O244" i="15"/>
  <c r="Q244" i="15"/>
  <c r="V244" i="15"/>
  <c r="G247" i="15"/>
  <c r="M247" i="15" s="1"/>
  <c r="I247" i="15"/>
  <c r="K247" i="15"/>
  <c r="O247" i="15"/>
  <c r="Q247" i="15"/>
  <c r="V247" i="15"/>
  <c r="V122" i="15" s="1"/>
  <c r="G271" i="15"/>
  <c r="M271" i="15" s="1"/>
  <c r="I271" i="15"/>
  <c r="K271" i="15"/>
  <c r="O271" i="15"/>
  <c r="Q271" i="15"/>
  <c r="V271" i="15"/>
  <c r="G304" i="15"/>
  <c r="M304" i="15" s="1"/>
  <c r="I304" i="15"/>
  <c r="K304" i="15"/>
  <c r="O304" i="15"/>
  <c r="Q304" i="15"/>
  <c r="V304" i="15"/>
  <c r="G321" i="15"/>
  <c r="I321" i="15"/>
  <c r="K321" i="15"/>
  <c r="M321" i="15"/>
  <c r="O321" i="15"/>
  <c r="Q321" i="15"/>
  <c r="V321" i="15"/>
  <c r="G359" i="15"/>
  <c r="M359" i="15" s="1"/>
  <c r="I359" i="15"/>
  <c r="K359" i="15"/>
  <c r="O359" i="15"/>
  <c r="Q359" i="15"/>
  <c r="V359" i="15"/>
  <c r="G365" i="15"/>
  <c r="I365" i="15"/>
  <c r="K365" i="15"/>
  <c r="M365" i="15"/>
  <c r="O365" i="15"/>
  <c r="Q365" i="15"/>
  <c r="V365" i="15"/>
  <c r="G370" i="15"/>
  <c r="M370" i="15" s="1"/>
  <c r="I370" i="15"/>
  <c r="K370" i="15"/>
  <c r="O370" i="15"/>
  <c r="Q370" i="15"/>
  <c r="V370" i="15"/>
  <c r="G374" i="15"/>
  <c r="I374" i="15"/>
  <c r="K374" i="15"/>
  <c r="M374" i="15"/>
  <c r="O374" i="15"/>
  <c r="Q374" i="15"/>
  <c r="V374" i="15"/>
  <c r="G378" i="15"/>
  <c r="M378" i="15" s="1"/>
  <c r="I378" i="15"/>
  <c r="K378" i="15"/>
  <c r="O378" i="15"/>
  <c r="Q378" i="15"/>
  <c r="V378" i="15"/>
  <c r="G383" i="15"/>
  <c r="M383" i="15" s="1"/>
  <c r="I383" i="15"/>
  <c r="K383" i="15"/>
  <c r="O383" i="15"/>
  <c r="Q383" i="15"/>
  <c r="V383" i="15"/>
  <c r="G392" i="15"/>
  <c r="M392" i="15" s="1"/>
  <c r="I392" i="15"/>
  <c r="K392" i="15"/>
  <c r="O392" i="15"/>
  <c r="Q392" i="15"/>
  <c r="V392" i="15"/>
  <c r="G397" i="15"/>
  <c r="I397" i="15"/>
  <c r="K397" i="15"/>
  <c r="M397" i="15"/>
  <c r="O397" i="15"/>
  <c r="Q397" i="15"/>
  <c r="V397" i="15"/>
  <c r="G399" i="15"/>
  <c r="M399" i="15" s="1"/>
  <c r="I399" i="15"/>
  <c r="K399" i="15"/>
  <c r="O399" i="15"/>
  <c r="Q399" i="15"/>
  <c r="V399" i="15"/>
  <c r="G403" i="15"/>
  <c r="I403" i="15"/>
  <c r="K403" i="15"/>
  <c r="M403" i="15"/>
  <c r="O403" i="15"/>
  <c r="Q403" i="15"/>
  <c r="V403" i="15"/>
  <c r="G406" i="15"/>
  <c r="M406" i="15" s="1"/>
  <c r="I406" i="15"/>
  <c r="K406" i="15"/>
  <c r="O406" i="15"/>
  <c r="Q406" i="15"/>
  <c r="V406" i="15"/>
  <c r="G409" i="15"/>
  <c r="I409" i="15"/>
  <c r="K409" i="15"/>
  <c r="M409" i="15"/>
  <c r="O409" i="15"/>
  <c r="Q409" i="15"/>
  <c r="V409" i="15"/>
  <c r="G419" i="15"/>
  <c r="M419" i="15" s="1"/>
  <c r="I419" i="15"/>
  <c r="K419" i="15"/>
  <c r="O419" i="15"/>
  <c r="Q419" i="15"/>
  <c r="V419" i="15"/>
  <c r="G422" i="15"/>
  <c r="M422" i="15" s="1"/>
  <c r="I422" i="15"/>
  <c r="K422" i="15"/>
  <c r="O422" i="15"/>
  <c r="Q422" i="15"/>
  <c r="V422" i="15"/>
  <c r="G425" i="15"/>
  <c r="M425" i="15" s="1"/>
  <c r="I425" i="15"/>
  <c r="K425" i="15"/>
  <c r="O425" i="15"/>
  <c r="Q425" i="15"/>
  <c r="V425" i="15"/>
  <c r="G431" i="15"/>
  <c r="I431" i="15"/>
  <c r="K431" i="15"/>
  <c r="M431" i="15"/>
  <c r="O431" i="15"/>
  <c r="Q431" i="15"/>
  <c r="V431" i="15"/>
  <c r="G434" i="15"/>
  <c r="M434" i="15" s="1"/>
  <c r="I434" i="15"/>
  <c r="K434" i="15"/>
  <c r="O434" i="15"/>
  <c r="Q434" i="15"/>
  <c r="V434" i="15"/>
  <c r="G439" i="15"/>
  <c r="M439" i="15" s="1"/>
  <c r="I439" i="15"/>
  <c r="I438" i="15" s="1"/>
  <c r="K439" i="15"/>
  <c r="K438" i="15" s="1"/>
  <c r="O439" i="15"/>
  <c r="O438" i="15" s="1"/>
  <c r="Q439" i="15"/>
  <c r="V439" i="15"/>
  <c r="V438" i="15" s="1"/>
  <c r="G445" i="15"/>
  <c r="I445" i="15"/>
  <c r="K445" i="15"/>
  <c r="M445" i="15"/>
  <c r="O445" i="15"/>
  <c r="Q445" i="15"/>
  <c r="Q438" i="15" s="1"/>
  <c r="V445" i="15"/>
  <c r="G459" i="15"/>
  <c r="I459" i="15"/>
  <c r="K459" i="15"/>
  <c r="M459" i="15"/>
  <c r="O459" i="15"/>
  <c r="Q459" i="15"/>
  <c r="V459" i="15"/>
  <c r="G464" i="15"/>
  <c r="M464" i="15" s="1"/>
  <c r="I464" i="15"/>
  <c r="K464" i="15"/>
  <c r="O464" i="15"/>
  <c r="Q464" i="15"/>
  <c r="V464" i="15"/>
  <c r="G485" i="15"/>
  <c r="M485" i="15" s="1"/>
  <c r="I485" i="15"/>
  <c r="K485" i="15"/>
  <c r="O485" i="15"/>
  <c r="Q485" i="15"/>
  <c r="V485" i="15"/>
  <c r="G490" i="15"/>
  <c r="I490" i="15"/>
  <c r="K490" i="15"/>
  <c r="M490" i="15"/>
  <c r="O490" i="15"/>
  <c r="Q490" i="15"/>
  <c r="V490" i="15"/>
  <c r="G496" i="15"/>
  <c r="M496" i="15" s="1"/>
  <c r="I496" i="15"/>
  <c r="K496" i="15"/>
  <c r="O496" i="15"/>
  <c r="Q496" i="15"/>
  <c r="V496" i="15"/>
  <c r="G516" i="15"/>
  <c r="M516" i="15" s="1"/>
  <c r="I516" i="15"/>
  <c r="K516" i="15"/>
  <c r="O516" i="15"/>
  <c r="Q516" i="15"/>
  <c r="V516" i="15"/>
  <c r="G520" i="15"/>
  <c r="M520" i="15" s="1"/>
  <c r="I520" i="15"/>
  <c r="K520" i="15"/>
  <c r="O520" i="15"/>
  <c r="Q520" i="15"/>
  <c r="V520" i="15"/>
  <c r="G524" i="15"/>
  <c r="I524" i="15"/>
  <c r="K524" i="15"/>
  <c r="M524" i="15"/>
  <c r="O524" i="15"/>
  <c r="Q524" i="15"/>
  <c r="V524" i="15"/>
  <c r="G528" i="15"/>
  <c r="I528" i="15"/>
  <c r="K528" i="15"/>
  <c r="M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M535" i="15" s="1"/>
  <c r="I535" i="15"/>
  <c r="K535" i="15"/>
  <c r="O535" i="15"/>
  <c r="Q535" i="15"/>
  <c r="V535" i="15"/>
  <c r="G539" i="15"/>
  <c r="I539" i="15"/>
  <c r="K539" i="15"/>
  <c r="M539" i="15"/>
  <c r="O539" i="15"/>
  <c r="Q539" i="15"/>
  <c r="V539" i="15"/>
  <c r="G542" i="15"/>
  <c r="M542" i="15" s="1"/>
  <c r="I542" i="15"/>
  <c r="K542" i="15"/>
  <c r="O542" i="15"/>
  <c r="Q542" i="15"/>
  <c r="V542" i="15"/>
  <c r="G546" i="15"/>
  <c r="M546" i="15" s="1"/>
  <c r="I546" i="15"/>
  <c r="K546" i="15"/>
  <c r="O546" i="15"/>
  <c r="Q546" i="15"/>
  <c r="V546" i="15"/>
  <c r="G564" i="15"/>
  <c r="M564" i="15" s="1"/>
  <c r="I564" i="15"/>
  <c r="K564" i="15"/>
  <c r="O564" i="15"/>
  <c r="Q564" i="15"/>
  <c r="V564" i="15"/>
  <c r="G566" i="15"/>
  <c r="I566" i="15"/>
  <c r="K566" i="15"/>
  <c r="M566" i="15"/>
  <c r="O566" i="15"/>
  <c r="Q566" i="15"/>
  <c r="V566" i="15"/>
  <c r="G582" i="15"/>
  <c r="I582" i="15"/>
  <c r="K582" i="15"/>
  <c r="M582" i="15"/>
  <c r="O582" i="15"/>
  <c r="Q582" i="15"/>
  <c r="V582" i="15"/>
  <c r="G589" i="15"/>
  <c r="M589" i="15" s="1"/>
  <c r="I589" i="15"/>
  <c r="K589" i="15"/>
  <c r="O589" i="15"/>
  <c r="Q589" i="15"/>
  <c r="V589" i="15"/>
  <c r="G592" i="15"/>
  <c r="M592" i="15" s="1"/>
  <c r="I592" i="15"/>
  <c r="K592" i="15"/>
  <c r="O592" i="15"/>
  <c r="Q592" i="15"/>
  <c r="V592" i="15"/>
  <c r="G617" i="15"/>
  <c r="I617" i="15"/>
  <c r="K617" i="15"/>
  <c r="M617" i="15"/>
  <c r="O617" i="15"/>
  <c r="Q617" i="15"/>
  <c r="V617" i="15"/>
  <c r="G646" i="15"/>
  <c r="M646" i="15" s="1"/>
  <c r="I646" i="15"/>
  <c r="K646" i="15"/>
  <c r="O646" i="15"/>
  <c r="Q646" i="15"/>
  <c r="V646" i="15"/>
  <c r="G671" i="15"/>
  <c r="M671" i="15" s="1"/>
  <c r="I671" i="15"/>
  <c r="K671" i="15"/>
  <c r="O671" i="15"/>
  <c r="Q671" i="15"/>
  <c r="V671" i="15"/>
  <c r="G699" i="15"/>
  <c r="M699" i="15" s="1"/>
  <c r="I699" i="15"/>
  <c r="K699" i="15"/>
  <c r="O699" i="15"/>
  <c r="Q699" i="15"/>
  <c r="V699" i="15"/>
  <c r="G705" i="15"/>
  <c r="G704" i="15" s="1"/>
  <c r="I705" i="15"/>
  <c r="K705" i="15"/>
  <c r="M705" i="15"/>
  <c r="O705" i="15"/>
  <c r="O704" i="15" s="1"/>
  <c r="Q705" i="15"/>
  <c r="V705" i="15"/>
  <c r="V704" i="15" s="1"/>
  <c r="G710" i="15"/>
  <c r="M710" i="15" s="1"/>
  <c r="I710" i="15"/>
  <c r="I704" i="15" s="1"/>
  <c r="K710" i="15"/>
  <c r="O710" i="15"/>
  <c r="Q710" i="15"/>
  <c r="Q704" i="15" s="1"/>
  <c r="V710" i="15"/>
  <c r="G713" i="15"/>
  <c r="M713" i="15" s="1"/>
  <c r="I713" i="15"/>
  <c r="K713" i="15"/>
  <c r="O713" i="15"/>
  <c r="Q713" i="15"/>
  <c r="V713" i="15"/>
  <c r="G718" i="15"/>
  <c r="I718" i="15"/>
  <c r="K718" i="15"/>
  <c r="M718" i="15"/>
  <c r="O718" i="15"/>
  <c r="Q718" i="15"/>
  <c r="V718" i="15"/>
  <c r="G723" i="15"/>
  <c r="M723" i="15" s="1"/>
  <c r="I723" i="15"/>
  <c r="K723" i="15"/>
  <c r="O723" i="15"/>
  <c r="Q723" i="15"/>
  <c r="V723" i="15"/>
  <c r="G727" i="15"/>
  <c r="M727" i="15" s="1"/>
  <c r="I727" i="15"/>
  <c r="K727" i="15"/>
  <c r="O727" i="15"/>
  <c r="Q727" i="15"/>
  <c r="V727" i="15"/>
  <c r="G731" i="15"/>
  <c r="M731" i="15" s="1"/>
  <c r="I731" i="15"/>
  <c r="K731" i="15"/>
  <c r="O731" i="15"/>
  <c r="Q731" i="15"/>
  <c r="V731" i="15"/>
  <c r="G735" i="15"/>
  <c r="I735" i="15"/>
  <c r="K735" i="15"/>
  <c r="K704" i="15" s="1"/>
  <c r="M735" i="15"/>
  <c r="O735" i="15"/>
  <c r="Q735" i="15"/>
  <c r="V735" i="15"/>
  <c r="G738" i="15"/>
  <c r="I738" i="15"/>
  <c r="K738" i="15"/>
  <c r="M738" i="15"/>
  <c r="O738" i="15"/>
  <c r="Q738" i="15"/>
  <c r="V738" i="15"/>
  <c r="G745" i="15"/>
  <c r="M745" i="15" s="1"/>
  <c r="I745" i="15"/>
  <c r="K745" i="15"/>
  <c r="O745" i="15"/>
  <c r="Q745" i="15"/>
  <c r="V745" i="15"/>
  <c r="G752" i="15"/>
  <c r="M752" i="15" s="1"/>
  <c r="I752" i="15"/>
  <c r="K752" i="15"/>
  <c r="O752" i="15"/>
  <c r="Q752" i="15"/>
  <c r="V752" i="15"/>
  <c r="G755" i="15"/>
  <c r="I755" i="15"/>
  <c r="K755" i="15"/>
  <c r="M755" i="15"/>
  <c r="O755" i="15"/>
  <c r="Q755" i="15"/>
  <c r="V755" i="15"/>
  <c r="G758" i="15"/>
  <c r="M758" i="15" s="1"/>
  <c r="I758" i="15"/>
  <c r="K758" i="15"/>
  <c r="O758" i="15"/>
  <c r="Q758" i="15"/>
  <c r="V758" i="15"/>
  <c r="G761" i="15"/>
  <c r="M761" i="15" s="1"/>
  <c r="I761" i="15"/>
  <c r="K761" i="15"/>
  <c r="O761" i="15"/>
  <c r="Q761" i="15"/>
  <c r="V761" i="15"/>
  <c r="G764" i="15"/>
  <c r="M764" i="15" s="1"/>
  <c r="I764" i="15"/>
  <c r="K764" i="15"/>
  <c r="O764" i="15"/>
  <c r="Q764" i="15"/>
  <c r="V764" i="15"/>
  <c r="G767" i="15"/>
  <c r="I767" i="15"/>
  <c r="K767" i="15"/>
  <c r="M767" i="15"/>
  <c r="O767" i="15"/>
  <c r="Q767" i="15"/>
  <c r="V767" i="15"/>
  <c r="G770" i="15"/>
  <c r="I770" i="15"/>
  <c r="K770" i="15"/>
  <c r="M770" i="15"/>
  <c r="O770" i="15"/>
  <c r="Q770" i="15"/>
  <c r="V770" i="15"/>
  <c r="G773" i="15"/>
  <c r="M773" i="15" s="1"/>
  <c r="I773" i="15"/>
  <c r="K773" i="15"/>
  <c r="O773" i="15"/>
  <c r="Q773" i="15"/>
  <c r="V773" i="15"/>
  <c r="G776" i="15"/>
  <c r="M776" i="15" s="1"/>
  <c r="I776" i="15"/>
  <c r="K776" i="15"/>
  <c r="O776" i="15"/>
  <c r="Q776" i="15"/>
  <c r="V776" i="15"/>
  <c r="G779" i="15"/>
  <c r="I779" i="15"/>
  <c r="K779" i="15"/>
  <c r="M779" i="15"/>
  <c r="O779" i="15"/>
  <c r="Q779" i="15"/>
  <c r="V779" i="15"/>
  <c r="G790" i="15"/>
  <c r="M790" i="15" s="1"/>
  <c r="I790" i="15"/>
  <c r="K790" i="15"/>
  <c r="O790" i="15"/>
  <c r="Q790" i="15"/>
  <c r="V790" i="15"/>
  <c r="G793" i="15"/>
  <c r="G794" i="15"/>
  <c r="M794" i="15" s="1"/>
  <c r="M793" i="15" s="1"/>
  <c r="I794" i="15"/>
  <c r="I793" i="15" s="1"/>
  <c r="K794" i="15"/>
  <c r="K793" i="15" s="1"/>
  <c r="O794" i="15"/>
  <c r="O793" i="15" s="1"/>
  <c r="Q794" i="15"/>
  <c r="V794" i="15"/>
  <c r="V793" i="15" s="1"/>
  <c r="G801" i="15"/>
  <c r="I801" i="15"/>
  <c r="K801" i="15"/>
  <c r="M801" i="15"/>
  <c r="O801" i="15"/>
  <c r="Q801" i="15"/>
  <c r="Q793" i="15" s="1"/>
  <c r="V801" i="15"/>
  <c r="G804" i="15"/>
  <c r="I804" i="15"/>
  <c r="K804" i="15"/>
  <c r="M804" i="15"/>
  <c r="O804" i="15"/>
  <c r="Q804" i="15"/>
  <c r="V804" i="15"/>
  <c r="G806" i="15"/>
  <c r="M806" i="15" s="1"/>
  <c r="I806" i="15"/>
  <c r="K806" i="15"/>
  <c r="O806" i="15"/>
  <c r="Q806" i="15"/>
  <c r="V806" i="15"/>
  <c r="G824" i="15"/>
  <c r="I824" i="15"/>
  <c r="I823" i="15" s="1"/>
  <c r="K824" i="15"/>
  <c r="M824" i="15"/>
  <c r="O824" i="15"/>
  <c r="Q824" i="15"/>
  <c r="V824" i="15"/>
  <c r="V823" i="15" s="1"/>
  <c r="G827" i="15"/>
  <c r="M827" i="15" s="1"/>
  <c r="I827" i="15"/>
  <c r="K827" i="15"/>
  <c r="K823" i="15" s="1"/>
  <c r="O827" i="15"/>
  <c r="O823" i="15" s="1"/>
  <c r="Q827" i="15"/>
  <c r="V827" i="15"/>
  <c r="G833" i="15"/>
  <c r="G823" i="15" s="1"/>
  <c r="I833" i="15"/>
  <c r="K833" i="15"/>
  <c r="O833" i="15"/>
  <c r="Q833" i="15"/>
  <c r="V833" i="15"/>
  <c r="G840" i="15"/>
  <c r="M840" i="15" s="1"/>
  <c r="I840" i="15"/>
  <c r="K840" i="15"/>
  <c r="O840" i="15"/>
  <c r="Q840" i="15"/>
  <c r="V840" i="15"/>
  <c r="G847" i="15"/>
  <c r="I847" i="15"/>
  <c r="K847" i="15"/>
  <c r="M847" i="15"/>
  <c r="O847" i="15"/>
  <c r="Q847" i="15"/>
  <c r="V847" i="15"/>
  <c r="G872" i="15"/>
  <c r="I872" i="15"/>
  <c r="K872" i="15"/>
  <c r="M872" i="15"/>
  <c r="O872" i="15"/>
  <c r="Q872" i="15"/>
  <c r="V872" i="15"/>
  <c r="G885" i="15"/>
  <c r="M885" i="15" s="1"/>
  <c r="I885" i="15"/>
  <c r="K885" i="15"/>
  <c r="O885" i="15"/>
  <c r="Q885" i="15"/>
  <c r="V885" i="15"/>
  <c r="G893" i="15"/>
  <c r="M893" i="15" s="1"/>
  <c r="I893" i="15"/>
  <c r="K893" i="15"/>
  <c r="O893" i="15"/>
  <c r="Q893" i="15"/>
  <c r="Q823" i="15" s="1"/>
  <c r="V893" i="15"/>
  <c r="G900" i="15"/>
  <c r="I900" i="15"/>
  <c r="K900" i="15"/>
  <c r="M900" i="15"/>
  <c r="O900" i="15"/>
  <c r="Q900" i="15"/>
  <c r="V900" i="15"/>
  <c r="G907" i="15"/>
  <c r="M907" i="15" s="1"/>
  <c r="I907" i="15"/>
  <c r="K907" i="15"/>
  <c r="O907" i="15"/>
  <c r="Q907" i="15"/>
  <c r="V907" i="15"/>
  <c r="G912" i="15"/>
  <c r="M912" i="15" s="1"/>
  <c r="I912" i="15"/>
  <c r="K912" i="15"/>
  <c r="O912" i="15"/>
  <c r="Q912" i="15"/>
  <c r="V912" i="15"/>
  <c r="G915" i="15"/>
  <c r="M915" i="15" s="1"/>
  <c r="I915" i="15"/>
  <c r="K915" i="15"/>
  <c r="O915" i="15"/>
  <c r="Q915" i="15"/>
  <c r="V915" i="15"/>
  <c r="G919" i="15"/>
  <c r="I919" i="15"/>
  <c r="K919" i="15"/>
  <c r="M919" i="15"/>
  <c r="O919" i="15"/>
  <c r="Q919" i="15"/>
  <c r="V919" i="15"/>
  <c r="G930" i="15"/>
  <c r="I930" i="15"/>
  <c r="K930" i="15"/>
  <c r="M930" i="15"/>
  <c r="O930" i="15"/>
  <c r="Q930" i="15"/>
  <c r="V930" i="15"/>
  <c r="G941" i="15"/>
  <c r="M941" i="15" s="1"/>
  <c r="I941" i="15"/>
  <c r="K941" i="15"/>
  <c r="O941" i="15"/>
  <c r="Q941" i="15"/>
  <c r="V941" i="15"/>
  <c r="G944" i="15"/>
  <c r="M944" i="15" s="1"/>
  <c r="I944" i="15"/>
  <c r="K944" i="15"/>
  <c r="O944" i="15"/>
  <c r="Q944" i="15"/>
  <c r="V944" i="15"/>
  <c r="G947" i="15"/>
  <c r="I947" i="15"/>
  <c r="K947" i="15"/>
  <c r="M947" i="15"/>
  <c r="O947" i="15"/>
  <c r="Q947" i="15"/>
  <c r="V947" i="15"/>
  <c r="K950" i="15"/>
  <c r="O950" i="15"/>
  <c r="V950" i="15"/>
  <c r="G951" i="15"/>
  <c r="M951" i="15" s="1"/>
  <c r="M950" i="15" s="1"/>
  <c r="I951" i="15"/>
  <c r="I950" i="15" s="1"/>
  <c r="K951" i="15"/>
  <c r="O951" i="15"/>
  <c r="Q951" i="15"/>
  <c r="Q950" i="15" s="1"/>
  <c r="V951" i="15"/>
  <c r="G956" i="15"/>
  <c r="I956" i="15"/>
  <c r="O956" i="15"/>
  <c r="V956" i="15"/>
  <c r="G957" i="15"/>
  <c r="I957" i="15"/>
  <c r="K957" i="15"/>
  <c r="K956" i="15" s="1"/>
  <c r="M957" i="15"/>
  <c r="M956" i="15" s="1"/>
  <c r="O957" i="15"/>
  <c r="Q957" i="15"/>
  <c r="Q956" i="15" s="1"/>
  <c r="V957" i="15"/>
  <c r="G960" i="15"/>
  <c r="M960" i="15" s="1"/>
  <c r="M959" i="15" s="1"/>
  <c r="I960" i="15"/>
  <c r="I959" i="15" s="1"/>
  <c r="K960" i="15"/>
  <c r="O960" i="15"/>
  <c r="O959" i="15" s="1"/>
  <c r="Q960" i="15"/>
  <c r="Q959" i="15" s="1"/>
  <c r="V960" i="15"/>
  <c r="G962" i="15"/>
  <c r="M962" i="15" s="1"/>
  <c r="I962" i="15"/>
  <c r="K962" i="15"/>
  <c r="K959" i="15" s="1"/>
  <c r="O962" i="15"/>
  <c r="Q962" i="15"/>
  <c r="V962" i="15"/>
  <c r="V959" i="15" s="1"/>
  <c r="G965" i="15"/>
  <c r="I965" i="15"/>
  <c r="K965" i="15"/>
  <c r="M965" i="15"/>
  <c r="O965" i="15"/>
  <c r="Q965" i="15"/>
  <c r="V965" i="15"/>
  <c r="G971" i="15"/>
  <c r="M971" i="15" s="1"/>
  <c r="I971" i="15"/>
  <c r="K971" i="15"/>
  <c r="O971" i="15"/>
  <c r="Q971" i="15"/>
  <c r="V971" i="15"/>
  <c r="G977" i="15"/>
  <c r="M977" i="15" s="1"/>
  <c r="I977" i="15"/>
  <c r="K977" i="15"/>
  <c r="O977" i="15"/>
  <c r="Q977" i="15"/>
  <c r="V977" i="15"/>
  <c r="G983" i="15"/>
  <c r="M983" i="15" s="1"/>
  <c r="I983" i="15"/>
  <c r="K983" i="15"/>
  <c r="O983" i="15"/>
  <c r="Q983" i="15"/>
  <c r="V983" i="15"/>
  <c r="G989" i="15"/>
  <c r="I989" i="15"/>
  <c r="K989" i="15"/>
  <c r="M989" i="15"/>
  <c r="O989" i="15"/>
  <c r="Q989" i="15"/>
  <c r="V989" i="15"/>
  <c r="G992" i="15"/>
  <c r="I992" i="15"/>
  <c r="K992" i="15"/>
  <c r="M992" i="15"/>
  <c r="O992" i="15"/>
  <c r="Q992" i="15"/>
  <c r="V992" i="15"/>
  <c r="G994" i="15"/>
  <c r="M994" i="15" s="1"/>
  <c r="I994" i="15"/>
  <c r="K994" i="15"/>
  <c r="O994" i="15"/>
  <c r="Q994" i="15"/>
  <c r="V994" i="15"/>
  <c r="G996" i="15"/>
  <c r="M996" i="15" s="1"/>
  <c r="I996" i="15"/>
  <c r="K996" i="15"/>
  <c r="O996" i="15"/>
  <c r="Q996" i="15"/>
  <c r="V996" i="15"/>
  <c r="G1003" i="15"/>
  <c r="I1003" i="15"/>
  <c r="K1003" i="15"/>
  <c r="M1003" i="15"/>
  <c r="O1003" i="15"/>
  <c r="Q1003" i="15"/>
  <c r="V1003" i="15"/>
  <c r="G1007" i="15"/>
  <c r="M1007" i="15" s="1"/>
  <c r="I1007" i="15"/>
  <c r="K1007" i="15"/>
  <c r="O1007" i="15"/>
  <c r="Q1007" i="15"/>
  <c r="V1007" i="15"/>
  <c r="G1010" i="15"/>
  <c r="M1010" i="15" s="1"/>
  <c r="I1010" i="15"/>
  <c r="K1010" i="15"/>
  <c r="O1010" i="15"/>
  <c r="Q1010" i="15"/>
  <c r="V1010" i="15"/>
  <c r="G1014" i="15"/>
  <c r="M1014" i="15" s="1"/>
  <c r="I1014" i="15"/>
  <c r="K1014" i="15"/>
  <c r="O1014" i="15"/>
  <c r="Q1014" i="15"/>
  <c r="V1014" i="15"/>
  <c r="G1019" i="15"/>
  <c r="I1019" i="15"/>
  <c r="K1019" i="15"/>
  <c r="M1019" i="15"/>
  <c r="O1019" i="15"/>
  <c r="Q1019" i="15"/>
  <c r="V1019" i="15"/>
  <c r="G1024" i="15"/>
  <c r="I1024" i="15"/>
  <c r="K1024" i="15"/>
  <c r="M1024" i="15"/>
  <c r="O1024" i="15"/>
  <c r="Q1024" i="15"/>
  <c r="V1024" i="15"/>
  <c r="G1028" i="15"/>
  <c r="M1028" i="15" s="1"/>
  <c r="I1028" i="15"/>
  <c r="K1028" i="15"/>
  <c r="O1028" i="15"/>
  <c r="Q1028" i="15"/>
  <c r="V1028" i="15"/>
  <c r="K1030" i="15"/>
  <c r="Q1030" i="15"/>
  <c r="G1031" i="15"/>
  <c r="I1031" i="15"/>
  <c r="I1030" i="15" s="1"/>
  <c r="K1031" i="15"/>
  <c r="M1031" i="15"/>
  <c r="O1031" i="15"/>
  <c r="Q1031" i="15"/>
  <c r="V1031" i="15"/>
  <c r="V1030" i="15" s="1"/>
  <c r="G1039" i="15"/>
  <c r="G1030" i="15" s="1"/>
  <c r="I1039" i="15"/>
  <c r="K1039" i="15"/>
  <c r="O1039" i="15"/>
  <c r="O1030" i="15" s="1"/>
  <c r="Q1039" i="15"/>
  <c r="V1039" i="15"/>
  <c r="G1048" i="15"/>
  <c r="M1048" i="15" s="1"/>
  <c r="I1048" i="15"/>
  <c r="K1048" i="15"/>
  <c r="O1048" i="15"/>
  <c r="Q1048" i="15"/>
  <c r="V1048" i="15"/>
  <c r="G1051" i="15"/>
  <c r="I1051" i="15"/>
  <c r="K1051" i="15"/>
  <c r="K1050" i="15" s="1"/>
  <c r="M1051" i="15"/>
  <c r="M1050" i="15" s="1"/>
  <c r="O1051" i="15"/>
  <c r="Q1051" i="15"/>
  <c r="Q1050" i="15" s="1"/>
  <c r="V1051" i="15"/>
  <c r="G1080" i="15"/>
  <c r="G1050" i="15" s="1"/>
  <c r="I1080" i="15"/>
  <c r="K1080" i="15"/>
  <c r="M1080" i="15"/>
  <c r="O1080" i="15"/>
  <c r="Q1080" i="15"/>
  <c r="V1080" i="15"/>
  <c r="G1094" i="15"/>
  <c r="I1094" i="15"/>
  <c r="K1094" i="15"/>
  <c r="M1094" i="15"/>
  <c r="O1094" i="15"/>
  <c r="O1050" i="15" s="1"/>
  <c r="Q1094" i="15"/>
  <c r="V1094" i="15"/>
  <c r="G1106" i="15"/>
  <c r="M1106" i="15" s="1"/>
  <c r="I1106" i="15"/>
  <c r="K1106" i="15"/>
  <c r="O1106" i="15"/>
  <c r="Q1106" i="15"/>
  <c r="V1106" i="15"/>
  <c r="G1116" i="15"/>
  <c r="I1116" i="15"/>
  <c r="K1116" i="15"/>
  <c r="M1116" i="15"/>
  <c r="O1116" i="15"/>
  <c r="Q1116" i="15"/>
  <c r="V1116" i="15"/>
  <c r="V1050" i="15" s="1"/>
  <c r="G1125" i="15"/>
  <c r="M1125" i="15" s="1"/>
  <c r="I1125" i="15"/>
  <c r="K1125" i="15"/>
  <c r="O1125" i="15"/>
  <c r="Q1125" i="15"/>
  <c r="V1125" i="15"/>
  <c r="G1139" i="15"/>
  <c r="M1139" i="15" s="1"/>
  <c r="I1139" i="15"/>
  <c r="K1139" i="15"/>
  <c r="O1139" i="15"/>
  <c r="Q1139" i="15"/>
  <c r="V1139" i="15"/>
  <c r="G1153" i="15"/>
  <c r="M1153" i="15" s="1"/>
  <c r="I1153" i="15"/>
  <c r="I1050" i="15" s="1"/>
  <c r="K1153" i="15"/>
  <c r="O1153" i="15"/>
  <c r="Q1153" i="15"/>
  <c r="V1153" i="15"/>
  <c r="G1163" i="15"/>
  <c r="I1163" i="15"/>
  <c r="K1163" i="15"/>
  <c r="M1163" i="15"/>
  <c r="O1163" i="15"/>
  <c r="Q1163" i="15"/>
  <c r="V1163" i="15"/>
  <c r="G1168" i="15"/>
  <c r="I1168" i="15"/>
  <c r="K1168" i="15"/>
  <c r="M1168" i="15"/>
  <c r="O1168" i="15"/>
  <c r="Q1168" i="15"/>
  <c r="V1168" i="15"/>
  <c r="G1173" i="15"/>
  <c r="I1173" i="15"/>
  <c r="K1173" i="15"/>
  <c r="M1173" i="15"/>
  <c r="O1173" i="15"/>
  <c r="Q1173" i="15"/>
  <c r="V1173" i="15"/>
  <c r="G1179" i="15"/>
  <c r="M1179" i="15" s="1"/>
  <c r="I1179" i="15"/>
  <c r="K1179" i="15"/>
  <c r="O1179" i="15"/>
  <c r="Q1179" i="15"/>
  <c r="V1179" i="15"/>
  <c r="G1186" i="15"/>
  <c r="I1186" i="15"/>
  <c r="K1186" i="15"/>
  <c r="M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M1196" i="15" s="1"/>
  <c r="I1196" i="15"/>
  <c r="K1196" i="15"/>
  <c r="O1196" i="15"/>
  <c r="Q1196" i="15"/>
  <c r="V1196" i="15"/>
  <c r="G1201" i="15"/>
  <c r="M1201" i="15" s="1"/>
  <c r="I1201" i="15"/>
  <c r="K1201" i="15"/>
  <c r="O1201" i="15"/>
  <c r="Q1201" i="15"/>
  <c r="V1201" i="15"/>
  <c r="G1206" i="15"/>
  <c r="I1206" i="15"/>
  <c r="K1206" i="15"/>
  <c r="M1206" i="15"/>
  <c r="O1206" i="15"/>
  <c r="Q1206" i="15"/>
  <c r="V1206" i="15"/>
  <c r="G1214" i="15"/>
  <c r="I1214" i="15"/>
  <c r="K1214" i="15"/>
  <c r="M1214" i="15"/>
  <c r="O1214" i="15"/>
  <c r="Q1214" i="15"/>
  <c r="V1214" i="15"/>
  <c r="G1222" i="15"/>
  <c r="I1222" i="15"/>
  <c r="K1222" i="15"/>
  <c r="M1222" i="15"/>
  <c r="O1222" i="15"/>
  <c r="Q1222" i="15"/>
  <c r="V1222" i="15"/>
  <c r="G1227" i="15"/>
  <c r="M1227" i="15" s="1"/>
  <c r="I1227" i="15"/>
  <c r="K1227" i="15"/>
  <c r="O1227" i="15"/>
  <c r="Q1227" i="15"/>
  <c r="V1227" i="15"/>
  <c r="G1232" i="15"/>
  <c r="I1232" i="15"/>
  <c r="K1232" i="15"/>
  <c r="M1232" i="15"/>
  <c r="O1232" i="15"/>
  <c r="Q1232" i="15"/>
  <c r="V1232" i="15"/>
  <c r="G1238" i="15"/>
  <c r="M1238" i="15" s="1"/>
  <c r="I1238" i="15"/>
  <c r="K1238" i="15"/>
  <c r="O1238" i="15"/>
  <c r="Q1238" i="15"/>
  <c r="V1238" i="15"/>
  <c r="G1243" i="15"/>
  <c r="M1243" i="15" s="1"/>
  <c r="I1243" i="15"/>
  <c r="K1243" i="15"/>
  <c r="O1243" i="15"/>
  <c r="Q1243" i="15"/>
  <c r="V1243" i="15"/>
  <c r="G1251" i="15"/>
  <c r="M1251" i="15" s="1"/>
  <c r="I1251" i="15"/>
  <c r="K1251" i="15"/>
  <c r="O1251" i="15"/>
  <c r="Q1251" i="15"/>
  <c r="V1251" i="15"/>
  <c r="G1259" i="15"/>
  <c r="I1259" i="15"/>
  <c r="K1259" i="15"/>
  <c r="M1259" i="15"/>
  <c r="O1259" i="15"/>
  <c r="Q1259" i="15"/>
  <c r="V1259" i="15"/>
  <c r="G1267" i="15"/>
  <c r="I1267" i="15"/>
  <c r="K1267" i="15"/>
  <c r="M1267" i="15"/>
  <c r="O1267" i="15"/>
  <c r="Q1267" i="15"/>
  <c r="V1267" i="15"/>
  <c r="G1275" i="15"/>
  <c r="I1275" i="15"/>
  <c r="K1275" i="15"/>
  <c r="M1275" i="15"/>
  <c r="O1275" i="15"/>
  <c r="Q1275" i="15"/>
  <c r="V1275" i="15"/>
  <c r="G1283" i="15"/>
  <c r="M1283" i="15" s="1"/>
  <c r="I1283" i="15"/>
  <c r="K1283" i="15"/>
  <c r="O1283" i="15"/>
  <c r="Q1283" i="15"/>
  <c r="V1283" i="15"/>
  <c r="G1291" i="15"/>
  <c r="I1291" i="15"/>
  <c r="K1291" i="15"/>
  <c r="M1291" i="15"/>
  <c r="O1291" i="15"/>
  <c r="Q1291" i="15"/>
  <c r="V1291" i="15"/>
  <c r="G1299" i="15"/>
  <c r="M1299" i="15" s="1"/>
  <c r="I1299" i="15"/>
  <c r="K1299" i="15"/>
  <c r="O1299" i="15"/>
  <c r="Q1299" i="15"/>
  <c r="V1299" i="15"/>
  <c r="G1307" i="15"/>
  <c r="M1307" i="15" s="1"/>
  <c r="I1307" i="15"/>
  <c r="K1307" i="15"/>
  <c r="O1307" i="15"/>
  <c r="Q1307" i="15"/>
  <c r="V1307" i="15"/>
  <c r="G1315" i="15"/>
  <c r="M1315" i="15" s="1"/>
  <c r="I1315" i="15"/>
  <c r="K1315" i="15"/>
  <c r="O1315" i="15"/>
  <c r="Q1315" i="15"/>
  <c r="V1315" i="15"/>
  <c r="G1323" i="15"/>
  <c r="I1323" i="15"/>
  <c r="K1323" i="15"/>
  <c r="M1323" i="15"/>
  <c r="O1323" i="15"/>
  <c r="Q1323" i="15"/>
  <c r="V1323" i="15"/>
  <c r="G1331" i="15"/>
  <c r="I1331" i="15"/>
  <c r="K1331" i="15"/>
  <c r="M1331" i="15"/>
  <c r="O1331" i="15"/>
  <c r="Q1331" i="15"/>
  <c r="V1331" i="15"/>
  <c r="G1336" i="15"/>
  <c r="I1336" i="15"/>
  <c r="K1336" i="15"/>
  <c r="M1336" i="15"/>
  <c r="O1336" i="15"/>
  <c r="Q1336" i="15"/>
  <c r="V1336" i="15"/>
  <c r="G1341" i="15"/>
  <c r="M1341" i="15" s="1"/>
  <c r="I1341" i="15"/>
  <c r="K1341" i="15"/>
  <c r="O1341" i="15"/>
  <c r="Q1341" i="15"/>
  <c r="V1341" i="15"/>
  <c r="G1349" i="15"/>
  <c r="I1349" i="15"/>
  <c r="K1349" i="15"/>
  <c r="M1349" i="15"/>
  <c r="O1349" i="15"/>
  <c r="Q1349" i="15"/>
  <c r="V1349" i="15"/>
  <c r="G1357" i="15"/>
  <c r="M1357" i="15" s="1"/>
  <c r="I1357" i="15"/>
  <c r="K1357" i="15"/>
  <c r="O1357" i="15"/>
  <c r="Q1357" i="15"/>
  <c r="V1357" i="15"/>
  <c r="G1365" i="15"/>
  <c r="M1365" i="15" s="1"/>
  <c r="I1365" i="15"/>
  <c r="K1365" i="15"/>
  <c r="O1365" i="15"/>
  <c r="Q1365" i="15"/>
  <c r="V1365" i="15"/>
  <c r="G1373" i="15"/>
  <c r="M1373" i="15" s="1"/>
  <c r="I1373" i="15"/>
  <c r="K1373" i="15"/>
  <c r="O1373" i="15"/>
  <c r="Q1373" i="15"/>
  <c r="V1373" i="15"/>
  <c r="G1381" i="15"/>
  <c r="I1381" i="15"/>
  <c r="K1381" i="15"/>
  <c r="M1381" i="15"/>
  <c r="O1381" i="15"/>
  <c r="Q1381" i="15"/>
  <c r="V1381" i="15"/>
  <c r="G1389" i="15"/>
  <c r="I1389" i="15"/>
  <c r="K1389" i="15"/>
  <c r="M1389" i="15"/>
  <c r="O1389" i="15"/>
  <c r="Q1389" i="15"/>
  <c r="V1389" i="15"/>
  <c r="G1397" i="15"/>
  <c r="I1397" i="15"/>
  <c r="K1397" i="15"/>
  <c r="M1397" i="15"/>
  <c r="O1397" i="15"/>
  <c r="Q1397" i="15"/>
  <c r="V1397" i="15"/>
  <c r="G1405" i="15"/>
  <c r="M1405" i="15" s="1"/>
  <c r="I1405" i="15"/>
  <c r="K1405" i="15"/>
  <c r="O1405" i="15"/>
  <c r="Q1405" i="15"/>
  <c r="V1405" i="15"/>
  <c r="G1413" i="15"/>
  <c r="I1413" i="15"/>
  <c r="K1413" i="15"/>
  <c r="M1413" i="15"/>
  <c r="O1413" i="15"/>
  <c r="Q1413" i="15"/>
  <c r="V1413" i="15"/>
  <c r="G1421" i="15"/>
  <c r="M1421" i="15" s="1"/>
  <c r="I1421" i="15"/>
  <c r="K1421" i="15"/>
  <c r="O1421" i="15"/>
  <c r="Q1421" i="15"/>
  <c r="V1421" i="15"/>
  <c r="G1429" i="15"/>
  <c r="M1429" i="15" s="1"/>
  <c r="I1429" i="15"/>
  <c r="K1429" i="15"/>
  <c r="O1429" i="15"/>
  <c r="Q1429" i="15"/>
  <c r="V1429" i="15"/>
  <c r="G1437" i="15"/>
  <c r="M1437" i="15" s="1"/>
  <c r="I1437" i="15"/>
  <c r="K1437" i="15"/>
  <c r="O1437" i="15"/>
  <c r="Q1437" i="15"/>
  <c r="V1437" i="15"/>
  <c r="G1445" i="15"/>
  <c r="I1445" i="15"/>
  <c r="K1445" i="15"/>
  <c r="M1445" i="15"/>
  <c r="O1445" i="15"/>
  <c r="Q1445" i="15"/>
  <c r="V1445" i="15"/>
  <c r="G1453" i="15"/>
  <c r="I1453" i="15"/>
  <c r="K1453" i="15"/>
  <c r="M1453" i="15"/>
  <c r="O1453" i="15"/>
  <c r="Q1453" i="15"/>
  <c r="V1453" i="15"/>
  <c r="G1461" i="15"/>
  <c r="I1461" i="15"/>
  <c r="K1461" i="15"/>
  <c r="M1461" i="15"/>
  <c r="O1461" i="15"/>
  <c r="Q1461" i="15"/>
  <c r="V1461" i="15"/>
  <c r="G1469" i="15"/>
  <c r="M1469" i="15" s="1"/>
  <c r="I1469" i="15"/>
  <c r="K1469" i="15"/>
  <c r="O1469" i="15"/>
  <c r="Q1469" i="15"/>
  <c r="V1469" i="15"/>
  <c r="G1477" i="15"/>
  <c r="I1477" i="15"/>
  <c r="K1477" i="15"/>
  <c r="M1477" i="15"/>
  <c r="O1477" i="15"/>
  <c r="Q1477" i="15"/>
  <c r="V1477" i="15"/>
  <c r="G1485" i="15"/>
  <c r="M1485" i="15" s="1"/>
  <c r="I1485" i="15"/>
  <c r="K1485" i="15"/>
  <c r="O1485" i="15"/>
  <c r="Q1485" i="15"/>
  <c r="V1485" i="15"/>
  <c r="G1493" i="15"/>
  <c r="M1493" i="15" s="1"/>
  <c r="I1493" i="15"/>
  <c r="K1493" i="15"/>
  <c r="O1493" i="15"/>
  <c r="Q1493" i="15"/>
  <c r="V1493" i="15"/>
  <c r="G1501" i="15"/>
  <c r="M1501" i="15" s="1"/>
  <c r="I1501" i="15"/>
  <c r="K1501" i="15"/>
  <c r="O1501" i="15"/>
  <c r="Q1501" i="15"/>
  <c r="V1501" i="15"/>
  <c r="G1509" i="15"/>
  <c r="I1509" i="15"/>
  <c r="K1509" i="15"/>
  <c r="M1509" i="15"/>
  <c r="O1509" i="15"/>
  <c r="Q1509" i="15"/>
  <c r="V1509" i="15"/>
  <c r="G1517" i="15"/>
  <c r="I1517" i="15"/>
  <c r="K1517" i="15"/>
  <c r="M1517" i="15"/>
  <c r="O1517" i="15"/>
  <c r="Q1517" i="15"/>
  <c r="V1517" i="15"/>
  <c r="G1525" i="15"/>
  <c r="I1525" i="15"/>
  <c r="K1525" i="15"/>
  <c r="M1525" i="15"/>
  <c r="O1525" i="15"/>
  <c r="Q1525" i="15"/>
  <c r="V1525" i="15"/>
  <c r="G1533" i="15"/>
  <c r="M1533" i="15" s="1"/>
  <c r="I1533" i="15"/>
  <c r="K1533" i="15"/>
  <c r="O1533" i="15"/>
  <c r="Q1533" i="15"/>
  <c r="V1533" i="15"/>
  <c r="G1541" i="15"/>
  <c r="I1541" i="15"/>
  <c r="K1541" i="15"/>
  <c r="M1541" i="15"/>
  <c r="O1541" i="15"/>
  <c r="Q1541" i="15"/>
  <c r="V1541" i="15"/>
  <c r="G1549" i="15"/>
  <c r="M1549" i="15" s="1"/>
  <c r="I1549" i="15"/>
  <c r="K1549" i="15"/>
  <c r="O1549" i="15"/>
  <c r="Q1549" i="15"/>
  <c r="V1549" i="15"/>
  <c r="G1557" i="15"/>
  <c r="M1557" i="15" s="1"/>
  <c r="I1557" i="15"/>
  <c r="K1557" i="15"/>
  <c r="O1557" i="15"/>
  <c r="Q1557" i="15"/>
  <c r="V1557" i="15"/>
  <c r="G1565" i="15"/>
  <c r="M1565" i="15" s="1"/>
  <c r="I1565" i="15"/>
  <c r="K1565" i="15"/>
  <c r="O1565" i="15"/>
  <c r="Q1565" i="15"/>
  <c r="V1565" i="15"/>
  <c r="G1573" i="15"/>
  <c r="I1573" i="15"/>
  <c r="K1573" i="15"/>
  <c r="M1573" i="15"/>
  <c r="O1573" i="15"/>
  <c r="Q1573" i="15"/>
  <c r="V1573" i="15"/>
  <c r="G1581" i="15"/>
  <c r="I1581" i="15"/>
  <c r="K1581" i="15"/>
  <c r="M1581" i="15"/>
  <c r="O1581" i="15"/>
  <c r="Q1581" i="15"/>
  <c r="V1581" i="15"/>
  <c r="G1589" i="15"/>
  <c r="I1589" i="15"/>
  <c r="K1589" i="15"/>
  <c r="M1589" i="15"/>
  <c r="O1589" i="15"/>
  <c r="Q1589" i="15"/>
  <c r="V1589" i="15"/>
  <c r="G1597" i="15"/>
  <c r="M1597" i="15" s="1"/>
  <c r="I1597" i="15"/>
  <c r="K1597" i="15"/>
  <c r="O1597" i="15"/>
  <c r="Q1597" i="15"/>
  <c r="V1597" i="15"/>
  <c r="G1605" i="15"/>
  <c r="I1605" i="15"/>
  <c r="K1605" i="15"/>
  <c r="M1605" i="15"/>
  <c r="O1605" i="15"/>
  <c r="Q1605" i="15"/>
  <c r="V1605" i="15"/>
  <c r="G1613" i="15"/>
  <c r="M1613" i="15" s="1"/>
  <c r="I1613" i="15"/>
  <c r="K1613" i="15"/>
  <c r="O1613" i="15"/>
  <c r="Q1613" i="15"/>
  <c r="V1613" i="15"/>
  <c r="G1621" i="15"/>
  <c r="M1621" i="15" s="1"/>
  <c r="I1621" i="15"/>
  <c r="K1621" i="15"/>
  <c r="O1621" i="15"/>
  <c r="Q1621" i="15"/>
  <c r="V1621" i="15"/>
  <c r="G1629" i="15"/>
  <c r="M1629" i="15" s="1"/>
  <c r="I1629" i="15"/>
  <c r="K1629" i="15"/>
  <c r="O1629" i="15"/>
  <c r="Q1629" i="15"/>
  <c r="V1629" i="15"/>
  <c r="G1637" i="15"/>
  <c r="I1637" i="15"/>
  <c r="K1637" i="15"/>
  <c r="M1637" i="15"/>
  <c r="O1637" i="15"/>
  <c r="Q1637" i="15"/>
  <c r="V1637" i="15"/>
  <c r="G1645" i="15"/>
  <c r="I1645" i="15"/>
  <c r="K1645" i="15"/>
  <c r="M1645" i="15"/>
  <c r="O1645" i="15"/>
  <c r="Q1645" i="15"/>
  <c r="V1645" i="15"/>
  <c r="G1653" i="15"/>
  <c r="I1653" i="15"/>
  <c r="K1653" i="15"/>
  <c r="M1653" i="15"/>
  <c r="O1653" i="15"/>
  <c r="Q1653" i="15"/>
  <c r="V1653" i="15"/>
  <c r="G1661" i="15"/>
  <c r="M1661" i="15" s="1"/>
  <c r="I1661" i="15"/>
  <c r="K1661" i="15"/>
  <c r="O1661" i="15"/>
  <c r="Q1661" i="15"/>
  <c r="V1661" i="15"/>
  <c r="G1669" i="15"/>
  <c r="I1669" i="15"/>
  <c r="K1669" i="15"/>
  <c r="M1669" i="15"/>
  <c r="O1669" i="15"/>
  <c r="Q1669" i="15"/>
  <c r="V1669" i="15"/>
  <c r="G1677" i="15"/>
  <c r="M1677" i="15" s="1"/>
  <c r="I1677" i="15"/>
  <c r="K1677" i="15"/>
  <c r="O1677" i="15"/>
  <c r="Q1677" i="15"/>
  <c r="V1677" i="15"/>
  <c r="G1685" i="15"/>
  <c r="M1685" i="15" s="1"/>
  <c r="I1685" i="15"/>
  <c r="K1685" i="15"/>
  <c r="O1685" i="15"/>
  <c r="Q1685" i="15"/>
  <c r="V1685" i="15"/>
  <c r="G1693" i="15"/>
  <c r="M1693" i="15" s="1"/>
  <c r="I1693" i="15"/>
  <c r="K1693" i="15"/>
  <c r="O1693" i="15"/>
  <c r="Q1693" i="15"/>
  <c r="V1693" i="15"/>
  <c r="G1701" i="15"/>
  <c r="I1701" i="15"/>
  <c r="K1701" i="15"/>
  <c r="M1701" i="15"/>
  <c r="O1701" i="15"/>
  <c r="Q1701" i="15"/>
  <c r="V1701" i="15"/>
  <c r="G1709" i="15"/>
  <c r="I1709" i="15"/>
  <c r="K1709" i="15"/>
  <c r="M1709" i="15"/>
  <c r="O1709" i="15"/>
  <c r="Q1709" i="15"/>
  <c r="V1709" i="15"/>
  <c r="G1717" i="15"/>
  <c r="I1717" i="15"/>
  <c r="K1717" i="15"/>
  <c r="M1717" i="15"/>
  <c r="O1717" i="15"/>
  <c r="Q1717" i="15"/>
  <c r="V1717" i="15"/>
  <c r="G1725" i="15"/>
  <c r="M1725" i="15" s="1"/>
  <c r="I1725" i="15"/>
  <c r="K1725" i="15"/>
  <c r="O1725" i="15"/>
  <c r="Q1725" i="15"/>
  <c r="V1725" i="15"/>
  <c r="G1733" i="15"/>
  <c r="I1733" i="15"/>
  <c r="K1733" i="15"/>
  <c r="M1733" i="15"/>
  <c r="O1733" i="15"/>
  <c r="Q1733" i="15"/>
  <c r="V1733" i="15"/>
  <c r="G1741" i="15"/>
  <c r="M1741" i="15" s="1"/>
  <c r="I1741" i="15"/>
  <c r="K1741" i="15"/>
  <c r="O1741" i="15"/>
  <c r="Q1741" i="15"/>
  <c r="V1741" i="15"/>
  <c r="G1749" i="15"/>
  <c r="M1749" i="15" s="1"/>
  <c r="I1749" i="15"/>
  <c r="K1749" i="15"/>
  <c r="O1749" i="15"/>
  <c r="Q1749" i="15"/>
  <c r="V1749" i="15"/>
  <c r="G1757" i="15"/>
  <c r="M1757" i="15" s="1"/>
  <c r="I1757" i="15"/>
  <c r="K1757" i="15"/>
  <c r="O1757" i="15"/>
  <c r="Q1757" i="15"/>
  <c r="V1757" i="15"/>
  <c r="G1765" i="15"/>
  <c r="I1765" i="15"/>
  <c r="K1765" i="15"/>
  <c r="M1765" i="15"/>
  <c r="O1765" i="15"/>
  <c r="Q1765" i="15"/>
  <c r="V1765" i="15"/>
  <c r="G1773" i="15"/>
  <c r="I1773" i="15"/>
  <c r="K1773" i="15"/>
  <c r="M1773" i="15"/>
  <c r="O1773" i="15"/>
  <c r="Q1773" i="15"/>
  <c r="V1773" i="15"/>
  <c r="G1781" i="15"/>
  <c r="I1781" i="15"/>
  <c r="K1781" i="15"/>
  <c r="M1781" i="15"/>
  <c r="O1781" i="15"/>
  <c r="Q1781" i="15"/>
  <c r="V1781" i="15"/>
  <c r="G1789" i="15"/>
  <c r="M1789" i="15" s="1"/>
  <c r="I1789" i="15"/>
  <c r="K1789" i="15"/>
  <c r="O1789" i="15"/>
  <c r="Q1789" i="15"/>
  <c r="V1789" i="15"/>
  <c r="G1797" i="15"/>
  <c r="I1797" i="15"/>
  <c r="K1797" i="15"/>
  <c r="M1797" i="15"/>
  <c r="O1797" i="15"/>
  <c r="Q1797" i="15"/>
  <c r="V1797" i="15"/>
  <c r="G1805" i="15"/>
  <c r="M1805" i="15" s="1"/>
  <c r="I1805" i="15"/>
  <c r="K1805" i="15"/>
  <c r="O1805" i="15"/>
  <c r="Q1805" i="15"/>
  <c r="V1805" i="15"/>
  <c r="G1813" i="15"/>
  <c r="M1813" i="15" s="1"/>
  <c r="I1813" i="15"/>
  <c r="K1813" i="15"/>
  <c r="O1813" i="15"/>
  <c r="Q1813" i="15"/>
  <c r="V1813" i="15"/>
  <c r="G1821" i="15"/>
  <c r="M1821" i="15" s="1"/>
  <c r="I1821" i="15"/>
  <c r="K1821" i="15"/>
  <c r="O1821" i="15"/>
  <c r="Q1821" i="15"/>
  <c r="V1821" i="15"/>
  <c r="G1829" i="15"/>
  <c r="I1829" i="15"/>
  <c r="K1829" i="15"/>
  <c r="M1829" i="15"/>
  <c r="O1829" i="15"/>
  <c r="Q1829" i="15"/>
  <c r="V1829" i="15"/>
  <c r="G1833" i="15"/>
  <c r="I1833" i="15"/>
  <c r="K1833" i="15"/>
  <c r="M1833" i="15"/>
  <c r="O1833" i="15"/>
  <c r="Q1833" i="15"/>
  <c r="V1833" i="15"/>
  <c r="G1841" i="15"/>
  <c r="I1841" i="15"/>
  <c r="K1841" i="15"/>
  <c r="M1841" i="15"/>
  <c r="O1841" i="15"/>
  <c r="Q1841" i="15"/>
  <c r="V1841" i="15"/>
  <c r="G1849" i="15"/>
  <c r="M1849" i="15" s="1"/>
  <c r="I1849" i="15"/>
  <c r="K1849" i="15"/>
  <c r="O1849" i="15"/>
  <c r="Q1849" i="15"/>
  <c r="V1849" i="15"/>
  <c r="G1857" i="15"/>
  <c r="I1857" i="15"/>
  <c r="K1857" i="15"/>
  <c r="M1857" i="15"/>
  <c r="O1857" i="15"/>
  <c r="Q1857" i="15"/>
  <c r="V1857" i="15"/>
  <c r="G1866" i="15"/>
  <c r="M1866" i="15" s="1"/>
  <c r="I1866" i="15"/>
  <c r="K1866" i="15"/>
  <c r="O1866" i="15"/>
  <c r="Q1866" i="15"/>
  <c r="V1866" i="15"/>
  <c r="G1875" i="15"/>
  <c r="M1875" i="15" s="1"/>
  <c r="I1875" i="15"/>
  <c r="K1875" i="15"/>
  <c r="O1875" i="15"/>
  <c r="Q1875" i="15"/>
  <c r="V1875" i="15"/>
  <c r="G1881" i="15"/>
  <c r="M1881" i="15" s="1"/>
  <c r="I1881" i="15"/>
  <c r="K1881" i="15"/>
  <c r="O1881" i="15"/>
  <c r="Q1881" i="15"/>
  <c r="V1881" i="15"/>
  <c r="G1887" i="15"/>
  <c r="I1887" i="15"/>
  <c r="K1887" i="15"/>
  <c r="M1887" i="15"/>
  <c r="O1887" i="15"/>
  <c r="Q1887" i="15"/>
  <c r="V1887" i="15"/>
  <c r="G1895" i="15"/>
  <c r="I1895" i="15"/>
  <c r="K1895" i="15"/>
  <c r="M1895" i="15"/>
  <c r="O1895" i="15"/>
  <c r="Q1895" i="15"/>
  <c r="V1895" i="15"/>
  <c r="G1901" i="15"/>
  <c r="I1901" i="15"/>
  <c r="K1901" i="15"/>
  <c r="M1901" i="15"/>
  <c r="O1901" i="15"/>
  <c r="Q1901" i="15"/>
  <c r="V1901" i="15"/>
  <c r="G1907" i="15"/>
  <c r="M1907" i="15" s="1"/>
  <c r="I1907" i="15"/>
  <c r="K1907" i="15"/>
  <c r="O1907" i="15"/>
  <c r="Q1907" i="15"/>
  <c r="V1907" i="15"/>
  <c r="G1915" i="15"/>
  <c r="I1915" i="15"/>
  <c r="K1915" i="15"/>
  <c r="M1915" i="15"/>
  <c r="O1915" i="15"/>
  <c r="Q1915" i="15"/>
  <c r="V1915" i="15"/>
  <c r="G1921" i="15"/>
  <c r="M1921" i="15" s="1"/>
  <c r="I1921" i="15"/>
  <c r="K1921" i="15"/>
  <c r="O1921" i="15"/>
  <c r="Q1921" i="15"/>
  <c r="V1921" i="15"/>
  <c r="G1930" i="15"/>
  <c r="M1930" i="15" s="1"/>
  <c r="I1930" i="15"/>
  <c r="K1930" i="15"/>
  <c r="O1930" i="15"/>
  <c r="Q1930" i="15"/>
  <c r="V1930" i="15"/>
  <c r="G1940" i="15"/>
  <c r="M1940" i="15" s="1"/>
  <c r="I1940" i="15"/>
  <c r="K1940" i="15"/>
  <c r="O1940" i="15"/>
  <c r="Q1940" i="15"/>
  <c r="V1940" i="15"/>
  <c r="G1953" i="15"/>
  <c r="I1953" i="15"/>
  <c r="K1953" i="15"/>
  <c r="M1953" i="15"/>
  <c r="O1953" i="15"/>
  <c r="Q1953" i="15"/>
  <c r="V1953" i="15"/>
  <c r="G1957" i="15"/>
  <c r="I1957" i="15"/>
  <c r="K1957" i="15"/>
  <c r="M1957" i="15"/>
  <c r="O1957" i="15"/>
  <c r="Q1957" i="15"/>
  <c r="V1957" i="15"/>
  <c r="G1975" i="15"/>
  <c r="I1975" i="15"/>
  <c r="K1975" i="15"/>
  <c r="M1975" i="15"/>
  <c r="O1975" i="15"/>
  <c r="Q1975" i="15"/>
  <c r="V1975" i="15"/>
  <c r="G1995" i="15"/>
  <c r="M1995" i="15" s="1"/>
  <c r="I1995" i="15"/>
  <c r="K1995" i="15"/>
  <c r="O1995" i="15"/>
  <c r="Q1995" i="15"/>
  <c r="V1995" i="15"/>
  <c r="G2008" i="15"/>
  <c r="I2008" i="15"/>
  <c r="K2008" i="15"/>
  <c r="M2008" i="15"/>
  <c r="O2008" i="15"/>
  <c r="Q2008" i="15"/>
  <c r="V2008" i="15"/>
  <c r="G2011" i="15"/>
  <c r="M2011" i="15" s="1"/>
  <c r="I2011" i="15"/>
  <c r="I2010" i="15" s="1"/>
  <c r="K2011" i="15"/>
  <c r="O2011" i="15"/>
  <c r="Q2011" i="15"/>
  <c r="Q2010" i="15" s="1"/>
  <c r="V2011" i="15"/>
  <c r="G2013" i="15"/>
  <c r="M2013" i="15" s="1"/>
  <c r="I2013" i="15"/>
  <c r="K2013" i="15"/>
  <c r="K2010" i="15" s="1"/>
  <c r="O2013" i="15"/>
  <c r="Q2013" i="15"/>
  <c r="V2013" i="15"/>
  <c r="V2010" i="15" s="1"/>
  <c r="G2023" i="15"/>
  <c r="I2023" i="15"/>
  <c r="K2023" i="15"/>
  <c r="M2023" i="15"/>
  <c r="O2023" i="15"/>
  <c r="Q2023" i="15"/>
  <c r="V2023" i="15"/>
  <c r="G2025" i="15"/>
  <c r="I2025" i="15"/>
  <c r="K2025" i="15"/>
  <c r="M2025" i="15"/>
  <c r="O2025" i="15"/>
  <c r="O2010" i="15" s="1"/>
  <c r="Q2025" i="15"/>
  <c r="V2025" i="15"/>
  <c r="G2031" i="15"/>
  <c r="I2031" i="15"/>
  <c r="K2031" i="15"/>
  <c r="M2031" i="15"/>
  <c r="O2031" i="15"/>
  <c r="Q2031" i="15"/>
  <c r="V2031" i="15"/>
  <c r="G2041" i="15"/>
  <c r="M2041" i="15" s="1"/>
  <c r="I2041" i="15"/>
  <c r="K2041" i="15"/>
  <c r="O2041" i="15"/>
  <c r="Q2041" i="15"/>
  <c r="V2041" i="15"/>
  <c r="G2046" i="15"/>
  <c r="I2046" i="15"/>
  <c r="K2046" i="15"/>
  <c r="M2046" i="15"/>
  <c r="O2046" i="15"/>
  <c r="Q2046" i="15"/>
  <c r="V2046" i="15"/>
  <c r="G2048" i="15"/>
  <c r="M2048" i="15" s="1"/>
  <c r="I2048" i="15"/>
  <c r="K2048" i="15"/>
  <c r="O2048" i="15"/>
  <c r="Q2048" i="15"/>
  <c r="V2048" i="15"/>
  <c r="G2053" i="15"/>
  <c r="M2053" i="15" s="1"/>
  <c r="I2053" i="15"/>
  <c r="K2053" i="15"/>
  <c r="O2053" i="15"/>
  <c r="Q2053" i="15"/>
  <c r="V2053" i="15"/>
  <c r="G2056" i="15"/>
  <c r="I2056" i="15"/>
  <c r="K2056" i="15"/>
  <c r="K2055" i="15" s="1"/>
  <c r="M2056" i="15"/>
  <c r="M2055" i="15" s="1"/>
  <c r="O2056" i="15"/>
  <c r="Q2056" i="15"/>
  <c r="Q2055" i="15" s="1"/>
  <c r="V2056" i="15"/>
  <c r="G2059" i="15"/>
  <c r="G2055" i="15" s="1"/>
  <c r="I2059" i="15"/>
  <c r="K2059" i="15"/>
  <c r="M2059" i="15"/>
  <c r="O2059" i="15"/>
  <c r="O2055" i="15" s="1"/>
  <c r="Q2059" i="15"/>
  <c r="V2059" i="15"/>
  <c r="G2065" i="15"/>
  <c r="I2065" i="15"/>
  <c r="K2065" i="15"/>
  <c r="M2065" i="15"/>
  <c r="O2065" i="15"/>
  <c r="Q2065" i="15"/>
  <c r="V2065" i="15"/>
  <c r="G2067" i="15"/>
  <c r="M2067" i="15" s="1"/>
  <c r="I2067" i="15"/>
  <c r="K2067" i="15"/>
  <c r="O2067" i="15"/>
  <c r="Q2067" i="15"/>
  <c r="V2067" i="15"/>
  <c r="V2055" i="15" s="1"/>
  <c r="G2071" i="15"/>
  <c r="I2071" i="15"/>
  <c r="K2071" i="15"/>
  <c r="M2071" i="15"/>
  <c r="O2071" i="15"/>
  <c r="Q2071" i="15"/>
  <c r="V2071" i="15"/>
  <c r="G2077" i="15"/>
  <c r="M2077" i="15" s="1"/>
  <c r="I2077" i="15"/>
  <c r="K2077" i="15"/>
  <c r="O2077" i="15"/>
  <c r="Q2077" i="15"/>
  <c r="V2077" i="15"/>
  <c r="G2080" i="15"/>
  <c r="M2080" i="15" s="1"/>
  <c r="I2080" i="15"/>
  <c r="K2080" i="15"/>
  <c r="O2080" i="15"/>
  <c r="Q2080" i="15"/>
  <c r="V2080" i="15"/>
  <c r="G2083" i="15"/>
  <c r="M2083" i="15" s="1"/>
  <c r="I2083" i="15"/>
  <c r="I2055" i="15" s="1"/>
  <c r="K2083" i="15"/>
  <c r="O2083" i="15"/>
  <c r="Q2083" i="15"/>
  <c r="V2083" i="15"/>
  <c r="I2084" i="15"/>
  <c r="K2084" i="15"/>
  <c r="Q2084" i="15"/>
  <c r="G2085" i="15"/>
  <c r="G2084" i="15" s="1"/>
  <c r="I2085" i="15"/>
  <c r="K2085" i="15"/>
  <c r="M2085" i="15"/>
  <c r="M2084" i="15" s="1"/>
  <c r="O2085" i="15"/>
  <c r="O2084" i="15" s="1"/>
  <c r="Q2085" i="15"/>
  <c r="V2085" i="15"/>
  <c r="V2084" i="15" s="1"/>
  <c r="I2095" i="15"/>
  <c r="O2095" i="15"/>
  <c r="G2096" i="15"/>
  <c r="G2095" i="15" s="1"/>
  <c r="I2096" i="15"/>
  <c r="K2096" i="15"/>
  <c r="K2095" i="15" s="1"/>
  <c r="O2096" i="15"/>
  <c r="Q2096" i="15"/>
  <c r="Q2095" i="15" s="1"/>
  <c r="V2096" i="15"/>
  <c r="V2095" i="15" s="1"/>
  <c r="G2098" i="15"/>
  <c r="I2098" i="15"/>
  <c r="K2098" i="15"/>
  <c r="M2098" i="15"/>
  <c r="O2098" i="15"/>
  <c r="Q2098" i="15"/>
  <c r="V2098" i="15"/>
  <c r="G2105" i="15"/>
  <c r="M2105" i="15" s="1"/>
  <c r="I2105" i="15"/>
  <c r="I2104" i="15" s="1"/>
  <c r="K2105" i="15"/>
  <c r="O2105" i="15"/>
  <c r="Q2105" i="15"/>
  <c r="Q2104" i="15" s="1"/>
  <c r="V2105" i="15"/>
  <c r="G2107" i="15"/>
  <c r="M2107" i="15" s="1"/>
  <c r="I2107" i="15"/>
  <c r="K2107" i="15"/>
  <c r="K2104" i="15" s="1"/>
  <c r="O2107" i="15"/>
  <c r="Q2107" i="15"/>
  <c r="V2107" i="15"/>
  <c r="V2104" i="15" s="1"/>
  <c r="G2108" i="15"/>
  <c r="I2108" i="15"/>
  <c r="K2108" i="15"/>
  <c r="M2108" i="15"/>
  <c r="O2108" i="15"/>
  <c r="Q2108" i="15"/>
  <c r="V2108" i="15"/>
  <c r="G2109" i="15"/>
  <c r="I2109" i="15"/>
  <c r="K2109" i="15"/>
  <c r="M2109" i="15"/>
  <c r="O2109" i="15"/>
  <c r="O2104" i="15" s="1"/>
  <c r="Q2109" i="15"/>
  <c r="V2109" i="15"/>
  <c r="G2110" i="15"/>
  <c r="I2110" i="15"/>
  <c r="K2110" i="15"/>
  <c r="M2110" i="15"/>
  <c r="O2110" i="15"/>
  <c r="Q2110" i="15"/>
  <c r="V2110" i="15"/>
  <c r="G2111" i="15"/>
  <c r="M2111" i="15" s="1"/>
  <c r="I2111" i="15"/>
  <c r="K2111" i="15"/>
  <c r="O2111" i="15"/>
  <c r="Q2111" i="15"/>
  <c r="V2111" i="15"/>
  <c r="V2113" i="15"/>
  <c r="G2114" i="15"/>
  <c r="M2114" i="15" s="1"/>
  <c r="I2114" i="15"/>
  <c r="K2114" i="15"/>
  <c r="K2113" i="15" s="1"/>
  <c r="O2114" i="15"/>
  <c r="O2113" i="15" s="1"/>
  <c r="Q2114" i="15"/>
  <c r="V2114" i="15"/>
  <c r="G2119" i="15"/>
  <c r="M2119" i="15" s="1"/>
  <c r="I2119" i="15"/>
  <c r="I2113" i="15" s="1"/>
  <c r="K2119" i="15"/>
  <c r="O2119" i="15"/>
  <c r="Q2119" i="15"/>
  <c r="Q2113" i="15" s="1"/>
  <c r="V2119" i="15"/>
  <c r="G2121" i="15"/>
  <c r="M2121" i="15" s="1"/>
  <c r="I2121" i="15"/>
  <c r="K2121" i="15"/>
  <c r="O2121" i="15"/>
  <c r="Q2121" i="15"/>
  <c r="V2121" i="15"/>
  <c r="G2124" i="15"/>
  <c r="I2124" i="15"/>
  <c r="K2124" i="15"/>
  <c r="M2124" i="15"/>
  <c r="O2124" i="15"/>
  <c r="Q2124" i="15"/>
  <c r="V2124" i="15"/>
  <c r="G2126" i="15"/>
  <c r="I2126" i="15"/>
  <c r="K2126" i="15"/>
  <c r="M2126" i="15"/>
  <c r="O2126" i="15"/>
  <c r="Q2126" i="15"/>
  <c r="V2126" i="15"/>
  <c r="G2130" i="15"/>
  <c r="I2130" i="15"/>
  <c r="K2130" i="15"/>
  <c r="M2130" i="15"/>
  <c r="O2130" i="15"/>
  <c r="Q2130" i="15"/>
  <c r="V2130" i="15"/>
  <c r="AE2135" i="15"/>
  <c r="AF2135" i="15"/>
  <c r="G89" i="14"/>
  <c r="BA66" i="14"/>
  <c r="G9" i="14"/>
  <c r="I9" i="14"/>
  <c r="I8" i="14" s="1"/>
  <c r="K9" i="14"/>
  <c r="K8" i="14" s="1"/>
  <c r="M9" i="14"/>
  <c r="O9" i="14"/>
  <c r="Q9" i="14"/>
  <c r="V9" i="14"/>
  <c r="V8" i="14" s="1"/>
  <c r="G14" i="14"/>
  <c r="M14" i="14" s="1"/>
  <c r="I14" i="14"/>
  <c r="K14" i="14"/>
  <c r="O14" i="14"/>
  <c r="O8" i="14" s="1"/>
  <c r="Q14" i="14"/>
  <c r="V14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8" i="14"/>
  <c r="I28" i="14"/>
  <c r="K28" i="14"/>
  <c r="M28" i="14"/>
  <c r="O28" i="14"/>
  <c r="Q28" i="14"/>
  <c r="Q8" i="14" s="1"/>
  <c r="V28" i="14"/>
  <c r="G31" i="14"/>
  <c r="I31" i="14"/>
  <c r="K31" i="14"/>
  <c r="M31" i="14"/>
  <c r="O31" i="14"/>
  <c r="Q31" i="14"/>
  <c r="V31" i="14"/>
  <c r="G36" i="14"/>
  <c r="I36" i="14"/>
  <c r="K36" i="14"/>
  <c r="M36" i="14"/>
  <c r="O36" i="14"/>
  <c r="Q36" i="14"/>
  <c r="V36" i="14"/>
  <c r="G42" i="14"/>
  <c r="G8" i="14" s="1"/>
  <c r="I42" i="14"/>
  <c r="K42" i="14"/>
  <c r="O42" i="14"/>
  <c r="Q42" i="14"/>
  <c r="V42" i="14"/>
  <c r="G47" i="14"/>
  <c r="I47" i="14"/>
  <c r="K47" i="14"/>
  <c r="M47" i="14"/>
  <c r="O47" i="14"/>
  <c r="Q47" i="14"/>
  <c r="V47" i="14"/>
  <c r="G51" i="14"/>
  <c r="M51" i="14" s="1"/>
  <c r="I51" i="14"/>
  <c r="K51" i="14"/>
  <c r="O51" i="14"/>
  <c r="Q51" i="14"/>
  <c r="V51" i="14"/>
  <c r="G55" i="14"/>
  <c r="G56" i="14"/>
  <c r="M56" i="14" s="1"/>
  <c r="M55" i="14" s="1"/>
  <c r="I56" i="14"/>
  <c r="I55" i="14" s="1"/>
  <c r="K56" i="14"/>
  <c r="K55" i="14" s="1"/>
  <c r="O56" i="14"/>
  <c r="O55" i="14" s="1"/>
  <c r="Q56" i="14"/>
  <c r="Q55" i="14" s="1"/>
  <c r="V56" i="14"/>
  <c r="V55" i="14" s="1"/>
  <c r="K59" i="14"/>
  <c r="Q59" i="14"/>
  <c r="G60" i="14"/>
  <c r="I60" i="14"/>
  <c r="I59" i="14" s="1"/>
  <c r="K60" i="14"/>
  <c r="M60" i="14"/>
  <c r="O60" i="14"/>
  <c r="O59" i="14" s="1"/>
  <c r="Q60" i="14"/>
  <c r="V60" i="14"/>
  <c r="V59" i="14" s="1"/>
  <c r="G62" i="14"/>
  <c r="I62" i="14"/>
  <c r="K62" i="14"/>
  <c r="M62" i="14"/>
  <c r="O62" i="14"/>
  <c r="Q62" i="14"/>
  <c r="V62" i="14"/>
  <c r="G65" i="14"/>
  <c r="G59" i="14" s="1"/>
  <c r="I65" i="14"/>
  <c r="K65" i="14"/>
  <c r="O65" i="14"/>
  <c r="Q65" i="14"/>
  <c r="V65" i="14"/>
  <c r="G69" i="14"/>
  <c r="I69" i="14"/>
  <c r="K69" i="14"/>
  <c r="M69" i="14"/>
  <c r="O69" i="14"/>
  <c r="Q69" i="14"/>
  <c r="V69" i="14"/>
  <c r="K72" i="14"/>
  <c r="Q72" i="14"/>
  <c r="G73" i="14"/>
  <c r="G72" i="14" s="1"/>
  <c r="I73" i="14"/>
  <c r="I72" i="14" s="1"/>
  <c r="K73" i="14"/>
  <c r="M73" i="14"/>
  <c r="M72" i="14" s="1"/>
  <c r="O73" i="14"/>
  <c r="O72" i="14" s="1"/>
  <c r="Q73" i="14"/>
  <c r="V73" i="14"/>
  <c r="V72" i="14" s="1"/>
  <c r="G76" i="14"/>
  <c r="I76" i="14"/>
  <c r="O76" i="14"/>
  <c r="G77" i="14"/>
  <c r="I77" i="14"/>
  <c r="K77" i="14"/>
  <c r="K76" i="14" s="1"/>
  <c r="M77" i="14"/>
  <c r="M76" i="14" s="1"/>
  <c r="O77" i="14"/>
  <c r="Q77" i="14"/>
  <c r="Q76" i="14" s="1"/>
  <c r="V77" i="14"/>
  <c r="V76" i="14" s="1"/>
  <c r="V79" i="14"/>
  <c r="G80" i="14"/>
  <c r="I80" i="14"/>
  <c r="I79" i="14" s="1"/>
  <c r="K80" i="14"/>
  <c r="M80" i="14"/>
  <c r="O80" i="14"/>
  <c r="O79" i="14" s="1"/>
  <c r="Q80" i="14"/>
  <c r="Q79" i="14" s="1"/>
  <c r="V80" i="14"/>
  <c r="G81" i="14"/>
  <c r="G79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K79" i="14" s="1"/>
  <c r="O84" i="14"/>
  <c r="Q84" i="14"/>
  <c r="V84" i="14"/>
  <c r="G85" i="14"/>
  <c r="G86" i="14"/>
  <c r="M86" i="14" s="1"/>
  <c r="M85" i="14" s="1"/>
  <c r="I86" i="14"/>
  <c r="I85" i="14" s="1"/>
  <c r="K86" i="14"/>
  <c r="K85" i="14" s="1"/>
  <c r="O86" i="14"/>
  <c r="O85" i="14" s="1"/>
  <c r="Q86" i="14"/>
  <c r="V86" i="14"/>
  <c r="V85" i="14" s="1"/>
  <c r="G87" i="14"/>
  <c r="I87" i="14"/>
  <c r="K87" i="14"/>
  <c r="M87" i="14"/>
  <c r="O87" i="14"/>
  <c r="Q87" i="14"/>
  <c r="Q85" i="14" s="1"/>
  <c r="V87" i="14"/>
  <c r="AE89" i="14"/>
  <c r="G39" i="13"/>
  <c r="BA36" i="13"/>
  <c r="BA33" i="13"/>
  <c r="BA31" i="13"/>
  <c r="BA29" i="13"/>
  <c r="BA28" i="13"/>
  <c r="BA18" i="13"/>
  <c r="BA16" i="13"/>
  <c r="BA14" i="13"/>
  <c r="BA12" i="13"/>
  <c r="G8" i="13"/>
  <c r="G9" i="13"/>
  <c r="I9" i="13"/>
  <c r="I8" i="13" s="1"/>
  <c r="K9" i="13"/>
  <c r="K8" i="13" s="1"/>
  <c r="M9" i="13"/>
  <c r="O9" i="13"/>
  <c r="Q9" i="13"/>
  <c r="V9" i="13"/>
  <c r="V8" i="13" s="1"/>
  <c r="G10" i="13"/>
  <c r="M10" i="13" s="1"/>
  <c r="I10" i="13"/>
  <c r="K10" i="13"/>
  <c r="O10" i="13"/>
  <c r="O8" i="13" s="1"/>
  <c r="Q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Q8" i="13" s="1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2" i="13"/>
  <c r="I22" i="13"/>
  <c r="I21" i="13" s="1"/>
  <c r="K22" i="13"/>
  <c r="M22" i="13"/>
  <c r="O22" i="13"/>
  <c r="Q22" i="13"/>
  <c r="V22" i="13"/>
  <c r="V21" i="13" s="1"/>
  <c r="G24" i="13"/>
  <c r="M24" i="13" s="1"/>
  <c r="I24" i="13"/>
  <c r="K24" i="13"/>
  <c r="K21" i="13" s="1"/>
  <c r="O24" i="13"/>
  <c r="O21" i="13" s="1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Q21" i="13" s="1"/>
  <c r="V27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34" i="13"/>
  <c r="G21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AE39" i="13"/>
  <c r="G697" i="12"/>
  <c r="BA602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G8" i="12"/>
  <c r="O8" i="12"/>
  <c r="Q8" i="12"/>
  <c r="G9" i="12"/>
  <c r="I9" i="12"/>
  <c r="I8" i="12" s="1"/>
  <c r="K9" i="12"/>
  <c r="K8" i="12" s="1"/>
  <c r="M9" i="12"/>
  <c r="M8" i="12" s="1"/>
  <c r="O9" i="12"/>
  <c r="Q9" i="12"/>
  <c r="V9" i="12"/>
  <c r="V8" i="12" s="1"/>
  <c r="G18" i="12"/>
  <c r="G17" i="12" s="1"/>
  <c r="I18" i="12"/>
  <c r="I17" i="12" s="1"/>
  <c r="K18" i="12"/>
  <c r="M18" i="12"/>
  <c r="O18" i="12"/>
  <c r="O17" i="12" s="1"/>
  <c r="Q18" i="12"/>
  <c r="Q17" i="12" s="1"/>
  <c r="V18" i="12"/>
  <c r="G25" i="12"/>
  <c r="M25" i="12" s="1"/>
  <c r="I25" i="12"/>
  <c r="K25" i="12"/>
  <c r="O25" i="12"/>
  <c r="Q25" i="12"/>
  <c r="V25" i="12"/>
  <c r="G33" i="12"/>
  <c r="I33" i="12"/>
  <c r="K33" i="12"/>
  <c r="K17" i="12" s="1"/>
  <c r="M33" i="12"/>
  <c r="O33" i="12"/>
  <c r="Q33" i="12"/>
  <c r="V33" i="12"/>
  <c r="V17" i="12" s="1"/>
  <c r="G39" i="12"/>
  <c r="I39" i="12"/>
  <c r="K39" i="12"/>
  <c r="M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I63" i="12"/>
  <c r="K63" i="12"/>
  <c r="M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I84" i="12" s="1"/>
  <c r="K85" i="12"/>
  <c r="O85" i="12"/>
  <c r="O84" i="12" s="1"/>
  <c r="Q85" i="12"/>
  <c r="Q84" i="12" s="1"/>
  <c r="V85" i="12"/>
  <c r="G88" i="12"/>
  <c r="M88" i="12" s="1"/>
  <c r="I88" i="12"/>
  <c r="K88" i="12"/>
  <c r="O88" i="12"/>
  <c r="Q88" i="12"/>
  <c r="V88" i="12"/>
  <c r="G91" i="12"/>
  <c r="I91" i="12"/>
  <c r="K91" i="12"/>
  <c r="K84" i="12" s="1"/>
  <c r="M91" i="12"/>
  <c r="O91" i="12"/>
  <c r="Q91" i="12"/>
  <c r="V91" i="12"/>
  <c r="V84" i="12" s="1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K104" i="12"/>
  <c r="G105" i="12"/>
  <c r="G104" i="12" s="1"/>
  <c r="I105" i="12"/>
  <c r="K105" i="12"/>
  <c r="M105" i="12"/>
  <c r="O105" i="12"/>
  <c r="O104" i="12" s="1"/>
  <c r="Q105" i="12"/>
  <c r="V105" i="12"/>
  <c r="V104" i="12" s="1"/>
  <c r="G108" i="12"/>
  <c r="M108" i="12" s="1"/>
  <c r="I108" i="12"/>
  <c r="K108" i="12"/>
  <c r="O108" i="12"/>
  <c r="Q108" i="12"/>
  <c r="V108" i="12"/>
  <c r="G127" i="12"/>
  <c r="M127" i="12" s="1"/>
  <c r="I127" i="12"/>
  <c r="I104" i="12" s="1"/>
  <c r="K127" i="12"/>
  <c r="O127" i="12"/>
  <c r="Q127" i="12"/>
  <c r="Q104" i="12" s="1"/>
  <c r="V127" i="12"/>
  <c r="I130" i="12"/>
  <c r="Q130" i="12"/>
  <c r="V130" i="12"/>
  <c r="G131" i="12"/>
  <c r="G130" i="12" s="1"/>
  <c r="I131" i="12"/>
  <c r="K131" i="12"/>
  <c r="K130" i="12" s="1"/>
  <c r="M131" i="12"/>
  <c r="M130" i="12" s="1"/>
  <c r="O131" i="12"/>
  <c r="O130" i="12" s="1"/>
  <c r="Q131" i="12"/>
  <c r="V131" i="12"/>
  <c r="G134" i="12"/>
  <c r="I134" i="12"/>
  <c r="K134" i="12"/>
  <c r="M134" i="12"/>
  <c r="O134" i="12"/>
  <c r="Q134" i="12"/>
  <c r="V134" i="12"/>
  <c r="G137" i="12"/>
  <c r="O137" i="12"/>
  <c r="G138" i="12"/>
  <c r="I138" i="12"/>
  <c r="I137" i="12" s="1"/>
  <c r="K138" i="12"/>
  <c r="K137" i="12" s="1"/>
  <c r="M138" i="12"/>
  <c r="M137" i="12" s="1"/>
  <c r="O138" i="12"/>
  <c r="Q138" i="12"/>
  <c r="Q137" i="12" s="1"/>
  <c r="V138" i="12"/>
  <c r="V137" i="12" s="1"/>
  <c r="G215" i="12"/>
  <c r="G214" i="12" s="1"/>
  <c r="I215" i="12"/>
  <c r="I214" i="12" s="1"/>
  <c r="K215" i="12"/>
  <c r="M215" i="12"/>
  <c r="M214" i="12" s="1"/>
  <c r="O215" i="12"/>
  <c r="O214" i="12" s="1"/>
  <c r="Q215" i="12"/>
  <c r="Q214" i="12" s="1"/>
  <c r="V215" i="12"/>
  <c r="G219" i="12"/>
  <c r="M219" i="12" s="1"/>
  <c r="I219" i="12"/>
  <c r="K219" i="12"/>
  <c r="O219" i="12"/>
  <c r="Q219" i="12"/>
  <c r="V219" i="12"/>
  <c r="G224" i="12"/>
  <c r="I224" i="12"/>
  <c r="K224" i="12"/>
  <c r="M224" i="12"/>
  <c r="O224" i="12"/>
  <c r="Q224" i="12"/>
  <c r="V224" i="12"/>
  <c r="G229" i="12"/>
  <c r="I229" i="12"/>
  <c r="K229" i="12"/>
  <c r="M229" i="12"/>
  <c r="O229" i="12"/>
  <c r="Q229" i="12"/>
  <c r="V229" i="12"/>
  <c r="V214" i="12" s="1"/>
  <c r="G233" i="12"/>
  <c r="I233" i="12"/>
  <c r="K233" i="12"/>
  <c r="M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I243" i="12"/>
  <c r="K243" i="12"/>
  <c r="M243" i="12"/>
  <c r="O243" i="12"/>
  <c r="Q243" i="12"/>
  <c r="V243" i="12"/>
  <c r="G248" i="12"/>
  <c r="I248" i="12"/>
  <c r="K248" i="12"/>
  <c r="K214" i="12" s="1"/>
  <c r="M248" i="12"/>
  <c r="O248" i="12"/>
  <c r="Q248" i="12"/>
  <c r="V248" i="12"/>
  <c r="G251" i="12"/>
  <c r="I251" i="12"/>
  <c r="K251" i="12"/>
  <c r="M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I292" i="12"/>
  <c r="K292" i="12"/>
  <c r="M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8" i="12"/>
  <c r="I338" i="12"/>
  <c r="K338" i="12"/>
  <c r="M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I387" i="12"/>
  <c r="K387" i="12"/>
  <c r="M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I405" i="12"/>
  <c r="K405" i="12"/>
  <c r="M405" i="12"/>
  <c r="O405" i="12"/>
  <c r="Q405" i="12"/>
  <c r="V405" i="12"/>
  <c r="G414" i="12"/>
  <c r="G413" i="12" s="1"/>
  <c r="I414" i="12"/>
  <c r="I413" i="12" s="1"/>
  <c r="K414" i="12"/>
  <c r="M414" i="12"/>
  <c r="O414" i="12"/>
  <c r="O413" i="12" s="1"/>
  <c r="Q414" i="12"/>
  <c r="Q413" i="12" s="1"/>
  <c r="V414" i="12"/>
  <c r="G418" i="12"/>
  <c r="M418" i="12" s="1"/>
  <c r="I418" i="12"/>
  <c r="K418" i="12"/>
  <c r="O418" i="12"/>
  <c r="Q418" i="12"/>
  <c r="V418" i="12"/>
  <c r="G423" i="12"/>
  <c r="I423" i="12"/>
  <c r="K423" i="12"/>
  <c r="K413" i="12" s="1"/>
  <c r="M423" i="12"/>
  <c r="O423" i="12"/>
  <c r="Q423" i="12"/>
  <c r="V423" i="12"/>
  <c r="G426" i="12"/>
  <c r="I426" i="12"/>
  <c r="K426" i="12"/>
  <c r="M426" i="12"/>
  <c r="O426" i="12"/>
  <c r="Q426" i="12"/>
  <c r="V426" i="12"/>
  <c r="G445" i="12"/>
  <c r="I445" i="12"/>
  <c r="K445" i="12"/>
  <c r="M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I474" i="12"/>
  <c r="K474" i="12"/>
  <c r="M474" i="12"/>
  <c r="O474" i="12"/>
  <c r="Q474" i="12"/>
  <c r="V474" i="12"/>
  <c r="V413" i="12" s="1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I494" i="12"/>
  <c r="K494" i="12"/>
  <c r="M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I548" i="12"/>
  <c r="K548" i="12"/>
  <c r="M548" i="12"/>
  <c r="O548" i="12"/>
  <c r="Q548" i="12"/>
  <c r="V548" i="12"/>
  <c r="G551" i="12"/>
  <c r="I551" i="12"/>
  <c r="K551" i="12"/>
  <c r="M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92" i="12"/>
  <c r="I592" i="12"/>
  <c r="K592" i="12"/>
  <c r="M592" i="12"/>
  <c r="O592" i="12"/>
  <c r="Q592" i="12"/>
  <c r="V592" i="12"/>
  <c r="G600" i="12"/>
  <c r="G601" i="12"/>
  <c r="M601" i="12" s="1"/>
  <c r="M600" i="12" s="1"/>
  <c r="I601" i="12"/>
  <c r="I600" i="12" s="1"/>
  <c r="K601" i="12"/>
  <c r="K600" i="12" s="1"/>
  <c r="O601" i="12"/>
  <c r="O600" i="12" s="1"/>
  <c r="Q601" i="12"/>
  <c r="Q600" i="12" s="1"/>
  <c r="V601" i="12"/>
  <c r="V600" i="12" s="1"/>
  <c r="G604" i="12"/>
  <c r="G603" i="12" s="1"/>
  <c r="I604" i="12"/>
  <c r="K604" i="12"/>
  <c r="M604" i="12"/>
  <c r="O604" i="12"/>
  <c r="O603" i="12" s="1"/>
  <c r="Q604" i="12"/>
  <c r="V604" i="12"/>
  <c r="V603" i="12" s="1"/>
  <c r="G609" i="12"/>
  <c r="M609" i="12" s="1"/>
  <c r="I609" i="12"/>
  <c r="K609" i="12"/>
  <c r="O609" i="12"/>
  <c r="Q609" i="12"/>
  <c r="V609" i="12"/>
  <c r="G620" i="12"/>
  <c r="M620" i="12" s="1"/>
  <c r="I620" i="12"/>
  <c r="I603" i="12" s="1"/>
  <c r="K620" i="12"/>
  <c r="O620" i="12"/>
  <c r="Q620" i="12"/>
  <c r="Q603" i="12" s="1"/>
  <c r="V620" i="12"/>
  <c r="G631" i="12"/>
  <c r="I631" i="12"/>
  <c r="K631" i="12"/>
  <c r="M631" i="12"/>
  <c r="O631" i="12"/>
  <c r="Q631" i="12"/>
  <c r="V631" i="12"/>
  <c r="G634" i="12"/>
  <c r="I634" i="12"/>
  <c r="K634" i="12"/>
  <c r="M634" i="12"/>
  <c r="O634" i="12"/>
  <c r="Q634" i="12"/>
  <c r="V634" i="12"/>
  <c r="G637" i="12"/>
  <c r="M637" i="12" s="1"/>
  <c r="I637" i="12"/>
  <c r="K637" i="12"/>
  <c r="O637" i="12"/>
  <c r="Q637" i="12"/>
  <c r="V637" i="12"/>
  <c r="G649" i="12"/>
  <c r="M649" i="12" s="1"/>
  <c r="I649" i="12"/>
  <c r="K649" i="12"/>
  <c r="O649" i="12"/>
  <c r="Q649" i="12"/>
  <c r="V649" i="12"/>
  <c r="G652" i="12"/>
  <c r="I652" i="12"/>
  <c r="K652" i="12"/>
  <c r="K603" i="12" s="1"/>
  <c r="M652" i="12"/>
  <c r="O652" i="12"/>
  <c r="Q652" i="12"/>
  <c r="V652" i="12"/>
  <c r="G655" i="12"/>
  <c r="I655" i="12"/>
  <c r="K655" i="12"/>
  <c r="M655" i="12"/>
  <c r="O655" i="12"/>
  <c r="Q655" i="12"/>
  <c r="V655" i="12"/>
  <c r="G660" i="12"/>
  <c r="G661" i="12"/>
  <c r="M661" i="12" s="1"/>
  <c r="I661" i="12"/>
  <c r="I660" i="12" s="1"/>
  <c r="K661" i="12"/>
  <c r="K660" i="12" s="1"/>
  <c r="O661" i="12"/>
  <c r="Q661" i="12"/>
  <c r="Q660" i="12" s="1"/>
  <c r="V661" i="12"/>
  <c r="V660" i="12" s="1"/>
  <c r="G666" i="12"/>
  <c r="I666" i="12"/>
  <c r="K666" i="12"/>
  <c r="M666" i="12"/>
  <c r="O666" i="12"/>
  <c r="Q666" i="12"/>
  <c r="V666" i="12"/>
  <c r="G672" i="12"/>
  <c r="I672" i="12"/>
  <c r="K672" i="12"/>
  <c r="M672" i="12"/>
  <c r="O672" i="12"/>
  <c r="Q672" i="12"/>
  <c r="V672" i="12"/>
  <c r="G678" i="12"/>
  <c r="M678" i="12" s="1"/>
  <c r="I678" i="12"/>
  <c r="K678" i="12"/>
  <c r="O678" i="12"/>
  <c r="O660" i="12" s="1"/>
  <c r="Q678" i="12"/>
  <c r="V678" i="12"/>
  <c r="G682" i="12"/>
  <c r="M682" i="12" s="1"/>
  <c r="I682" i="12"/>
  <c r="K682" i="12"/>
  <c r="O682" i="12"/>
  <c r="Q682" i="12"/>
  <c r="V682" i="12"/>
  <c r="G686" i="12"/>
  <c r="I686" i="12"/>
  <c r="K686" i="12"/>
  <c r="M686" i="12"/>
  <c r="O686" i="12"/>
  <c r="Q686" i="12"/>
  <c r="V686" i="12"/>
  <c r="G691" i="12"/>
  <c r="I691" i="12"/>
  <c r="K691" i="12"/>
  <c r="M691" i="12"/>
  <c r="O691" i="12"/>
  <c r="Q691" i="12"/>
  <c r="V691" i="12"/>
  <c r="AE697" i="12"/>
  <c r="AF697" i="12"/>
  <c r="I20" i="1"/>
  <c r="I19" i="1"/>
  <c r="I17" i="1"/>
  <c r="I16" i="1"/>
  <c r="AZ107" i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AZ79" i="1"/>
  <c r="AZ77" i="1"/>
  <c r="AZ75" i="1"/>
  <c r="AZ73" i="1"/>
  <c r="H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V8" i="21" l="1"/>
  <c r="I208" i="1"/>
  <c r="J155" i="1" s="1"/>
  <c r="I18" i="1"/>
  <c r="I21" i="1" s="1"/>
  <c r="I8" i="21"/>
  <c r="F39" i="1"/>
  <c r="F52" i="1"/>
  <c r="G71" i="21"/>
  <c r="Q8" i="21"/>
  <c r="O8" i="21"/>
  <c r="K8" i="21"/>
  <c r="AF48" i="34"/>
  <c r="M40" i="34"/>
  <c r="M39" i="34" s="1"/>
  <c r="M9" i="32"/>
  <c r="M8" i="32" s="1"/>
  <c r="AF44" i="30"/>
  <c r="M9" i="30"/>
  <c r="M8" i="30" s="1"/>
  <c r="M16" i="29"/>
  <c r="M15" i="29" s="1"/>
  <c r="AF40" i="29"/>
  <c r="M25" i="29"/>
  <c r="M24" i="29" s="1"/>
  <c r="M9" i="29"/>
  <c r="M8" i="29" s="1"/>
  <c r="G56" i="28"/>
  <c r="M51" i="28"/>
  <c r="M50" i="28" s="1"/>
  <c r="M38" i="28"/>
  <c r="M35" i="28" s="1"/>
  <c r="M25" i="28"/>
  <c r="M8" i="28" s="1"/>
  <c r="G75" i="28"/>
  <c r="M84" i="27"/>
  <c r="M83" i="27" s="1"/>
  <c r="M67" i="27"/>
  <c r="M60" i="27" s="1"/>
  <c r="M41" i="27"/>
  <c r="M38" i="27" s="1"/>
  <c r="M23" i="27"/>
  <c r="M8" i="27" s="1"/>
  <c r="M87" i="27"/>
  <c r="M86" i="27" s="1"/>
  <c r="G83" i="27"/>
  <c r="M92" i="27"/>
  <c r="M89" i="27" s="1"/>
  <c r="M51" i="27"/>
  <c r="M48" i="27" s="1"/>
  <c r="M68" i="26"/>
  <c r="M34" i="26"/>
  <c r="G34" i="26"/>
  <c r="AF77" i="26"/>
  <c r="M62" i="26"/>
  <c r="M61" i="26" s="1"/>
  <c r="M54" i="26"/>
  <c r="M53" i="26" s="1"/>
  <c r="M22" i="26"/>
  <c r="M21" i="26" s="1"/>
  <c r="M10" i="26"/>
  <c r="M8" i="26" s="1"/>
  <c r="AF67" i="25"/>
  <c r="M30" i="25"/>
  <c r="M8" i="25" s="1"/>
  <c r="M92" i="24"/>
  <c r="G92" i="24"/>
  <c r="M80" i="24"/>
  <c r="M64" i="24" s="1"/>
  <c r="M31" i="24"/>
  <c r="M8" i="24" s="1"/>
  <c r="G8" i="24"/>
  <c r="AF125" i="23"/>
  <c r="M120" i="23"/>
  <c r="M117" i="23" s="1"/>
  <c r="M102" i="23"/>
  <c r="M80" i="23" s="1"/>
  <c r="M31" i="23"/>
  <c r="M8" i="23" s="1"/>
  <c r="M30" i="22"/>
  <c r="M8" i="22" s="1"/>
  <c r="G8" i="22"/>
  <c r="M56" i="21"/>
  <c r="M8" i="21"/>
  <c r="G43" i="21"/>
  <c r="AF71" i="21"/>
  <c r="M31" i="21"/>
  <c r="M69" i="20"/>
  <c r="M106" i="20"/>
  <c r="M129" i="20"/>
  <c r="AF166" i="20"/>
  <c r="G129" i="20"/>
  <c r="G106" i="20"/>
  <c r="M53" i="20"/>
  <c r="M52" i="20" s="1"/>
  <c r="M9" i="20"/>
  <c r="M8" i="20" s="1"/>
  <c r="M103" i="20"/>
  <c r="M96" i="20" s="1"/>
  <c r="M76" i="19"/>
  <c r="AF83" i="19"/>
  <c r="M53" i="19"/>
  <c r="M49" i="19" s="1"/>
  <c r="M31" i="19"/>
  <c r="M8" i="19" s="1"/>
  <c r="M51" i="18"/>
  <c r="M8" i="18"/>
  <c r="M75" i="18"/>
  <c r="G75" i="18"/>
  <c r="G51" i="18"/>
  <c r="M97" i="18"/>
  <c r="M96" i="18" s="1"/>
  <c r="M39" i="18"/>
  <c r="M38" i="18" s="1"/>
  <c r="M23" i="18"/>
  <c r="M22" i="18" s="1"/>
  <c r="M99" i="18"/>
  <c r="M98" i="18" s="1"/>
  <c r="M102" i="17"/>
  <c r="M119" i="17"/>
  <c r="M8" i="17"/>
  <c r="G269" i="17"/>
  <c r="AF282" i="17"/>
  <c r="M99" i="17"/>
  <c r="M98" i="17" s="1"/>
  <c r="M278" i="17"/>
  <c r="M276" i="17" s="1"/>
  <c r="M267" i="17"/>
  <c r="M263" i="17" s="1"/>
  <c r="M238" i="17"/>
  <c r="M237" i="17" s="1"/>
  <c r="M201" i="17"/>
  <c r="M182" i="17" s="1"/>
  <c r="M150" i="17"/>
  <c r="M128" i="17" s="1"/>
  <c r="M109" i="17"/>
  <c r="M108" i="17" s="1"/>
  <c r="M77" i="17"/>
  <c r="M76" i="17" s="1"/>
  <c r="M47" i="17"/>
  <c r="M23" i="16"/>
  <c r="M8" i="16" s="1"/>
  <c r="M2010" i="15"/>
  <c r="M2113" i="15"/>
  <c r="M2104" i="15"/>
  <c r="M1030" i="15"/>
  <c r="M704" i="15"/>
  <c r="M438" i="15"/>
  <c r="G2113" i="15"/>
  <c r="G2104" i="15"/>
  <c r="G2010" i="15"/>
  <c r="G950" i="15"/>
  <c r="G438" i="15"/>
  <c r="M2096" i="15"/>
  <c r="M2095" i="15" s="1"/>
  <c r="G959" i="15"/>
  <c r="M1039" i="15"/>
  <c r="M127" i="15"/>
  <c r="M122" i="15" s="1"/>
  <c r="M15" i="15"/>
  <c r="M8" i="15" s="1"/>
  <c r="M833" i="15"/>
  <c r="M823" i="15" s="1"/>
  <c r="AF89" i="14"/>
  <c r="M81" i="14"/>
  <c r="M79" i="14" s="1"/>
  <c r="M65" i="14"/>
  <c r="M59" i="14" s="1"/>
  <c r="M42" i="14"/>
  <c r="M8" i="14" s="1"/>
  <c r="M8" i="13"/>
  <c r="AF39" i="13"/>
  <c r="M34" i="13"/>
  <c r="M21" i="13" s="1"/>
  <c r="M104" i="12"/>
  <c r="M413" i="12"/>
  <c r="M660" i="12"/>
  <c r="M603" i="12"/>
  <c r="M17" i="12"/>
  <c r="M84" i="12"/>
  <c r="G84" i="12"/>
  <c r="J137" i="1"/>
  <c r="J188" i="1"/>
  <c r="J131" i="1" l="1"/>
  <c r="J196" i="1"/>
  <c r="J142" i="1"/>
  <c r="J141" i="1"/>
  <c r="J187" i="1"/>
  <c r="J164" i="1"/>
  <c r="J172" i="1"/>
  <c r="J200" i="1"/>
  <c r="J148" i="1"/>
  <c r="J171" i="1"/>
  <c r="J119" i="1"/>
  <c r="J206" i="1"/>
  <c r="J205" i="1"/>
  <c r="J204" i="1"/>
  <c r="J184" i="1"/>
  <c r="J197" i="1"/>
  <c r="J127" i="1"/>
  <c r="J121" i="1"/>
  <c r="J207" i="1"/>
  <c r="J167" i="1"/>
  <c r="J190" i="1"/>
  <c r="J202" i="1"/>
  <c r="J136" i="1"/>
  <c r="J160" i="1"/>
  <c r="J135" i="1"/>
  <c r="J203" i="1"/>
  <c r="J163" i="1"/>
  <c r="J170" i="1"/>
  <c r="J194" i="1"/>
  <c r="J177" i="1"/>
  <c r="J124" i="1"/>
  <c r="J144" i="1"/>
  <c r="J175" i="1"/>
  <c r="J126" i="1"/>
  <c r="J158" i="1"/>
  <c r="J199" i="1"/>
  <c r="J159" i="1"/>
  <c r="J146" i="1"/>
  <c r="J182" i="1"/>
  <c r="J169" i="1"/>
  <c r="J181" i="1"/>
  <c r="J134" i="1"/>
  <c r="J195" i="1"/>
  <c r="J151" i="1"/>
  <c r="J138" i="1"/>
  <c r="J178" i="1"/>
  <c r="J165" i="1"/>
  <c r="J173" i="1"/>
  <c r="J118" i="1"/>
  <c r="J191" i="1"/>
  <c r="J139" i="1"/>
  <c r="J130" i="1"/>
  <c r="J150" i="1"/>
  <c r="J149" i="1"/>
  <c r="J145" i="1"/>
  <c r="G52" i="1"/>
  <c r="I52" i="1" s="1"/>
  <c r="G39" i="1"/>
  <c r="G66" i="1" s="1"/>
  <c r="G25" i="1" s="1"/>
  <c r="G43" i="1"/>
  <c r="I43" i="1" s="1"/>
  <c r="J198" i="1"/>
  <c r="J120" i="1"/>
  <c r="J179" i="1"/>
  <c r="J143" i="1"/>
  <c r="J154" i="1"/>
  <c r="J132" i="1"/>
  <c r="J162" i="1"/>
  <c r="J185" i="1"/>
  <c r="J125" i="1"/>
  <c r="J189" i="1"/>
  <c r="J117" i="1"/>
  <c r="J176" i="1"/>
  <c r="J161" i="1"/>
  <c r="J180" i="1"/>
  <c r="F66" i="1"/>
  <c r="G23" i="1" s="1"/>
  <c r="J122" i="1"/>
  <c r="J186" i="1"/>
  <c r="J192" i="1"/>
  <c r="J157" i="1"/>
  <c r="J156" i="1"/>
  <c r="J153" i="1"/>
  <c r="J168" i="1"/>
  <c r="J123" i="1"/>
  <c r="J140" i="1"/>
  <c r="J183" i="1"/>
  <c r="J147" i="1"/>
  <c r="J166" i="1"/>
  <c r="J152" i="1"/>
  <c r="J174" i="1"/>
  <c r="J193" i="1"/>
  <c r="J133" i="1"/>
  <c r="J201" i="1"/>
  <c r="J129" i="1"/>
  <c r="J128" i="1"/>
  <c r="J208" i="1" l="1"/>
  <c r="I39" i="1"/>
  <c r="I66" i="1" s="1"/>
  <c r="J65" i="1" s="1"/>
  <c r="A27" i="1"/>
  <c r="J46" i="1" l="1"/>
  <c r="J62" i="1"/>
  <c r="J48" i="1"/>
  <c r="J50" i="1"/>
  <c r="J56" i="1"/>
  <c r="J49" i="1"/>
  <c r="J52" i="1"/>
  <c r="J54" i="1"/>
  <c r="J59" i="1"/>
  <c r="J42" i="1"/>
  <c r="J55" i="1"/>
  <c r="J47" i="1"/>
  <c r="J57" i="1"/>
  <c r="J60" i="1"/>
  <c r="J51" i="1"/>
  <c r="J63" i="1"/>
  <c r="J58" i="1"/>
  <c r="J53" i="1"/>
  <c r="J61" i="1"/>
  <c r="J45" i="1"/>
  <c r="J39" i="1"/>
  <c r="J66" i="1" s="1"/>
  <c r="J44" i="1"/>
  <c r="J64" i="1"/>
  <c r="J41" i="1"/>
  <c r="J43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E1BF96-CE0E-4B26-9613-AA1BD618AA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C07FBC-073D-4338-8CA6-8E2CF450A3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E33023D-08B9-49E8-B375-9E8436B0AE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A52D76-52D2-41F1-BEEE-C054A08B7D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F6C2D-1469-4DAB-AD73-783C343033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5BC139-5A29-49B5-97A9-96F2127C47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C7EC14-16B5-4BE1-A064-D3F7F1556B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6A33EB-8EFD-421E-9B1D-4B2DBEA457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088AFCC-A47A-475C-9EFB-9A3AE1B5C1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49375F-2CA0-43F8-8127-99F166489D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EEA03F-C4EE-4B93-9D20-243929A77B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3F2E9A-0CAE-40E8-BEDC-A6F5E51A06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06E792B5-1085-4E38-B724-18E2C02496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4A1EEB-C515-4D72-AC46-6500DC08D61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1A1F7B2-A895-47C1-A7DF-78D8282225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E12289-AF26-43E9-94A3-10DC51230F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C4EF501-32A4-4CA8-AB6A-F1C973E82F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AD6115-E8F8-4523-8120-B738DC164D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AC955A1-0410-457F-A04A-2325F45062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80A546-2697-4AE1-98DB-0318C32396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F598B26-8473-4865-BD36-9F7EA8C2AB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125ECE-7F88-40E5-AC2D-232F812A541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FC9A18C-5080-46B7-88DA-7CDE1456B4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551256-428E-49A9-903F-719848A6B6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00998278-6F1C-420F-A53E-17F0E08674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7BE180-265F-4611-83E0-079366F47A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C491AE6-CB78-4817-ACED-699AF72399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AA780E-ABF3-4BA9-AC0A-D4B4D466C3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37988A0-2907-4AAB-89E8-95EE86702A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307D4F-A7A2-4ABC-952F-605010C863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7C5C2C-B34B-49FC-8A16-D60FFDC79C0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593CF1-638B-45E6-B388-A10D4BC954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CCAC1AE-8AC6-41AB-8914-18FBC34CCF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C1E2A9-5FA7-428B-8505-C26E427C71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D172D33-4E6D-4408-A87F-A43EBA569E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F8F8B8-EC7B-4E52-921E-EDE9B8A59A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0620A036-5912-4CE8-A2B3-D107A7EC43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7A3549-26E8-4CE0-A986-010B8F7D5A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89CD4A4-047D-4394-AE65-D36868C820C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0C6FDB-4A67-428F-99EC-6F238ABF1E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743E586-7B49-4C0C-91BB-E46E457A95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F973CC-C7BD-4A47-A0BF-0B1577E022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C7EC437-933F-43D8-B340-C84D24FDEC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7F3BAC-FD49-4DA2-920D-6FABE7969A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05B73C1-63BF-48F6-99CF-9CCC462BA1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15FE4A-4E71-478E-9774-747DD4DE2D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<sst xmlns="http://schemas.openxmlformats.org/spreadsheetml/2006/main" count="16850" uniqueCount="3461">
  <si>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</si>
  <si>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</si>
  <si>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</si>
  <si>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</si>
  <si>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</si>
  <si>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</si>
  <si>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</si>
  <si>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</si>
  <si>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</si>
  <si>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</si>
  <si>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</si>
  <si>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</si>
  <si>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</si>
  <si>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</si>
  <si>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</si>
  <si>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</si>
  <si>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</si>
  <si>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</si>
  <si>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</si>
  <si>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</si>
  <si>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</si>
  <si>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</si>
  <si>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</si>
  <si>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</si>
  <si>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</si>
  <si>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</si>
  <si>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</si>
  <si>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</si>
  <si>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</si>
  <si>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</si>
  <si>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</si>
  <si>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</si>
  <si>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</si>
  <si>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</si>
  <si>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</si>
  <si>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</si>
  <si>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</si>
  <si>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</si>
  <si>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</si>
  <si>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</si>
  <si>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</si>
  <si>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</si>
  <si>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</si>
  <si>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2021_0709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</si>
  <si>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</si>
  <si>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</si>
  <si>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</si>
  <si>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</si>
  <si>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</si>
  <si>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</si>
  <si>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</si>
  <si>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</si>
  <si>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</si>
  <si>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</si>
  <si>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</si>
  <si>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</si>
  <si>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</si>
  <si>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</si>
  <si>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</si>
  <si>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</si>
  <si>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</si>
  <si>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</si>
  <si>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</si>
  <si>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</si>
  <si>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</si>
  <si>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</si>
  <si>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</si>
  <si>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</si>
  <si>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</si>
  <si>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</si>
  <si>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</si>
  <si>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</si>
  <si>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</si>
  <si>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</si>
  <si>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</si>
  <si>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</si>
  <si>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</si>
  <si>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</si>
  <si>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</si>
  <si>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</si>
  <si>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</si>
  <si>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</si>
  <si>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</si>
  <si>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</si>
  <si>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</si>
  <si>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</si>
  <si>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</si>
  <si>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</si>
  <si>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</si>
  <si>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</si>
  <si>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</si>
  <si>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</si>
  <si>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</si>
  <si>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</si>
  <si>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</si>
  <si>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</si>
  <si>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</si>
  <si>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</si>
  <si>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</si>
  <si>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2021_0709 - Parkovací dům Skořepka</t>
  </si>
  <si>
    <t>#POPO</t>
  </si>
  <si>
    <t>Popis objektu: 001 - Způsobilé výdaje</t>
  </si>
  <si>
    <t>#POPR</t>
  </si>
  <si>
    <t>Popis rozpočtu: 2 - Stavební část</t>
  </si>
  <si>
    <t>Popis objektu: 002 - Nezpůsobilé výdaje</t>
  </si>
  <si>
    <t>Popis rozpočtu: 00 - Ostatní a vedlejší náklady</t>
  </si>
  <si>
    <t>Položky nenavázané na cenovou soustavu (D+M) budou oceněny kompletně včetně přesunu hmot.</t>
  </si>
  <si>
    <t>Popis rozpočtu: 01 - Bourací práce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</si>
  <si>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</si>
  <si>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</si>
  <si>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</si>
  <si>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</si>
  <si>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</si>
  <si>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</si>
  <si>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</si>
  <si>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</si>
  <si>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</si>
  <si>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</si>
  <si>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</si>
  <si>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</si>
  <si>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</si>
  <si>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</si>
  <si>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</si>
  <si>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</si>
  <si>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</si>
  <si>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</si>
  <si>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</si>
  <si>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</si>
  <si>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</si>
  <si>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</si>
  <si>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</si>
  <si>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</si>
  <si>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</si>
  <si>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</si>
  <si>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</si>
  <si>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</si>
  <si>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</si>
  <si>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</si>
  <si>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</si>
  <si>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</si>
  <si>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</si>
  <si>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</si>
  <si>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</si>
  <si>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</si>
  <si>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</si>
  <si>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</si>
  <si>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</si>
  <si>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</si>
  <si>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</si>
  <si>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</si>
  <si>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</si>
  <si>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</si>
  <si>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</si>
  <si>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</si>
  <si>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</si>
  <si>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</si>
  <si>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</si>
  <si>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</si>
  <si>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</si>
  <si>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</si>
  <si>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</si>
  <si>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</si>
  <si>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</si>
  <si>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</si>
  <si>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</si>
  <si>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</si>
  <si>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</si>
  <si>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</si>
  <si>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</si>
  <si>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</si>
  <si>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</si>
  <si>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</si>
  <si>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</si>
  <si>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</si>
  <si>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</si>
  <si>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</si>
  <si>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</si>
  <si>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</si>
  <si>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</si>
  <si>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</si>
  <si>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</si>
  <si>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</si>
  <si>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</si>
  <si>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</si>
  <si>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</si>
  <si>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</si>
  <si>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</si>
  <si>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</si>
  <si>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</si>
  <si>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</si>
  <si>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</si>
  <si>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</si>
  <si>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</si>
  <si>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</si>
  <si>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</si>
  <si>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</si>
  <si>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</si>
  <si>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</si>
  <si>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</si>
  <si>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</si>
  <si>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</si>
  <si>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</si>
  <si>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</si>
  <si>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</si>
  <si>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</si>
  <si>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</si>
  <si>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</si>
  <si>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</si>
  <si>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</si>
  <si>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</si>
  <si>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</si>
  <si>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</si>
  <si>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</si>
  <si>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</si>
  <si>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</si>
  <si>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</si>
  <si>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</si>
  <si>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</si>
  <si>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</si>
  <si>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</si>
  <si>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</si>
  <si>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</si>
  <si>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</si>
  <si>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</si>
  <si>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</si>
  <si>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</si>
  <si>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</si>
  <si>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</si>
  <si>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</si>
  <si>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</si>
  <si>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</si>
  <si>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</si>
  <si>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</si>
  <si>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</si>
  <si>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</si>
  <si>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</si>
  <si>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</si>
  <si>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</si>
  <si>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</si>
  <si>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</si>
  <si>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</si>
  <si>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</si>
  <si>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</si>
  <si>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</si>
  <si>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</si>
  <si>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</si>
  <si>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</si>
  <si>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</si>
  <si>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</si>
  <si>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</si>
  <si>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</si>
  <si>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</si>
  <si>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</si>
  <si>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</si>
  <si>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</si>
  <si>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</si>
  <si>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</si>
  <si>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</si>
  <si>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</si>
  <si>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</si>
  <si>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</si>
  <si>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</si>
  <si>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</si>
  <si>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</si>
  <si>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</si>
  <si>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</si>
  <si>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</si>
  <si>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</si>
  <si>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</si>
  <si>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</si>
  <si>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</si>
  <si>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</si>
  <si>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</si>
  <si>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</si>
  <si>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</si>
  <si>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</si>
  <si>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</si>
  <si>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</si>
  <si>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</si>
  <si>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</si>
  <si>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</si>
  <si>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</si>
  <si>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</si>
  <si>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</si>
  <si>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</si>
  <si>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</si>
  <si>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</si>
  <si>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</si>
  <si>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</si>
  <si>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</si>
  <si>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</si>
  <si>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</si>
  <si>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</si>
  <si>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</si>
  <si>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</si>
  <si>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</si>
  <si>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</si>
  <si>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</si>
  <si>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</si>
  <si>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</si>
  <si>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</si>
  <si>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</si>
  <si>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</si>
  <si>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</si>
  <si>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</si>
  <si>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</si>
  <si>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</si>
  <si>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</si>
  <si>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</si>
  <si>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</si>
  <si>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</si>
  <si>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</si>
  <si>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</si>
  <si>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</si>
  <si>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</si>
  <si>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</si>
  <si>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</si>
  <si>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</si>
  <si>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</si>
  <si>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801-1</t>
  </si>
  <si>
    <t>RTS 24/ I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</si>
  <si>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</si>
  <si>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</si>
  <si>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</si>
  <si>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</si>
  <si>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SPI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</si>
  <si>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</si>
  <si>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</si>
  <si>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</si>
  <si>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</si>
  <si>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</si>
  <si>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</si>
  <si>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</si>
  <si>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</si>
  <si>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800-713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</si>
  <si>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</si>
  <si>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</si>
  <si>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</si>
  <si>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</si>
  <si>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</si>
  <si>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</si>
  <si>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</si>
  <si>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</si>
  <si>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</si>
  <si>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POP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</si>
  <si>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</si>
  <si>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</si>
  <si>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</si>
  <si>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</si>
  <si>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</si>
  <si>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</si>
  <si>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</si>
  <si>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</si>
  <si>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</si>
  <si>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</si>
  <si>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</si>
  <si>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</si>
  <si>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</si>
  <si>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</si>
  <si>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</si>
  <si>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</si>
  <si>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</si>
  <si>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</si>
  <si>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</si>
  <si>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</si>
  <si>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</si>
  <si>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SPCM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</si>
  <si>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</si>
  <si>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</si>
  <si>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</si>
  <si>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</si>
  <si>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</si>
  <si>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</si>
  <si>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</si>
  <si>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</si>
  <si>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</si>
  <si>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</si>
  <si>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</si>
  <si>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</si>
  <si>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</si>
  <si>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</si>
  <si>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</si>
  <si>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</si>
  <si>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</si>
  <si>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</si>
  <si>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</si>
  <si>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</si>
  <si>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</si>
  <si>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</si>
  <si>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</si>
  <si>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Přesun hmot</t>
  </si>
  <si>
    <t>POL7_</t>
  </si>
  <si>
    <t>50 m vodorovně</t>
  </si>
  <si>
    <t>451579877R00</t>
  </si>
  <si>
    <t>Podklad nebo lože pod dlažbu (přídlažbu) ze štěrkopísku  příplatek za další 1cm štěrkopísku nad 10 cm</t>
  </si>
  <si>
    <t>822-1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</si>
  <si>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</si>
  <si>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</si>
  <si>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</si>
  <si>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</si>
  <si>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</si>
  <si>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</si>
  <si>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</si>
  <si>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>Vlastní</t>
  </si>
  <si>
    <t>Indiv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</si>
  <si>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</si>
  <si>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</si>
  <si>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</si>
  <si>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</si>
  <si>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</si>
  <si>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</si>
  <si>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</si>
  <si>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</si>
  <si>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RTS 22/ I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</si>
  <si>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</si>
  <si>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</si>
  <si>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</si>
  <si>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</si>
  <si>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</si>
  <si>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</si>
  <si>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</si>
  <si>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</si>
  <si>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</si>
  <si>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</si>
  <si>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</si>
  <si>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</si>
  <si>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</si>
  <si>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</si>
  <si>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</si>
  <si>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</si>
  <si>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</si>
  <si>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</si>
  <si>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</si>
  <si>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</si>
  <si>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</si>
  <si>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</si>
  <si>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</si>
  <si>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</si>
  <si>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</si>
  <si>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</si>
  <si>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</si>
  <si>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</si>
  <si>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</si>
  <si>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</si>
  <si>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</si>
  <si>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</si>
  <si>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</si>
  <si>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</si>
  <si>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</si>
  <si>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</si>
  <si>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</si>
  <si>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</si>
  <si>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</si>
  <si>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</si>
  <si>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</si>
  <si>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</si>
  <si>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</si>
  <si>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</si>
  <si>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</si>
  <si>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</si>
  <si>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</si>
  <si>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</si>
  <si>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</si>
  <si>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</si>
  <si>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</si>
  <si>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</si>
  <si>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</si>
  <si>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</si>
  <si>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</si>
  <si>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</si>
  <si>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</si>
  <si>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</si>
  <si>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</si>
  <si>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</si>
  <si>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</si>
  <si>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</si>
  <si>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</si>
  <si>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</si>
  <si>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</si>
  <si>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</si>
  <si>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</si>
  <si>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</si>
  <si>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</si>
  <si>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</si>
  <si>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</si>
  <si>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</si>
  <si>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</si>
  <si>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</si>
  <si>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</si>
  <si>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</si>
  <si>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</si>
  <si>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</si>
  <si>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</si>
  <si>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</si>
  <si>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</si>
  <si>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</si>
  <si>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</si>
  <si>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</si>
  <si>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</si>
  <si>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</si>
  <si>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</si>
  <si>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</si>
  <si>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</si>
  <si>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</si>
  <si>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</si>
  <si>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</si>
  <si>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</si>
  <si>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</si>
  <si>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</si>
  <si>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</si>
  <si>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</si>
  <si>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</si>
  <si>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</si>
  <si>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</si>
  <si>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</si>
  <si>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</si>
  <si>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</si>
  <si>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</si>
  <si>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</si>
  <si>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</si>
  <si>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</si>
  <si>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</si>
  <si>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</si>
  <si>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</si>
  <si>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</si>
  <si>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</si>
  <si>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</si>
  <si>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</si>
  <si>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</si>
  <si>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</si>
  <si>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</si>
  <si>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</si>
  <si>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</si>
  <si>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</si>
  <si>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</si>
  <si>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</si>
  <si>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</si>
  <si>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</si>
  <si>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</si>
  <si>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</si>
  <si>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</si>
  <si>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</si>
  <si>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</si>
  <si>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</si>
  <si>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</si>
  <si>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</si>
  <si>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</si>
  <si>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</si>
  <si>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</si>
  <si>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</si>
  <si>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</si>
  <si>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</si>
  <si>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</si>
  <si>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</si>
  <si>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</si>
  <si>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</si>
  <si>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</si>
  <si>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</si>
  <si>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</si>
  <si>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</si>
  <si>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</si>
  <si>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</si>
  <si>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</si>
  <si>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</si>
  <si>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</si>
  <si>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</si>
  <si>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</si>
  <si>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</si>
  <si>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</si>
  <si>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</si>
  <si>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</si>
  <si>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</si>
  <si>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</si>
  <si>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</si>
  <si>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</si>
  <si>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</si>
  <si>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</si>
  <si>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</si>
  <si>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</si>
  <si>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</si>
  <si>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</si>
  <si>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</si>
  <si>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</si>
  <si>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</si>
  <si>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</si>
  <si>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</si>
  <si>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</si>
  <si>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</si>
  <si>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</si>
  <si>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</si>
  <si>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</si>
  <si>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</si>
  <si>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</si>
  <si>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</si>
  <si>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</si>
  <si>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</si>
  <si>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</si>
  <si>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</si>
  <si>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</si>
  <si>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</si>
  <si>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</si>
  <si>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</si>
  <si>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</si>
  <si>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</si>
  <si>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</si>
  <si>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</si>
  <si>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</si>
  <si>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</si>
  <si>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</si>
  <si>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</si>
  <si>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</si>
  <si>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</si>
  <si>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</si>
  <si>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</si>
  <si>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</si>
  <si>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</si>
  <si>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</si>
  <si>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</si>
  <si>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</si>
  <si>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</si>
  <si>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</si>
  <si>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</si>
  <si>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</si>
  <si>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</si>
  <si>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</si>
  <si>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</si>
  <si>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</si>
  <si>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</si>
  <si>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</si>
  <si>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</si>
  <si>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</si>
  <si>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</si>
  <si>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</si>
  <si>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</si>
  <si>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</si>
  <si>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</si>
  <si>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311321826R00</t>
  </si>
  <si>
    <t>Beton nadzákladových zdí železový pohledový třídy PB 2 v přírodní barvě drtí a přísad z betonu třídy C 30/37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</si>
  <si>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</si>
  <si>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</si>
  <si>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</si>
  <si>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</si>
  <si>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</si>
  <si>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</si>
  <si>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</si>
  <si>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</si>
  <si>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</si>
  <si>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</si>
  <si>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</si>
  <si>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</si>
  <si>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</si>
  <si>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</si>
  <si>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</si>
  <si>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</si>
  <si>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</si>
  <si>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</si>
  <si>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</si>
  <si>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</si>
  <si>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</si>
  <si>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</si>
  <si>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</si>
  <si>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</si>
  <si>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</si>
  <si>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</si>
  <si>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</si>
  <si>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</si>
  <si>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</si>
  <si>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</si>
  <si>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</si>
  <si>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</si>
  <si>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</si>
  <si>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</si>
  <si>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</si>
  <si>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</si>
  <si>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0,525*0,250*16,110*15</t>
  </si>
  <si>
    <t>0,525*0,250*16,110*3</t>
  </si>
  <si>
    <t>0,525*0,250*16,110*4</t>
  </si>
  <si>
    <t>-0,52428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</si>
  <si>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</si>
  <si>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</si>
  <si>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</si>
  <si>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</si>
  <si>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</si>
  <si>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</si>
  <si>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</si>
  <si>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</si>
  <si>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</si>
  <si>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</si>
  <si>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</si>
  <si>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</si>
  <si>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</si>
  <si>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</si>
  <si>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</si>
  <si>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</si>
  <si>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</si>
  <si>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</si>
  <si>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</si>
  <si>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</si>
  <si>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</si>
  <si>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</si>
  <si>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</si>
  <si>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</si>
  <si>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</si>
  <si>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</si>
  <si>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</si>
  <si>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</si>
  <si>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</si>
  <si>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</si>
  <si>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</si>
  <si>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</si>
  <si>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</si>
  <si>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</si>
  <si>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</si>
  <si>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</si>
  <si>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</si>
  <si>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</si>
  <si>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</si>
  <si>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</si>
  <si>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</si>
  <si>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</si>
  <si>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</si>
  <si>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</si>
  <si>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</si>
  <si>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</si>
  <si>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</si>
  <si>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</si>
  <si>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</si>
  <si>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</si>
  <si>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</si>
  <si>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</si>
  <si>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</si>
  <si>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</si>
  <si>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</si>
  <si>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</si>
  <si>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</si>
  <si>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</si>
  <si>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</si>
  <si>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</si>
  <si>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</si>
  <si>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</si>
  <si>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</si>
  <si>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</si>
  <si>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</si>
  <si>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</si>
  <si>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</si>
  <si>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</si>
  <si>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</si>
  <si>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</si>
  <si>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</si>
  <si>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</si>
  <si>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</si>
  <si>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</si>
  <si>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</si>
  <si>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</si>
  <si>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</si>
  <si>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</si>
  <si>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</si>
  <si>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</si>
  <si>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</si>
  <si>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</si>
  <si>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</si>
  <si>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</si>
  <si>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</si>
  <si>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</si>
  <si>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</si>
  <si>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</si>
  <si>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</si>
  <si>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</si>
  <si>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</si>
  <si>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</si>
  <si>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</si>
  <si>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</si>
  <si>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</si>
  <si>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</si>
  <si>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</si>
  <si>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</si>
  <si>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</si>
  <si>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</si>
  <si>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</si>
  <si>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</si>
  <si>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</si>
  <si>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</si>
  <si>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</si>
  <si>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</si>
  <si>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</si>
  <si>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</si>
  <si>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</si>
  <si>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</si>
  <si>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</si>
  <si>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</si>
  <si>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</si>
  <si>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</si>
  <si>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</si>
  <si>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</si>
  <si>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</si>
  <si>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</si>
  <si>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</si>
  <si>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</si>
  <si>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 tř.  C 25/30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</si>
  <si>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</si>
  <si>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</si>
  <si>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</si>
  <si>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</si>
  <si>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</si>
  <si>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</si>
  <si>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</si>
  <si>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</si>
  <si>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</si>
  <si>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</si>
  <si>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</si>
  <si>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</si>
  <si>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</si>
  <si>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</si>
  <si>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</si>
  <si>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</si>
  <si>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</si>
  <si>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</si>
  <si>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</si>
  <si>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</si>
  <si>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</si>
  <si>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</si>
  <si>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</si>
  <si>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</si>
  <si>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</si>
  <si>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</si>
  <si>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</si>
  <si>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</si>
  <si>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</si>
  <si>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</si>
  <si>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</si>
  <si>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</si>
  <si>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</si>
  <si>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</si>
  <si>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</si>
  <si>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</si>
  <si>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</si>
  <si>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</si>
  <si>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</si>
  <si>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</si>
  <si>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</si>
  <si>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</si>
  <si>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</si>
  <si>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</si>
  <si>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</si>
  <si>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</si>
  <si>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</si>
  <si>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</si>
  <si>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</si>
  <si>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</si>
  <si>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</si>
  <si>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</si>
  <si>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</si>
  <si>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</si>
  <si>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</si>
  <si>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</si>
  <si>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</si>
  <si>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</si>
  <si>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</si>
  <si>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</si>
  <si>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</si>
  <si>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</si>
  <si>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</si>
  <si>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</si>
  <si>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</si>
  <si>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</si>
  <si>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</si>
  <si>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</si>
  <si>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</si>
  <si>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</si>
  <si>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</si>
  <si>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</si>
  <si>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</si>
  <si>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</si>
  <si>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</si>
  <si>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</si>
  <si>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</si>
  <si>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</si>
  <si>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</si>
  <si>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</si>
  <si>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K6 D+M okapnice, poplastovaný plech tl. 0,6 mm, rš 166 mm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</si>
  <si>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</si>
  <si>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</si>
  <si>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</si>
  <si>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</si>
  <si>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</si>
  <si>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</si>
  <si>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</si>
  <si>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</si>
  <si>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</si>
  <si>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</si>
  <si>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</si>
  <si>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</si>
  <si>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</si>
  <si>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</si>
  <si>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</si>
  <si>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</si>
  <si>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</si>
  <si>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</si>
  <si>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</si>
  <si>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</si>
  <si>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</si>
  <si>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</si>
  <si>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</si>
  <si>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</si>
  <si>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</si>
  <si>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</si>
  <si>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</si>
  <si>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</si>
  <si>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</si>
  <si>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</si>
  <si>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</si>
  <si>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</si>
  <si>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</si>
  <si>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</si>
  <si>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</si>
  <si>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</si>
  <si>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</si>
  <si>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</si>
  <si>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</si>
  <si>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</si>
  <si>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</si>
  <si>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</si>
  <si>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</si>
  <si>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</si>
  <si>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</si>
  <si>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</si>
  <si>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</si>
  <si>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</si>
  <si>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</si>
  <si>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</si>
  <si>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</si>
  <si>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</si>
  <si>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</si>
  <si>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</si>
  <si>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</si>
  <si>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</si>
  <si>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</si>
  <si>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</si>
  <si>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</si>
  <si>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</si>
  <si>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</si>
  <si>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</si>
  <si>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</si>
  <si>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</si>
  <si>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</si>
  <si>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</si>
  <si>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</si>
  <si>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</si>
  <si>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</si>
  <si>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</si>
  <si>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</si>
  <si>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</si>
  <si>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</si>
  <si>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</si>
  <si>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</si>
  <si>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</si>
  <si>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</si>
  <si>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</si>
  <si>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</si>
  <si>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800-1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</si>
  <si>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</si>
  <si>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</si>
  <si>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</si>
  <si>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</si>
  <si>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823-1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</si>
  <si>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</si>
  <si>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</si>
  <si>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</si>
  <si>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</si>
  <si>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</si>
  <si>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</si>
  <si>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</si>
  <si>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</si>
  <si>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</si>
  <si>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</si>
  <si>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</si>
  <si>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</si>
  <si>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</si>
  <si>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</si>
  <si>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</si>
  <si>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</si>
  <si>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</si>
  <si>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</si>
  <si>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</si>
  <si>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</si>
  <si>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</si>
  <si>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</si>
  <si>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Kalkul</t>
  </si>
  <si>
    <t>Přesun suti</t>
  </si>
  <si>
    <t>POL8_</t>
  </si>
  <si>
    <t>979990112R00</t>
  </si>
  <si>
    <t>Poplatek za skládku za uložení, obalované kamenivo, asfalt, kusovost do 300 x 300 mm,  , skupina 17 03 02 z Katalogu odpadů</t>
  </si>
  <si>
    <t>801-3</t>
  </si>
  <si>
    <t>RTS 23/ I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</si>
  <si>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</si>
  <si>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</si>
  <si>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</si>
  <si>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</si>
  <si>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</si>
  <si>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</si>
  <si>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</si>
  <si>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</si>
  <si>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</si>
  <si>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</si>
  <si>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</si>
  <si>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</si>
  <si>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viz. výkres výkopů : </t>
  </si>
  <si>
    <t>retenční nádrž : 10,700*6,000*1,720</t>
  </si>
  <si>
    <t>1,170*1,700*1,720</t>
  </si>
  <si>
    <t>OLK : 17,820*2,430</t>
  </si>
  <si>
    <t>131201209R00</t>
  </si>
  <si>
    <t xml:space="preserve">Hloubení zapažených jam a zářezů příplatek za lepivost, v hornině 3,  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</si>
  <si>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</si>
  <si>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</si>
  <si>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</si>
  <si>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</si>
  <si>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</si>
  <si>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</si>
  <si>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</si>
  <si>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</si>
  <si>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</si>
  <si>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</si>
  <si>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</si>
  <si>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</si>
  <si>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</si>
  <si>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</si>
  <si>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</si>
  <si>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</si>
  <si>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</si>
  <si>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</si>
  <si>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</si>
  <si>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</si>
  <si>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</si>
  <si>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</si>
  <si>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</si>
  <si>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</si>
  <si>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</si>
  <si>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</si>
  <si>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</si>
  <si>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</si>
  <si>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</si>
  <si>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</si>
  <si>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</si>
  <si>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</si>
  <si>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</si>
  <si>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</si>
  <si>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</si>
  <si>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</si>
  <si>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</si>
  <si>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</si>
  <si>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 : 157,14768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</si>
  <si>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</si>
  <si>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</si>
  <si>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</si>
  <si>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</si>
  <si>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</si>
  <si>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</si>
  <si>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</si>
  <si>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</si>
  <si>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</si>
  <si>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</si>
  <si>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</si>
  <si>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</si>
  <si>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</si>
  <si>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</si>
  <si>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</si>
  <si>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</si>
  <si>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</si>
  <si>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</si>
  <si>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</si>
  <si>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</si>
  <si>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</si>
  <si>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</si>
  <si>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</si>
  <si>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</si>
  <si>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</si>
  <si>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</si>
  <si>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</si>
  <si>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</si>
  <si>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</si>
  <si>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</si>
  <si>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</si>
  <si>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</si>
  <si>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</si>
  <si>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</si>
  <si>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</si>
  <si>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</si>
  <si>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</si>
  <si>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</si>
  <si>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</si>
  <si>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</si>
  <si>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</si>
  <si>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160, hloubky do 5 m, kotvené pramencovýni kotvami</t>
  </si>
  <si>
    <t>AP-HSV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</si>
  <si>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</si>
  <si>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</si>
  <si>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</si>
  <si>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</si>
  <si>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</si>
  <si>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</si>
  <si>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</si>
  <si>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</si>
  <si>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</si>
  <si>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</si>
  <si>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</si>
  <si>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</si>
  <si>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</si>
  <si>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100 - 40 kusů - celková délka 160,00 m</t>
  </si>
  <si>
    <t>Rozpěry HEB 100 -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</si>
  <si>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</si>
  <si>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</si>
  <si>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</si>
  <si>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</si>
  <si>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</si>
  <si>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</si>
  <si>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</si>
  <si>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</si>
  <si>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</si>
  <si>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</si>
  <si>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</si>
  <si>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800-2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</si>
  <si>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</si>
  <si>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</si>
  <si>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</si>
  <si>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</si>
  <si>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</si>
  <si>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</si>
  <si>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</si>
  <si>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</si>
  <si>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</si>
  <si>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</si>
  <si>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</si>
  <si>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</si>
  <si>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</si>
  <si>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</si>
  <si>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</si>
  <si>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</si>
  <si>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</si>
  <si>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</si>
  <si>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</si>
  <si>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</si>
  <si>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</si>
  <si>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</si>
  <si>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</si>
  <si>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</si>
  <si>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</si>
  <si>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</si>
  <si>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</si>
  <si>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</si>
  <si>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</si>
  <si>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</si>
  <si>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</si>
  <si>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</si>
  <si>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</si>
  <si>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</si>
  <si>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</si>
  <si>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</si>
  <si>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</si>
  <si>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</si>
  <si>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</si>
  <si>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</si>
  <si>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</si>
  <si>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</si>
  <si>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</si>
  <si>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</si>
  <si>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</si>
  <si>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</si>
  <si>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</si>
  <si>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</si>
  <si>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</si>
  <si>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</si>
  <si>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</si>
  <si>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</si>
  <si>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</si>
  <si>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</si>
  <si>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</si>
  <si>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</si>
  <si>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</si>
  <si>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</si>
  <si>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</si>
  <si>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</si>
  <si>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</si>
  <si>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</si>
  <si>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</si>
  <si>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</si>
  <si>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</si>
  <si>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</si>
  <si>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</si>
  <si>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</si>
  <si>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</si>
  <si>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</si>
  <si>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</si>
  <si>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</si>
  <si>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</si>
  <si>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</si>
  <si>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</si>
  <si>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</si>
  <si>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</si>
  <si>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</si>
  <si>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</si>
  <si>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</si>
  <si>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</si>
  <si>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</si>
  <si>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</si>
  <si>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</si>
  <si>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</si>
  <si>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</si>
  <si>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</si>
  <si>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</si>
  <si>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</si>
  <si>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</si>
  <si>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</si>
  <si>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</si>
  <si>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</si>
  <si>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</si>
  <si>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</si>
  <si>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</si>
  <si>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</si>
  <si>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</si>
  <si>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</si>
  <si>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</si>
  <si>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</si>
  <si>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</si>
  <si>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</si>
  <si>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</si>
  <si>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</si>
  <si>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</si>
  <si>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</si>
  <si>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</si>
  <si>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</si>
  <si>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</si>
  <si>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</si>
  <si>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</si>
  <si>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</si>
  <si>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</si>
  <si>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</si>
  <si>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</si>
  <si>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</si>
  <si>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</si>
  <si>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</si>
  <si>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</si>
  <si>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</si>
  <si>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</si>
  <si>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</si>
  <si>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</si>
  <si>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</si>
  <si>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</si>
  <si>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</si>
  <si>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</si>
  <si>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</si>
  <si>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</si>
  <si>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</si>
  <si>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</si>
  <si>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</si>
  <si>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</si>
  <si>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retenční nádrž+OLK : (10,700*2+1,170*2+6,000+4,400*2+2,610)*0,400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</si>
  <si>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</si>
  <si>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</si>
  <si>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</si>
  <si>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</si>
  <si>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</si>
  <si>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</si>
  <si>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801-5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</si>
  <si>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</si>
  <si>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</si>
  <si>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</si>
  <si>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</si>
  <si>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</si>
  <si>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</si>
  <si>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</si>
  <si>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</si>
  <si>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</si>
  <si>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</si>
  <si>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</si>
  <si>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</si>
  <si>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275321611R00</t>
  </si>
  <si>
    <t>Beton základových patek železový třídy C 30/37</t>
  </si>
  <si>
    <t>Koeficient : 0,035</t>
  </si>
  <si>
    <t>275361821R00</t>
  </si>
  <si>
    <t xml:space="preserve">Výztuž a svařované sítě základových patek z prutové oceli, 10505,  ,  ,  </t>
  </si>
  <si>
    <t>821-1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</si>
  <si>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</si>
  <si>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</si>
  <si>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</si>
  <si>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</si>
  <si>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</si>
  <si>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</si>
  <si>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</si>
  <si>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</si>
  <si>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</si>
  <si>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</si>
  <si>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</si>
  <si>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</si>
  <si>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</si>
  <si>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</si>
  <si>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2,000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</si>
  <si>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</si>
  <si>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</si>
  <si>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</si>
  <si>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</si>
  <si>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</si>
  <si>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</si>
  <si>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</si>
  <si>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</si>
  <si>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</si>
  <si>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</si>
  <si>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</si>
  <si>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</si>
  <si>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</si>
  <si>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</si>
  <si>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</si>
  <si>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</si>
  <si>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</si>
  <si>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</si>
  <si>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</si>
  <si>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</si>
  <si>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</si>
  <si>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</si>
  <si>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</si>
  <si>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</si>
  <si>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</si>
  <si>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</si>
  <si>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</si>
  <si>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</si>
  <si>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</si>
  <si>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 xml:space="preserve">Mazanina z betonu prostého tl. přes 50 do 80 mm třídy C 20/25,  </t>
  </si>
  <si>
    <t>skladba základové desky a podkladu : 1438,280*0,060</t>
  </si>
  <si>
    <t>deska : (1438,220-20,040-18,840-41,160-146,520)*0,055</t>
  </si>
  <si>
    <t>631313621R00</t>
  </si>
  <si>
    <t xml:space="preserve">Mazanina z betonu prostého tl. přes 80 do 120 mm třídy C 20/25,  </t>
  </si>
  <si>
    <t>skladba základové desky a podkladu : 1438,280*0,100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</si>
  <si>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</si>
  <si>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</si>
  <si>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</si>
  <si>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</si>
  <si>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</si>
  <si>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</si>
  <si>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</si>
  <si>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</si>
  <si>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</si>
  <si>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</si>
  <si>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</si>
  <si>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</si>
  <si>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</si>
  <si>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</si>
  <si>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</si>
  <si>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</si>
  <si>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</si>
  <si>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</si>
  <si>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</si>
  <si>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</si>
  <si>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</si>
  <si>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</si>
  <si>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 xml:space="preserve">Mazanina z betonu prostého tl. přes 120 do 240 mm třídy C 20/25,  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</si>
  <si>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</si>
  <si>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</si>
  <si>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</si>
  <si>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</si>
  <si>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</si>
  <si>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</si>
  <si>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801-4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</si>
  <si>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</si>
  <si>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</si>
  <si>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</si>
  <si>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</si>
  <si>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</si>
  <si>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</si>
  <si>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</si>
  <si>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</si>
  <si>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</si>
  <si>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</si>
  <si>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</si>
  <si>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</si>
  <si>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</si>
  <si>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</si>
  <si>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</si>
  <si>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</si>
  <si>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</si>
  <si>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</si>
  <si>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</si>
  <si>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</si>
  <si>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</si>
  <si>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</si>
  <si>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</si>
  <si>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</si>
  <si>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</si>
  <si>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</si>
  <si>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</si>
  <si>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</si>
  <si>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</si>
  <si>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</si>
  <si>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</si>
  <si>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</si>
  <si>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</si>
  <si>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</si>
  <si>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</si>
  <si>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</si>
  <si>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</si>
  <si>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</si>
  <si>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</si>
  <si>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</si>
  <si>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</si>
  <si>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</si>
  <si>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</si>
  <si>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</si>
  <si>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</si>
  <si>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</si>
  <si>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</si>
  <si>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</si>
  <si>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</si>
  <si>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</si>
  <si>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</si>
  <si>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</si>
  <si>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</si>
  <si>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</si>
  <si>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</si>
  <si>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</si>
  <si>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</si>
  <si>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</si>
  <si>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</si>
  <si>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</si>
  <si>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</si>
  <si>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</si>
  <si>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</si>
  <si>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</si>
  <si>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</si>
  <si>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</si>
  <si>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</si>
  <si>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</si>
  <si>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</si>
  <si>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</si>
  <si>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</si>
  <si>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</si>
  <si>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</si>
  <si>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</si>
  <si>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</si>
  <si>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</si>
  <si>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</si>
  <si>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</si>
  <si>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</si>
  <si>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</si>
  <si>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</si>
  <si>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</si>
  <si>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</si>
  <si>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</si>
  <si>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</si>
  <si>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</si>
  <si>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</si>
  <si>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</si>
  <si>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</si>
  <si>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</si>
  <si>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</si>
  <si>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</si>
  <si>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</si>
  <si>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</si>
  <si>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</si>
  <si>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</si>
  <si>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</si>
  <si>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</si>
  <si>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</si>
  <si>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</si>
  <si>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</si>
  <si>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</si>
  <si>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</si>
  <si>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</si>
  <si>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</si>
  <si>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</si>
  <si>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</si>
  <si>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</si>
  <si>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</si>
  <si>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</si>
  <si>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</si>
  <si>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</si>
  <si>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</si>
  <si>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</si>
  <si>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</si>
  <si>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</si>
  <si>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</si>
  <si>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</si>
  <si>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</si>
  <si>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</si>
  <si>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</si>
  <si>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</si>
  <si>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</si>
  <si>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</si>
  <si>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</si>
  <si>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</si>
  <si>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</si>
  <si>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</si>
  <si>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</si>
  <si>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</si>
  <si>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</si>
  <si>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</si>
  <si>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</si>
  <si>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1.06 : 160,740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</si>
  <si>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</si>
  <si>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</si>
  <si>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</si>
  <si>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</si>
  <si>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</si>
  <si>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</si>
  <si>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</si>
  <si>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</si>
  <si>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</si>
  <si>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</si>
  <si>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</si>
  <si>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</si>
  <si>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</si>
  <si>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</si>
  <si>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</si>
  <si>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</si>
  <si>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</si>
  <si>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</si>
  <si>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</si>
  <si>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</si>
  <si>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</si>
  <si>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</si>
  <si>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</si>
  <si>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</si>
  <si>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</si>
  <si>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</si>
  <si>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</si>
  <si>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</si>
  <si>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</si>
  <si>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</si>
  <si>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</si>
  <si>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</si>
  <si>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</si>
  <si>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</si>
  <si>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</si>
  <si>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</si>
  <si>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</si>
  <si>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</si>
  <si>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</si>
  <si>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</si>
  <si>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</si>
  <si>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</si>
  <si>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</si>
  <si>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</si>
  <si>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</si>
  <si>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</si>
  <si>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</si>
  <si>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</si>
  <si>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</si>
  <si>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</si>
  <si>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</si>
  <si>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</si>
  <si>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</si>
  <si>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</si>
  <si>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</si>
  <si>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</si>
  <si>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</si>
  <si>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</si>
  <si>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</si>
  <si>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</si>
  <si>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</si>
  <si>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</si>
  <si>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</si>
  <si>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</si>
  <si>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</si>
  <si>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</si>
  <si>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</si>
  <si>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</si>
  <si>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</si>
  <si>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</si>
  <si>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</si>
  <si>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</si>
  <si>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</si>
  <si>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</si>
  <si>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</si>
  <si>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35,000</t>
  </si>
  <si>
    <t>91R012</t>
  </si>
  <si>
    <t>D+M samostatné sloupky pro SDZ včetně kotvení do podlahy</t>
  </si>
  <si>
    <t>50,000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</si>
  <si>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</si>
  <si>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</si>
  <si>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</si>
  <si>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</si>
  <si>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</si>
  <si>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</si>
  <si>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</si>
  <si>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</si>
  <si>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</si>
  <si>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</si>
  <si>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</si>
  <si>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</si>
  <si>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</si>
  <si>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</si>
  <si>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</si>
  <si>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</si>
  <si>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</si>
  <si>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</si>
  <si>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</si>
  <si>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</si>
  <si>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</si>
  <si>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</si>
  <si>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</si>
  <si>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</si>
  <si>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</si>
  <si>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</si>
  <si>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</si>
  <si>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</si>
  <si>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</si>
  <si>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</si>
  <si>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</si>
  <si>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</si>
  <si>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</si>
  <si>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</si>
  <si>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</si>
  <si>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</si>
  <si>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</si>
  <si>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</si>
  <si>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</si>
  <si>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</si>
  <si>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</si>
  <si>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</si>
  <si>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</si>
  <si>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</si>
  <si>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</si>
  <si>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</si>
  <si>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</si>
  <si>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</si>
  <si>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</si>
  <si>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</si>
  <si>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</si>
  <si>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</si>
  <si>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</si>
  <si>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</si>
  <si>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</si>
  <si>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</si>
  <si>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</si>
  <si>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</si>
  <si>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</si>
  <si>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</si>
  <si>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</si>
  <si>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</si>
  <si>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</si>
  <si>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</si>
  <si>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</si>
  <si>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</si>
  <si>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</si>
  <si>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</si>
  <si>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</si>
  <si>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</si>
  <si>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</si>
  <si>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</si>
  <si>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</si>
  <si>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</si>
  <si>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</si>
  <si>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</si>
  <si>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</si>
  <si>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</si>
  <si>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</si>
  <si>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</si>
  <si>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</si>
  <si>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</si>
  <si>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</si>
  <si>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</si>
  <si>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</si>
  <si>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</si>
  <si>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</si>
  <si>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</si>
  <si>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</si>
  <si>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</si>
  <si>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</si>
  <si>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</si>
  <si>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</si>
  <si>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</si>
  <si>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</si>
  <si>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</si>
  <si>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</si>
  <si>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</si>
  <si>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</si>
  <si>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</si>
  <si>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</si>
  <si>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</si>
  <si>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</si>
  <si>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</si>
  <si>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</si>
  <si>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</si>
  <si>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</si>
  <si>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</si>
  <si>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</si>
  <si>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4NP : 7,300+5,000+2,900+5,000+15,200+42,000+26,000+20,300+9,050+6,600</t>
  </si>
  <si>
    <t>95R010</t>
  </si>
  <si>
    <t>D+M vypařovací žlaby osazeny dodatečně - 1NP</t>
  </si>
  <si>
    <t>1NP : 6,800+6,200+10,600+10,300+15,300*2+11,000+3,000+8,700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</si>
  <si>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</si>
  <si>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</si>
  <si>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</si>
  <si>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5NP : 7,300+5,000+15,200+42,000+26,000+20,300+9,050+6,600</t>
  </si>
  <si>
    <t>15,200+42,000+26,000+20,300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</si>
  <si>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</si>
  <si>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</si>
  <si>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</si>
  <si>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</si>
  <si>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</si>
  <si>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</si>
  <si>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</si>
  <si>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</si>
  <si>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</si>
  <si>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</si>
  <si>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</si>
  <si>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</si>
  <si>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</si>
  <si>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</si>
  <si>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</si>
  <si>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</si>
  <si>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</si>
  <si>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</si>
  <si>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</si>
  <si>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</si>
  <si>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</si>
  <si>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</si>
  <si>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</si>
  <si>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</si>
  <si>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</si>
  <si>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</si>
  <si>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</si>
  <si>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</si>
  <si>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</si>
  <si>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</si>
  <si>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</si>
  <si>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</si>
  <si>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</si>
  <si>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</si>
  <si>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</si>
  <si>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</si>
  <si>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</si>
  <si>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</si>
  <si>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</si>
  <si>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</si>
  <si>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</si>
  <si>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</si>
  <si>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</si>
  <si>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</si>
  <si>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</si>
  <si>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</si>
  <si>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</si>
  <si>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</si>
  <si>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</si>
  <si>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</si>
  <si>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</si>
  <si>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</si>
  <si>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</si>
  <si>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</si>
  <si>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</si>
  <si>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</si>
  <si>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</si>
  <si>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</si>
  <si>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</si>
  <si>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</si>
  <si>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</si>
  <si>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</si>
  <si>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</si>
  <si>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</si>
  <si>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</si>
  <si>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</si>
  <si>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</si>
  <si>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</si>
  <si>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</si>
  <si>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</si>
  <si>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</si>
  <si>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</si>
  <si>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</si>
  <si>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</si>
  <si>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</si>
  <si>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</si>
  <si>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</si>
  <si>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</si>
  <si>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</si>
  <si>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</si>
  <si>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</si>
  <si>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</si>
  <si>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</si>
  <si>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</si>
  <si>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</si>
  <si>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</si>
  <si>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</si>
  <si>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</si>
  <si>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</si>
  <si>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</si>
  <si>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</si>
  <si>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</si>
  <si>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</si>
  <si>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</si>
  <si>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</si>
  <si>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</si>
  <si>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</si>
  <si>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</si>
  <si>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</si>
  <si>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800-767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</si>
  <si>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</si>
  <si>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</si>
  <si>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</si>
  <si>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</si>
  <si>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</si>
  <si>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</si>
  <si>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</si>
  <si>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</si>
  <si>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</si>
  <si>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</si>
  <si>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</si>
  <si>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</si>
  <si>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</si>
  <si>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</si>
  <si>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</si>
  <si>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</si>
  <si>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</si>
  <si>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</si>
  <si>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</si>
  <si>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</si>
  <si>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</si>
  <si>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</si>
  <si>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</si>
  <si>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</si>
  <si>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</si>
  <si>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</si>
  <si>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</si>
  <si>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</si>
  <si>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</si>
  <si>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</si>
  <si>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</si>
  <si>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</si>
  <si>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</si>
  <si>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</si>
  <si>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</si>
  <si>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</si>
  <si>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</si>
  <si>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</si>
  <si>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</si>
  <si>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</si>
  <si>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</si>
  <si>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</si>
  <si>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</si>
  <si>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</si>
  <si>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</si>
  <si>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</si>
  <si>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</si>
  <si>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</si>
  <si>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</si>
  <si>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</si>
  <si>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</si>
  <si>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</si>
  <si>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</si>
  <si>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</si>
  <si>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</si>
  <si>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</si>
  <si>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</si>
  <si>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</si>
  <si>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</si>
  <si>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</si>
  <si>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</si>
  <si>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</si>
  <si>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</si>
  <si>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</si>
  <si>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</si>
  <si>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</si>
  <si>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</si>
  <si>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</si>
  <si>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</si>
  <si>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</si>
  <si>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</si>
  <si>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</t>
  </si>
  <si>
    <t>767R013</t>
  </si>
  <si>
    <t>Z5.2 D+M ocelový jekl 100/200/10 kotven mezi sloupy (stropy-rampa), povrchová úprava žárový zinek</t>
  </si>
  <si>
    <t>4,270</t>
  </si>
  <si>
    <t>767R014</t>
  </si>
  <si>
    <t>Z5.3 D+M ocelový jekl 100/200/10 kotven mezi sloupy (stropy-rampa), povrchová úprava žárový zinek, R = ~ 4,9 m, zaoblený prvek</t>
  </si>
  <si>
    <t>3,050</t>
  </si>
  <si>
    <t>767R015</t>
  </si>
  <si>
    <t>Z5.4 D+M ocelový jekl 100/200/10 kotven mezi sloupy (stropy-rampa), povrchová úprava žárový zinek</t>
  </si>
  <si>
    <t>3,670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</si>
  <si>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</si>
  <si>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</si>
  <si>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</si>
  <si>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</si>
  <si>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</si>
  <si>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</si>
  <si>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</si>
  <si>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</si>
  <si>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</si>
  <si>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</si>
  <si>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 = ~ 65,18 m, zaoblený prvek - částečně</t>
  </si>
  <si>
    <t>3,700</t>
  </si>
  <si>
    <t>767R019</t>
  </si>
  <si>
    <t>Z5.8 D+M ocelový jekl 100/200/10 kotven mezi sloupy (stropy-rampa), povrchová úprava žárový zinek, R = ~ 65,29 m, zaoblený prvek</t>
  </si>
  <si>
    <t>4,460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</si>
  <si>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</si>
  <si>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</si>
  <si>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</si>
  <si>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</si>
  <si>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</si>
  <si>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</si>
  <si>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</si>
  <si>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</si>
  <si>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</si>
  <si>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</si>
  <si>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</si>
  <si>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</si>
  <si>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</si>
  <si>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</si>
  <si>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</si>
  <si>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</si>
  <si>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</si>
  <si>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</si>
  <si>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</si>
  <si>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</si>
  <si>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</si>
  <si>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</si>
  <si>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</si>
  <si>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</si>
  <si>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</si>
  <si>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</si>
  <si>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</si>
  <si>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</si>
  <si>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</si>
  <si>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</si>
  <si>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</si>
  <si>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</si>
  <si>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</si>
  <si>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</si>
  <si>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</si>
  <si>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</si>
  <si>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</si>
  <si>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</si>
  <si>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</si>
  <si>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</si>
  <si>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</si>
  <si>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</si>
  <si>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</si>
  <si>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7,000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</si>
  <si>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</si>
  <si>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</si>
  <si>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</si>
  <si>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</si>
  <si>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</si>
  <si>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</si>
  <si>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</si>
  <si>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</si>
  <si>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</si>
  <si>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</si>
  <si>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</si>
  <si>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</si>
  <si>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</si>
  <si>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</si>
  <si>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</si>
  <si>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</si>
  <si>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</si>
  <si>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</si>
  <si>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</si>
  <si>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</si>
  <si>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</si>
  <si>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</si>
  <si>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</si>
  <si>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</si>
  <si>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</si>
  <si>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</si>
  <si>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</si>
  <si>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</si>
  <si>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</si>
  <si>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</si>
  <si>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</si>
  <si>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</si>
  <si>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</si>
  <si>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</si>
  <si>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</si>
  <si>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</si>
  <si>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</si>
  <si>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</si>
  <si>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</si>
  <si>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</si>
  <si>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</si>
  <si>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</si>
  <si>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</si>
  <si>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</si>
  <si>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</si>
  <si>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</si>
  <si>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</si>
  <si>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</si>
  <si>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</si>
  <si>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</si>
  <si>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</si>
  <si>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</si>
  <si>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</si>
  <si>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</si>
  <si>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</si>
  <si>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</si>
  <si>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</si>
  <si>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</si>
  <si>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</si>
  <si>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</si>
  <si>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</si>
  <si>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</si>
  <si>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</si>
  <si>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</si>
  <si>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</si>
  <si>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</si>
  <si>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</si>
  <si>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</si>
  <si>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</si>
  <si>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</si>
  <si>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</si>
  <si>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</si>
  <si>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</si>
  <si>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</si>
  <si>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</si>
  <si>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</si>
  <si>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</si>
  <si>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</si>
  <si>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</si>
  <si>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</si>
  <si>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</si>
  <si>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</si>
  <si>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</si>
  <si>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</si>
  <si>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</si>
  <si>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</si>
  <si>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</si>
  <si>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</si>
  <si>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</si>
  <si>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</si>
  <si>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</si>
  <si>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</si>
  <si>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</si>
  <si>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</si>
  <si>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</si>
  <si>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</si>
  <si>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</si>
  <si>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</si>
  <si>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</si>
  <si>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</si>
  <si>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</si>
  <si>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</si>
  <si>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</si>
  <si>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</si>
  <si>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</si>
  <si>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</si>
  <si>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</si>
  <si>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</si>
  <si>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</si>
  <si>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</si>
  <si>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</si>
  <si>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</si>
  <si>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</si>
  <si>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</si>
  <si>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</si>
  <si>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</si>
  <si>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</si>
  <si>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</si>
  <si>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</si>
  <si>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</si>
  <si>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</si>
  <si>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</si>
  <si>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</si>
  <si>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</si>
  <si>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</si>
  <si>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</si>
  <si>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</si>
  <si>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</si>
  <si>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</si>
  <si>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</si>
  <si>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</si>
  <si>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</si>
  <si>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</si>
  <si>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</si>
  <si>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</si>
  <si>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</si>
  <si>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</si>
  <si>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</si>
  <si>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</si>
  <si>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</si>
  <si>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</si>
  <si>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</si>
  <si>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</si>
  <si>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</si>
  <si>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</si>
  <si>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</si>
  <si>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</si>
  <si>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</si>
  <si>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</si>
  <si>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</si>
  <si>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</si>
  <si>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</si>
  <si>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</si>
  <si>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</si>
  <si>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</si>
  <si>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</si>
  <si>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</si>
  <si>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</si>
  <si>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</si>
  <si>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</si>
  <si>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</si>
  <si>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</si>
  <si>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</si>
  <si>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</si>
  <si>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</si>
  <si>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</si>
  <si>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</si>
  <si>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</si>
  <si>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</si>
  <si>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</si>
  <si>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</si>
  <si>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</si>
  <si>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</si>
  <si>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</si>
  <si>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</si>
  <si>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</si>
  <si>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</si>
  <si>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</si>
  <si>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</si>
  <si>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</si>
  <si>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</si>
  <si>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</si>
  <si>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</si>
  <si>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</si>
  <si>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</si>
  <si>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</si>
  <si>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</si>
  <si>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</si>
  <si>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</si>
  <si>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</si>
  <si>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</si>
  <si>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</si>
  <si>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</si>
  <si>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</si>
  <si>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</si>
  <si>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</si>
  <si>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</si>
  <si>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</si>
  <si>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</si>
  <si>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</si>
  <si>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</si>
  <si>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</si>
  <si>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</si>
  <si>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</si>
  <si>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</si>
  <si>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800-771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</si>
  <si>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</si>
  <si>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</si>
  <si>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</si>
  <si>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</si>
  <si>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</si>
  <si>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</si>
  <si>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</si>
  <si>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</si>
  <si>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</si>
  <si>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</si>
  <si>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</si>
  <si>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</si>
  <si>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</si>
  <si>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</si>
  <si>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</si>
  <si>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</si>
  <si>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</si>
  <si>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</si>
  <si>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</si>
  <si>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</si>
  <si>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</si>
  <si>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</si>
  <si>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</si>
  <si>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</si>
  <si>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</si>
  <si>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</si>
  <si>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</si>
  <si>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</si>
  <si>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</si>
  <si>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</si>
  <si>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</si>
  <si>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</si>
  <si>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</si>
  <si>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</si>
  <si>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</si>
  <si>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</si>
  <si>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</si>
  <si>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</si>
  <si>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</si>
  <si>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</si>
  <si>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</si>
  <si>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</si>
  <si>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</si>
  <si>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</si>
  <si>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</si>
  <si>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</si>
  <si>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</si>
  <si>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</si>
  <si>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</si>
  <si>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</si>
  <si>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</si>
  <si>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</si>
  <si>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</si>
  <si>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</si>
  <si>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800-783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</si>
  <si>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</si>
  <si>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</si>
  <si>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</si>
  <si>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</si>
  <si>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</si>
  <si>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</si>
  <si>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</si>
  <si>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</si>
  <si>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</si>
  <si>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800-784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</si>
  <si>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</si>
  <si>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</si>
  <si>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</si>
  <si>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</si>
  <si>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</si>
  <si>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</si>
  <si>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</si>
  <si>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</si>
  <si>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</si>
  <si>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</si>
  <si>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</si>
  <si>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</si>
  <si>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</si>
  <si>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</si>
  <si>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</si>
  <si>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</si>
  <si>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</si>
  <si>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RTS 22/ II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</si>
  <si>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</si>
  <si>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</si>
  <si>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</si>
  <si>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</si>
  <si>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</si>
  <si>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</si>
  <si>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</si>
  <si>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</si>
  <si>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</si>
  <si>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</si>
  <si>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</si>
  <si>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</si>
  <si>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</si>
  <si>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</si>
  <si>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</si>
  <si>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</si>
  <si>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</si>
  <si>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</si>
  <si>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</si>
  <si>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</si>
  <si>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</si>
  <si>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</si>
  <si>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</si>
  <si>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</si>
  <si>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</si>
  <si>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</si>
  <si>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</si>
  <si>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</si>
  <si>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</si>
  <si>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</si>
  <si>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</si>
  <si>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</si>
  <si>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</si>
  <si>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</si>
  <si>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</si>
  <si>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</si>
  <si>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</si>
  <si>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</si>
  <si>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</si>
  <si>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</si>
  <si>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</si>
  <si>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</si>
  <si>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</si>
  <si>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</si>
  <si>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800-731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</si>
  <si>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</si>
  <si>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</si>
  <si>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</si>
  <si>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</si>
  <si>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</si>
  <si>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</si>
  <si>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</si>
  <si>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</si>
  <si>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</si>
  <si>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</si>
  <si>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</si>
  <si>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</si>
  <si>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</si>
  <si>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</si>
  <si>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</si>
  <si>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</si>
  <si>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</si>
  <si>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</si>
  <si>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</si>
  <si>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</si>
  <si>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</si>
  <si>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</si>
  <si>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</si>
  <si>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</si>
  <si>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</si>
  <si>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</si>
  <si>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</si>
  <si>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</si>
  <si>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</si>
  <si>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</si>
  <si>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</si>
  <si>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</si>
  <si>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</si>
  <si>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</si>
  <si>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</si>
  <si>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</si>
  <si>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</si>
  <si>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</si>
  <si>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</si>
  <si>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</si>
  <si>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</si>
  <si>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</si>
  <si>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</si>
  <si>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</si>
  <si>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</si>
  <si>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</si>
  <si>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</si>
  <si>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</si>
  <si>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</si>
  <si>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</si>
  <si>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</si>
  <si>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</si>
  <si>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</si>
  <si>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</si>
  <si>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</si>
  <si>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</si>
  <si>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</si>
  <si>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</si>
  <si>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</si>
  <si>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</si>
  <si>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</si>
  <si>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</si>
  <si>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</si>
  <si>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</si>
  <si>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</si>
  <si>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</si>
  <si>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</si>
  <si>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</si>
  <si>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</si>
  <si>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827-1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</si>
  <si>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</si>
  <si>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</si>
  <si>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</si>
  <si>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</si>
  <si>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</si>
  <si>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</si>
  <si>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RTS 23/ II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</si>
  <si>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</si>
  <si>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</si>
  <si>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</si>
  <si>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</si>
  <si>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</si>
  <si>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</si>
  <si>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</si>
  <si>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</si>
  <si>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POL13_-1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</si>
  <si>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</si>
  <si>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</si>
  <si>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</si>
  <si>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</si>
  <si>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</si>
  <si>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</si>
  <si>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</si>
  <si>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</si>
  <si>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</si>
  <si>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</si>
  <si>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</si>
  <si>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</si>
  <si>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</si>
  <si>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</si>
  <si>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</si>
  <si>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</si>
  <si>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</si>
  <si>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</si>
  <si>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</si>
  <si>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</si>
  <si>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</si>
  <si>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</si>
  <si>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</si>
  <si>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</si>
  <si>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</si>
  <si>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</si>
  <si>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</si>
  <si>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</si>
  <si>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</si>
  <si>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</si>
  <si>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</si>
  <si>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</si>
  <si>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</si>
  <si>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</si>
  <si>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</si>
  <si>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</si>
  <si>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</si>
  <si>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</si>
  <si>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</si>
  <si>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</si>
  <si>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</si>
  <si>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</si>
  <si>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</si>
  <si>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</si>
  <si>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KG odpadní svislé vnější průměr D 110 mm, tloušťka stěny 3,2 mm, DN 100</t>
  </si>
  <si>
    <t>potrubí 110x3,20 včetně tvarovek : 35,00</t>
  </si>
  <si>
    <t>721176213R00</t>
  </si>
  <si>
    <t>Potrubí KG odpadní svislé vnější průměr D 125 mm, tloušťka stěny 3,2 mm, DN 125</t>
  </si>
  <si>
    <t>potrubí 125x3,20 včetně tvarovek : 70,00</t>
  </si>
  <si>
    <t>721176214R00</t>
  </si>
  <si>
    <t>Potrubí KG odpadní svislé vnější průměr D 160 mm, ťlouška stěny 4,0 mm, DN 150</t>
  </si>
  <si>
    <t>potrubí 160x4,00 včetně tvarovek : 180,00</t>
  </si>
  <si>
    <t>721176225R00</t>
  </si>
  <si>
    <t>Potrubí KG svodné (ležaté) v zemi vnější průměr D 200 mm, tloušťka stěny 4,9 mm, DN 200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</si>
  <si>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</si>
  <si>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</si>
  <si>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</si>
  <si>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</si>
  <si>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</si>
  <si>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</si>
  <si>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</si>
  <si>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</si>
  <si>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</si>
  <si>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</si>
  <si>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</si>
  <si>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</si>
  <si>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</si>
  <si>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</si>
  <si>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</si>
  <si>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</si>
  <si>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</si>
  <si>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</si>
  <si>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</si>
  <si>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</si>
  <si>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</si>
  <si>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</si>
  <si>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</si>
  <si>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</si>
  <si>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</si>
  <si>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</si>
  <si>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</si>
  <si>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</si>
  <si>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</si>
  <si>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</si>
  <si>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</si>
  <si>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</si>
  <si>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</si>
  <si>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</si>
  <si>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</si>
  <si>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</si>
  <si>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</si>
  <si>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</si>
  <si>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</si>
  <si>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</si>
  <si>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</si>
  <si>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</si>
  <si>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</si>
  <si>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</si>
  <si>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</si>
  <si>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</si>
  <si>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</si>
  <si>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</si>
  <si>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</si>
  <si>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</si>
  <si>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</si>
  <si>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</si>
  <si>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</si>
  <si>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</si>
  <si>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</si>
  <si>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</si>
  <si>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</si>
  <si>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</si>
  <si>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</si>
  <si>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</si>
  <si>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</si>
  <si>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</si>
  <si>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</si>
  <si>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</si>
  <si>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</si>
  <si>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</si>
  <si>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</si>
  <si>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</si>
  <si>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</si>
  <si>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</si>
  <si>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</si>
  <si>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</si>
  <si>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</si>
  <si>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</si>
  <si>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</si>
  <si>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</si>
  <si>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</si>
  <si>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</si>
  <si>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</si>
  <si>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</si>
  <si>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</si>
  <si>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</si>
  <si>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</si>
  <si>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</si>
  <si>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</si>
  <si>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</si>
  <si>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</si>
  <si>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</si>
  <si>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</si>
  <si>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</si>
  <si>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</si>
  <si>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</si>
  <si>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</si>
  <si>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</si>
  <si>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</si>
  <si>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</si>
  <si>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</si>
  <si>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</si>
  <si>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</si>
  <si>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</si>
  <si>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</si>
  <si>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</si>
  <si>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</si>
  <si>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</si>
  <si>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</si>
  <si>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</si>
  <si>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</si>
  <si>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</si>
  <si>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</si>
  <si>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</si>
  <si>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</si>
  <si>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</si>
  <si>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</si>
  <si>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</si>
  <si>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</si>
  <si>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</si>
  <si>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</si>
  <si>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</si>
  <si>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</si>
  <si>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</si>
  <si>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</si>
  <si>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</si>
  <si>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</si>
  <si>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</si>
  <si>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</si>
  <si>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</si>
  <si>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</si>
  <si>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</si>
  <si>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</si>
  <si>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</si>
  <si>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</si>
  <si>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</si>
  <si>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</si>
  <si>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</si>
  <si>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</si>
  <si>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</si>
  <si>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</si>
  <si>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</si>
  <si>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</si>
  <si>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</si>
  <si>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</si>
  <si>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</si>
  <si>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</si>
  <si>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</si>
  <si>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</si>
  <si>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</si>
  <si>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</si>
  <si>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</si>
  <si>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</si>
  <si>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</si>
  <si>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</si>
  <si>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</si>
  <si>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</si>
  <si>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</si>
  <si>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</si>
  <si>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</si>
  <si>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</si>
  <si>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</si>
  <si>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</si>
  <si>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</si>
  <si>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</si>
  <si>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</si>
  <si>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</si>
  <si>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</si>
  <si>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</si>
  <si>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</si>
  <si>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</si>
  <si>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</si>
  <si>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</si>
  <si>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</si>
  <si>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</si>
  <si>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</si>
  <si>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</si>
  <si>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</si>
  <si>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</si>
  <si>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</si>
  <si>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</si>
  <si>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</si>
  <si>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</si>
  <si>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</si>
  <si>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</si>
  <si>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</si>
  <si>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</si>
  <si>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</si>
  <si>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</si>
  <si>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</si>
  <si>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</si>
  <si>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</si>
  <si>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</si>
  <si>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POL1_9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</si>
  <si>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</si>
  <si>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</si>
  <si>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</si>
  <si>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</si>
  <si>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</si>
  <si>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</si>
  <si>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</si>
  <si>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</si>
  <si>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</si>
  <si>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</si>
  <si>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</si>
  <si>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</si>
  <si>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</si>
  <si>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</si>
  <si>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</si>
  <si>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</si>
  <si>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</si>
  <si>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</si>
  <si>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</si>
  <si>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</si>
  <si>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</si>
  <si>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</si>
  <si>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</si>
  <si>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</si>
  <si>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</si>
  <si>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</si>
  <si>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</si>
  <si>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</si>
  <si>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</si>
  <si>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</si>
  <si>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</si>
  <si>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</si>
  <si>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</si>
  <si>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</si>
  <si>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</si>
  <si>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</si>
  <si>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</si>
  <si>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</si>
  <si>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</si>
  <si>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</si>
  <si>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</si>
  <si>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</si>
  <si>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</si>
  <si>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</si>
  <si>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</si>
  <si>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</si>
  <si>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</si>
  <si>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</si>
  <si>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</si>
  <si>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</si>
  <si>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</si>
  <si>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</si>
  <si>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</si>
  <si>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</si>
  <si>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</si>
  <si>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</si>
  <si>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</si>
  <si>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</si>
  <si>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</si>
  <si>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</si>
  <si>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</si>
  <si>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</si>
  <si>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</si>
  <si>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</si>
  <si>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</si>
  <si>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</si>
  <si>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</si>
  <si>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</si>
  <si>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</si>
  <si>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</si>
  <si>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</si>
  <si>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</si>
  <si>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</si>
  <si>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</si>
  <si>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</si>
  <si>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</si>
  <si>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</si>
  <si>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</si>
  <si>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</si>
  <si>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</si>
  <si>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</si>
  <si>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</si>
  <si>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</si>
  <si>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</si>
  <si>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</si>
  <si>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</si>
  <si>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</si>
  <si>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</si>
  <si>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</si>
  <si>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</si>
  <si>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</si>
  <si>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</si>
  <si>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</si>
  <si>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</si>
  <si>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</si>
  <si>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</si>
  <si>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</si>
  <si>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</si>
  <si>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</si>
  <si>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</si>
  <si>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</si>
  <si>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</si>
  <si>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</si>
  <si>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</si>
  <si>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</si>
  <si>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</si>
  <si>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</si>
  <si>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</si>
  <si>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</si>
  <si>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</si>
  <si>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</si>
  <si>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</si>
  <si>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</si>
  <si>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</si>
  <si>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</si>
  <si>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</si>
  <si>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</si>
  <si>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</si>
  <si>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</si>
  <si>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</si>
  <si>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</si>
  <si>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</si>
  <si>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</si>
  <si>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</si>
  <si>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</si>
  <si>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</si>
  <si>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</si>
  <si>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</si>
  <si>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</si>
  <si>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</si>
  <si>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</si>
  <si>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</si>
  <si>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</si>
  <si>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</si>
  <si>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</si>
  <si>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</si>
  <si>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</si>
  <si>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</si>
  <si>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</si>
  <si>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</si>
  <si>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</si>
  <si>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</si>
  <si>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</si>
  <si>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</si>
  <si>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</si>
  <si>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</si>
  <si>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</si>
  <si>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</si>
  <si>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</si>
  <si>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</si>
  <si>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</si>
  <si>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</si>
  <si>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</si>
  <si>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</si>
  <si>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</si>
  <si>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</si>
  <si>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</si>
  <si>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</si>
  <si>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</si>
  <si>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1T</t>
  </si>
  <si>
    <t>Pilířová rozpojovací skříň ESTA RF 5:4</t>
  </si>
  <si>
    <t xml:space="preserve">1x1 : </t>
  </si>
  <si>
    <t>2R</t>
  </si>
  <si>
    <t>ZÁMEČNÍK</t>
  </si>
  <si>
    <t>RTS 16/ I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</si>
  <si>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</si>
  <si>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</si>
  <si>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</si>
  <si>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</si>
  <si>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</si>
  <si>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</si>
  <si>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</si>
  <si>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</si>
  <si>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</si>
  <si>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</si>
  <si>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</si>
  <si>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</si>
  <si>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</si>
  <si>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</si>
  <si>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        R00</t>
  </si>
  <si>
    <t>hodina</t>
  </si>
  <si>
    <t>RTS 13/ I</t>
  </si>
  <si>
    <t xml:space="preserve">16x1 : </t>
  </si>
  <si>
    <t>16</t>
  </si>
  <si>
    <t>Rozvodný panel 5x230V</t>
  </si>
  <si>
    <t>11T</t>
  </si>
  <si>
    <t>Přípravné a přidružené práce 2,5% z HSV - nevyrozpočtovatelné detaily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</si>
  <si>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</si>
  <si>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</si>
  <si>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</si>
  <si>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</si>
  <si>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</si>
  <si>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</si>
  <si>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</si>
  <si>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</si>
  <si>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</si>
  <si>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</si>
  <si>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</si>
  <si>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</si>
  <si>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</si>
  <si>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</si>
  <si>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</si>
  <si>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</si>
  <si>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</si>
  <si>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</si>
  <si>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</si>
  <si>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</si>
  <si>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</si>
  <si>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</si>
  <si>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21R</t>
  </si>
  <si>
    <t>zámečník-sestavení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</si>
  <si>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</si>
  <si>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</si>
  <si>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</si>
  <si>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</si>
  <si>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</si>
  <si>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</si>
  <si>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</si>
  <si>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</si>
  <si>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</si>
  <si>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</si>
  <si>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</si>
  <si>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napájení</t>
  </si>
  <si>
    <t>230V AC/110V AC, závora neobsahuje bezpečnostní čidlo</t>
  </si>
  <si>
    <t xml:space="preserve">2x1 : 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</si>
  <si>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</si>
  <si>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</si>
  <si>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</si>
  <si>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</si>
  <si>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</si>
  <si>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</si>
  <si>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Termokotouč délka návinu 330m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</si>
  <si>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</si>
  <si>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</si>
  <si>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</si>
  <si>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</si>
  <si>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</si>
  <si>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</si>
  <si>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</si>
  <si>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</si>
  <si>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</si>
  <si>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</si>
  <si>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</si>
  <si>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</si>
  <si>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</si>
  <si>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</si>
  <si>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</si>
  <si>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</si>
  <si>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</si>
  <si>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</si>
  <si>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</si>
  <si>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</si>
  <si>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</si>
  <si>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</si>
  <si>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</si>
  <si>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</si>
  <si>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</si>
  <si>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</si>
  <si>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</si>
  <si>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</si>
  <si>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</si>
  <si>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</si>
  <si>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</si>
  <si>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</si>
  <si>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</si>
  <si>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</si>
  <si>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</si>
  <si>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33R</t>
  </si>
  <si>
    <t>kabelář-zapojení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</si>
  <si>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</si>
  <si>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</si>
  <si>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</si>
  <si>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</si>
  <si>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</si>
  <si>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</si>
  <si>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</si>
  <si>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</si>
  <si>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</si>
  <si>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</si>
  <si>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</si>
  <si>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</si>
  <si>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</si>
  <si>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</si>
  <si>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</si>
  <si>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</si>
  <si>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</si>
  <si>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</si>
  <si>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</si>
  <si>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</si>
  <si>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</si>
  <si>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</si>
  <si>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</si>
  <si>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</si>
  <si>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</si>
  <si>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</si>
  <si>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</si>
  <si>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</si>
  <si>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</si>
  <si>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</si>
  <si>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</si>
  <si>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</si>
  <si>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</si>
  <si>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</si>
  <si>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</si>
  <si>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</si>
  <si>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</si>
  <si>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</si>
  <si>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</si>
  <si>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</si>
  <si>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</si>
  <si>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</si>
  <si>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Pomocný podružný montážní materiál: zdící materiál na drobné zapravení, sádra, stahovací pásky, izolační pásky, drobný spotřební materiál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</si>
  <si>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</si>
  <si>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</si>
  <si>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</si>
  <si>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</si>
  <si>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</si>
  <si>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</si>
  <si>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</si>
  <si>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</si>
  <si>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</si>
  <si>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</si>
  <si>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</si>
  <si>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</si>
  <si>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</si>
  <si>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</si>
  <si>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</si>
  <si>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</si>
  <si>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</si>
  <si>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</si>
  <si>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</si>
  <si>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</si>
  <si>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</si>
  <si>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</si>
  <si>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</si>
  <si>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</si>
  <si>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</si>
  <si>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</si>
  <si>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</si>
  <si>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</si>
  <si>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</si>
  <si>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</si>
  <si>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</si>
  <si>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Skříň pro vstupní a výstupní moduly p.o.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</si>
  <si>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</si>
  <si>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</si>
  <si>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</si>
  <si>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</si>
  <si>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</si>
  <si>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</si>
  <si>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</si>
  <si>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</si>
  <si>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</si>
  <si>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</si>
  <si>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</si>
  <si>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</si>
  <si>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</si>
  <si>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</si>
  <si>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</si>
  <si>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</si>
  <si>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</si>
  <si>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</si>
  <si>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</si>
  <si>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</si>
  <si>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</si>
  <si>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</si>
  <si>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</si>
  <si>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</si>
  <si>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</si>
  <si>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</si>
  <si>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</si>
  <si>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</si>
  <si>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</si>
  <si>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</si>
  <si>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</si>
  <si>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</si>
  <si>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</si>
  <si>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</si>
  <si>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</si>
  <si>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</si>
  <si>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</si>
  <si>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</si>
  <si>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</si>
  <si>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</si>
  <si>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</si>
  <si>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</si>
  <si>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</si>
  <si>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</si>
  <si>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</si>
  <si>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ovládat 6 zón reproduktorů (celkem 24 reproduktorových zón)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</si>
  <si>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</si>
  <si>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</si>
  <si>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</si>
  <si>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</si>
  <si>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</si>
  <si>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</si>
  <si>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Koncový člen reproduktovové linky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</si>
  <si>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</si>
  <si>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</si>
  <si>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</si>
  <si>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</si>
  <si>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</si>
  <si>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</si>
  <si>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</si>
  <si>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</si>
  <si>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</si>
  <si>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</si>
  <si>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</si>
  <si>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</si>
  <si>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</si>
  <si>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</si>
  <si>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</si>
  <si>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</si>
  <si>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</si>
  <si>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</si>
  <si>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</si>
  <si>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</si>
  <si>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</si>
  <si>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</si>
  <si>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</si>
  <si>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</si>
  <si>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 xml:space="preserve">8x10 : </t>
  </si>
  <si>
    <t>80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</si>
  <si>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</si>
  <si>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</si>
  <si>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</si>
  <si>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</si>
  <si>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</si>
  <si>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</si>
  <si>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</si>
  <si>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</si>
  <si>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</si>
  <si>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</si>
  <si>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</si>
  <si>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</si>
  <si>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</si>
  <si>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</si>
  <si>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</si>
  <si>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</si>
  <si>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</si>
  <si>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 xml:space="preserve">90x1 : </t>
  </si>
  <si>
    <t>90</t>
  </si>
  <si>
    <t>Krabice KO 97.</t>
  </si>
  <si>
    <t xml:space="preserve">35x1 : 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</si>
  <si>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</si>
  <si>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</si>
  <si>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</si>
  <si>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</si>
  <si>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</si>
  <si>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</si>
  <si>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</si>
  <si>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</si>
  <si>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</si>
  <si>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</si>
  <si>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</si>
  <si>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</si>
  <si>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</si>
  <si>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</si>
  <si>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</si>
  <si>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</si>
  <si>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</si>
  <si>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</si>
  <si>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</si>
  <si>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</si>
  <si>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</si>
  <si>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</si>
  <si>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</si>
  <si>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</si>
  <si>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</si>
  <si>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</si>
  <si>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</si>
  <si>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</si>
  <si>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</si>
  <si>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</si>
  <si>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</si>
  <si>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</si>
  <si>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</si>
  <si>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</si>
  <si>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</si>
  <si>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</si>
  <si>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</si>
  <si>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</si>
  <si>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</si>
  <si>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</si>
  <si>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</si>
  <si>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</si>
  <si>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</si>
  <si>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</si>
  <si>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</si>
  <si>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</si>
  <si>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</si>
  <si>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</si>
  <si>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</si>
  <si>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</si>
  <si>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</si>
  <si>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</si>
  <si>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</si>
  <si>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</si>
  <si>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</si>
  <si>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</si>
  <si>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</si>
  <si>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</si>
  <si>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</si>
  <si>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</si>
  <si>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</si>
  <si>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</si>
  <si>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</si>
  <si>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</si>
  <si>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</si>
  <si>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</si>
  <si>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</si>
  <si>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</si>
  <si>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</si>
  <si>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</si>
  <si>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</si>
  <si>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</si>
  <si>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</si>
  <si>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</si>
  <si>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</si>
  <si>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</si>
  <si>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</si>
  <si>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</si>
  <si>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</si>
  <si>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</si>
  <si>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</si>
  <si>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</si>
  <si>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</si>
  <si>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</si>
  <si>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</si>
  <si>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</si>
  <si>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</si>
  <si>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</si>
  <si>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</si>
  <si>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</si>
  <si>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</si>
  <si>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</si>
  <si>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</si>
  <si>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</si>
  <si>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</si>
  <si>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</si>
  <si>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</si>
  <si>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</si>
  <si>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</si>
  <si>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</si>
  <si>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</si>
  <si>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</si>
  <si>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</si>
  <si>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</si>
  <si>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</si>
  <si>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</si>
  <si>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</si>
  <si>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</si>
  <si>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</si>
  <si>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</si>
  <si>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</si>
  <si>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</si>
  <si>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</si>
  <si>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</si>
  <si>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</si>
  <si>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</si>
  <si>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</si>
  <si>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</si>
  <si>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</si>
  <si>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</si>
  <si>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OTSKP 23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</si>
  <si>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</si>
  <si>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</si>
  <si>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</si>
  <si>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</si>
  <si>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</si>
  <si>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</si>
  <si>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</si>
  <si>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</si>
  <si>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</si>
  <si>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</si>
  <si>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</si>
  <si>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</si>
  <si>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</si>
  <si>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</si>
  <si>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</si>
  <si>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</si>
  <si>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</si>
  <si>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</si>
  <si>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</si>
  <si>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</si>
  <si>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</si>
  <si>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</si>
  <si>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</si>
  <si>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</si>
  <si>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</si>
  <si>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</si>
  <si>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</si>
  <si>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</si>
  <si>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</si>
  <si>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</si>
  <si>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</si>
  <si>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</si>
  <si>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</si>
  <si>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</si>
  <si>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</si>
  <si>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</si>
  <si>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</si>
  <si>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</si>
  <si>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</si>
  <si>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</si>
  <si>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</si>
  <si>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</si>
  <si>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</si>
  <si>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</si>
  <si>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</si>
  <si>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</si>
  <si>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</si>
  <si>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</si>
  <si>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</si>
  <si>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</si>
  <si>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</si>
  <si>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</si>
  <si>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</si>
  <si>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</si>
  <si>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</si>
  <si>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</si>
  <si>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</si>
  <si>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</si>
  <si>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</si>
  <si>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</si>
  <si>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</si>
  <si>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</si>
  <si>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</si>
  <si>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</si>
  <si>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</si>
  <si>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</si>
  <si>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</si>
  <si>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</si>
  <si>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</si>
  <si>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</si>
  <si>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</si>
  <si>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</si>
  <si>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</si>
  <si>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</si>
  <si>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</si>
  <si>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</si>
  <si>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</si>
  <si>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</si>
  <si>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</si>
  <si>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</si>
  <si>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</si>
  <si>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</si>
  <si>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</si>
  <si>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</si>
  <si>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</si>
  <si>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</si>
  <si>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</si>
  <si>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</si>
  <si>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</si>
  <si>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</si>
  <si>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</si>
  <si>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</si>
  <si>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</si>
  <si>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</si>
  <si>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</si>
  <si>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</si>
  <si>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</si>
  <si>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</si>
  <si>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</si>
  <si>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</si>
  <si>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</si>
  <si>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</si>
  <si>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</si>
  <si>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</si>
  <si>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</si>
  <si>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</si>
  <si>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</si>
  <si>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</si>
  <si>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</si>
  <si>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</si>
  <si>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</si>
  <si>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</si>
  <si>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</si>
  <si>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</si>
  <si>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</si>
  <si>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</si>
  <si>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</si>
  <si>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</si>
  <si>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</si>
  <si>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</si>
  <si>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</si>
  <si>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</si>
  <si>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</si>
  <si>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</si>
  <si>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</si>
  <si>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</si>
  <si>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</si>
  <si>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</si>
  <si>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</si>
  <si>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</si>
  <si>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</si>
  <si>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</si>
  <si>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</si>
  <si>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</si>
  <si>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</si>
  <si>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</si>
  <si>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</si>
  <si>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</si>
  <si>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</si>
  <si>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</si>
  <si>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</si>
  <si>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</si>
  <si>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</si>
  <si>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</si>
  <si>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</si>
  <si>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</si>
  <si>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</si>
  <si>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</si>
  <si>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</si>
  <si>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</si>
  <si>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</si>
  <si>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</si>
  <si>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</si>
  <si>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</si>
  <si>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</si>
  <si>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</si>
  <si>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</si>
  <si>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</si>
  <si>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</si>
  <si>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</si>
  <si>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</si>
  <si>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</si>
  <si>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</si>
  <si>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</si>
  <si>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</si>
  <si>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</si>
  <si>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</si>
  <si>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</si>
  <si>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</si>
  <si>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</si>
  <si>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</si>
  <si>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</si>
  <si>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</si>
  <si>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</si>
  <si>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</si>
  <si>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</si>
  <si>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</si>
  <si>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</si>
  <si>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</si>
  <si>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POL1_7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</si>
  <si>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</si>
  <si>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</si>
  <si>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</si>
  <si>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</si>
  <si>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</si>
  <si>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</si>
  <si>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</si>
  <si>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</si>
  <si>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</si>
  <si>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</si>
  <si>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</si>
  <si>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</si>
  <si>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</si>
  <si>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</si>
  <si>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</si>
  <si>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</si>
  <si>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</si>
  <si>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</si>
  <si>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</si>
  <si>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</si>
  <si>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</si>
  <si>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</si>
  <si>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</si>
  <si>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</si>
  <si>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</si>
  <si>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</si>
  <si>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</si>
  <si>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</si>
  <si>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</si>
  <si>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</si>
  <si>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</si>
  <si>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</si>
  <si>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</si>
  <si>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</si>
  <si>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</si>
  <si>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</si>
  <si>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</si>
  <si>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</si>
  <si>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</si>
  <si>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</si>
  <si>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</si>
  <si>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</si>
  <si>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</si>
  <si>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</si>
  <si>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</si>
  <si>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</si>
  <si>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</si>
  <si>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</si>
  <si>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</si>
  <si>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</si>
  <si>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</si>
  <si>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</si>
  <si>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</si>
  <si>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</si>
  <si>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</si>
  <si>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</si>
  <si>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</si>
  <si>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</si>
  <si>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</si>
  <si>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</si>
  <si>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</si>
  <si>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</si>
  <si>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</si>
  <si>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</si>
  <si>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</si>
  <si>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</si>
  <si>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</si>
  <si>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</si>
  <si>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75000</t>
  </si>
  <si>
    <t>Přeložka sdělovací vedení faster CZ, spol. s 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</si>
  <si>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</si>
  <si>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</si>
  <si>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</si>
  <si>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</si>
  <si>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</si>
  <si>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</si>
  <si>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</si>
  <si>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</si>
  <si>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828-1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</si>
  <si>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</si>
  <si>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</si>
  <si>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</si>
  <si>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</si>
  <si>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</si>
  <si>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</si>
  <si>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</si>
  <si>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</si>
  <si>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</si>
  <si>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</si>
  <si>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</si>
  <si>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</si>
  <si>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</si>
  <si>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</si>
  <si>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</si>
  <si>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</si>
  <si>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</si>
  <si>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</si>
  <si>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</si>
  <si>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</si>
  <si>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</si>
  <si>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</si>
  <si>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</si>
  <si>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</si>
  <si>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</si>
  <si>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</si>
  <si>
    <t>URS</t>
  </si>
  <si>
    <t>barva bílá RAL 9016, rozměr750x1850 mm : 1,00</t>
  </si>
  <si>
    <t>Modul čtečky parkovacích lístků pro základní sestavu výjezdového terminálu</t>
  </si>
  <si>
    <t>vlastní</t>
  </si>
  <si>
    <t>Přímé ráhno délky 3m s gumovou ochranou</t>
  </si>
  <si>
    <t>Patch kabel Cat.6  2m</t>
  </si>
  <si>
    <t>Kryt pro skrytou montáž kabelů kamery, rozměry: DN 135mm</t>
  </si>
  <si>
    <t>Stohovací kabel</t>
  </si>
  <si>
    <t>Čelní ovládací panel ústředny</t>
  </si>
  <si>
    <t>Systémový výkonový zesilovač 4x500W, 100V,EN-54-16</t>
  </si>
  <si>
    <t>Propojovací kabel základní řídící jednotky-posilující zdroj</t>
  </si>
  <si>
    <t>Kabelový žlab: lišta vkládací 20x20, včetně víka</t>
  </si>
  <si>
    <t>Krabice KU 68</t>
  </si>
  <si>
    <t>viz. výkres půdorys 3NP : •	Ocelové pruty ve stropě atria budou cca 1,85t - ocel B 500B
•	Luxfery jsou 150x150x80, 1078ks. 
•	Beton C35/45 – XC4, XD3, XF4 bude potřebný o objemu 13,5m3. 
•	Bednění bude pro plochu 54,3m2</t>
  </si>
  <si>
    <t>Přeložka sdělovacího vedení NetDatacomm, s.r.o. - preliminář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</si>
</sst>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18" fillId="4" borderId="0" xfId="0" applyNumberFormat="1" applyFont="1" applyFill="1" applyAlignment="1" applyProtection="1">
      <alignment vertical="top" shrinkToFit="1"/>
      <protection locked="0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20" fillId="0" borderId="0" xfId="0" applyFont="1" applyAlignment="1">
      <alignment horizontal="center" vertical="top" shrinkToFit="1"/>
    </xf>
    <xf numFmtId="165" fontId="20" fillId="0" borderId="0" xfId="0" applyNumberFormat="1" applyFont="1" applyAlignment="1">
      <alignment vertical="top" shrinkToFit="1"/>
    </xf>
    <xf numFmtId="4" fontId="20" fillId="0" borderId="0" xfId="0" applyNumberFormat="1" applyFont="1" applyAlignment="1">
      <alignment vertical="top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165" fontId="18" fillId="4" borderId="0" xfId="0" applyNumberFormat="1" applyFont="1" applyFill="1" applyAlignment="1" applyProtection="1">
      <alignment vertical="top" shrinkToFit="1"/>
      <protection locked="0"/>
    </xf>
    <xf numFmtId="49" fontId="18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5" t="s">
        <v>39</v>
      </c>
      <c r="B2" s="215"/>
      <c r="C2" s="215"/>
      <c r="D2" s="215"/>
      <c r="E2" s="215"/>
      <c r="F2" s="215"/>
      <c r="G2" s="215"/>
    </row>
  </sheetData>
  <sheetProtection algorithmName="SHA-512" hashValue="SkFOJPLJLGuCsWdHmrU6FeSrVwPAyiOiiC/qTnAOZXKHhDZmQ9kTpqq+uogQ6NEneTUaNkEBbPbUeskoWhakMQ==" saltValue="0yfu/aQNLqTS449zYLMtn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1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6" t="s">
        <v>22</v>
      </c>
      <c r="C2" s="77"/>
      <c r="D2" s="78" t="s">
        <v>43</v>
      </c>
      <c r="E2" s="225" t="s">
        <v>44</v>
      </c>
      <c r="F2" s="226"/>
      <c r="G2" s="226"/>
      <c r="H2" s="226"/>
      <c r="I2" s="226"/>
      <c r="J2" s="227"/>
      <c r="O2" s="1"/>
    </row>
    <row r="3" spans="1:15" ht="27" hidden="1" customHeight="1" x14ac:dyDescent="0.2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 x14ac:dyDescent="0.2">
      <c r="A4" s="2"/>
      <c r="B4" s="81"/>
      <c r="C4" s="82"/>
      <c r="D4" s="83"/>
      <c r="E4" s="238"/>
      <c r="F4" s="238"/>
      <c r="G4" s="238"/>
      <c r="H4" s="238"/>
      <c r="I4" s="238"/>
      <c r="J4" s="239"/>
    </row>
    <row r="5" spans="1:15" ht="24" customHeight="1" x14ac:dyDescent="0.2">
      <c r="A5" s="2"/>
      <c r="B5" s="31" t="s">
        <v>42</v>
      </c>
      <c r="D5" s="242"/>
      <c r="E5" s="243"/>
      <c r="F5" s="243"/>
      <c r="G5" s="24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4"/>
      <c r="E6" s="245"/>
      <c r="F6" s="245"/>
      <c r="G6" s="24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6"/>
      <c r="F7" s="247"/>
      <c r="G7" s="24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2"/>
      <c r="E11" s="232"/>
      <c r="F11" s="232"/>
      <c r="G11" s="23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37"/>
      <c r="E12" s="237"/>
      <c r="F12" s="237"/>
      <c r="G12" s="237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40"/>
      <c r="F13" s="241"/>
      <c r="G13" s="24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1"/>
      <c r="F15" s="231"/>
      <c r="G15" s="233"/>
      <c r="H15" s="233"/>
      <c r="I15" s="233" t="s">
        <v>29</v>
      </c>
      <c r="J15" s="23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22"/>
      <c r="F16" s="223"/>
      <c r="G16" s="222"/>
      <c r="H16" s="223"/>
      <c r="I16" s="222">
        <f>SUMIF(F117:F207,A16,I117:I207)+SUMIF(F117:F207,"PSU",I117:I207)</f>
        <v>0</v>
      </c>
      <c r="J16" s="224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22"/>
      <c r="F17" s="223"/>
      <c r="G17" s="222"/>
      <c r="H17" s="223"/>
      <c r="I17" s="222">
        <f>SUMIF(F117:F207,A17,I117:I207)</f>
        <v>0</v>
      </c>
      <c r="J17" s="224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22"/>
      <c r="F18" s="223"/>
      <c r="G18" s="222"/>
      <c r="H18" s="223"/>
      <c r="I18" s="222">
        <f>SUMIF(F117:F207,A18,I117:I207)</f>
        <v>0</v>
      </c>
      <c r="J18" s="224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22"/>
      <c r="F19" s="223"/>
      <c r="G19" s="222"/>
      <c r="H19" s="223"/>
      <c r="I19" s="222">
        <f>SUMIF(F117:F207,A19,I117:I207)</f>
        <v>0</v>
      </c>
      <c r="J19" s="224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22"/>
      <c r="F20" s="223"/>
      <c r="G20" s="222"/>
      <c r="H20" s="223"/>
      <c r="I20" s="222">
        <f>SUMIF(F117:F207,A20,I117:I207)</f>
        <v>0</v>
      </c>
      <c r="J20" s="224"/>
    </row>
    <row r="21" spans="1:10" ht="23.25" customHeight="1" x14ac:dyDescent="0.2">
      <c r="A21" s="2"/>
      <c r="B21" s="48" t="s">
        <v>29</v>
      </c>
      <c r="C21" s="64"/>
      <c r="D21" s="65"/>
      <c r="E21" s="235"/>
      <c r="F21" s="236"/>
      <c r="G21" s="235"/>
      <c r="H21" s="236"/>
      <c r="I21" s="235">
        <f>SUM(I16:J20)</f>
        <v>0</v>
      </c>
      <c r="J21" s="25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53">
        <f>ZakladDPHSniVypocet</f>
        <v>0</v>
      </c>
      <c r="H23" s="254"/>
      <c r="I23" s="25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51">
        <f>I23*E23/100</f>
        <v>0</v>
      </c>
      <c r="H24" s="252"/>
      <c r="I24" s="25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53">
        <f>ZakladDPHZaklVypocet</f>
        <v>0</v>
      </c>
      <c r="H25" s="254"/>
      <c r="I25" s="25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9">
        <f>I25*E25/100</f>
        <v>0</v>
      </c>
      <c r="H26" s="220"/>
      <c r="I26" s="22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1">
        <f>CenaCelkemBezDPH-(ZakladDPHSni+ZakladDPHZakl)</f>
        <v>0</v>
      </c>
      <c r="H27" s="221"/>
      <c r="I27" s="22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57">
        <f>A27</f>
        <v>0</v>
      </c>
      <c r="H28" s="257"/>
      <c r="I28" s="257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56">
        <f>ZakladDPHSni+DPHSni+ZakladDPHZakl+DPHZakl+Zaokrouhleni</f>
        <v>0</v>
      </c>
      <c r="H29" s="256"/>
      <c r="I29" s="256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8"/>
      <c r="E34" s="259"/>
      <c r="G34" s="260"/>
      <c r="H34" s="261"/>
      <c r="I34" s="261"/>
      <c r="J34" s="25"/>
    </row>
    <row r="35" spans="1:10" ht="12.75" customHeight="1" x14ac:dyDescent="0.2">
      <c r="A35" s="2"/>
      <c r="B35" s="2"/>
      <c r="D35" s="250" t="s">
        <v>2</v>
      </c>
      <c r="E35" s="25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48"/>
      <c r="D39" s="248"/>
      <c r="E39" s="248"/>
      <c r="F39" s="99">
        <f>'001 2 Pol'!AE697+'002 00 Pol'!AE39+'002 01 Pol'!AE89+'002 02 Pol'!AE2135+'002 03 Pol'!AE25+'002 04 Pol'!AE282+'002 05 Pol'!AE101+'002 06a Pol'!AE83+'002 06b Pol'!AE166+'002 06c Pol'!AE71+'002 06d Pol'!AE33+'002 06e Pol'!AE125+'002 06f Pol'!AE99+'002 06g Pol'!AE67+'002 07 Pol'!AE77+'002 08 Pol'!AE100+'002 09 Pol'!AE81+'002 10 Pol'!AE40+'002 11 Pol'!AE44+'002 12 Pol'!AE12+'002 13 Pol'!AE12+'002 14 Pol'!AE12+'002 15 Pol'!AE48</f>
        <v>0</v>
      </c>
      <c r="G39" s="100">
        <f>'001 2 Pol'!AF697+'002 00 Pol'!AF39+'002 01 Pol'!AF89+'002 02 Pol'!AF2135+'002 03 Pol'!AF25+'002 04 Pol'!AF282+'002 05 Pol'!AF101+'002 06a Pol'!AF83+'002 06b Pol'!AF166+'002 06c Pol'!AF71+'002 06d Pol'!AF33+'002 06e Pol'!AF125+'002 06f Pol'!AF99+'002 06g Pol'!AF67+'002 07 Pol'!AF77+'002 08 Pol'!AF100+'002 09 Pol'!AF81+'002 10 Pol'!AF40+'002 11 Pol'!AF44+'002 12 Pol'!AF12+'002 13 Pol'!AF12+'002 14 Pol'!AF12+'002 15 Pol'!AF48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49" t="s">
        <v>46</v>
      </c>
      <c r="D40" s="249"/>
      <c r="E40" s="249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49" t="s">
        <v>48</v>
      </c>
      <c r="D41" s="249"/>
      <c r="E41" s="249"/>
      <c r="F41" s="105">
        <f>'001 2 Pol'!AE697</f>
        <v>0</v>
      </c>
      <c r="G41" s="106">
        <f>'001 2 Pol'!AF697</f>
        <v>0</v>
      </c>
      <c r="H41" s="106"/>
      <c r="I41" s="107">
        <f t="shared" ref="I41:I65" si="1">F41+G41+H41</f>
        <v>0</v>
      </c>
      <c r="J41" s="108" t="str">
        <f t="shared" ref="J41:J65" si="2">IF(CenaCelkemVypocet=0,"",I41/CenaCelkemVypocet*100)</f>
        <v/>
      </c>
    </row>
    <row r="42" spans="1:10" ht="25.5" customHeight="1" x14ac:dyDescent="0.2">
      <c r="A42" s="87">
        <v>3</v>
      </c>
      <c r="B42" s="109" t="s">
        <v>49</v>
      </c>
      <c r="C42" s="248" t="s">
        <v>50</v>
      </c>
      <c r="D42" s="248"/>
      <c r="E42" s="248"/>
      <c r="F42" s="110">
        <f>'001 2 Pol'!AE697</f>
        <v>0</v>
      </c>
      <c r="G42" s="101">
        <f>'001 2 Pol'!AF697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51</v>
      </c>
      <c r="C43" s="249" t="s">
        <v>52</v>
      </c>
      <c r="D43" s="249"/>
      <c r="E43" s="249"/>
      <c r="F43" s="105">
        <f>'002 00 Pol'!AE39+'002 01 Pol'!AE89+'002 02 Pol'!AE2135+'002 03 Pol'!AE25+'002 04 Pol'!AE282+'002 05 Pol'!AE101+'002 06a Pol'!AE83+'002 06b Pol'!AE166+'002 06c Pol'!AE71+'002 06d Pol'!AE33+'002 06e Pol'!AE125+'002 06f Pol'!AE99+'002 06g Pol'!AE67+'002 07 Pol'!AE77+'002 08 Pol'!AE100+'002 09 Pol'!AE81+'002 10 Pol'!AE40+'002 11 Pol'!AE44+'002 12 Pol'!AE12+'002 13 Pol'!AE12+'002 14 Pol'!AE12+'002 15 Pol'!AE48</f>
        <v>0</v>
      </c>
      <c r="G43" s="106">
        <f>'002 00 Pol'!AF39+'002 01 Pol'!AF89+'002 02 Pol'!AF2135+'002 03 Pol'!AF25+'002 04 Pol'!AF282+'002 05 Pol'!AF101+'002 06a Pol'!AF83+'002 06b Pol'!AF166+'002 06c Pol'!AF71+'002 06d Pol'!AF33+'002 06e Pol'!AF125+'002 06f Pol'!AF99+'002 06g Pol'!AF67+'002 07 Pol'!AF77+'002 08 Pol'!AF100+'002 09 Pol'!AF81+'002 10 Pol'!AF40+'002 11 Pol'!AF44+'002 12 Pol'!AF12+'002 13 Pol'!AF12+'002 14 Pol'!AF12+'002 15 Pol'!AF48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53</v>
      </c>
      <c r="C44" s="248" t="s">
        <v>54</v>
      </c>
      <c r="D44" s="248"/>
      <c r="E44" s="248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3</v>
      </c>
      <c r="B45" s="109" t="s">
        <v>55</v>
      </c>
      <c r="C45" s="248" t="s">
        <v>56</v>
      </c>
      <c r="D45" s="248"/>
      <c r="E45" s="248"/>
      <c r="F45" s="110">
        <f>'002 01 Pol'!AE89</f>
        <v>0</v>
      </c>
      <c r="G45" s="101">
        <f>'002 01 Pol'!AF89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3</v>
      </c>
      <c r="B46" s="109" t="s">
        <v>57</v>
      </c>
      <c r="C46" s="248" t="s">
        <v>50</v>
      </c>
      <c r="D46" s="248"/>
      <c r="E46" s="248"/>
      <c r="F46" s="110">
        <f>'002 02 Pol'!AE2135</f>
        <v>0</v>
      </c>
      <c r="G46" s="101">
        <f>'002 02 Pol'!AF2135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3</v>
      </c>
      <c r="B47" s="109" t="s">
        <v>58</v>
      </c>
      <c r="C47" s="248" t="s">
        <v>59</v>
      </c>
      <c r="D47" s="248"/>
      <c r="E47" s="248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60</v>
      </c>
      <c r="C48" s="248" t="s">
        <v>61</v>
      </c>
      <c r="D48" s="248"/>
      <c r="E48" s="248"/>
      <c r="F48" s="110">
        <f>'002 04 Pol'!AE282</f>
        <v>0</v>
      </c>
      <c r="G48" s="101">
        <f>'002 04 Pol'!AF282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">
      <c r="A49" s="87">
        <v>3</v>
      </c>
      <c r="B49" s="109" t="s">
        <v>62</v>
      </c>
      <c r="C49" s="248" t="s">
        <v>63</v>
      </c>
      <c r="D49" s="248"/>
      <c r="E49" s="248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 t="str">
        <f t="shared" si="2"/>
        <v/>
      </c>
    </row>
    <row r="50" spans="1:10" ht="25.5" customHeight="1" x14ac:dyDescent="0.2">
      <c r="A50" s="87">
        <v>3</v>
      </c>
      <c r="B50" s="109" t="s">
        <v>64</v>
      </c>
      <c r="C50" s="248" t="s">
        <v>65</v>
      </c>
      <c r="D50" s="248"/>
      <c r="E50" s="248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">
      <c r="A51" s="87">
        <v>3</v>
      </c>
      <c r="B51" s="109" t="s">
        <v>66</v>
      </c>
      <c r="C51" s="248" t="s">
        <v>67</v>
      </c>
      <c r="D51" s="248"/>
      <c r="E51" s="248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 t="str">
        <f t="shared" si="2"/>
        <v/>
      </c>
    </row>
    <row r="52" spans="1:10" ht="25.5" customHeight="1" x14ac:dyDescent="0.2">
      <c r="A52" s="87">
        <v>3</v>
      </c>
      <c r="B52" s="109" t="s">
        <v>68</v>
      </c>
      <c r="C52" s="248" t="s">
        <v>69</v>
      </c>
      <c r="D52" s="248"/>
      <c r="E52" s="248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">
      <c r="A53" s="87">
        <v>3</v>
      </c>
      <c r="B53" s="109" t="s">
        <v>70</v>
      </c>
      <c r="C53" s="248" t="s">
        <v>71</v>
      </c>
      <c r="D53" s="248"/>
      <c r="E53" s="248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 t="str">
        <f t="shared" si="2"/>
        <v/>
      </c>
    </row>
    <row r="54" spans="1:10" ht="25.5" customHeight="1" x14ac:dyDescent="0.2">
      <c r="A54" s="87">
        <v>3</v>
      </c>
      <c r="B54" s="109" t="s">
        <v>72</v>
      </c>
      <c r="C54" s="248" t="s">
        <v>73</v>
      </c>
      <c r="D54" s="248"/>
      <c r="E54" s="248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 t="str">
        <f t="shared" si="2"/>
        <v/>
      </c>
    </row>
    <row r="55" spans="1:10" ht="25.5" customHeight="1" x14ac:dyDescent="0.2">
      <c r="A55" s="87">
        <v>3</v>
      </c>
      <c r="B55" s="109" t="s">
        <v>74</v>
      </c>
      <c r="C55" s="248" t="s">
        <v>75</v>
      </c>
      <c r="D55" s="248"/>
      <c r="E55" s="248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 t="str">
        <f t="shared" si="2"/>
        <v/>
      </c>
    </row>
    <row r="56" spans="1:10" ht="25.5" customHeight="1" x14ac:dyDescent="0.2">
      <c r="A56" s="87">
        <v>3</v>
      </c>
      <c r="B56" s="109" t="s">
        <v>76</v>
      </c>
      <c r="C56" s="248" t="s">
        <v>77</v>
      </c>
      <c r="D56" s="248"/>
      <c r="E56" s="248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 t="str">
        <f t="shared" si="2"/>
        <v/>
      </c>
    </row>
    <row r="57" spans="1:10" ht="25.5" customHeight="1" x14ac:dyDescent="0.2">
      <c r="A57" s="87">
        <v>3</v>
      </c>
      <c r="B57" s="109" t="s">
        <v>78</v>
      </c>
      <c r="C57" s="248" t="s">
        <v>79</v>
      </c>
      <c r="D57" s="248"/>
      <c r="E57" s="248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 t="str">
        <f t="shared" si="2"/>
        <v/>
      </c>
    </row>
    <row r="58" spans="1:10" ht="25.5" customHeight="1" x14ac:dyDescent="0.2">
      <c r="A58" s="87">
        <v>3</v>
      </c>
      <c r="B58" s="109" t="s">
        <v>80</v>
      </c>
      <c r="C58" s="248" t="s">
        <v>81</v>
      </c>
      <c r="D58" s="248"/>
      <c r="E58" s="248"/>
      <c r="F58" s="110">
        <f>'002 08 Pol'!AE100</f>
        <v>0</v>
      </c>
      <c r="G58" s="101">
        <f>'002 08 Pol'!AF100</f>
        <v>0</v>
      </c>
      <c r="H58" s="101"/>
      <c r="I58" s="102">
        <f t="shared" si="1"/>
        <v>0</v>
      </c>
      <c r="J58" s="103" t="str">
        <f t="shared" si="2"/>
        <v/>
      </c>
    </row>
    <row r="59" spans="1:10" ht="25.5" customHeight="1" x14ac:dyDescent="0.2">
      <c r="A59" s="87">
        <v>3</v>
      </c>
      <c r="B59" s="109" t="s">
        <v>82</v>
      </c>
      <c r="C59" s="248" t="s">
        <v>83</v>
      </c>
      <c r="D59" s="248"/>
      <c r="E59" s="248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 t="str">
        <f t="shared" si="2"/>
        <v/>
      </c>
    </row>
    <row r="60" spans="1:10" ht="25.5" customHeight="1" x14ac:dyDescent="0.2">
      <c r="A60" s="87">
        <v>3</v>
      </c>
      <c r="B60" s="109" t="s">
        <v>84</v>
      </c>
      <c r="C60" s="248" t="s">
        <v>85</v>
      </c>
      <c r="D60" s="248"/>
      <c r="E60" s="248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 t="str">
        <f t="shared" si="2"/>
        <v/>
      </c>
    </row>
    <row r="61" spans="1:10" ht="25.5" customHeight="1" x14ac:dyDescent="0.2">
      <c r="A61" s="87">
        <v>3</v>
      </c>
      <c r="B61" s="109" t="s">
        <v>86</v>
      </c>
      <c r="C61" s="248" t="s">
        <v>87</v>
      </c>
      <c r="D61" s="248"/>
      <c r="E61" s="248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 t="str">
        <f t="shared" si="2"/>
        <v/>
      </c>
    </row>
    <row r="62" spans="1:10" ht="25.5" customHeight="1" x14ac:dyDescent="0.2">
      <c r="A62" s="87">
        <v>3</v>
      </c>
      <c r="B62" s="109" t="s">
        <v>88</v>
      </c>
      <c r="C62" s="248" t="s">
        <v>89</v>
      </c>
      <c r="D62" s="248"/>
      <c r="E62" s="248"/>
      <c r="F62" s="110">
        <f>'002 12 Pol'!AE12</f>
        <v>0</v>
      </c>
      <c r="G62" s="101">
        <f>'002 12 Pol'!AF12</f>
        <v>0</v>
      </c>
      <c r="H62" s="101"/>
      <c r="I62" s="102">
        <f t="shared" si="1"/>
        <v>0</v>
      </c>
      <c r="J62" s="103" t="str">
        <f t="shared" si="2"/>
        <v/>
      </c>
    </row>
    <row r="63" spans="1:10" ht="25.5" customHeight="1" x14ac:dyDescent="0.2">
      <c r="A63" s="87">
        <v>3</v>
      </c>
      <c r="B63" s="109" t="s">
        <v>90</v>
      </c>
      <c r="C63" s="248" t="s">
        <v>91</v>
      </c>
      <c r="D63" s="248"/>
      <c r="E63" s="248"/>
      <c r="F63" s="110">
        <f>'002 13 Pol'!AE12</f>
        <v>0</v>
      </c>
      <c r="G63" s="101">
        <f>'002 13 Pol'!AF12</f>
        <v>0</v>
      </c>
      <c r="H63" s="101"/>
      <c r="I63" s="102">
        <f t="shared" si="1"/>
        <v>0</v>
      </c>
      <c r="J63" s="103" t="str">
        <f t="shared" si="2"/>
        <v/>
      </c>
    </row>
    <row r="64" spans="1:10" ht="25.5" customHeight="1" x14ac:dyDescent="0.2">
      <c r="A64" s="87">
        <v>3</v>
      </c>
      <c r="B64" s="109" t="s">
        <v>92</v>
      </c>
      <c r="C64" s="248" t="s">
        <v>93</v>
      </c>
      <c r="D64" s="248"/>
      <c r="E64" s="248"/>
      <c r="F64" s="110">
        <f>'002 14 Pol'!AE12</f>
        <v>0</v>
      </c>
      <c r="G64" s="101">
        <f>'002 14 Pol'!AF12</f>
        <v>0</v>
      </c>
      <c r="H64" s="101"/>
      <c r="I64" s="102">
        <f t="shared" si="1"/>
        <v>0</v>
      </c>
      <c r="J64" s="103" t="str">
        <f t="shared" si="2"/>
        <v/>
      </c>
    </row>
    <row r="65" spans="1:52" ht="25.5" customHeight="1" x14ac:dyDescent="0.2">
      <c r="A65" s="87">
        <v>3</v>
      </c>
      <c r="B65" s="109" t="s">
        <v>94</v>
      </c>
      <c r="C65" s="248" t="s">
        <v>95</v>
      </c>
      <c r="D65" s="248"/>
      <c r="E65" s="248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 t="str">
        <f t="shared" si="2"/>
        <v/>
      </c>
    </row>
    <row r="66" spans="1:52" ht="25.5" customHeight="1" x14ac:dyDescent="0.2">
      <c r="A66" s="87"/>
      <c r="B66" s="263" t="s">
        <v>96</v>
      </c>
      <c r="C66" s="264"/>
      <c r="D66" s="264"/>
      <c r="E66" s="264"/>
      <c r="F66" s="111">
        <f>SUMIF(A39:A65,"=1",F39:F65)</f>
        <v>0</v>
      </c>
      <c r="G66" s="112">
        <f>SUMIF(A39:A65,"=1",G39:G65)</f>
        <v>0</v>
      </c>
      <c r="H66" s="112">
        <f>SUMIF(A39:A65,"=1",H39:H65)</f>
        <v>0</v>
      </c>
      <c r="I66" s="113">
        <f>SUMIF(A39:A65,"=1",I39:I65)</f>
        <v>0</v>
      </c>
      <c r="J66" s="114">
        <f>SUMIF(A39:A65,"=1",J39:J65)</f>
        <v>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A70" t="s">
        <v>102</v>
      </c>
      <c r="B70" t="s">
        <v>103</v>
      </c>
    </row>
    <row r="71" spans="1:52" x14ac:dyDescent="0.2">
      <c r="A71" t="s">
        <v>100</v>
      </c>
      <c r="B71" t="s">
        <v>104</v>
      </c>
    </row>
    <row r="72" spans="1:52" x14ac:dyDescent="0.2">
      <c r="A72" t="s">
        <v>102</v>
      </c>
      <c r="B72" t="s">
        <v>105</v>
      </c>
    </row>
    <row r="73" spans="1:52" x14ac:dyDescent="0.2">
      <c r="B73" s="262" t="s">
        <v>106</v>
      </c>
      <c r="C73" s="262"/>
      <c r="D73" s="262"/>
      <c r="E73" s="262"/>
      <c r="F73" s="262"/>
      <c r="G73" s="262"/>
      <c r="H73" s="262"/>
      <c r="I73" s="262"/>
      <c r="J73" s="262"/>
      <c r="AZ73" s="123" t="str">
        <f>B73</f>
        <v>Položky nenavázané na cenovou soustavu (D+M) budou oceněny kompletně včetně přesunu hmot.</v>
      </c>
    </row>
    <row r="74" spans="1:52" x14ac:dyDescent="0.2">
      <c r="A74" t="s">
        <v>102</v>
      </c>
      <c r="B74" t="s">
        <v>107</v>
      </c>
    </row>
    <row r="75" spans="1:52" x14ac:dyDescent="0.2">
      <c r="B75" s="262" t="s">
        <v>106</v>
      </c>
      <c r="C75" s="262"/>
      <c r="D75" s="262"/>
      <c r="E75" s="262"/>
      <c r="F75" s="262"/>
      <c r="G75" s="262"/>
      <c r="H75" s="262"/>
      <c r="I75" s="262"/>
      <c r="J75" s="262"/>
      <c r="AZ75" s="123" t="str">
        <f>B75</f>
        <v>Položky nenavázané na cenovou soustavu (D+M) budou oceněny kompletně včetně přesunu hmot.</v>
      </c>
    </row>
    <row r="76" spans="1:52" x14ac:dyDescent="0.2">
      <c r="A76" t="s">
        <v>102</v>
      </c>
      <c r="B76" t="s">
        <v>108</v>
      </c>
    </row>
    <row r="77" spans="1:52" x14ac:dyDescent="0.2">
      <c r="B77" s="262" t="s">
        <v>106</v>
      </c>
      <c r="C77" s="262"/>
      <c r="D77" s="262"/>
      <c r="E77" s="262"/>
      <c r="F77" s="262"/>
      <c r="G77" s="262"/>
      <c r="H77" s="262"/>
      <c r="I77" s="262"/>
      <c r="J77" s="262"/>
      <c r="AZ77" s="123" t="str">
        <f>B77</f>
        <v>Položky nenavázané na cenovou soustavu (D+M) budou oceněny kompletně včetně přesunu hmot.</v>
      </c>
    </row>
    <row r="78" spans="1:52" x14ac:dyDescent="0.2">
      <c r="A78" t="s">
        <v>102</v>
      </c>
      <c r="B78" t="s">
        <v>109</v>
      </c>
    </row>
    <row r="79" spans="1:52" x14ac:dyDescent="0.2">
      <c r="B79" s="262" t="s">
        <v>106</v>
      </c>
      <c r="C79" s="262"/>
      <c r="D79" s="262"/>
      <c r="E79" s="262"/>
      <c r="F79" s="262"/>
      <c r="G79" s="262"/>
      <c r="H79" s="262"/>
      <c r="I79" s="262"/>
      <c r="J79" s="262"/>
      <c r="AZ79" s="123" t="str">
        <f>B79</f>
        <v>Položky nenavázané na cenovou soustavu (D+M) budou oceněny kompletně včetně přesunu hmot.</v>
      </c>
    </row>
    <row r="80" spans="1:52" x14ac:dyDescent="0.2">
      <c r="A80" t="s">
        <v>102</v>
      </c>
      <c r="B80" t="s">
        <v>110</v>
      </c>
    </row>
    <row r="81" spans="1:52" x14ac:dyDescent="0.2">
      <c r="B81" s="262" t="s">
        <v>106</v>
      </c>
      <c r="C81" s="262"/>
      <c r="D81" s="262"/>
      <c r="E81" s="262"/>
      <c r="F81" s="262"/>
      <c r="G81" s="262"/>
      <c r="H81" s="262"/>
      <c r="I81" s="262"/>
      <c r="J81" s="262"/>
      <c r="AZ81" s="123" t="str">
        <f>B81</f>
        <v>Položky nenavázané na cenovou soustavu (D+M) budou oceněny kompletně včetně přesunu hmot.</v>
      </c>
    </row>
    <row r="82" spans="1:52" x14ac:dyDescent="0.2">
      <c r="A82" t="s">
        <v>102</v>
      </c>
      <c r="B82" t="s">
        <v>111</v>
      </c>
    </row>
    <row r="83" spans="1:52" x14ac:dyDescent="0.2">
      <c r="B83" s="262" t="s">
        <v>106</v>
      </c>
      <c r="C83" s="262"/>
      <c r="D83" s="262"/>
      <c r="E83" s="262"/>
      <c r="F83" s="262"/>
      <c r="G83" s="262"/>
      <c r="H83" s="262"/>
      <c r="I83" s="262"/>
      <c r="J83" s="262"/>
      <c r="AZ83" s="123" t="str">
        <f>B83</f>
        <v>Položky nenavázané na cenovou soustavu (D+M) budou oceněny kompletně včetně přesunu hmot.</v>
      </c>
    </row>
    <row r="84" spans="1:52" x14ac:dyDescent="0.2">
      <c r="A84" t="s">
        <v>102</v>
      </c>
      <c r="B84" t="s">
        <v>112</v>
      </c>
    </row>
    <row r="85" spans="1:52" x14ac:dyDescent="0.2">
      <c r="B85" s="262" t="s">
        <v>106</v>
      </c>
      <c r="C85" s="262"/>
      <c r="D85" s="262"/>
      <c r="E85" s="262"/>
      <c r="F85" s="262"/>
      <c r="G85" s="262"/>
      <c r="H85" s="262"/>
      <c r="I85" s="262"/>
      <c r="J85" s="262"/>
      <c r="AZ85" s="123" t="str">
        <f>B85</f>
        <v>Položky nenavázané na cenovou soustavu (D+M) budou oceněny kompletně včetně přesunu hmot.</v>
      </c>
    </row>
    <row r="86" spans="1:52" x14ac:dyDescent="0.2">
      <c r="A86" t="s">
        <v>102</v>
      </c>
      <c r="B86" t="s">
        <v>113</v>
      </c>
    </row>
    <row r="87" spans="1:52" x14ac:dyDescent="0.2">
      <c r="B87" s="262" t="s">
        <v>106</v>
      </c>
      <c r="C87" s="262"/>
      <c r="D87" s="262"/>
      <c r="E87" s="262"/>
      <c r="F87" s="262"/>
      <c r="G87" s="262"/>
      <c r="H87" s="262"/>
      <c r="I87" s="262"/>
      <c r="J87" s="262"/>
      <c r="AZ87" s="123" t="str">
        <f>B87</f>
        <v>Položky nenavázané na cenovou soustavu (D+M) budou oceněny kompletně včetně přesunu hmot.</v>
      </c>
    </row>
    <row r="88" spans="1:52" x14ac:dyDescent="0.2">
      <c r="A88" t="s">
        <v>102</v>
      </c>
      <c r="B88" t="s">
        <v>114</v>
      </c>
    </row>
    <row r="89" spans="1:52" x14ac:dyDescent="0.2">
      <c r="B89" s="262" t="s">
        <v>106</v>
      </c>
      <c r="C89" s="262"/>
      <c r="D89" s="262"/>
      <c r="E89" s="262"/>
      <c r="F89" s="262"/>
      <c r="G89" s="262"/>
      <c r="H89" s="262"/>
      <c r="I89" s="262"/>
      <c r="J89" s="262"/>
      <c r="AZ89" s="123" t="str">
        <f>B89</f>
        <v>Položky nenavázané na cenovou soustavu (D+M) budou oceněny kompletně včetně přesunu hmot.</v>
      </c>
    </row>
    <row r="90" spans="1:52" x14ac:dyDescent="0.2">
      <c r="A90" t="s">
        <v>102</v>
      </c>
      <c r="B90" t="s">
        <v>115</v>
      </c>
    </row>
    <row r="91" spans="1:52" x14ac:dyDescent="0.2">
      <c r="B91" s="262" t="s">
        <v>106</v>
      </c>
      <c r="C91" s="262"/>
      <c r="D91" s="262"/>
      <c r="E91" s="262"/>
      <c r="F91" s="262"/>
      <c r="G91" s="262"/>
      <c r="H91" s="262"/>
      <c r="I91" s="262"/>
      <c r="J91" s="262"/>
      <c r="AZ91" s="123" t="str">
        <f>B91</f>
        <v>Položky nenavázané na cenovou soustavu (D+M) budou oceněny kompletně včetně přesunu hmot.</v>
      </c>
    </row>
    <row r="92" spans="1:52" x14ac:dyDescent="0.2">
      <c r="A92" t="s">
        <v>102</v>
      </c>
      <c r="B92" t="s">
        <v>116</v>
      </c>
    </row>
    <row r="93" spans="1:52" x14ac:dyDescent="0.2">
      <c r="B93" s="262" t="s">
        <v>106</v>
      </c>
      <c r="C93" s="262"/>
      <c r="D93" s="262"/>
      <c r="E93" s="262"/>
      <c r="F93" s="262"/>
      <c r="G93" s="262"/>
      <c r="H93" s="262"/>
      <c r="I93" s="262"/>
      <c r="J93" s="262"/>
      <c r="AZ93" s="123" t="str">
        <f>B93</f>
        <v>Položky nenavázané na cenovou soustavu (D+M) budou oceněny kompletně včetně přesunu hmot.</v>
      </c>
    </row>
    <row r="94" spans="1:52" x14ac:dyDescent="0.2">
      <c r="A94" t="s">
        <v>102</v>
      </c>
      <c r="B94" t="s">
        <v>117</v>
      </c>
    </row>
    <row r="95" spans="1:52" x14ac:dyDescent="0.2">
      <c r="B95" s="262" t="s">
        <v>106</v>
      </c>
      <c r="C95" s="262"/>
      <c r="D95" s="262"/>
      <c r="E95" s="262"/>
      <c r="F95" s="262"/>
      <c r="G95" s="262"/>
      <c r="H95" s="262"/>
      <c r="I95" s="262"/>
      <c r="J95" s="262"/>
      <c r="AZ95" s="123" t="str">
        <f>B95</f>
        <v>Položky nenavázané na cenovou soustavu (D+M) budou oceněny kompletně včetně přesunu hmot.</v>
      </c>
    </row>
    <row r="96" spans="1:52" x14ac:dyDescent="0.2">
      <c r="A96" t="s">
        <v>102</v>
      </c>
      <c r="B96" t="s">
        <v>118</v>
      </c>
    </row>
    <row r="97" spans="1:52" x14ac:dyDescent="0.2">
      <c r="B97" s="262" t="s">
        <v>106</v>
      </c>
      <c r="C97" s="262"/>
      <c r="D97" s="262"/>
      <c r="E97" s="262"/>
      <c r="F97" s="262"/>
      <c r="G97" s="262"/>
      <c r="H97" s="262"/>
      <c r="I97" s="262"/>
      <c r="J97" s="262"/>
      <c r="AZ97" s="123" t="str">
        <f>B97</f>
        <v>Položky nenavázané na cenovou soustavu (D+M) budou oceněny kompletně včetně přesunu hmot.</v>
      </c>
    </row>
    <row r="98" spans="1:52" x14ac:dyDescent="0.2">
      <c r="A98" t="s">
        <v>102</v>
      </c>
      <c r="B98" t="s">
        <v>119</v>
      </c>
    </row>
    <row r="99" spans="1:52" x14ac:dyDescent="0.2">
      <c r="B99" s="262" t="s">
        <v>106</v>
      </c>
      <c r="C99" s="262"/>
      <c r="D99" s="262"/>
      <c r="E99" s="262"/>
      <c r="F99" s="262"/>
      <c r="G99" s="262"/>
      <c r="H99" s="262"/>
      <c r="I99" s="262"/>
      <c r="J99" s="262"/>
      <c r="AZ99" s="123" t="str">
        <f>B99</f>
        <v>Položky nenavázané na cenovou soustavu (D+M) budou oceněny kompletně včetně přesunu hmot.</v>
      </c>
    </row>
    <row r="100" spans="1:52" x14ac:dyDescent="0.2">
      <c r="A100" t="s">
        <v>102</v>
      </c>
      <c r="B100" t="s">
        <v>120</v>
      </c>
    </row>
    <row r="101" spans="1:52" x14ac:dyDescent="0.2">
      <c r="B101" s="262" t="s">
        <v>106</v>
      </c>
      <c r="C101" s="262"/>
      <c r="D101" s="262"/>
      <c r="E101" s="262"/>
      <c r="F101" s="262"/>
      <c r="G101" s="262"/>
      <c r="H101" s="262"/>
      <c r="I101" s="262"/>
      <c r="J101" s="262"/>
      <c r="AZ101" s="123" t="str">
        <f>B101</f>
        <v>Položky nenavázané na cenovou soustavu (D+M) budou oceněny kompletně včetně přesunu hmot.</v>
      </c>
    </row>
    <row r="102" spans="1:52" x14ac:dyDescent="0.2">
      <c r="A102" t="s">
        <v>102</v>
      </c>
      <c r="B102" t="s">
        <v>121</v>
      </c>
    </row>
    <row r="103" spans="1:52" x14ac:dyDescent="0.2">
      <c r="B103" s="262" t="s">
        <v>106</v>
      </c>
      <c r="C103" s="262"/>
      <c r="D103" s="262"/>
      <c r="E103" s="262"/>
      <c r="F103" s="262"/>
      <c r="G103" s="262"/>
      <c r="H103" s="262"/>
      <c r="I103" s="262"/>
      <c r="J103" s="262"/>
      <c r="AZ103" s="123" t="str">
        <f>B103</f>
        <v>Položky nenavázané na cenovou soustavu (D+M) budou oceněny kompletně včetně přesunu hmot.</v>
      </c>
    </row>
    <row r="104" spans="1:52" x14ac:dyDescent="0.2">
      <c r="A104" t="s">
        <v>102</v>
      </c>
      <c r="B104" t="s">
        <v>122</v>
      </c>
    </row>
    <row r="105" spans="1:52" x14ac:dyDescent="0.2">
      <c r="B105" s="262" t="s">
        <v>106</v>
      </c>
      <c r="C105" s="262"/>
      <c r="D105" s="262"/>
      <c r="E105" s="262"/>
      <c r="F105" s="262"/>
      <c r="G105" s="262"/>
      <c r="H105" s="262"/>
      <c r="I105" s="262"/>
      <c r="J105" s="262"/>
      <c r="AZ105" s="123" t="str">
        <f>B105</f>
        <v>Položky nenavázané na cenovou soustavu (D+M) budou oceněny kompletně včetně přesunu hmot.</v>
      </c>
    </row>
    <row r="106" spans="1:52" x14ac:dyDescent="0.2">
      <c r="A106" t="s">
        <v>102</v>
      </c>
      <c r="B106" t="s">
        <v>123</v>
      </c>
    </row>
    <row r="107" spans="1:52" x14ac:dyDescent="0.2">
      <c r="B107" s="262" t="s">
        <v>106</v>
      </c>
      <c r="C107" s="262"/>
      <c r="D107" s="262"/>
      <c r="E107" s="262"/>
      <c r="F107" s="262"/>
      <c r="G107" s="262"/>
      <c r="H107" s="262"/>
      <c r="I107" s="262"/>
      <c r="J107" s="262"/>
      <c r="AZ107" s="123" t="str">
        <f>B107</f>
        <v>Položky nenavázané na cenovou soustavu (D+M) budou oceněny kompletně včetně přesunu hmot.</v>
      </c>
    </row>
    <row r="108" spans="1:52" x14ac:dyDescent="0.2">
      <c r="A108" t="s">
        <v>102</v>
      </c>
      <c r="B108" t="s">
        <v>124</v>
      </c>
    </row>
    <row r="109" spans="1:52" x14ac:dyDescent="0.2">
      <c r="A109" t="s">
        <v>102</v>
      </c>
      <c r="B109" t="s">
        <v>125</v>
      </c>
    </row>
    <row r="110" spans="1:52" x14ac:dyDescent="0.2">
      <c r="A110" t="s">
        <v>102</v>
      </c>
      <c r="B110" t="s">
        <v>126</v>
      </c>
    </row>
    <row r="111" spans="1:52" x14ac:dyDescent="0.2">
      <c r="A111" t="s">
        <v>102</v>
      </c>
      <c r="B111" t="s">
        <v>127</v>
      </c>
    </row>
    <row r="114" spans="1:10" ht="15.75" x14ac:dyDescent="0.25">
      <c r="B114" s="124" t="s">
        <v>128</v>
      </c>
    </row>
    <row r="116" spans="1:10" ht="25.5" customHeight="1" x14ac:dyDescent="0.2">
      <c r="A116" s="126"/>
      <c r="B116" s="129" t="s">
        <v>17</v>
      </c>
      <c r="C116" s="129" t="s">
        <v>5</v>
      </c>
      <c r="D116" s="130"/>
      <c r="E116" s="130"/>
      <c r="F116" s="131" t="s">
        <v>129</v>
      </c>
      <c r="G116" s="131"/>
      <c r="H116" s="131"/>
      <c r="I116" s="131" t="s">
        <v>29</v>
      </c>
      <c r="J116" s="131" t="s">
        <v>0</v>
      </c>
    </row>
    <row r="117" spans="1:10" ht="36.75" customHeight="1" x14ac:dyDescent="0.2">
      <c r="A117" s="127"/>
      <c r="B117" s="132" t="s">
        <v>130</v>
      </c>
      <c r="C117" s="265" t="s">
        <v>131</v>
      </c>
      <c r="D117" s="266"/>
      <c r="E117" s="266"/>
      <c r="F117" s="139" t="s">
        <v>24</v>
      </c>
      <c r="G117" s="140"/>
      <c r="H117" s="140"/>
      <c r="I117" s="140">
        <f>'002 01 Pol'!G8+'002 02 Pol'!G8+'002 02 Pol'!G2113+'002 04 Pol'!G8+'002 08 Pol'!G8+'002 09 Pol'!G8+'002 15 Pol'!G8</f>
        <v>0</v>
      </c>
      <c r="J117" s="136" t="str">
        <f>IF(I208=0,"",I117/I208*100)</f>
        <v/>
      </c>
    </row>
    <row r="118" spans="1:10" ht="36.75" customHeight="1" x14ac:dyDescent="0.2">
      <c r="A118" s="127"/>
      <c r="B118" s="132" t="s">
        <v>86</v>
      </c>
      <c r="C118" s="265" t="s">
        <v>132</v>
      </c>
      <c r="D118" s="266"/>
      <c r="E118" s="266"/>
      <c r="F118" s="139" t="s">
        <v>24</v>
      </c>
      <c r="G118" s="140"/>
      <c r="H118" s="140"/>
      <c r="I118" s="140">
        <f>'002 08 Pol'!G38+'002 09 Pol'!G35</f>
        <v>0</v>
      </c>
      <c r="J118" s="136" t="str">
        <f>IF(I208=0,"",I118/I208*100)</f>
        <v/>
      </c>
    </row>
    <row r="119" spans="1:10" ht="36.75" customHeight="1" x14ac:dyDescent="0.2">
      <c r="A119" s="127"/>
      <c r="B119" s="132" t="s">
        <v>49</v>
      </c>
      <c r="C119" s="265" t="s">
        <v>133</v>
      </c>
      <c r="D119" s="266"/>
      <c r="E119" s="266"/>
      <c r="F119" s="139" t="s">
        <v>24</v>
      </c>
      <c r="G119" s="140"/>
      <c r="H119" s="140"/>
      <c r="I119" s="140">
        <f>'002 02 Pol'!G122</f>
        <v>0</v>
      </c>
      <c r="J119" s="136" t="str">
        <f>IF(I208=0,"",I119/I208*100)</f>
        <v/>
      </c>
    </row>
    <row r="120" spans="1:10" ht="36.75" customHeight="1" x14ac:dyDescent="0.2">
      <c r="A120" s="127"/>
      <c r="B120" s="132" t="s">
        <v>134</v>
      </c>
      <c r="C120" s="265" t="s">
        <v>135</v>
      </c>
      <c r="D120" s="266"/>
      <c r="E120" s="266"/>
      <c r="F120" s="139" t="s">
        <v>24</v>
      </c>
      <c r="G120" s="140"/>
      <c r="H120" s="140"/>
      <c r="I120" s="140">
        <f>'002 04 Pol'!G64</f>
        <v>0</v>
      </c>
      <c r="J120" s="136" t="str">
        <f>IF(I208=0,"",I120/I208*100)</f>
        <v/>
      </c>
    </row>
    <row r="121" spans="1:10" ht="36.75" customHeight="1" x14ac:dyDescent="0.2">
      <c r="A121" s="127"/>
      <c r="B121" s="132" t="s">
        <v>136</v>
      </c>
      <c r="C121" s="265" t="s">
        <v>137</v>
      </c>
      <c r="D121" s="266"/>
      <c r="E121" s="266"/>
      <c r="F121" s="139" t="s">
        <v>24</v>
      </c>
      <c r="G121" s="140"/>
      <c r="H121" s="140"/>
      <c r="I121" s="140">
        <f>'002 04 Pol'!G67</f>
        <v>0</v>
      </c>
      <c r="J121" s="136" t="str">
        <f>IF(I208=0,"",I121/I208*100)</f>
        <v/>
      </c>
    </row>
    <row r="122" spans="1:10" ht="36.75" customHeight="1" x14ac:dyDescent="0.2">
      <c r="A122" s="127"/>
      <c r="B122" s="132" t="s">
        <v>138</v>
      </c>
      <c r="C122" s="265" t="s">
        <v>139</v>
      </c>
      <c r="D122" s="266"/>
      <c r="E122" s="266"/>
      <c r="F122" s="139" t="s">
        <v>24</v>
      </c>
      <c r="G122" s="140"/>
      <c r="H122" s="140"/>
      <c r="I122" s="140">
        <f>'001 2 Pol'!G8+'001 2 Pol'!G214+'002 15 Pol'!G20</f>
        <v>0</v>
      </c>
      <c r="J122" s="136" t="str">
        <f>IF(I208=0,"",I122/I208*100)</f>
        <v/>
      </c>
    </row>
    <row r="123" spans="1:10" ht="36.75" customHeight="1" x14ac:dyDescent="0.2">
      <c r="A123" s="127"/>
      <c r="B123" s="132" t="s">
        <v>140</v>
      </c>
      <c r="C123" s="265" t="s">
        <v>141</v>
      </c>
      <c r="D123" s="266"/>
      <c r="E123" s="266"/>
      <c r="F123" s="139" t="s">
        <v>24</v>
      </c>
      <c r="G123" s="140"/>
      <c r="H123" s="140"/>
      <c r="I123" s="140">
        <f>'001 2 Pol'!G130</f>
        <v>0</v>
      </c>
      <c r="J123" s="136" t="str">
        <f>IF(I208=0,"",I123/I208*100)</f>
        <v/>
      </c>
    </row>
    <row r="124" spans="1:10" ht="36.75" customHeight="1" x14ac:dyDescent="0.2">
      <c r="A124" s="127"/>
      <c r="B124" s="132" t="s">
        <v>142</v>
      </c>
      <c r="C124" s="265" t="s">
        <v>143</v>
      </c>
      <c r="D124" s="266"/>
      <c r="E124" s="266"/>
      <c r="F124" s="139" t="s">
        <v>24</v>
      </c>
      <c r="G124" s="140"/>
      <c r="H124" s="140"/>
      <c r="I124" s="140">
        <f>'001 2 Pol'!G413+'001 2 Pol'!G603+'002 01 Pol'!G55</f>
        <v>0</v>
      </c>
      <c r="J124" s="136" t="str">
        <f>IF(I208=0,"",I124/I208*100)</f>
        <v/>
      </c>
    </row>
    <row r="125" spans="1:10" ht="36.75" customHeight="1" x14ac:dyDescent="0.2">
      <c r="A125" s="127"/>
      <c r="B125" s="132" t="s">
        <v>144</v>
      </c>
      <c r="C125" s="265" t="s">
        <v>145</v>
      </c>
      <c r="D125" s="266"/>
      <c r="E125" s="266"/>
      <c r="F125" s="139" t="s">
        <v>24</v>
      </c>
      <c r="G125" s="140"/>
      <c r="H125" s="140"/>
      <c r="I125" s="140">
        <f>'002 08 Pol'!G44+'002 09 Pol'!G39</f>
        <v>0</v>
      </c>
      <c r="J125" s="136" t="str">
        <f>IF(I208=0,"",I125/I208*100)</f>
        <v/>
      </c>
    </row>
    <row r="126" spans="1:10" ht="36.75" customHeight="1" x14ac:dyDescent="0.2">
      <c r="A126" s="127"/>
      <c r="B126" s="132" t="s">
        <v>146</v>
      </c>
      <c r="C126" s="265" t="s">
        <v>147</v>
      </c>
      <c r="D126" s="266"/>
      <c r="E126" s="266"/>
      <c r="F126" s="139" t="s">
        <v>24</v>
      </c>
      <c r="G126" s="140"/>
      <c r="H126" s="140"/>
      <c r="I126" s="140">
        <f>'001 2 Pol'!G84+'002 01 Pol'!G59+'002 15 Pol'!G24</f>
        <v>0</v>
      </c>
      <c r="J126" s="136" t="str">
        <f>IF(I208=0,"",I126/I208*100)</f>
        <v/>
      </c>
    </row>
    <row r="127" spans="1:10" ht="36.75" customHeight="1" x14ac:dyDescent="0.2">
      <c r="A127" s="127"/>
      <c r="B127" s="132" t="s">
        <v>148</v>
      </c>
      <c r="C127" s="265" t="s">
        <v>149</v>
      </c>
      <c r="D127" s="266"/>
      <c r="E127" s="266"/>
      <c r="F127" s="139" t="s">
        <v>24</v>
      </c>
      <c r="G127" s="140"/>
      <c r="H127" s="140"/>
      <c r="I127" s="140">
        <f>'002 08 Pol'!G48+'002 09 Pol'!G43</f>
        <v>0</v>
      </c>
      <c r="J127" s="136" t="str">
        <f>IF(I208=0,"",I127/I208*100)</f>
        <v/>
      </c>
    </row>
    <row r="128" spans="1:10" ht="36.75" customHeight="1" x14ac:dyDescent="0.2">
      <c r="A128" s="127"/>
      <c r="B128" s="132" t="s">
        <v>150</v>
      </c>
      <c r="C128" s="265" t="s">
        <v>151</v>
      </c>
      <c r="D128" s="266"/>
      <c r="E128" s="266"/>
      <c r="F128" s="139" t="s">
        <v>24</v>
      </c>
      <c r="G128" s="140"/>
      <c r="H128" s="140"/>
      <c r="I128" s="140">
        <f>'001 2 Pol'!G104</f>
        <v>0</v>
      </c>
      <c r="J128" s="136" t="str">
        <f>IF(I208=0,"",I128/I208*100)</f>
        <v/>
      </c>
    </row>
    <row r="129" spans="1:10" ht="36.75" customHeight="1" x14ac:dyDescent="0.2">
      <c r="A129" s="127"/>
      <c r="B129" s="132" t="s">
        <v>152</v>
      </c>
      <c r="C129" s="265" t="s">
        <v>153</v>
      </c>
      <c r="D129" s="266"/>
      <c r="E129" s="266"/>
      <c r="F129" s="139" t="s">
        <v>24</v>
      </c>
      <c r="G129" s="140"/>
      <c r="H129" s="140"/>
      <c r="I129" s="140">
        <f>'002 02 Pol'!G438</f>
        <v>0</v>
      </c>
      <c r="J129" s="136" t="str">
        <f>IF(I208=0,"",I129/I208*100)</f>
        <v/>
      </c>
    </row>
    <row r="130" spans="1:10" ht="36.75" customHeight="1" x14ac:dyDescent="0.2">
      <c r="A130" s="127"/>
      <c r="B130" s="132" t="s">
        <v>154</v>
      </c>
      <c r="C130" s="265" t="s">
        <v>155</v>
      </c>
      <c r="D130" s="266"/>
      <c r="E130" s="266"/>
      <c r="F130" s="139" t="s">
        <v>24</v>
      </c>
      <c r="G130" s="140"/>
      <c r="H130" s="140"/>
      <c r="I130" s="140">
        <f>'002 09 Pol'!G50</f>
        <v>0</v>
      </c>
      <c r="J130" s="136" t="str">
        <f>IF(I208=0,"",I130/I208*100)</f>
        <v/>
      </c>
    </row>
    <row r="131" spans="1:10" ht="36.75" customHeight="1" x14ac:dyDescent="0.2">
      <c r="A131" s="127"/>
      <c r="B131" s="132" t="s">
        <v>156</v>
      </c>
      <c r="C131" s="265" t="s">
        <v>157</v>
      </c>
      <c r="D131" s="266"/>
      <c r="E131" s="266"/>
      <c r="F131" s="139" t="s">
        <v>24</v>
      </c>
      <c r="G131" s="140"/>
      <c r="H131" s="140"/>
      <c r="I131" s="140">
        <f>'002 09 Pol'!G54</f>
        <v>0</v>
      </c>
      <c r="J131" s="136" t="str">
        <f>IF(I208=0,"",I131/I208*100)</f>
        <v/>
      </c>
    </row>
    <row r="132" spans="1:10" ht="36.75" customHeight="1" x14ac:dyDescent="0.2">
      <c r="A132" s="127"/>
      <c r="B132" s="132" t="s">
        <v>156</v>
      </c>
      <c r="C132" s="265" t="s">
        <v>158</v>
      </c>
      <c r="D132" s="266"/>
      <c r="E132" s="266"/>
      <c r="F132" s="139" t="s">
        <v>24</v>
      </c>
      <c r="G132" s="140"/>
      <c r="H132" s="140"/>
      <c r="I132" s="140">
        <f>'002 08 Pol'!G55</f>
        <v>0</v>
      </c>
      <c r="J132" s="136" t="str">
        <f>IF(I208=0,"",I132/I208*100)</f>
        <v/>
      </c>
    </row>
    <row r="133" spans="1:10" ht="36.75" customHeight="1" x14ac:dyDescent="0.2">
      <c r="A133" s="127"/>
      <c r="B133" s="132" t="s">
        <v>159</v>
      </c>
      <c r="C133" s="265" t="s">
        <v>160</v>
      </c>
      <c r="D133" s="266"/>
      <c r="E133" s="266"/>
      <c r="F133" s="139" t="s">
        <v>24</v>
      </c>
      <c r="G133" s="140"/>
      <c r="H133" s="140"/>
      <c r="I133" s="140">
        <f>'002 04 Pol'!G76+'002 08 Pol'!G60+'002 09 Pol'!G56</f>
        <v>0</v>
      </c>
      <c r="J133" s="136" t="str">
        <f>IF(I208=0,"",I133/I208*100)</f>
        <v/>
      </c>
    </row>
    <row r="134" spans="1:10" ht="36.75" customHeight="1" x14ac:dyDescent="0.2">
      <c r="A134" s="127"/>
      <c r="B134" s="132" t="s">
        <v>161</v>
      </c>
      <c r="C134" s="265" t="s">
        <v>162</v>
      </c>
      <c r="D134" s="266"/>
      <c r="E134" s="266"/>
      <c r="F134" s="139" t="s">
        <v>24</v>
      </c>
      <c r="G134" s="140"/>
      <c r="H134" s="140"/>
      <c r="I134" s="140">
        <f>'002 02 Pol'!G704+'002 08 Pol'!G83+'002 09 Pol'!G69</f>
        <v>0</v>
      </c>
      <c r="J134" s="136" t="str">
        <f>IF(I208=0,"",I134/I208*100)</f>
        <v/>
      </c>
    </row>
    <row r="135" spans="1:10" ht="36.75" customHeight="1" x14ac:dyDescent="0.2">
      <c r="A135" s="127"/>
      <c r="B135" s="132" t="s">
        <v>163</v>
      </c>
      <c r="C135" s="265" t="s">
        <v>164</v>
      </c>
      <c r="D135" s="266"/>
      <c r="E135" s="266"/>
      <c r="F135" s="139" t="s">
        <v>24</v>
      </c>
      <c r="G135" s="140"/>
      <c r="H135" s="140"/>
      <c r="I135" s="140">
        <f>'002 04 Pol'!G98</f>
        <v>0</v>
      </c>
      <c r="J135" s="136" t="str">
        <f>IF(I208=0,"",I135/I208*100)</f>
        <v/>
      </c>
    </row>
    <row r="136" spans="1:10" ht="36.75" customHeight="1" x14ac:dyDescent="0.2">
      <c r="A136" s="127"/>
      <c r="B136" s="132" t="s">
        <v>165</v>
      </c>
      <c r="C136" s="265" t="s">
        <v>166</v>
      </c>
      <c r="D136" s="266"/>
      <c r="E136" s="266"/>
      <c r="F136" s="139" t="s">
        <v>24</v>
      </c>
      <c r="G136" s="140"/>
      <c r="H136" s="140"/>
      <c r="I136" s="140">
        <f>'002 02 Pol'!G793</f>
        <v>0</v>
      </c>
      <c r="J136" s="136" t="str">
        <f>IF(I208=0,"",I136/I208*100)</f>
        <v/>
      </c>
    </row>
    <row r="137" spans="1:10" ht="36.75" customHeight="1" x14ac:dyDescent="0.2">
      <c r="A137" s="127"/>
      <c r="B137" s="132" t="s">
        <v>167</v>
      </c>
      <c r="C137" s="265" t="s">
        <v>168</v>
      </c>
      <c r="D137" s="266"/>
      <c r="E137" s="266"/>
      <c r="F137" s="139" t="s">
        <v>24</v>
      </c>
      <c r="G137" s="140"/>
      <c r="H137" s="140"/>
      <c r="I137" s="140">
        <f>'002 02 Pol'!G823</f>
        <v>0</v>
      </c>
      <c r="J137" s="136" t="str">
        <f>IF(I208=0,"",I137/I208*100)</f>
        <v/>
      </c>
    </row>
    <row r="138" spans="1:10" ht="36.75" customHeight="1" x14ac:dyDescent="0.2">
      <c r="A138" s="127"/>
      <c r="B138" s="132" t="s">
        <v>169</v>
      </c>
      <c r="C138" s="265" t="s">
        <v>170</v>
      </c>
      <c r="D138" s="266"/>
      <c r="E138" s="266"/>
      <c r="F138" s="139" t="s">
        <v>24</v>
      </c>
      <c r="G138" s="140"/>
      <c r="H138" s="140"/>
      <c r="I138" s="140">
        <f>'002 01 Pol'!G72+'002 02 Pol'!G950</f>
        <v>0</v>
      </c>
      <c r="J138" s="136" t="str">
        <f>IF(I208=0,"",I138/I208*100)</f>
        <v/>
      </c>
    </row>
    <row r="139" spans="1:10" ht="36.75" customHeight="1" x14ac:dyDescent="0.2">
      <c r="A139" s="127"/>
      <c r="B139" s="132" t="s">
        <v>171</v>
      </c>
      <c r="C139" s="265" t="s">
        <v>172</v>
      </c>
      <c r="D139" s="266"/>
      <c r="E139" s="266"/>
      <c r="F139" s="139" t="s">
        <v>24</v>
      </c>
      <c r="G139" s="140"/>
      <c r="H139" s="140"/>
      <c r="I139" s="140">
        <f>'002 04 Pol'!G102</f>
        <v>0</v>
      </c>
      <c r="J139" s="136" t="str">
        <f>IF(I208=0,"",I139/I208*100)</f>
        <v/>
      </c>
    </row>
    <row r="140" spans="1:10" ht="36.75" customHeight="1" x14ac:dyDescent="0.2">
      <c r="A140" s="127"/>
      <c r="B140" s="132" t="s">
        <v>173</v>
      </c>
      <c r="C140" s="265" t="s">
        <v>174</v>
      </c>
      <c r="D140" s="266"/>
      <c r="E140" s="266"/>
      <c r="F140" s="139" t="s">
        <v>24</v>
      </c>
      <c r="G140" s="140"/>
      <c r="H140" s="140"/>
      <c r="I140" s="140">
        <f>'001 2 Pol'!G600+'002 01 Pol'!G76+'002 02 Pol'!G956+'002 04 Pol'!G105+'002 08 Pol'!G86+'002 09 Pol'!G72</f>
        <v>0</v>
      </c>
      <c r="J140" s="136" t="str">
        <f>IF(I208=0,"",I140/I208*100)</f>
        <v/>
      </c>
    </row>
    <row r="141" spans="1:10" ht="36.75" customHeight="1" x14ac:dyDescent="0.2">
      <c r="A141" s="127"/>
      <c r="B141" s="132" t="s">
        <v>175</v>
      </c>
      <c r="C141" s="265" t="s">
        <v>176</v>
      </c>
      <c r="D141" s="266"/>
      <c r="E141" s="266"/>
      <c r="F141" s="139" t="s">
        <v>25</v>
      </c>
      <c r="G141" s="140"/>
      <c r="H141" s="140"/>
      <c r="I141" s="140">
        <f>'002 02 Pol'!G959+'002 04 Pol'!G108</f>
        <v>0</v>
      </c>
      <c r="J141" s="136" t="str">
        <f>IF(I208=0,"",I141/I208*100)</f>
        <v/>
      </c>
    </row>
    <row r="142" spans="1:10" ht="36.75" customHeight="1" x14ac:dyDescent="0.2">
      <c r="A142" s="127"/>
      <c r="B142" s="132" t="s">
        <v>177</v>
      </c>
      <c r="C142" s="265" t="s">
        <v>178</v>
      </c>
      <c r="D142" s="266"/>
      <c r="E142" s="266"/>
      <c r="F142" s="139" t="s">
        <v>25</v>
      </c>
      <c r="G142" s="140"/>
      <c r="H142" s="140"/>
      <c r="I142" s="140">
        <f>'002 02 Pol'!G1030</f>
        <v>0</v>
      </c>
      <c r="J142" s="136" t="str">
        <f>IF(I208=0,"",I142/I208*100)</f>
        <v/>
      </c>
    </row>
    <row r="143" spans="1:10" ht="36.75" customHeight="1" x14ac:dyDescent="0.2">
      <c r="A143" s="127"/>
      <c r="B143" s="132" t="s">
        <v>179</v>
      </c>
      <c r="C143" s="265" t="s">
        <v>180</v>
      </c>
      <c r="D143" s="266"/>
      <c r="E143" s="266"/>
      <c r="F143" s="139" t="s">
        <v>25</v>
      </c>
      <c r="G143" s="140"/>
      <c r="H143" s="140"/>
      <c r="I143" s="140">
        <f>'001 2 Pol'!G17+'002 04 Pol'!G119+'002 15 Pol'!G28</f>
        <v>0</v>
      </c>
      <c r="J143" s="136" t="str">
        <f>IF(I208=0,"",I143/I208*100)</f>
        <v/>
      </c>
    </row>
    <row r="144" spans="1:10" ht="36.75" customHeight="1" x14ac:dyDescent="0.2">
      <c r="A144" s="127"/>
      <c r="B144" s="132" t="s">
        <v>181</v>
      </c>
      <c r="C144" s="265" t="s">
        <v>182</v>
      </c>
      <c r="D144" s="266"/>
      <c r="E144" s="266"/>
      <c r="F144" s="139" t="s">
        <v>25</v>
      </c>
      <c r="G144" s="140"/>
      <c r="H144" s="140"/>
      <c r="I144" s="140">
        <f>'002 04 Pol'!G128</f>
        <v>0</v>
      </c>
      <c r="J144" s="136" t="str">
        <f>IF(I208=0,"",I144/I208*100)</f>
        <v/>
      </c>
    </row>
    <row r="145" spans="1:10" ht="36.75" customHeight="1" x14ac:dyDescent="0.2">
      <c r="A145" s="127"/>
      <c r="B145" s="132" t="s">
        <v>183</v>
      </c>
      <c r="C145" s="265" t="s">
        <v>184</v>
      </c>
      <c r="D145" s="266"/>
      <c r="E145" s="266"/>
      <c r="F145" s="139" t="s">
        <v>25</v>
      </c>
      <c r="G145" s="140"/>
      <c r="H145" s="140"/>
      <c r="I145" s="140">
        <f>'002 04 Pol'!G182</f>
        <v>0</v>
      </c>
      <c r="J145" s="136" t="str">
        <f>IF(I208=0,"",I145/I208*100)</f>
        <v/>
      </c>
    </row>
    <row r="146" spans="1:10" ht="36.75" customHeight="1" x14ac:dyDescent="0.2">
      <c r="A146" s="127"/>
      <c r="B146" s="132" t="s">
        <v>185</v>
      </c>
      <c r="C146" s="265" t="s">
        <v>186</v>
      </c>
      <c r="D146" s="266"/>
      <c r="E146" s="266"/>
      <c r="F146" s="139" t="s">
        <v>25</v>
      </c>
      <c r="G146" s="140"/>
      <c r="H146" s="140"/>
      <c r="I146" s="140">
        <f>'002 04 Pol'!G237</f>
        <v>0</v>
      </c>
      <c r="J146" s="136" t="str">
        <f>IF(I208=0,"",I146/I208*100)</f>
        <v/>
      </c>
    </row>
    <row r="147" spans="1:10" ht="36.75" customHeight="1" x14ac:dyDescent="0.2">
      <c r="A147" s="127"/>
      <c r="B147" s="132" t="s">
        <v>187</v>
      </c>
      <c r="C147" s="265" t="s">
        <v>188</v>
      </c>
      <c r="D147" s="266"/>
      <c r="E147" s="266"/>
      <c r="F147" s="139" t="s">
        <v>25</v>
      </c>
      <c r="G147" s="140"/>
      <c r="H147" s="140"/>
      <c r="I147" s="140">
        <f>'002 04 Pol'!G259</f>
        <v>0</v>
      </c>
      <c r="J147" s="136" t="str">
        <f>IF(I208=0,"",I147/I208*100)</f>
        <v/>
      </c>
    </row>
    <row r="148" spans="1:10" ht="36.75" customHeight="1" x14ac:dyDescent="0.2">
      <c r="A148" s="127"/>
      <c r="B148" s="132" t="s">
        <v>189</v>
      </c>
      <c r="C148" s="265" t="s">
        <v>190</v>
      </c>
      <c r="D148" s="266"/>
      <c r="E148" s="266"/>
      <c r="F148" s="139" t="s">
        <v>25</v>
      </c>
      <c r="G148" s="140"/>
      <c r="H148" s="140"/>
      <c r="I148" s="140">
        <f>'002 03 Pol'!G8</f>
        <v>0</v>
      </c>
      <c r="J148" s="136" t="str">
        <f>IF(I208=0,"",I148/I208*100)</f>
        <v/>
      </c>
    </row>
    <row r="149" spans="1:10" ht="36.75" customHeight="1" x14ac:dyDescent="0.2">
      <c r="A149" s="127"/>
      <c r="B149" s="132" t="s">
        <v>191</v>
      </c>
      <c r="C149" s="265" t="s">
        <v>192</v>
      </c>
      <c r="D149" s="266"/>
      <c r="E149" s="266"/>
      <c r="F149" s="139" t="s">
        <v>25</v>
      </c>
      <c r="G149" s="140"/>
      <c r="H149" s="140"/>
      <c r="I149" s="140">
        <f>'002 15 Pol'!G31</f>
        <v>0</v>
      </c>
      <c r="J149" s="136" t="str">
        <f>IF(I208=0,"",I149/I208*100)</f>
        <v/>
      </c>
    </row>
    <row r="150" spans="1:10" ht="36.75" customHeight="1" x14ac:dyDescent="0.2">
      <c r="A150" s="127"/>
      <c r="B150" s="132" t="s">
        <v>193</v>
      </c>
      <c r="C150" s="265" t="s">
        <v>194</v>
      </c>
      <c r="D150" s="266"/>
      <c r="E150" s="266"/>
      <c r="F150" s="139" t="s">
        <v>25</v>
      </c>
      <c r="G150" s="140"/>
      <c r="H150" s="140"/>
      <c r="I150" s="140">
        <f>'001 2 Pol'!G660</f>
        <v>0</v>
      </c>
      <c r="J150" s="136" t="str">
        <f>IF(I208=0,"",I150/I208*100)</f>
        <v/>
      </c>
    </row>
    <row r="151" spans="1:10" ht="36.75" customHeight="1" x14ac:dyDescent="0.2">
      <c r="A151" s="127"/>
      <c r="B151" s="132" t="s">
        <v>195</v>
      </c>
      <c r="C151" s="265" t="s">
        <v>196</v>
      </c>
      <c r="D151" s="266"/>
      <c r="E151" s="266"/>
      <c r="F151" s="139" t="s">
        <v>25</v>
      </c>
      <c r="G151" s="140"/>
      <c r="H151" s="140"/>
      <c r="I151" s="140">
        <f>'002 02 Pol'!G1050+'002 04 Pol'!G263</f>
        <v>0</v>
      </c>
      <c r="J151" s="136" t="str">
        <f>IF(I208=0,"",I151/I208*100)</f>
        <v/>
      </c>
    </row>
    <row r="152" spans="1:10" ht="36.75" customHeight="1" x14ac:dyDescent="0.2">
      <c r="A152" s="127"/>
      <c r="B152" s="132" t="s">
        <v>197</v>
      </c>
      <c r="C152" s="265" t="s">
        <v>198</v>
      </c>
      <c r="D152" s="266"/>
      <c r="E152" s="266"/>
      <c r="F152" s="139" t="s">
        <v>25</v>
      </c>
      <c r="G152" s="140"/>
      <c r="H152" s="140"/>
      <c r="I152" s="140">
        <f>'002 02 Pol'!G2010</f>
        <v>0</v>
      </c>
      <c r="J152" s="136" t="str">
        <f>IF(I208=0,"",I152/I208*100)</f>
        <v/>
      </c>
    </row>
    <row r="153" spans="1:10" ht="36.75" customHeight="1" x14ac:dyDescent="0.2">
      <c r="A153" s="127"/>
      <c r="B153" s="132" t="s">
        <v>199</v>
      </c>
      <c r="C153" s="265" t="s">
        <v>200</v>
      </c>
      <c r="D153" s="266"/>
      <c r="E153" s="266"/>
      <c r="F153" s="139" t="s">
        <v>25</v>
      </c>
      <c r="G153" s="140"/>
      <c r="H153" s="140"/>
      <c r="I153" s="140">
        <f>'002 02 Pol'!G2055</f>
        <v>0</v>
      </c>
      <c r="J153" s="136" t="str">
        <f>IF(I208=0,"",I153/I208*100)</f>
        <v/>
      </c>
    </row>
    <row r="154" spans="1:10" ht="36.75" customHeight="1" x14ac:dyDescent="0.2">
      <c r="A154" s="127"/>
      <c r="B154" s="132" t="s">
        <v>201</v>
      </c>
      <c r="C154" s="265" t="s">
        <v>202</v>
      </c>
      <c r="D154" s="266"/>
      <c r="E154" s="266"/>
      <c r="F154" s="139" t="s">
        <v>25</v>
      </c>
      <c r="G154" s="140"/>
      <c r="H154" s="140"/>
      <c r="I154" s="140">
        <f>'002 02 Pol'!G2084+'002 04 Pol'!G269</f>
        <v>0</v>
      </c>
      <c r="J154" s="136" t="str">
        <f>IF(I208=0,"",I154/I208*100)</f>
        <v/>
      </c>
    </row>
    <row r="155" spans="1:10" ht="36.75" customHeight="1" x14ac:dyDescent="0.2">
      <c r="A155" s="127"/>
      <c r="B155" s="132" t="s">
        <v>203</v>
      </c>
      <c r="C155" s="265" t="s">
        <v>204</v>
      </c>
      <c r="D155" s="266"/>
      <c r="E155" s="266"/>
      <c r="F155" s="139" t="s">
        <v>25</v>
      </c>
      <c r="G155" s="140"/>
      <c r="H155" s="140"/>
      <c r="I155" s="140">
        <f>'002 02 Pol'!G2095</f>
        <v>0</v>
      </c>
      <c r="J155" s="136" t="str">
        <f>IF(I208=0,"",I155/I208*100)</f>
        <v/>
      </c>
    </row>
    <row r="156" spans="1:10" ht="36.75" customHeight="1" x14ac:dyDescent="0.2">
      <c r="A156" s="127"/>
      <c r="B156" s="132" t="s">
        <v>205</v>
      </c>
      <c r="C156" s="265" t="s">
        <v>206</v>
      </c>
      <c r="D156" s="266"/>
      <c r="E156" s="266"/>
      <c r="F156" s="139" t="s">
        <v>25</v>
      </c>
      <c r="G156" s="140"/>
      <c r="H156" s="140"/>
      <c r="I156" s="140">
        <f>'002 04 Pol'!G273</f>
        <v>0</v>
      </c>
      <c r="J156" s="136" t="str">
        <f>IF(I208=0,"",I156/I208*100)</f>
        <v/>
      </c>
    </row>
    <row r="157" spans="1:10" ht="36.75" customHeight="1" x14ac:dyDescent="0.2">
      <c r="A157" s="127"/>
      <c r="B157" s="132" t="s">
        <v>205</v>
      </c>
      <c r="C157" s="265" t="s">
        <v>87</v>
      </c>
      <c r="D157" s="266"/>
      <c r="E157" s="266"/>
      <c r="F157" s="139" t="s">
        <v>25</v>
      </c>
      <c r="G157" s="140"/>
      <c r="H157" s="140"/>
      <c r="I157" s="140">
        <f>'002 11 Pol'!G8</f>
        <v>0</v>
      </c>
      <c r="J157" s="136" t="str">
        <f>IF(I208=0,"",I157/I208*100)</f>
        <v/>
      </c>
    </row>
    <row r="158" spans="1:10" ht="36.75" customHeight="1" x14ac:dyDescent="0.2">
      <c r="A158" s="127"/>
      <c r="B158" s="132" t="s">
        <v>207</v>
      </c>
      <c r="C158" s="265" t="s">
        <v>208</v>
      </c>
      <c r="D158" s="266"/>
      <c r="E158" s="266"/>
      <c r="F158" s="139" t="s">
        <v>26</v>
      </c>
      <c r="G158" s="140"/>
      <c r="H158" s="140"/>
      <c r="I158" s="140">
        <f>'002 15 Pol'!G34</f>
        <v>0</v>
      </c>
      <c r="J158" s="136" t="str">
        <f>IF(I208=0,"",I158/I208*100)</f>
        <v/>
      </c>
    </row>
    <row r="159" spans="1:10" ht="36.75" customHeight="1" x14ac:dyDescent="0.2">
      <c r="A159" s="127"/>
      <c r="B159" s="132" t="s">
        <v>209</v>
      </c>
      <c r="C159" s="265" t="s">
        <v>210</v>
      </c>
      <c r="D159" s="266"/>
      <c r="E159" s="266"/>
      <c r="F159" s="139" t="s">
        <v>26</v>
      </c>
      <c r="G159" s="140"/>
      <c r="H159" s="140"/>
      <c r="I159" s="140">
        <f>'002 05 Pol'!G8</f>
        <v>0</v>
      </c>
      <c r="J159" s="136" t="str">
        <f>IF(I208=0,"",I159/I208*100)</f>
        <v/>
      </c>
    </row>
    <row r="160" spans="1:10" ht="36.75" customHeight="1" x14ac:dyDescent="0.2">
      <c r="A160" s="127"/>
      <c r="B160" s="132" t="s">
        <v>209</v>
      </c>
      <c r="C160" s="265" t="s">
        <v>211</v>
      </c>
      <c r="D160" s="266"/>
      <c r="E160" s="266"/>
      <c r="F160" s="139" t="s">
        <v>26</v>
      </c>
      <c r="G160" s="140"/>
      <c r="H160" s="140"/>
      <c r="I160" s="140">
        <f>'002 10 Pol'!G8</f>
        <v>0</v>
      </c>
      <c r="J160" s="136" t="str">
        <f>IF(I208=0,"",I160/I208*100)</f>
        <v/>
      </c>
    </row>
    <row r="161" spans="1:10" ht="36.75" customHeight="1" x14ac:dyDescent="0.2">
      <c r="A161" s="127"/>
      <c r="B161" s="132" t="s">
        <v>212</v>
      </c>
      <c r="C161" s="265" t="s">
        <v>213</v>
      </c>
      <c r="D161" s="266"/>
      <c r="E161" s="266"/>
      <c r="F161" s="139" t="s">
        <v>26</v>
      </c>
      <c r="G161" s="140"/>
      <c r="H161" s="140"/>
      <c r="I161" s="140">
        <f>'002 05 Pol'!G22</f>
        <v>0</v>
      </c>
      <c r="J161" s="136" t="str">
        <f>IF(I208=0,"",I161/I208*100)</f>
        <v/>
      </c>
    </row>
    <row r="162" spans="1:10" ht="36.75" customHeight="1" x14ac:dyDescent="0.2">
      <c r="A162" s="127"/>
      <c r="B162" s="132" t="s">
        <v>212</v>
      </c>
      <c r="C162" s="265" t="s">
        <v>214</v>
      </c>
      <c r="D162" s="266"/>
      <c r="E162" s="266"/>
      <c r="F162" s="139" t="s">
        <v>26</v>
      </c>
      <c r="G162" s="140"/>
      <c r="H162" s="140"/>
      <c r="I162" s="140">
        <f>'002 10 Pol'!G13</f>
        <v>0</v>
      </c>
      <c r="J162" s="136" t="str">
        <f>IF(I208=0,"",I162/I208*100)</f>
        <v/>
      </c>
    </row>
    <row r="163" spans="1:10" ht="36.75" customHeight="1" x14ac:dyDescent="0.2">
      <c r="A163" s="127"/>
      <c r="B163" s="132" t="s">
        <v>215</v>
      </c>
      <c r="C163" s="265" t="s">
        <v>216</v>
      </c>
      <c r="D163" s="266"/>
      <c r="E163" s="266"/>
      <c r="F163" s="139" t="s">
        <v>26</v>
      </c>
      <c r="G163" s="140"/>
      <c r="H163" s="140"/>
      <c r="I163" s="140">
        <f>'002 05 Pol'!G38</f>
        <v>0</v>
      </c>
      <c r="J163" s="136" t="str">
        <f>IF(I208=0,"",I163/I208*100)</f>
        <v/>
      </c>
    </row>
    <row r="164" spans="1:10" ht="36.75" customHeight="1" x14ac:dyDescent="0.2">
      <c r="A164" s="127"/>
      <c r="B164" s="132" t="s">
        <v>215</v>
      </c>
      <c r="C164" s="265" t="s">
        <v>217</v>
      </c>
      <c r="D164" s="266"/>
      <c r="E164" s="266"/>
      <c r="F164" s="139" t="s">
        <v>26</v>
      </c>
      <c r="G164" s="140"/>
      <c r="H164" s="140"/>
      <c r="I164" s="140">
        <f>'002 10 Pol'!G15</f>
        <v>0</v>
      </c>
      <c r="J164" s="136" t="str">
        <f>IF(I208=0,"",I164/I208*100)</f>
        <v/>
      </c>
    </row>
    <row r="165" spans="1:10" ht="36.75" customHeight="1" x14ac:dyDescent="0.2">
      <c r="A165" s="127"/>
      <c r="B165" s="132" t="s">
        <v>218</v>
      </c>
      <c r="C165" s="265" t="s">
        <v>219</v>
      </c>
      <c r="D165" s="266"/>
      <c r="E165" s="266"/>
      <c r="F165" s="139" t="s">
        <v>26</v>
      </c>
      <c r="G165" s="140"/>
      <c r="H165" s="140"/>
      <c r="I165" s="140">
        <f>'002 05 Pol'!G51</f>
        <v>0</v>
      </c>
      <c r="J165" s="136" t="str">
        <f>IF(I208=0,"",I165/I208*100)</f>
        <v/>
      </c>
    </row>
    <row r="166" spans="1:10" ht="36.75" customHeight="1" x14ac:dyDescent="0.2">
      <c r="A166" s="127"/>
      <c r="B166" s="132" t="s">
        <v>218</v>
      </c>
      <c r="C166" s="265" t="s">
        <v>220</v>
      </c>
      <c r="D166" s="266"/>
      <c r="E166" s="266"/>
      <c r="F166" s="139" t="s">
        <v>26</v>
      </c>
      <c r="G166" s="140"/>
      <c r="H166" s="140"/>
      <c r="I166" s="140">
        <f>'002 10 Pol'!G24</f>
        <v>0</v>
      </c>
      <c r="J166" s="136" t="str">
        <f>IF(I208=0,"",I166/I208*100)</f>
        <v/>
      </c>
    </row>
    <row r="167" spans="1:10" ht="36.75" customHeight="1" x14ac:dyDescent="0.2">
      <c r="A167" s="127"/>
      <c r="B167" s="132" t="s">
        <v>221</v>
      </c>
      <c r="C167" s="265" t="s">
        <v>222</v>
      </c>
      <c r="D167" s="266"/>
      <c r="E167" s="266"/>
      <c r="F167" s="139" t="s">
        <v>26</v>
      </c>
      <c r="G167" s="140"/>
      <c r="H167" s="140"/>
      <c r="I167" s="140">
        <f>'002 05 Pol'!G75</f>
        <v>0</v>
      </c>
      <c r="J167" s="136" t="str">
        <f>IF(I208=0,"",I167/I208*100)</f>
        <v/>
      </c>
    </row>
    <row r="168" spans="1:10" ht="36.75" customHeight="1" x14ac:dyDescent="0.2">
      <c r="A168" s="127"/>
      <c r="B168" s="132" t="s">
        <v>223</v>
      </c>
      <c r="C168" s="265" t="s">
        <v>224</v>
      </c>
      <c r="D168" s="266"/>
      <c r="E168" s="266"/>
      <c r="F168" s="139" t="s">
        <v>26</v>
      </c>
      <c r="G168" s="140"/>
      <c r="H168" s="140"/>
      <c r="I168" s="140">
        <f>'002 05 Pol'!G96</f>
        <v>0</v>
      </c>
      <c r="J168" s="136" t="str">
        <f>IF(I208=0,"",I168/I208*100)</f>
        <v/>
      </c>
    </row>
    <row r="169" spans="1:10" ht="36.75" customHeight="1" x14ac:dyDescent="0.2">
      <c r="A169" s="127"/>
      <c r="B169" s="132" t="s">
        <v>225</v>
      </c>
      <c r="C169" s="265" t="s">
        <v>226</v>
      </c>
      <c r="D169" s="266"/>
      <c r="E169" s="266"/>
      <c r="F169" s="139" t="s">
        <v>26</v>
      </c>
      <c r="G169" s="140"/>
      <c r="H169" s="140"/>
      <c r="I169" s="140">
        <f>'002 05 Pol'!G98</f>
        <v>0</v>
      </c>
      <c r="J169" s="136" t="str">
        <f>IF(I208=0,"",I169/I208*100)</f>
        <v/>
      </c>
    </row>
    <row r="170" spans="1:10" ht="36.75" customHeight="1" x14ac:dyDescent="0.2">
      <c r="A170" s="127"/>
      <c r="B170" s="132" t="s">
        <v>227</v>
      </c>
      <c r="C170" s="265" t="s">
        <v>228</v>
      </c>
      <c r="D170" s="266"/>
      <c r="E170" s="266"/>
      <c r="F170" s="139" t="s">
        <v>26</v>
      </c>
      <c r="G170" s="140"/>
      <c r="H170" s="140"/>
      <c r="I170" s="140">
        <f>'002 06d Pol'!G8</f>
        <v>0</v>
      </c>
      <c r="J170" s="136" t="str">
        <f>IF(I208=0,"",I170/I208*100)</f>
        <v/>
      </c>
    </row>
    <row r="171" spans="1:10" ht="36.75" customHeight="1" x14ac:dyDescent="0.2">
      <c r="A171" s="127"/>
      <c r="B171" s="132" t="s">
        <v>227</v>
      </c>
      <c r="C171" s="265" t="s">
        <v>229</v>
      </c>
      <c r="D171" s="266"/>
      <c r="E171" s="266"/>
      <c r="F171" s="139" t="s">
        <v>26</v>
      </c>
      <c r="G171" s="140"/>
      <c r="H171" s="140"/>
      <c r="I171" s="140">
        <f>'002 06e Pol'!G8</f>
        <v>0</v>
      </c>
      <c r="J171" s="136" t="str">
        <f>IF(I208=0,"",I171/I208*100)</f>
        <v/>
      </c>
    </row>
    <row r="172" spans="1:10" ht="36.75" customHeight="1" x14ac:dyDescent="0.2">
      <c r="A172" s="127"/>
      <c r="B172" s="132" t="s">
        <v>227</v>
      </c>
      <c r="C172" s="265" t="s">
        <v>230</v>
      </c>
      <c r="D172" s="266"/>
      <c r="E172" s="266"/>
      <c r="F172" s="139" t="s">
        <v>26</v>
      </c>
      <c r="G172" s="140"/>
      <c r="H172" s="140"/>
      <c r="I172" s="140">
        <f>'002 06f Pol'!G8</f>
        <v>0</v>
      </c>
      <c r="J172" s="136" t="str">
        <f>IF(I208=0,"",I172/I208*100)</f>
        <v/>
      </c>
    </row>
    <row r="173" spans="1:10" ht="36.75" customHeight="1" x14ac:dyDescent="0.2">
      <c r="A173" s="127"/>
      <c r="B173" s="132" t="s">
        <v>227</v>
      </c>
      <c r="C173" s="265" t="s">
        <v>231</v>
      </c>
      <c r="D173" s="266"/>
      <c r="E173" s="266"/>
      <c r="F173" s="139" t="s">
        <v>26</v>
      </c>
      <c r="G173" s="140"/>
      <c r="H173" s="140"/>
      <c r="I173" s="140">
        <f>'002 06g Pol'!G8</f>
        <v>0</v>
      </c>
      <c r="J173" s="136" t="str">
        <f>IF(I208=0,"",I173/I208*100)</f>
        <v/>
      </c>
    </row>
    <row r="174" spans="1:10" ht="36.75" customHeight="1" x14ac:dyDescent="0.2">
      <c r="A174" s="127"/>
      <c r="B174" s="132" t="s">
        <v>227</v>
      </c>
      <c r="C174" s="265" t="s">
        <v>232</v>
      </c>
      <c r="D174" s="266"/>
      <c r="E174" s="266"/>
      <c r="F174" s="139" t="s">
        <v>26</v>
      </c>
      <c r="G174" s="140"/>
      <c r="H174" s="140"/>
      <c r="I174" s="140">
        <f>'002 06b Pol'!G8</f>
        <v>0</v>
      </c>
      <c r="J174" s="136" t="str">
        <f>IF(I208=0,"",I174/I208*100)</f>
        <v/>
      </c>
    </row>
    <row r="175" spans="1:10" ht="36.75" customHeight="1" x14ac:dyDescent="0.2">
      <c r="A175" s="127"/>
      <c r="B175" s="132" t="s">
        <v>227</v>
      </c>
      <c r="C175" s="265" t="s">
        <v>233</v>
      </c>
      <c r="D175" s="266"/>
      <c r="E175" s="266"/>
      <c r="F175" s="139" t="s">
        <v>26</v>
      </c>
      <c r="G175" s="140"/>
      <c r="H175" s="140"/>
      <c r="I175" s="140">
        <f>'002 06c Pol'!G8</f>
        <v>0</v>
      </c>
      <c r="J175" s="136" t="str">
        <f>IF(I208=0,"",I175/I208*100)</f>
        <v/>
      </c>
    </row>
    <row r="176" spans="1:10" ht="36.75" customHeight="1" x14ac:dyDescent="0.2">
      <c r="A176" s="127"/>
      <c r="B176" s="132" t="s">
        <v>227</v>
      </c>
      <c r="C176" s="265" t="s">
        <v>234</v>
      </c>
      <c r="D176" s="266"/>
      <c r="E176" s="266"/>
      <c r="F176" s="139" t="s">
        <v>26</v>
      </c>
      <c r="G176" s="140"/>
      <c r="H176" s="140"/>
      <c r="I176" s="140">
        <f>'002 06a Pol'!G8</f>
        <v>0</v>
      </c>
      <c r="J176" s="136" t="str">
        <f>IF(I208=0,"",I176/I208*100)</f>
        <v/>
      </c>
    </row>
    <row r="177" spans="1:10" ht="36.75" customHeight="1" x14ac:dyDescent="0.2">
      <c r="A177" s="127"/>
      <c r="B177" s="132" t="s">
        <v>235</v>
      </c>
      <c r="C177" s="265" t="s">
        <v>236</v>
      </c>
      <c r="D177" s="266"/>
      <c r="E177" s="266"/>
      <c r="F177" s="139" t="s">
        <v>26</v>
      </c>
      <c r="G177" s="140"/>
      <c r="H177" s="140"/>
      <c r="I177" s="140">
        <f>'002 06b Pol'!G129</f>
        <v>0</v>
      </c>
      <c r="J177" s="136" t="str">
        <f>IF(I208=0,"",I177/I208*100)</f>
        <v/>
      </c>
    </row>
    <row r="178" spans="1:10" ht="36.75" customHeight="1" x14ac:dyDescent="0.2">
      <c r="A178" s="127"/>
      <c r="B178" s="132" t="s">
        <v>237</v>
      </c>
      <c r="C178" s="265" t="s">
        <v>238</v>
      </c>
      <c r="D178" s="266"/>
      <c r="E178" s="266"/>
      <c r="F178" s="139" t="s">
        <v>26</v>
      </c>
      <c r="G178" s="140"/>
      <c r="H178" s="140"/>
      <c r="I178" s="140">
        <f>'002 06b Pol'!G154</f>
        <v>0</v>
      </c>
      <c r="J178" s="136" t="str">
        <f>IF(I208=0,"",I178/I208*100)</f>
        <v/>
      </c>
    </row>
    <row r="179" spans="1:10" ht="36.75" customHeight="1" x14ac:dyDescent="0.2">
      <c r="A179" s="127"/>
      <c r="B179" s="132" t="s">
        <v>239</v>
      </c>
      <c r="C179" s="265" t="s">
        <v>240</v>
      </c>
      <c r="D179" s="266"/>
      <c r="E179" s="266"/>
      <c r="F179" s="139" t="s">
        <v>26</v>
      </c>
      <c r="G179" s="140"/>
      <c r="H179" s="140"/>
      <c r="I179" s="140">
        <f>'002 06e Pol'!G80</f>
        <v>0</v>
      </c>
      <c r="J179" s="136" t="str">
        <f>IF(I208=0,"",I179/I208*100)</f>
        <v/>
      </c>
    </row>
    <row r="180" spans="1:10" ht="36.75" customHeight="1" x14ac:dyDescent="0.2">
      <c r="A180" s="127"/>
      <c r="B180" s="132" t="s">
        <v>239</v>
      </c>
      <c r="C180" s="265" t="s">
        <v>241</v>
      </c>
      <c r="D180" s="266"/>
      <c r="E180" s="266"/>
      <c r="F180" s="139" t="s">
        <v>26</v>
      </c>
      <c r="G180" s="140"/>
      <c r="H180" s="140"/>
      <c r="I180" s="140">
        <f>'002 06f Pol'!G64</f>
        <v>0</v>
      </c>
      <c r="J180" s="136" t="str">
        <f>IF(I208=0,"",I180/I208*100)</f>
        <v/>
      </c>
    </row>
    <row r="181" spans="1:10" ht="36.75" customHeight="1" x14ac:dyDescent="0.2">
      <c r="A181" s="127"/>
      <c r="B181" s="132" t="s">
        <v>239</v>
      </c>
      <c r="C181" s="265" t="s">
        <v>242</v>
      </c>
      <c r="D181" s="266"/>
      <c r="E181" s="266"/>
      <c r="F181" s="139" t="s">
        <v>26</v>
      </c>
      <c r="G181" s="140"/>
      <c r="H181" s="140"/>
      <c r="I181" s="140">
        <f>'002 06b Pol'!G29+'002 06b Pol'!G159</f>
        <v>0</v>
      </c>
      <c r="J181" s="136" t="str">
        <f>IF(I208=0,"",I181/I208*100)</f>
        <v/>
      </c>
    </row>
    <row r="182" spans="1:10" ht="36.75" customHeight="1" x14ac:dyDescent="0.2">
      <c r="A182" s="127"/>
      <c r="B182" s="132" t="s">
        <v>239</v>
      </c>
      <c r="C182" s="265" t="s">
        <v>243</v>
      </c>
      <c r="D182" s="266"/>
      <c r="E182" s="266"/>
      <c r="F182" s="139" t="s">
        <v>26</v>
      </c>
      <c r="G182" s="140"/>
      <c r="H182" s="140"/>
      <c r="I182" s="140">
        <f>'002 06c Pol'!G43</f>
        <v>0</v>
      </c>
      <c r="J182" s="136" t="str">
        <f>IF(I208=0,"",I182/I208*100)</f>
        <v/>
      </c>
    </row>
    <row r="183" spans="1:10" ht="36.75" customHeight="1" x14ac:dyDescent="0.2">
      <c r="A183" s="127"/>
      <c r="B183" s="132" t="s">
        <v>239</v>
      </c>
      <c r="C183" s="265" t="s">
        <v>244</v>
      </c>
      <c r="D183" s="266"/>
      <c r="E183" s="266"/>
      <c r="F183" s="139" t="s">
        <v>26</v>
      </c>
      <c r="G183" s="140"/>
      <c r="H183" s="140"/>
      <c r="I183" s="140">
        <f>'002 06a Pol'!G49</f>
        <v>0</v>
      </c>
      <c r="J183" s="136" t="str">
        <f>IF(I208=0,"",I183/I208*100)</f>
        <v/>
      </c>
    </row>
    <row r="184" spans="1:10" ht="36.75" customHeight="1" x14ac:dyDescent="0.2">
      <c r="A184" s="127"/>
      <c r="B184" s="132" t="s">
        <v>245</v>
      </c>
      <c r="C184" s="265" t="s">
        <v>246</v>
      </c>
      <c r="D184" s="266"/>
      <c r="E184" s="266"/>
      <c r="F184" s="139" t="s">
        <v>26</v>
      </c>
      <c r="G184" s="140"/>
      <c r="H184" s="140"/>
      <c r="I184" s="140">
        <f>'002 06e Pol'!G117</f>
        <v>0</v>
      </c>
      <c r="J184" s="136" t="str">
        <f>IF(I208=0,"",I184/I208*100)</f>
        <v/>
      </c>
    </row>
    <row r="185" spans="1:10" ht="36.75" customHeight="1" x14ac:dyDescent="0.2">
      <c r="A185" s="127"/>
      <c r="B185" s="132" t="s">
        <v>245</v>
      </c>
      <c r="C185" s="265" t="s">
        <v>247</v>
      </c>
      <c r="D185" s="266"/>
      <c r="E185" s="266"/>
      <c r="F185" s="139" t="s">
        <v>26</v>
      </c>
      <c r="G185" s="140"/>
      <c r="H185" s="140"/>
      <c r="I185" s="140">
        <f>'002 06f Pol'!G92</f>
        <v>0</v>
      </c>
      <c r="J185" s="136" t="str">
        <f>IF(I208=0,"",I185/I208*100)</f>
        <v/>
      </c>
    </row>
    <row r="186" spans="1:10" ht="36.75" customHeight="1" x14ac:dyDescent="0.2">
      <c r="A186" s="127"/>
      <c r="B186" s="132" t="s">
        <v>245</v>
      </c>
      <c r="C186" s="265" t="s">
        <v>248</v>
      </c>
      <c r="D186" s="266"/>
      <c r="E186" s="266"/>
      <c r="F186" s="139" t="s">
        <v>26</v>
      </c>
      <c r="G186" s="140"/>
      <c r="H186" s="140"/>
      <c r="I186" s="140">
        <f>'002 06b Pol'!G45</f>
        <v>0</v>
      </c>
      <c r="J186" s="136" t="str">
        <f>IF(I208=0,"",I186/I208*100)</f>
        <v/>
      </c>
    </row>
    <row r="187" spans="1:10" ht="36.75" customHeight="1" x14ac:dyDescent="0.2">
      <c r="A187" s="127"/>
      <c r="B187" s="132" t="s">
        <v>245</v>
      </c>
      <c r="C187" s="265" t="s">
        <v>249</v>
      </c>
      <c r="D187" s="266"/>
      <c r="E187" s="266"/>
      <c r="F187" s="139" t="s">
        <v>26</v>
      </c>
      <c r="G187" s="140"/>
      <c r="H187" s="140"/>
      <c r="I187" s="140">
        <f>'002 06c Pol'!G56</f>
        <v>0</v>
      </c>
      <c r="J187" s="136" t="str">
        <f>IF(I208=0,"",I187/I208*100)</f>
        <v/>
      </c>
    </row>
    <row r="188" spans="1:10" ht="36.75" customHeight="1" x14ac:dyDescent="0.2">
      <c r="A188" s="127"/>
      <c r="B188" s="132" t="s">
        <v>245</v>
      </c>
      <c r="C188" s="265" t="s">
        <v>250</v>
      </c>
      <c r="D188" s="266"/>
      <c r="E188" s="266"/>
      <c r="F188" s="139" t="s">
        <v>26</v>
      </c>
      <c r="G188" s="140"/>
      <c r="H188" s="140"/>
      <c r="I188" s="140">
        <f>'002 06a Pol'!G76</f>
        <v>0</v>
      </c>
      <c r="J188" s="136" t="str">
        <f>IF(I208=0,"",I188/I208*100)</f>
        <v/>
      </c>
    </row>
    <row r="189" spans="1:10" ht="36.75" customHeight="1" x14ac:dyDescent="0.2">
      <c r="A189" s="127"/>
      <c r="B189" s="132" t="s">
        <v>251</v>
      </c>
      <c r="C189" s="265" t="s">
        <v>252</v>
      </c>
      <c r="D189" s="266"/>
      <c r="E189" s="266"/>
      <c r="F189" s="139" t="s">
        <v>26</v>
      </c>
      <c r="G189" s="140"/>
      <c r="H189" s="140"/>
      <c r="I189" s="140">
        <f>'002 06b Pol'!G52</f>
        <v>0</v>
      </c>
      <c r="J189" s="136" t="str">
        <f>IF(I208=0,"",I189/I208*100)</f>
        <v/>
      </c>
    </row>
    <row r="190" spans="1:10" ht="36.75" customHeight="1" x14ac:dyDescent="0.2">
      <c r="A190" s="127"/>
      <c r="B190" s="132" t="s">
        <v>253</v>
      </c>
      <c r="C190" s="265" t="s">
        <v>254</v>
      </c>
      <c r="D190" s="266"/>
      <c r="E190" s="266"/>
      <c r="F190" s="139" t="s">
        <v>26</v>
      </c>
      <c r="G190" s="140"/>
      <c r="H190" s="140"/>
      <c r="I190" s="140">
        <f>'002 06b Pol'!G62</f>
        <v>0</v>
      </c>
      <c r="J190" s="136" t="str">
        <f>IF(I208=0,"",I190/I208*100)</f>
        <v/>
      </c>
    </row>
    <row r="191" spans="1:10" ht="36.75" customHeight="1" x14ac:dyDescent="0.2">
      <c r="A191" s="127"/>
      <c r="B191" s="132" t="s">
        <v>255</v>
      </c>
      <c r="C191" s="265" t="s">
        <v>256</v>
      </c>
      <c r="D191" s="266"/>
      <c r="E191" s="266"/>
      <c r="F191" s="139" t="s">
        <v>26</v>
      </c>
      <c r="G191" s="140"/>
      <c r="H191" s="140"/>
      <c r="I191" s="140">
        <f>'002 06b Pol'!G69</f>
        <v>0</v>
      </c>
      <c r="J191" s="136" t="str">
        <f>IF(I208=0,"",I191/I208*100)</f>
        <v/>
      </c>
    </row>
    <row r="192" spans="1:10" ht="36.75" customHeight="1" x14ac:dyDescent="0.2">
      <c r="A192" s="127"/>
      <c r="B192" s="132" t="s">
        <v>257</v>
      </c>
      <c r="C192" s="265" t="s">
        <v>258</v>
      </c>
      <c r="D192" s="266"/>
      <c r="E192" s="266"/>
      <c r="F192" s="139" t="s">
        <v>26</v>
      </c>
      <c r="G192" s="140"/>
      <c r="H192" s="140"/>
      <c r="I192" s="140">
        <f>'002 06b Pol'!G89</f>
        <v>0</v>
      </c>
      <c r="J192" s="136" t="str">
        <f>IF(I208=0,"",I192/I208*100)</f>
        <v/>
      </c>
    </row>
    <row r="193" spans="1:10" ht="36.75" customHeight="1" x14ac:dyDescent="0.2">
      <c r="A193" s="127"/>
      <c r="B193" s="132" t="s">
        <v>259</v>
      </c>
      <c r="C193" s="265" t="s">
        <v>260</v>
      </c>
      <c r="D193" s="266"/>
      <c r="E193" s="266"/>
      <c r="F193" s="139" t="s">
        <v>26</v>
      </c>
      <c r="G193" s="140"/>
      <c r="H193" s="140"/>
      <c r="I193" s="140">
        <f>'002 06b Pol'!G96</f>
        <v>0</v>
      </c>
      <c r="J193" s="136" t="str">
        <f>IF(I208=0,"",I193/I208*100)</f>
        <v/>
      </c>
    </row>
    <row r="194" spans="1:10" ht="36.75" customHeight="1" x14ac:dyDescent="0.2">
      <c r="A194" s="127"/>
      <c r="B194" s="132" t="s">
        <v>261</v>
      </c>
      <c r="C194" s="265" t="s">
        <v>262</v>
      </c>
      <c r="D194" s="266"/>
      <c r="E194" s="266"/>
      <c r="F194" s="139" t="s">
        <v>26</v>
      </c>
      <c r="G194" s="140"/>
      <c r="H194" s="140"/>
      <c r="I194" s="140">
        <f>'002 06b Pol'!G106</f>
        <v>0</v>
      </c>
      <c r="J194" s="136" t="str">
        <f>IF(I208=0,"",I194/I208*100)</f>
        <v/>
      </c>
    </row>
    <row r="195" spans="1:10" ht="36.75" customHeight="1" x14ac:dyDescent="0.2">
      <c r="A195" s="127"/>
      <c r="B195" s="132" t="s">
        <v>263</v>
      </c>
      <c r="C195" s="265" t="s">
        <v>264</v>
      </c>
      <c r="D195" s="266"/>
      <c r="E195" s="266"/>
      <c r="F195" s="139" t="s">
        <v>26</v>
      </c>
      <c r="G195" s="140"/>
      <c r="H195" s="140"/>
      <c r="I195" s="140">
        <f>'002 08 Pol'!G89</f>
        <v>0</v>
      </c>
      <c r="J195" s="136" t="str">
        <f>IF(I208=0,"",I195/I208*100)</f>
        <v/>
      </c>
    </row>
    <row r="196" spans="1:10" ht="36.75" customHeight="1" x14ac:dyDescent="0.2">
      <c r="A196" s="127"/>
      <c r="B196" s="132" t="s">
        <v>265</v>
      </c>
      <c r="C196" s="265" t="s">
        <v>266</v>
      </c>
      <c r="D196" s="266"/>
      <c r="E196" s="266"/>
      <c r="F196" s="139" t="s">
        <v>26</v>
      </c>
      <c r="G196" s="140"/>
      <c r="H196" s="140"/>
      <c r="I196" s="140">
        <f>'002 07 Pol'!G8</f>
        <v>0</v>
      </c>
      <c r="J196" s="136" t="str">
        <f>IF(I208=0,"",I196/I208*100)</f>
        <v/>
      </c>
    </row>
    <row r="197" spans="1:10" ht="36.75" customHeight="1" x14ac:dyDescent="0.2">
      <c r="A197" s="127"/>
      <c r="B197" s="132" t="s">
        <v>267</v>
      </c>
      <c r="C197" s="265" t="s">
        <v>268</v>
      </c>
      <c r="D197" s="266"/>
      <c r="E197" s="266"/>
      <c r="F197" s="139" t="s">
        <v>26</v>
      </c>
      <c r="G197" s="140"/>
      <c r="H197" s="140"/>
      <c r="I197" s="140">
        <f>'002 07 Pol'!G21</f>
        <v>0</v>
      </c>
      <c r="J197" s="136" t="str">
        <f>IF(I208=0,"",I197/I208*100)</f>
        <v/>
      </c>
    </row>
    <row r="198" spans="1:10" ht="36.75" customHeight="1" x14ac:dyDescent="0.2">
      <c r="A198" s="127"/>
      <c r="B198" s="132" t="s">
        <v>269</v>
      </c>
      <c r="C198" s="265" t="s">
        <v>270</v>
      </c>
      <c r="D198" s="266"/>
      <c r="E198" s="266"/>
      <c r="F198" s="139" t="s">
        <v>26</v>
      </c>
      <c r="G198" s="140"/>
      <c r="H198" s="140"/>
      <c r="I198" s="140">
        <f>'002 07 Pol'!G34</f>
        <v>0</v>
      </c>
      <c r="J198" s="136" t="str">
        <f>IF(I208=0,"",I198/I208*100)</f>
        <v/>
      </c>
    </row>
    <row r="199" spans="1:10" ht="36.75" customHeight="1" x14ac:dyDescent="0.2">
      <c r="A199" s="127"/>
      <c r="B199" s="132" t="s">
        <v>271</v>
      </c>
      <c r="C199" s="265" t="s">
        <v>272</v>
      </c>
      <c r="D199" s="266"/>
      <c r="E199" s="266"/>
      <c r="F199" s="139" t="s">
        <v>26</v>
      </c>
      <c r="G199" s="140"/>
      <c r="H199" s="140"/>
      <c r="I199" s="140">
        <f>'002 07 Pol'!G53</f>
        <v>0</v>
      </c>
      <c r="J199" s="136" t="str">
        <f>IF(I208=0,"",I199/I208*100)</f>
        <v/>
      </c>
    </row>
    <row r="200" spans="1:10" ht="36.75" customHeight="1" x14ac:dyDescent="0.2">
      <c r="A200" s="127"/>
      <c r="B200" s="132" t="s">
        <v>273</v>
      </c>
      <c r="C200" s="265" t="s">
        <v>274</v>
      </c>
      <c r="D200" s="266"/>
      <c r="E200" s="266"/>
      <c r="F200" s="139" t="s">
        <v>26</v>
      </c>
      <c r="G200" s="140"/>
      <c r="H200" s="140"/>
      <c r="I200" s="140">
        <f>'002 07 Pol'!G61</f>
        <v>0</v>
      </c>
      <c r="J200" s="136" t="str">
        <f>IF(I208=0,"",I200/I208*100)</f>
        <v/>
      </c>
    </row>
    <row r="201" spans="1:10" ht="36.75" customHeight="1" x14ac:dyDescent="0.2">
      <c r="A201" s="127"/>
      <c r="B201" s="132" t="s">
        <v>275</v>
      </c>
      <c r="C201" s="265" t="s">
        <v>276</v>
      </c>
      <c r="D201" s="266"/>
      <c r="E201" s="266"/>
      <c r="F201" s="139" t="s">
        <v>26</v>
      </c>
      <c r="G201" s="140"/>
      <c r="H201" s="140"/>
      <c r="I201" s="140">
        <f>'002 07 Pol'!G68</f>
        <v>0</v>
      </c>
      <c r="J201" s="136" t="str">
        <f>IF(I208=0,"",I201/I208*100)</f>
        <v/>
      </c>
    </row>
    <row r="202" spans="1:10" ht="36.75" customHeight="1" x14ac:dyDescent="0.2">
      <c r="A202" s="127"/>
      <c r="B202" s="132" t="s">
        <v>277</v>
      </c>
      <c r="C202" s="265" t="s">
        <v>278</v>
      </c>
      <c r="D202" s="266"/>
      <c r="E202" s="266"/>
      <c r="F202" s="139" t="s">
        <v>26</v>
      </c>
      <c r="G202" s="140"/>
      <c r="H202" s="140"/>
      <c r="I202" s="140">
        <f>'001 2 Pol'!G137</f>
        <v>0</v>
      </c>
      <c r="J202" s="136" t="str">
        <f>IF(I208=0,"",I202/I208*100)</f>
        <v/>
      </c>
    </row>
    <row r="203" spans="1:10" ht="36.75" customHeight="1" x14ac:dyDescent="0.2">
      <c r="A203" s="127"/>
      <c r="B203" s="132" t="s">
        <v>279</v>
      </c>
      <c r="C203" s="265" t="s">
        <v>280</v>
      </c>
      <c r="D203" s="266"/>
      <c r="E203" s="266"/>
      <c r="F203" s="139" t="s">
        <v>26</v>
      </c>
      <c r="G203" s="140"/>
      <c r="H203" s="140"/>
      <c r="I203" s="140">
        <f>'002 15 Pol'!G39</f>
        <v>0</v>
      </c>
      <c r="J203" s="136" t="str">
        <f>IF(I208=0,"",I203/I208*100)</f>
        <v/>
      </c>
    </row>
    <row r="204" spans="1:10" ht="36.75" customHeight="1" x14ac:dyDescent="0.2">
      <c r="A204" s="127"/>
      <c r="B204" s="132" t="s">
        <v>281</v>
      </c>
      <c r="C204" s="265" t="s">
        <v>282</v>
      </c>
      <c r="D204" s="266"/>
      <c r="E204" s="266"/>
      <c r="F204" s="139" t="s">
        <v>283</v>
      </c>
      <c r="G204" s="140"/>
      <c r="H204" s="140"/>
      <c r="I204" s="140">
        <f>'002 01 Pol'!G79+'002 02 Pol'!G2104</f>
        <v>0</v>
      </c>
      <c r="J204" s="136" t="str">
        <f>IF(I208=0,"",I204/I208*100)</f>
        <v/>
      </c>
    </row>
    <row r="205" spans="1:10" ht="36.75" customHeight="1" x14ac:dyDescent="0.2">
      <c r="A205" s="127"/>
      <c r="B205" s="132" t="s">
        <v>281</v>
      </c>
      <c r="C205" s="265" t="s">
        <v>284</v>
      </c>
      <c r="D205" s="266"/>
      <c r="E205" s="266"/>
      <c r="F205" s="139" t="s">
        <v>283</v>
      </c>
      <c r="G205" s="140"/>
      <c r="H205" s="140"/>
      <c r="I205" s="140">
        <f>'002 04 Pol'!G276+'002 08 Pol'!G94+'002 09 Pol'!G75</f>
        <v>0</v>
      </c>
      <c r="J205" s="136" t="str">
        <f>IF(I208=0,"",I205/I208*100)</f>
        <v/>
      </c>
    </row>
    <row r="206" spans="1:10" ht="36.75" customHeight="1" x14ac:dyDescent="0.2">
      <c r="A206" s="127"/>
      <c r="B206" s="132" t="s">
        <v>285</v>
      </c>
      <c r="C206" s="265" t="s">
        <v>27</v>
      </c>
      <c r="D206" s="266"/>
      <c r="E206" s="266"/>
      <c r="F206" s="139" t="s">
        <v>285</v>
      </c>
      <c r="G206" s="140"/>
      <c r="H206" s="140"/>
      <c r="I206" s="140">
        <f>'002 00 Pol'!G8+'002 01 Pol'!G85+'002 12 Pol'!G8+'002 13 Pol'!G8+'002 14 Pol'!G8</f>
        <v>0</v>
      </c>
      <c r="J206" s="136" t="str">
        <f>IF(I208=0,"",I206/I208*100)</f>
        <v/>
      </c>
    </row>
    <row r="207" spans="1:10" ht="36.75" customHeight="1" x14ac:dyDescent="0.2">
      <c r="A207" s="127"/>
      <c r="B207" s="132" t="s">
        <v>286</v>
      </c>
      <c r="C207" s="265" t="s">
        <v>28</v>
      </c>
      <c r="D207" s="266"/>
      <c r="E207" s="266"/>
      <c r="F207" s="139" t="s">
        <v>286</v>
      </c>
      <c r="G207" s="140"/>
      <c r="H207" s="140"/>
      <c r="I207" s="140">
        <f>'002 00 Pol'!G21+'002 15 Pol'!G44</f>
        <v>0</v>
      </c>
      <c r="J207" s="136" t="str">
        <f>IF(I208=0,"",I207/I208*100)</f>
        <v/>
      </c>
    </row>
    <row r="208" spans="1:10" ht="25.5" customHeight="1" x14ac:dyDescent="0.2">
      <c r="A208" s="128"/>
      <c r="B208" s="133" t="s">
        <v>1</v>
      </c>
      <c r="C208" s="134"/>
      <c r="D208" s="135"/>
      <c r="E208" s="135"/>
      <c r="F208" s="141"/>
      <c r="G208" s="142"/>
      <c r="H208" s="142"/>
      <c r="I208" s="142">
        <f>SUM(I117:I207)</f>
        <v>0</v>
      </c>
      <c r="J208" s="137">
        <f>SUM(J117:J207)</f>
        <v>0</v>
      </c>
    </row>
    <row r="209" spans="6:10" x14ac:dyDescent="0.2">
      <c r="F209" s="86"/>
      <c r="G209" s="86"/>
      <c r="H209" s="86"/>
      <c r="I209" s="86"/>
      <c r="J209" s="138"/>
    </row>
    <row r="210" spans="6:10" x14ac:dyDescent="0.2">
      <c r="F210" s="86"/>
      <c r="G210" s="86"/>
      <c r="H210" s="86"/>
      <c r="I210" s="86"/>
      <c r="J210" s="138"/>
    </row>
    <row r="211" spans="6:10" x14ac:dyDescent="0.2">
      <c r="F211" s="86"/>
      <c r="G211" s="86"/>
      <c r="H211" s="86"/>
      <c r="I211" s="86"/>
      <c r="J211" s="138"/>
    </row>
  </sheetData>
  <sheetProtection algorithmName="SHA-512" hashValue="BEhdw9gEMl0UgKKaWKGOMFFkiehQW8XZjV6Hk4H7jcdgt6WBD0Kx8kU1GoBDEBHbq5eeBspmdQnI+vd555iZMw==" saltValue="m4ls7HisFBfBBvWAZWF9T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78">
    <mergeCell ref="C206:E206"/>
    <mergeCell ref="C207:E207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B107:J107"/>
    <mergeCell ref="C117:E117"/>
    <mergeCell ref="C118:E118"/>
    <mergeCell ref="C119:E119"/>
    <mergeCell ref="C120:E120"/>
    <mergeCell ref="B97:J97"/>
    <mergeCell ref="B99:J99"/>
    <mergeCell ref="B101:J101"/>
    <mergeCell ref="B103:J103"/>
    <mergeCell ref="B105:J105"/>
    <mergeCell ref="B87:J87"/>
    <mergeCell ref="B89:J89"/>
    <mergeCell ref="B91:J91"/>
    <mergeCell ref="B93:J93"/>
    <mergeCell ref="B95:J95"/>
    <mergeCell ref="B77:J77"/>
    <mergeCell ref="B79:J79"/>
    <mergeCell ref="B81:J81"/>
    <mergeCell ref="B83:J83"/>
    <mergeCell ref="B85:J85"/>
    <mergeCell ref="C64:E64"/>
    <mergeCell ref="C65:E65"/>
    <mergeCell ref="B66:E66"/>
    <mergeCell ref="B73:J73"/>
    <mergeCell ref="B75:J75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7" t="s">
        <v>6</v>
      </c>
      <c r="B1" s="267"/>
      <c r="C1" s="268"/>
      <c r="D1" s="267"/>
      <c r="E1" s="267"/>
      <c r="F1" s="267"/>
      <c r="G1" s="267"/>
    </row>
    <row r="2" spans="1:7" ht="24.95" customHeight="1" x14ac:dyDescent="0.2">
      <c r="A2" s="50" t="s">
        <v>7</v>
      </c>
      <c r="B2" s="49"/>
      <c r="C2" s="269"/>
      <c r="D2" s="269"/>
      <c r="E2" s="269"/>
      <c r="F2" s="269"/>
      <c r="G2" s="270"/>
    </row>
    <row r="3" spans="1:7" ht="24.95" customHeight="1" x14ac:dyDescent="0.2">
      <c r="A3" s="50" t="s">
        <v>8</v>
      </c>
      <c r="B3" s="49"/>
      <c r="C3" s="269"/>
      <c r="D3" s="269"/>
      <c r="E3" s="269"/>
      <c r="F3" s="269"/>
      <c r="G3" s="270"/>
    </row>
    <row r="4" spans="1:7" ht="24.95" customHeight="1" x14ac:dyDescent="0.2">
      <c r="A4" s="50" t="s">
        <v>9</v>
      </c>
      <c r="B4" s="49"/>
      <c r="C4" s="269"/>
      <c r="D4" s="269"/>
      <c r="E4" s="269"/>
      <c r="F4" s="269"/>
      <c r="G4" s="270"/>
    </row>
    <row r="5" spans="1:7" x14ac:dyDescent="0.2">
      <c r="B5" s="4"/>
      <c r="C5" s="5"/>
      <c r="D5" s="6"/>
    </row>
  </sheetData>
  <sheetProtection algorithmName="SHA-512" hashValue="ohbYBALq+SKXAVWE2jPVcobU9H8QwtZ3HSJy/ibH1D1iZxM5F3xOObyyo9yPaQioUw0OGuloepqVY8TzkZWqIA==" saltValue="oUDtEY4RtFFi3kj3luGWH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C60E-77CB-4171-8DFF-36D61EF8D2C2}">
  <sheetPr>
    <outlinePr summaryBelow="0"/>
  </sheetPr>
  <dimension ref="A1:BH5000"/>
  <sheetViews>
    <sheetView workbookViewId="0">
      <pane ySplit="7" topLeftCell="A646" activePane="bottomLeft" state="frozen"/>
      <selection pane="bottomLeft" activeCell="C649" sqref="C649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2" t="s">
        <v>48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138</v>
      </c>
      <c r="C8" s="191" t="s">
        <v>139</v>
      </c>
      <c r="D8" s="178"/>
      <c r="E8" s="179"/>
      <c r="F8" s="180"/>
      <c r="G8" s="180">
        <f>SUMIF(AG9:AG16,"&lt;&gt;NOR",G9:G16)</f>
        <v>0</v>
      </c>
      <c r="H8" s="180"/>
      <c r="I8" s="180">
        <f>SUM(I9:I16)</f>
        <v>0</v>
      </c>
      <c r="J8" s="180"/>
      <c r="K8" s="180">
        <f>SUM(K9:K16)</f>
        <v>0</v>
      </c>
      <c r="L8" s="180"/>
      <c r="M8" s="180">
        <f>SUM(M9:M16)</f>
        <v>0</v>
      </c>
      <c r="N8" s="179"/>
      <c r="O8" s="179">
        <f>SUM(O9:O16)</f>
        <v>1.59</v>
      </c>
      <c r="P8" s="179"/>
      <c r="Q8" s="179">
        <f>SUM(Q9:Q16)</f>
        <v>0</v>
      </c>
      <c r="R8" s="180"/>
      <c r="S8" s="180"/>
      <c r="T8" s="181"/>
      <c r="U8" s="175"/>
      <c r="V8" s="175">
        <f>SUM(V9:V16)</f>
        <v>65.180000000000007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316</v>
      </c>
      <c r="C9" s="192" t="s">
        <v>317</v>
      </c>
      <c r="D9" s="185" t="s">
        <v>318</v>
      </c>
      <c r="E9" s="186">
        <v>14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0.11382</v>
      </c>
      <c r="O9" s="186">
        <f>ROUND(E9*N9,2)</f>
        <v>1.59</v>
      </c>
      <c r="P9" s="186">
        <v>0</v>
      </c>
      <c r="Q9" s="186">
        <f>ROUND(E9*P9,2)</f>
        <v>0</v>
      </c>
      <c r="R9" s="188" t="s">
        <v>319</v>
      </c>
      <c r="S9" s="188" t="s">
        <v>320</v>
      </c>
      <c r="T9" s="189" t="s">
        <v>320</v>
      </c>
      <c r="U9" s="162">
        <v>4.6555999999999997</v>
      </c>
      <c r="V9" s="162">
        <f>ROUND(E9*U9,2)</f>
        <v>65.180000000000007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8" t="s">
        <v>324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326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328</v>
      </c>
      <c r="D12" s="164"/>
      <c r="E12" s="165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329</v>
      </c>
      <c r="D13" s="164"/>
      <c r="E13" s="165">
        <v>6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330</v>
      </c>
      <c r="D14" s="164"/>
      <c r="E14" s="165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328</v>
      </c>
      <c r="D15" s="164"/>
      <c r="E15" s="165">
        <v>1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3" t="s">
        <v>329</v>
      </c>
      <c r="D16" s="164"/>
      <c r="E16" s="165">
        <v>6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6" t="s">
        <v>314</v>
      </c>
      <c r="B17" s="177" t="s">
        <v>179</v>
      </c>
      <c r="C17" s="191" t="s">
        <v>180</v>
      </c>
      <c r="D17" s="178"/>
      <c r="E17" s="179"/>
      <c r="F17" s="180"/>
      <c r="G17" s="180">
        <f>SUMIF(AG18:AG83,"&lt;&gt;NOR",G18:G83)</f>
        <v>0</v>
      </c>
      <c r="H17" s="180"/>
      <c r="I17" s="180">
        <f>SUM(I18:I83)</f>
        <v>0</v>
      </c>
      <c r="J17" s="180"/>
      <c r="K17" s="180">
        <f>SUM(K18:K83)</f>
        <v>0</v>
      </c>
      <c r="L17" s="180"/>
      <c r="M17" s="180">
        <f>SUM(M18:M83)</f>
        <v>0</v>
      </c>
      <c r="N17" s="179"/>
      <c r="O17" s="179">
        <f>SUM(O18:O83)</f>
        <v>1.72</v>
      </c>
      <c r="P17" s="179"/>
      <c r="Q17" s="179">
        <f>SUM(Q18:Q83)</f>
        <v>0</v>
      </c>
      <c r="R17" s="180"/>
      <c r="S17" s="180"/>
      <c r="T17" s="181"/>
      <c r="U17" s="175"/>
      <c r="V17" s="175">
        <f>SUM(V18:V83)</f>
        <v>365.76000000000005</v>
      </c>
      <c r="W17" s="175"/>
      <c r="X17" s="175"/>
      <c r="Y17" s="175"/>
      <c r="AG17" t="s">
        <v>315</v>
      </c>
    </row>
    <row r="18" spans="1:60" outlineLevel="1" x14ac:dyDescent="0.2">
      <c r="A18" s="183">
        <v>2</v>
      </c>
      <c r="B18" s="184" t="s">
        <v>331</v>
      </c>
      <c r="C18" s="192" t="s">
        <v>332</v>
      </c>
      <c r="D18" s="185" t="s">
        <v>333</v>
      </c>
      <c r="E18" s="186">
        <v>18.78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5.2999999999999998E-4</v>
      </c>
      <c r="O18" s="186">
        <f>ROUND(E18*N18,2)</f>
        <v>0.01</v>
      </c>
      <c r="P18" s="186">
        <v>0</v>
      </c>
      <c r="Q18" s="186">
        <f>ROUND(E18*P18,2)</f>
        <v>0</v>
      </c>
      <c r="R18" s="188" t="s">
        <v>334</v>
      </c>
      <c r="S18" s="188" t="s">
        <v>320</v>
      </c>
      <c r="T18" s="189" t="s">
        <v>320</v>
      </c>
      <c r="U18" s="162">
        <v>0.23100000000000001</v>
      </c>
      <c r="V18" s="162">
        <f>ROUND(E18*U18,2)</f>
        <v>4.34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335</v>
      </c>
      <c r="D19" s="164"/>
      <c r="E19" s="165"/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3" t="s">
        <v>336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337</v>
      </c>
      <c r="D21" s="164"/>
      <c r="E21" s="165">
        <v>3.47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3" t="s">
        <v>338</v>
      </c>
      <c r="D22" s="164"/>
      <c r="E22" s="165">
        <v>8.2899999999999991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3" t="s">
        <v>339</v>
      </c>
      <c r="D23" s="164"/>
      <c r="E23" s="165">
        <v>3.22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340</v>
      </c>
      <c r="D24" s="164"/>
      <c r="E24" s="165">
        <v>3.8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3">
        <v>3</v>
      </c>
      <c r="B25" s="184" t="s">
        <v>341</v>
      </c>
      <c r="C25" s="192" t="s">
        <v>342</v>
      </c>
      <c r="D25" s="185" t="s">
        <v>333</v>
      </c>
      <c r="E25" s="186">
        <v>18.78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1.6000000000000001E-4</v>
      </c>
      <c r="O25" s="186">
        <f>ROUND(E25*N25,2)</f>
        <v>0</v>
      </c>
      <c r="P25" s="186">
        <v>0</v>
      </c>
      <c r="Q25" s="186">
        <f>ROUND(E25*P25,2)</f>
        <v>0</v>
      </c>
      <c r="R25" s="188" t="s">
        <v>334</v>
      </c>
      <c r="S25" s="188" t="s">
        <v>320</v>
      </c>
      <c r="T25" s="189" t="s">
        <v>320</v>
      </c>
      <c r="U25" s="162">
        <v>0.16</v>
      </c>
      <c r="V25" s="162">
        <f>ROUND(E25*U25,2)</f>
        <v>3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80" t="s">
        <v>343</v>
      </c>
      <c r="D26" s="281"/>
      <c r="E26" s="281"/>
      <c r="F26" s="281"/>
      <c r="G26" s="281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344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3" t="s">
        <v>335</v>
      </c>
      <c r="D27" s="164"/>
      <c r="E27" s="165"/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3" t="s">
        <v>336</v>
      </c>
      <c r="D28" s="164"/>
      <c r="E28" s="165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3" t="s">
        <v>337</v>
      </c>
      <c r="D29" s="164"/>
      <c r="E29" s="165">
        <v>3.47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338</v>
      </c>
      <c r="D30" s="164"/>
      <c r="E30" s="165">
        <v>8.2899999999999991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3" t="s">
        <v>339</v>
      </c>
      <c r="D31" s="164"/>
      <c r="E31" s="165">
        <v>3.22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3" t="s">
        <v>340</v>
      </c>
      <c r="D32" s="164"/>
      <c r="E32" s="165">
        <v>3.8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3">
        <v>4</v>
      </c>
      <c r="B33" s="184" t="s">
        <v>345</v>
      </c>
      <c r="C33" s="192" t="s">
        <v>346</v>
      </c>
      <c r="D33" s="185" t="s">
        <v>333</v>
      </c>
      <c r="E33" s="186">
        <v>15.31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 t="s">
        <v>334</v>
      </c>
      <c r="S33" s="188" t="s">
        <v>320</v>
      </c>
      <c r="T33" s="189" t="s">
        <v>320</v>
      </c>
      <c r="U33" s="162">
        <v>0.15</v>
      </c>
      <c r="V33" s="162">
        <f>ROUND(E33*U33,2)</f>
        <v>2.2999999999999998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3" t="s">
        <v>335</v>
      </c>
      <c r="D34" s="164"/>
      <c r="E34" s="165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3" t="s">
        <v>347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338</v>
      </c>
      <c r="D36" s="164"/>
      <c r="E36" s="165">
        <v>8.2899999999999991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3" t="s">
        <v>339</v>
      </c>
      <c r="D37" s="164"/>
      <c r="E37" s="165">
        <v>3.22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340</v>
      </c>
      <c r="D38" s="164"/>
      <c r="E38" s="165">
        <v>3.8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3">
        <v>5</v>
      </c>
      <c r="B39" s="184" t="s">
        <v>348</v>
      </c>
      <c r="C39" s="192" t="s">
        <v>349</v>
      </c>
      <c r="D39" s="185" t="s">
        <v>333</v>
      </c>
      <c r="E39" s="186">
        <v>879.12143000000003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6">
        <v>5.2999999999999998E-4</v>
      </c>
      <c r="O39" s="186">
        <f>ROUND(E39*N39,2)</f>
        <v>0.47</v>
      </c>
      <c r="P39" s="186">
        <v>0</v>
      </c>
      <c r="Q39" s="186">
        <f>ROUND(E39*P39,2)</f>
        <v>0</v>
      </c>
      <c r="R39" s="188" t="s">
        <v>334</v>
      </c>
      <c r="S39" s="188" t="s">
        <v>320</v>
      </c>
      <c r="T39" s="189" t="s">
        <v>320</v>
      </c>
      <c r="U39" s="162">
        <v>0.17100000000000001</v>
      </c>
      <c r="V39" s="162">
        <f>ROUND(E39*U39,2)</f>
        <v>150.33000000000001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80" t="s">
        <v>350</v>
      </c>
      <c r="D40" s="281"/>
      <c r="E40" s="281"/>
      <c r="F40" s="281"/>
      <c r="G40" s="281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344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351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352</v>
      </c>
      <c r="D42" s="164"/>
      <c r="E42" s="165">
        <v>244.86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3" t="s">
        <v>353</v>
      </c>
      <c r="D43" s="164"/>
      <c r="E43" s="165">
        <v>278.56799999999998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354</v>
      </c>
      <c r="D44" s="164"/>
      <c r="E44" s="165">
        <v>326.904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355</v>
      </c>
      <c r="D45" s="164"/>
      <c r="E45" s="165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3" t="s">
        <v>356</v>
      </c>
      <c r="D46" s="164"/>
      <c r="E46" s="165">
        <v>15.720079999999999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3" t="s">
        <v>357</v>
      </c>
      <c r="D47" s="164"/>
      <c r="E47" s="165">
        <v>13.06935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3">
        <v>6</v>
      </c>
      <c r="B48" s="184" t="s">
        <v>358</v>
      </c>
      <c r="C48" s="192" t="s">
        <v>359</v>
      </c>
      <c r="D48" s="185" t="s">
        <v>333</v>
      </c>
      <c r="E48" s="186">
        <v>2876.56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8" t="s">
        <v>334</v>
      </c>
      <c r="S48" s="188" t="s">
        <v>320</v>
      </c>
      <c r="T48" s="189" t="s">
        <v>320</v>
      </c>
      <c r="U48" s="162">
        <v>7.0000000000000007E-2</v>
      </c>
      <c r="V48" s="162">
        <f>ROUND(E48*U48,2)</f>
        <v>201.36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3" t="s">
        <v>360</v>
      </c>
      <c r="D49" s="164"/>
      <c r="E49" s="165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3" t="s">
        <v>361</v>
      </c>
      <c r="D50" s="164"/>
      <c r="E50" s="165">
        <v>2876.56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3">
        <v>7</v>
      </c>
      <c r="B51" s="184" t="s">
        <v>362</v>
      </c>
      <c r="C51" s="192" t="s">
        <v>363</v>
      </c>
      <c r="D51" s="185" t="s">
        <v>333</v>
      </c>
      <c r="E51" s="186">
        <v>15.31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1.0000000000000001E-5</v>
      </c>
      <c r="O51" s="186">
        <f>ROUND(E51*N51,2)</f>
        <v>0</v>
      </c>
      <c r="P51" s="186">
        <v>0</v>
      </c>
      <c r="Q51" s="186">
        <f>ROUND(E51*P51,2)</f>
        <v>0</v>
      </c>
      <c r="R51" s="188" t="s">
        <v>334</v>
      </c>
      <c r="S51" s="188" t="s">
        <v>320</v>
      </c>
      <c r="T51" s="189" t="s">
        <v>320</v>
      </c>
      <c r="U51" s="162">
        <v>7.0000000000000007E-2</v>
      </c>
      <c r="V51" s="162">
        <f>ROUND(E51*U51,2)</f>
        <v>1.07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3" t="s">
        <v>335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3" t="s">
        <v>347</v>
      </c>
      <c r="D53" s="164"/>
      <c r="E53" s="165"/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3" t="s">
        <v>338</v>
      </c>
      <c r="D54" s="164"/>
      <c r="E54" s="165">
        <v>8.2899999999999991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3" t="s">
        <v>339</v>
      </c>
      <c r="D55" s="164"/>
      <c r="E55" s="165">
        <v>3.22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3" t="s">
        <v>340</v>
      </c>
      <c r="D56" s="164"/>
      <c r="E56" s="165">
        <v>3.8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3">
        <v>8</v>
      </c>
      <c r="B57" s="184" t="s">
        <v>364</v>
      </c>
      <c r="C57" s="192" t="s">
        <v>365</v>
      </c>
      <c r="D57" s="185" t="s">
        <v>333</v>
      </c>
      <c r="E57" s="186">
        <v>3308.0439999999999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2.0000000000000002E-5</v>
      </c>
      <c r="O57" s="186">
        <f>ROUND(E57*N57,2)</f>
        <v>7.0000000000000007E-2</v>
      </c>
      <c r="P57" s="186">
        <v>0</v>
      </c>
      <c r="Q57" s="186">
        <f>ROUND(E57*P57,2)</f>
        <v>0</v>
      </c>
      <c r="R57" s="188" t="s">
        <v>366</v>
      </c>
      <c r="S57" s="188" t="s">
        <v>320</v>
      </c>
      <c r="T57" s="189" t="s">
        <v>320</v>
      </c>
      <c r="U57" s="162">
        <v>0</v>
      </c>
      <c r="V57" s="162">
        <f>ROUND(E57*U57,2)</f>
        <v>0</v>
      </c>
      <c r="W57" s="162"/>
      <c r="X57" s="162" t="s">
        <v>367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3" t="s">
        <v>369</v>
      </c>
      <c r="D58" s="164"/>
      <c r="E58" s="165">
        <v>2876.56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4" t="s">
        <v>370</v>
      </c>
      <c r="D59" s="169"/>
      <c r="E59" s="170">
        <v>431.48399999999998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3">
        <v>9</v>
      </c>
      <c r="B60" s="184" t="s">
        <v>371</v>
      </c>
      <c r="C60" s="192" t="s">
        <v>372</v>
      </c>
      <c r="D60" s="185" t="s">
        <v>373</v>
      </c>
      <c r="E60" s="186">
        <v>64.615430000000003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1.4999999999999999E-2</v>
      </c>
      <c r="O60" s="186">
        <f>ROUND(E60*N60,2)</f>
        <v>0.97</v>
      </c>
      <c r="P60" s="186">
        <v>0</v>
      </c>
      <c r="Q60" s="186">
        <f>ROUND(E60*P60,2)</f>
        <v>0</v>
      </c>
      <c r="R60" s="188" t="s">
        <v>366</v>
      </c>
      <c r="S60" s="188" t="s">
        <v>320</v>
      </c>
      <c r="T60" s="189" t="s">
        <v>320</v>
      </c>
      <c r="U60" s="162">
        <v>0</v>
      </c>
      <c r="V60" s="162">
        <f>ROUND(E60*U60,2)</f>
        <v>0</v>
      </c>
      <c r="W60" s="162"/>
      <c r="X60" s="162" t="s">
        <v>367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3" t="s">
        <v>374</v>
      </c>
      <c r="D61" s="164"/>
      <c r="E61" s="165">
        <v>61.538499999999999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4" t="s">
        <v>375</v>
      </c>
      <c r="D62" s="169"/>
      <c r="E62" s="170">
        <v>3.0769299999999999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3">
        <v>10</v>
      </c>
      <c r="B63" s="184" t="s">
        <v>376</v>
      </c>
      <c r="C63" s="192" t="s">
        <v>377</v>
      </c>
      <c r="D63" s="185" t="s">
        <v>373</v>
      </c>
      <c r="E63" s="186">
        <v>1.92906</v>
      </c>
      <c r="F63" s="187"/>
      <c r="G63" s="188">
        <f>ROUND(E63*F63,2)</f>
        <v>0</v>
      </c>
      <c r="H63" s="187"/>
      <c r="I63" s="188">
        <f>ROUND(E63*H63,2)</f>
        <v>0</v>
      </c>
      <c r="J63" s="187"/>
      <c r="K63" s="188">
        <f>ROUND(E63*J63,2)</f>
        <v>0</v>
      </c>
      <c r="L63" s="188">
        <v>21</v>
      </c>
      <c r="M63" s="188">
        <f>G63*(1+L63/100)</f>
        <v>0</v>
      </c>
      <c r="N63" s="186">
        <v>0.02</v>
      </c>
      <c r="O63" s="186">
        <f>ROUND(E63*N63,2)</f>
        <v>0.04</v>
      </c>
      <c r="P63" s="186">
        <v>0</v>
      </c>
      <c r="Q63" s="186">
        <f>ROUND(E63*P63,2)</f>
        <v>0</v>
      </c>
      <c r="R63" s="188" t="s">
        <v>366</v>
      </c>
      <c r="S63" s="188" t="s">
        <v>320</v>
      </c>
      <c r="T63" s="189" t="s">
        <v>320</v>
      </c>
      <c r="U63" s="162">
        <v>0</v>
      </c>
      <c r="V63" s="162">
        <f>ROUND(E63*U63,2)</f>
        <v>0</v>
      </c>
      <c r="W63" s="162"/>
      <c r="X63" s="162" t="s">
        <v>367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3" t="s">
        <v>335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347</v>
      </c>
      <c r="D65" s="164"/>
      <c r="E65" s="165"/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5" t="s">
        <v>378</v>
      </c>
      <c r="D66" s="171"/>
      <c r="E66" s="172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6" t="s">
        <v>379</v>
      </c>
      <c r="D67" s="171"/>
      <c r="E67" s="172">
        <v>8.2899999999999991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6" t="s">
        <v>380</v>
      </c>
      <c r="D68" s="171"/>
      <c r="E68" s="172">
        <v>3.22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6" t="s">
        <v>381</v>
      </c>
      <c r="D69" s="171"/>
      <c r="E69" s="172">
        <v>3.8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7" t="s">
        <v>382</v>
      </c>
      <c r="D70" s="173"/>
      <c r="E70" s="174">
        <v>15.31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5" t="s">
        <v>383</v>
      </c>
      <c r="D71" s="171"/>
      <c r="E71" s="172"/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384</v>
      </c>
      <c r="D72" s="164"/>
      <c r="E72" s="165">
        <v>1.8371999999999999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375</v>
      </c>
      <c r="D73" s="169"/>
      <c r="E73" s="170">
        <v>9.1859999999999997E-2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3">
        <v>11</v>
      </c>
      <c r="B74" s="184" t="s">
        <v>385</v>
      </c>
      <c r="C74" s="192" t="s">
        <v>386</v>
      </c>
      <c r="D74" s="185" t="s">
        <v>333</v>
      </c>
      <c r="E74" s="186">
        <v>19.719000000000001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8.0000000000000002E-3</v>
      </c>
      <c r="O74" s="186">
        <f>ROUND(E74*N74,2)</f>
        <v>0.16</v>
      </c>
      <c r="P74" s="186">
        <v>0</v>
      </c>
      <c r="Q74" s="186">
        <f>ROUND(E74*P74,2)</f>
        <v>0</v>
      </c>
      <c r="R74" s="188" t="s">
        <v>366</v>
      </c>
      <c r="S74" s="188" t="s">
        <v>320</v>
      </c>
      <c r="T74" s="189" t="s">
        <v>320</v>
      </c>
      <c r="U74" s="162">
        <v>0</v>
      </c>
      <c r="V74" s="162">
        <f>ROUND(E74*U74,2)</f>
        <v>0</v>
      </c>
      <c r="W74" s="162"/>
      <c r="X74" s="162" t="s">
        <v>367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3" t="s">
        <v>335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3" t="s">
        <v>336</v>
      </c>
      <c r="D76" s="164"/>
      <c r="E76" s="165"/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337</v>
      </c>
      <c r="D77" s="164"/>
      <c r="E77" s="165">
        <v>3.47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3" t="s">
        <v>338</v>
      </c>
      <c r="D78" s="164"/>
      <c r="E78" s="165">
        <v>8.2899999999999991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339</v>
      </c>
      <c r="D79" s="164"/>
      <c r="E79" s="165">
        <v>3.22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3" t="s">
        <v>340</v>
      </c>
      <c r="D80" s="164"/>
      <c r="E80" s="165">
        <v>3.8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4" t="s">
        <v>375</v>
      </c>
      <c r="D81" s="169"/>
      <c r="E81" s="170">
        <v>0.93899999999999995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3">
        <v>12</v>
      </c>
      <c r="B82" s="184" t="s">
        <v>387</v>
      </c>
      <c r="C82" s="192" t="s">
        <v>388</v>
      </c>
      <c r="D82" s="185" t="s">
        <v>389</v>
      </c>
      <c r="E82" s="186">
        <v>1.7107699999999999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6">
        <v>0</v>
      </c>
      <c r="O82" s="186">
        <f>ROUND(E82*N82,2)</f>
        <v>0</v>
      </c>
      <c r="P82" s="186">
        <v>0</v>
      </c>
      <c r="Q82" s="186">
        <f>ROUND(E82*P82,2)</f>
        <v>0</v>
      </c>
      <c r="R82" s="188" t="s">
        <v>334</v>
      </c>
      <c r="S82" s="188" t="s">
        <v>320</v>
      </c>
      <c r="T82" s="189" t="s">
        <v>320</v>
      </c>
      <c r="U82" s="162">
        <v>1.966</v>
      </c>
      <c r="V82" s="162">
        <f>ROUND(E82*U82,2)</f>
        <v>3.36</v>
      </c>
      <c r="W82" s="162"/>
      <c r="X82" s="162" t="s">
        <v>390</v>
      </c>
      <c r="Y82" s="162" t="s">
        <v>322</v>
      </c>
      <c r="Z82" s="151"/>
      <c r="AA82" s="151"/>
      <c r="AB82" s="151"/>
      <c r="AC82" s="151"/>
      <c r="AD82" s="151"/>
      <c r="AE82" s="151"/>
      <c r="AF82" s="151"/>
      <c r="AG82" s="151" t="s">
        <v>391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78" t="s">
        <v>392</v>
      </c>
      <c r="D83" s="279"/>
      <c r="E83" s="279"/>
      <c r="F83" s="279"/>
      <c r="G83" s="279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6" t="s">
        <v>314</v>
      </c>
      <c r="B84" s="177" t="s">
        <v>146</v>
      </c>
      <c r="C84" s="191" t="s">
        <v>147</v>
      </c>
      <c r="D84" s="178"/>
      <c r="E84" s="179"/>
      <c r="F84" s="180"/>
      <c r="G84" s="180">
        <f>SUMIF(AG85:AG103,"&lt;&gt;NOR",G85:G103)</f>
        <v>0</v>
      </c>
      <c r="H84" s="180"/>
      <c r="I84" s="180">
        <f>SUM(I85:I103)</f>
        <v>0</v>
      </c>
      <c r="J84" s="180"/>
      <c r="K84" s="180">
        <f>SUM(K85:K103)</f>
        <v>0</v>
      </c>
      <c r="L84" s="180"/>
      <c r="M84" s="180">
        <f>SUM(M85:M103)</f>
        <v>0</v>
      </c>
      <c r="N84" s="179"/>
      <c r="O84" s="179">
        <f>SUM(O85:O103)</f>
        <v>145.49</v>
      </c>
      <c r="P84" s="179"/>
      <c r="Q84" s="179">
        <f>SUM(Q85:Q103)</f>
        <v>0</v>
      </c>
      <c r="R84" s="180"/>
      <c r="S84" s="180"/>
      <c r="T84" s="181"/>
      <c r="U84" s="175"/>
      <c r="V84" s="175">
        <f>SUM(V85:V103)</f>
        <v>151.45999999999998</v>
      </c>
      <c r="W84" s="175"/>
      <c r="X84" s="175"/>
      <c r="Y84" s="175"/>
      <c r="AG84" t="s">
        <v>315</v>
      </c>
    </row>
    <row r="85" spans="1:60" ht="22.5" outlineLevel="1" x14ac:dyDescent="0.2">
      <c r="A85" s="183">
        <v>13</v>
      </c>
      <c r="B85" s="184" t="s">
        <v>393</v>
      </c>
      <c r="C85" s="192" t="s">
        <v>394</v>
      </c>
      <c r="D85" s="185" t="s">
        <v>333</v>
      </c>
      <c r="E85" s="186">
        <v>253.69300000000001</v>
      </c>
      <c r="F85" s="187"/>
      <c r="G85" s="188">
        <f>ROUND(E85*F85,2)</f>
        <v>0</v>
      </c>
      <c r="H85" s="187"/>
      <c r="I85" s="188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6">
        <v>2.0240000000000001E-2</v>
      </c>
      <c r="O85" s="186">
        <f>ROUND(E85*N85,2)</f>
        <v>5.13</v>
      </c>
      <c r="P85" s="186">
        <v>0</v>
      </c>
      <c r="Q85" s="186">
        <f>ROUND(E85*P85,2)</f>
        <v>0</v>
      </c>
      <c r="R85" s="188" t="s">
        <v>395</v>
      </c>
      <c r="S85" s="188" t="s">
        <v>320</v>
      </c>
      <c r="T85" s="189" t="s">
        <v>320</v>
      </c>
      <c r="U85" s="162">
        <v>6.0000000000000001E-3</v>
      </c>
      <c r="V85" s="162">
        <f>ROUND(E85*U85,2)</f>
        <v>1.52</v>
      </c>
      <c r="W85" s="162"/>
      <c r="X85" s="162" t="s">
        <v>321</v>
      </c>
      <c r="Y85" s="162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78" t="s">
        <v>396</v>
      </c>
      <c r="D86" s="279"/>
      <c r="E86" s="279"/>
      <c r="F86" s="279"/>
      <c r="G86" s="279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3" t="s">
        <v>397</v>
      </c>
      <c r="D87" s="164"/>
      <c r="E87" s="165">
        <v>253.69300000000001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3">
        <v>14</v>
      </c>
      <c r="B88" s="184" t="s">
        <v>398</v>
      </c>
      <c r="C88" s="192" t="s">
        <v>399</v>
      </c>
      <c r="D88" s="185" t="s">
        <v>333</v>
      </c>
      <c r="E88" s="186">
        <v>253.69300000000001</v>
      </c>
      <c r="F88" s="187"/>
      <c r="G88" s="188">
        <f>ROUND(E88*F88,2)</f>
        <v>0</v>
      </c>
      <c r="H88" s="187"/>
      <c r="I88" s="188">
        <f>ROUND(E88*H88,2)</f>
        <v>0</v>
      </c>
      <c r="J88" s="187"/>
      <c r="K88" s="188">
        <f>ROUND(E88*J88,2)</f>
        <v>0</v>
      </c>
      <c r="L88" s="188">
        <v>21</v>
      </c>
      <c r="M88" s="188">
        <f>G88*(1+L88/100)</f>
        <v>0</v>
      </c>
      <c r="N88" s="186">
        <v>0.378</v>
      </c>
      <c r="O88" s="186">
        <f>ROUND(E88*N88,2)</f>
        <v>95.9</v>
      </c>
      <c r="P88" s="186">
        <v>0</v>
      </c>
      <c r="Q88" s="186">
        <f>ROUND(E88*P88,2)</f>
        <v>0</v>
      </c>
      <c r="R88" s="188" t="s">
        <v>395</v>
      </c>
      <c r="S88" s="188" t="s">
        <v>320</v>
      </c>
      <c r="T88" s="189" t="s">
        <v>320</v>
      </c>
      <c r="U88" s="162">
        <v>2.5999999999999999E-2</v>
      </c>
      <c r="V88" s="162">
        <f>ROUND(E88*U88,2)</f>
        <v>6.6</v>
      </c>
      <c r="W88" s="162"/>
      <c r="X88" s="162" t="s">
        <v>321</v>
      </c>
      <c r="Y88" s="162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80" t="s">
        <v>400</v>
      </c>
      <c r="D89" s="281"/>
      <c r="E89" s="281"/>
      <c r="F89" s="281"/>
      <c r="G89" s="281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344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3" t="s">
        <v>397</v>
      </c>
      <c r="D90" s="164"/>
      <c r="E90" s="165">
        <v>253.69300000000001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3">
        <v>15</v>
      </c>
      <c r="B91" s="184" t="s">
        <v>401</v>
      </c>
      <c r="C91" s="192" t="s">
        <v>402</v>
      </c>
      <c r="D91" s="185" t="s">
        <v>333</v>
      </c>
      <c r="E91" s="186">
        <v>253.69300000000001</v>
      </c>
      <c r="F91" s="187"/>
      <c r="G91" s="188">
        <f>ROUND(E91*F91,2)</f>
        <v>0</v>
      </c>
      <c r="H91" s="187"/>
      <c r="I91" s="188">
        <f>ROUND(E91*H91,2)</f>
        <v>0</v>
      </c>
      <c r="J91" s="187"/>
      <c r="K91" s="188">
        <f>ROUND(E91*J91,2)</f>
        <v>0</v>
      </c>
      <c r="L91" s="188">
        <v>21</v>
      </c>
      <c r="M91" s="188">
        <f>G91*(1+L91/100)</f>
        <v>0</v>
      </c>
      <c r="N91" s="186">
        <v>3.15E-2</v>
      </c>
      <c r="O91" s="186">
        <f>ROUND(E91*N91,2)</f>
        <v>7.99</v>
      </c>
      <c r="P91" s="186">
        <v>0</v>
      </c>
      <c r="Q91" s="186">
        <f>ROUND(E91*P91,2)</f>
        <v>0</v>
      </c>
      <c r="R91" s="188"/>
      <c r="S91" s="188" t="s">
        <v>403</v>
      </c>
      <c r="T91" s="189" t="s">
        <v>404</v>
      </c>
      <c r="U91" s="162">
        <v>0.52</v>
      </c>
      <c r="V91" s="162">
        <f>ROUND(E91*U91,2)</f>
        <v>131.91999999999999</v>
      </c>
      <c r="W91" s="162"/>
      <c r="X91" s="162" t="s">
        <v>321</v>
      </c>
      <c r="Y91" s="162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3" t="s">
        <v>405</v>
      </c>
      <c r="D92" s="164"/>
      <c r="E92" s="165"/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3" t="s">
        <v>406</v>
      </c>
      <c r="D93" s="164"/>
      <c r="E93" s="165">
        <v>253.69300000000001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3">
        <v>16</v>
      </c>
      <c r="B94" s="184" t="s">
        <v>407</v>
      </c>
      <c r="C94" s="192" t="s">
        <v>408</v>
      </c>
      <c r="D94" s="185" t="s">
        <v>373</v>
      </c>
      <c r="E94" s="186">
        <v>3.8054000000000001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6">
        <v>0</v>
      </c>
      <c r="O94" s="186">
        <f>ROUND(E94*N94,2)</f>
        <v>0</v>
      </c>
      <c r="P94" s="186">
        <v>0</v>
      </c>
      <c r="Q94" s="186">
        <f>ROUND(E94*P94,2)</f>
        <v>0</v>
      </c>
      <c r="R94" s="188" t="s">
        <v>395</v>
      </c>
      <c r="S94" s="188" t="s">
        <v>320</v>
      </c>
      <c r="T94" s="189" t="s">
        <v>320</v>
      </c>
      <c r="U94" s="162">
        <v>3</v>
      </c>
      <c r="V94" s="162">
        <f>ROUND(E94*U94,2)</f>
        <v>11.42</v>
      </c>
      <c r="W94" s="162"/>
      <c r="X94" s="162" t="s">
        <v>321</v>
      </c>
      <c r="Y94" s="162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78" t="s">
        <v>409</v>
      </c>
      <c r="D95" s="279"/>
      <c r="E95" s="279"/>
      <c r="F95" s="279"/>
      <c r="G95" s="279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3" t="s">
        <v>405</v>
      </c>
      <c r="D96" s="164"/>
      <c r="E96" s="165"/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3" t="s">
        <v>410</v>
      </c>
      <c r="D97" s="164"/>
      <c r="E97" s="165">
        <v>3.8054000000000001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3">
        <v>17</v>
      </c>
      <c r="B98" s="184" t="s">
        <v>411</v>
      </c>
      <c r="C98" s="192" t="s">
        <v>412</v>
      </c>
      <c r="D98" s="185" t="s">
        <v>389</v>
      </c>
      <c r="E98" s="186">
        <v>6.2789000000000001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21</v>
      </c>
      <c r="M98" s="188">
        <f>G98*(1+L98/100)</f>
        <v>0</v>
      </c>
      <c r="N98" s="186">
        <v>1</v>
      </c>
      <c r="O98" s="186">
        <f>ROUND(E98*N98,2)</f>
        <v>6.28</v>
      </c>
      <c r="P98" s="186">
        <v>0</v>
      </c>
      <c r="Q98" s="186">
        <f>ROUND(E98*P98,2)</f>
        <v>0</v>
      </c>
      <c r="R98" s="188" t="s">
        <v>366</v>
      </c>
      <c r="S98" s="188" t="s">
        <v>413</v>
      </c>
      <c r="T98" s="189" t="s">
        <v>413</v>
      </c>
      <c r="U98" s="162">
        <v>0</v>
      </c>
      <c r="V98" s="162">
        <f>ROUND(E98*U98,2)</f>
        <v>0</v>
      </c>
      <c r="W98" s="162"/>
      <c r="X98" s="162" t="s">
        <v>367</v>
      </c>
      <c r="Y98" s="162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3" t="s">
        <v>414</v>
      </c>
      <c r="D99" s="164"/>
      <c r="E99" s="165">
        <v>6.2788899999999996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3">
        <v>18</v>
      </c>
      <c r="B100" s="184" t="s">
        <v>415</v>
      </c>
      <c r="C100" s="192" t="s">
        <v>416</v>
      </c>
      <c r="D100" s="185" t="s">
        <v>318</v>
      </c>
      <c r="E100" s="186">
        <v>1078.19525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21</v>
      </c>
      <c r="M100" s="188">
        <f>G100*(1+L100/100)</f>
        <v>0</v>
      </c>
      <c r="N100" s="186">
        <v>2.8000000000000001E-2</v>
      </c>
      <c r="O100" s="186">
        <f>ROUND(E100*N100,2)</f>
        <v>30.19</v>
      </c>
      <c r="P100" s="186">
        <v>0</v>
      </c>
      <c r="Q100" s="186">
        <f>ROUND(E100*P100,2)</f>
        <v>0</v>
      </c>
      <c r="R100" s="188"/>
      <c r="S100" s="188" t="s">
        <v>403</v>
      </c>
      <c r="T100" s="189" t="s">
        <v>404</v>
      </c>
      <c r="U100" s="162">
        <v>0</v>
      </c>
      <c r="V100" s="162">
        <f>ROUND(E100*U100,2)</f>
        <v>0</v>
      </c>
      <c r="W100" s="162"/>
      <c r="X100" s="162" t="s">
        <v>367</v>
      </c>
      <c r="Y100" s="162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3" t="s">
        <v>405</v>
      </c>
      <c r="D101" s="164"/>
      <c r="E101" s="165"/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3" t="s">
        <v>417</v>
      </c>
      <c r="D102" s="164"/>
      <c r="E102" s="165">
        <v>1057.0541700000001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4" t="s">
        <v>418</v>
      </c>
      <c r="D103" s="169"/>
      <c r="E103" s="170">
        <v>21.141079999999999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6" t="s">
        <v>314</v>
      </c>
      <c r="B104" s="177" t="s">
        <v>150</v>
      </c>
      <c r="C104" s="191" t="s">
        <v>151</v>
      </c>
      <c r="D104" s="178"/>
      <c r="E104" s="179"/>
      <c r="F104" s="180"/>
      <c r="G104" s="180">
        <f>SUMIF(AG105:AG129,"&lt;&gt;NOR",G105:G129)</f>
        <v>0</v>
      </c>
      <c r="H104" s="180"/>
      <c r="I104" s="180">
        <f>SUM(I105:I129)</f>
        <v>0</v>
      </c>
      <c r="J104" s="180"/>
      <c r="K104" s="180">
        <f>SUM(K105:K129)</f>
        <v>0</v>
      </c>
      <c r="L104" s="180"/>
      <c r="M104" s="180">
        <f>SUM(M105:M129)</f>
        <v>0</v>
      </c>
      <c r="N104" s="179"/>
      <c r="O104" s="179">
        <f>SUM(O105:O129)</f>
        <v>3.84</v>
      </c>
      <c r="P104" s="179"/>
      <c r="Q104" s="179">
        <f>SUM(Q105:Q129)</f>
        <v>0</v>
      </c>
      <c r="R104" s="180"/>
      <c r="S104" s="180"/>
      <c r="T104" s="181"/>
      <c r="U104" s="175"/>
      <c r="V104" s="175">
        <f>SUM(V105:V129)</f>
        <v>125.3</v>
      </c>
      <c r="W104" s="175"/>
      <c r="X104" s="175"/>
      <c r="Y104" s="175"/>
      <c r="AG104" t="s">
        <v>315</v>
      </c>
    </row>
    <row r="105" spans="1:60" ht="22.5" outlineLevel="1" x14ac:dyDescent="0.2">
      <c r="A105" s="183">
        <v>19</v>
      </c>
      <c r="B105" s="184" t="s">
        <v>419</v>
      </c>
      <c r="C105" s="192" t="s">
        <v>420</v>
      </c>
      <c r="D105" s="185" t="s">
        <v>333</v>
      </c>
      <c r="E105" s="186">
        <v>27.047999999999998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21</v>
      </c>
      <c r="M105" s="188">
        <f>G105*(1+L105/100)</f>
        <v>0</v>
      </c>
      <c r="N105" s="186">
        <v>1.312E-2</v>
      </c>
      <c r="O105" s="186">
        <f>ROUND(E105*N105,2)</f>
        <v>0.35</v>
      </c>
      <c r="P105" s="186">
        <v>0</v>
      </c>
      <c r="Q105" s="186">
        <f>ROUND(E105*P105,2)</f>
        <v>0</v>
      </c>
      <c r="R105" s="188" t="s">
        <v>319</v>
      </c>
      <c r="S105" s="188" t="s">
        <v>320</v>
      </c>
      <c r="T105" s="189" t="s">
        <v>320</v>
      </c>
      <c r="U105" s="162">
        <v>0.47</v>
      </c>
      <c r="V105" s="162">
        <f>ROUND(E105*U105,2)</f>
        <v>12.71</v>
      </c>
      <c r="W105" s="162"/>
      <c r="X105" s="162" t="s">
        <v>321</v>
      </c>
      <c r="Y105" s="162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78" t="s">
        <v>421</v>
      </c>
      <c r="D106" s="279"/>
      <c r="E106" s="279"/>
      <c r="F106" s="279"/>
      <c r="G106" s="279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3" t="s">
        <v>422</v>
      </c>
      <c r="D107" s="164"/>
      <c r="E107" s="165">
        <v>27.047999999999998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3">
        <v>20</v>
      </c>
      <c r="B108" s="184" t="s">
        <v>423</v>
      </c>
      <c r="C108" s="192" t="s">
        <v>424</v>
      </c>
      <c r="D108" s="185" t="s">
        <v>333</v>
      </c>
      <c r="E108" s="186">
        <v>93.611999999999995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21</v>
      </c>
      <c r="M108" s="188">
        <f>G108*(1+L108/100)</f>
        <v>0</v>
      </c>
      <c r="N108" s="186">
        <v>3.2030000000000003E-2</v>
      </c>
      <c r="O108" s="186">
        <f>ROUND(E108*N108,2)</f>
        <v>3</v>
      </c>
      <c r="P108" s="186">
        <v>0</v>
      </c>
      <c r="Q108" s="186">
        <f>ROUND(E108*P108,2)</f>
        <v>0</v>
      </c>
      <c r="R108" s="188" t="s">
        <v>319</v>
      </c>
      <c r="S108" s="188" t="s">
        <v>320</v>
      </c>
      <c r="T108" s="189" t="s">
        <v>320</v>
      </c>
      <c r="U108" s="162">
        <v>0.81599999999999995</v>
      </c>
      <c r="V108" s="162">
        <f>ROUND(E108*U108,2)</f>
        <v>76.39</v>
      </c>
      <c r="W108" s="162"/>
      <c r="X108" s="162" t="s">
        <v>321</v>
      </c>
      <c r="Y108" s="162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78" t="s">
        <v>421</v>
      </c>
      <c r="D109" s="279"/>
      <c r="E109" s="279"/>
      <c r="F109" s="279"/>
      <c r="G109" s="279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3" t="s">
        <v>335</v>
      </c>
      <c r="D110" s="164"/>
      <c r="E110" s="165"/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3" t="s">
        <v>425</v>
      </c>
      <c r="D111" s="164"/>
      <c r="E111" s="165">
        <v>27.78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3" t="s">
        <v>426</v>
      </c>
      <c r="D112" s="164"/>
      <c r="E112" s="165">
        <v>-3.78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3" t="s">
        <v>427</v>
      </c>
      <c r="D113" s="164"/>
      <c r="E113" s="165">
        <v>3.96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3" t="s">
        <v>428</v>
      </c>
      <c r="D114" s="164"/>
      <c r="E114" s="165">
        <v>12.06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3" t="s">
        <v>426</v>
      </c>
      <c r="D115" s="164"/>
      <c r="E115" s="165">
        <v>-3.78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3" t="s">
        <v>429</v>
      </c>
      <c r="D116" s="164"/>
      <c r="E116" s="165">
        <v>2.04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3" t="s">
        <v>430</v>
      </c>
      <c r="D117" s="164"/>
      <c r="E117" s="165">
        <v>33.99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3" t="s">
        <v>431</v>
      </c>
      <c r="D118" s="164"/>
      <c r="E118" s="165">
        <v>-1.68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3" t="s">
        <v>432</v>
      </c>
      <c r="D119" s="164"/>
      <c r="E119" s="165">
        <v>-1.89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3" t="s">
        <v>433</v>
      </c>
      <c r="D120" s="164"/>
      <c r="E120" s="165">
        <v>-3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3" t="s">
        <v>434</v>
      </c>
      <c r="D121" s="164"/>
      <c r="E121" s="165">
        <v>1.53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3" t="s">
        <v>435</v>
      </c>
      <c r="D122" s="164"/>
      <c r="E122" s="165">
        <v>2.1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3" t="s">
        <v>436</v>
      </c>
      <c r="D123" s="164"/>
      <c r="E123" s="165">
        <v>20.7</v>
      </c>
      <c r="F123" s="162"/>
      <c r="G123" s="162"/>
      <c r="H123" s="162"/>
      <c r="I123" s="162"/>
      <c r="J123" s="162"/>
      <c r="K123" s="162"/>
      <c r="L123" s="162"/>
      <c r="M123" s="162"/>
      <c r="N123" s="161"/>
      <c r="O123" s="161"/>
      <c r="P123" s="161"/>
      <c r="Q123" s="161"/>
      <c r="R123" s="162"/>
      <c r="S123" s="162"/>
      <c r="T123" s="162"/>
      <c r="U123" s="162"/>
      <c r="V123" s="162"/>
      <c r="W123" s="162"/>
      <c r="X123" s="162"/>
      <c r="Y123" s="162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3" t="s">
        <v>437</v>
      </c>
      <c r="D124" s="164"/>
      <c r="E124" s="165">
        <v>-1.47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3" t="s">
        <v>431</v>
      </c>
      <c r="D125" s="164"/>
      <c r="E125" s="165">
        <v>-1.68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3" t="s">
        <v>438</v>
      </c>
      <c r="D126" s="164"/>
      <c r="E126" s="165">
        <v>6.7320000000000002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3">
        <v>21</v>
      </c>
      <c r="B127" s="184" t="s">
        <v>439</v>
      </c>
      <c r="C127" s="192" t="s">
        <v>440</v>
      </c>
      <c r="D127" s="185" t="s">
        <v>333</v>
      </c>
      <c r="E127" s="186">
        <v>100</v>
      </c>
      <c r="F127" s="187"/>
      <c r="G127" s="188">
        <f>ROUND(E127*F127,2)</f>
        <v>0</v>
      </c>
      <c r="H127" s="187"/>
      <c r="I127" s="188">
        <f>ROUND(E127*H127,2)</f>
        <v>0</v>
      </c>
      <c r="J127" s="187"/>
      <c r="K127" s="188">
        <f>ROUND(E127*J127,2)</f>
        <v>0</v>
      </c>
      <c r="L127" s="188">
        <v>21</v>
      </c>
      <c r="M127" s="188">
        <f>G127*(1+L127/100)</f>
        <v>0</v>
      </c>
      <c r="N127" s="186">
        <v>4.9100000000000003E-3</v>
      </c>
      <c r="O127" s="186">
        <f>ROUND(E127*N127,2)</f>
        <v>0.49</v>
      </c>
      <c r="P127" s="186">
        <v>0</v>
      </c>
      <c r="Q127" s="186">
        <f>ROUND(E127*P127,2)</f>
        <v>0</v>
      </c>
      <c r="R127" s="188" t="s">
        <v>319</v>
      </c>
      <c r="S127" s="188" t="s">
        <v>320</v>
      </c>
      <c r="T127" s="189" t="s">
        <v>320</v>
      </c>
      <c r="U127" s="162">
        <v>0.36199999999999999</v>
      </c>
      <c r="V127" s="162">
        <f>ROUND(E127*U127,2)</f>
        <v>36.200000000000003</v>
      </c>
      <c r="W127" s="162"/>
      <c r="X127" s="162" t="s">
        <v>321</v>
      </c>
      <c r="Y127" s="162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3" t="s">
        <v>441</v>
      </c>
      <c r="D128" s="164"/>
      <c r="E128" s="165"/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3" t="s">
        <v>442</v>
      </c>
      <c r="D129" s="164"/>
      <c r="E129" s="165">
        <v>100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6" t="s">
        <v>314</v>
      </c>
      <c r="B130" s="177" t="s">
        <v>140</v>
      </c>
      <c r="C130" s="191" t="s">
        <v>141</v>
      </c>
      <c r="D130" s="178"/>
      <c r="E130" s="179"/>
      <c r="F130" s="180"/>
      <c r="G130" s="180">
        <f>SUMIF(AG131:AG136,"&lt;&gt;NOR",G131:G136)</f>
        <v>0</v>
      </c>
      <c r="H130" s="180"/>
      <c r="I130" s="180">
        <f>SUM(I131:I136)</f>
        <v>0</v>
      </c>
      <c r="J130" s="180"/>
      <c r="K130" s="180">
        <f>SUM(K131:K136)</f>
        <v>0</v>
      </c>
      <c r="L130" s="180"/>
      <c r="M130" s="180">
        <f>SUM(M131:M136)</f>
        <v>0</v>
      </c>
      <c r="N130" s="179"/>
      <c r="O130" s="179">
        <f>SUM(O131:O136)</f>
        <v>0</v>
      </c>
      <c r="P130" s="179"/>
      <c r="Q130" s="179">
        <f>SUM(Q131:Q136)</f>
        <v>0</v>
      </c>
      <c r="R130" s="180"/>
      <c r="S130" s="180"/>
      <c r="T130" s="181"/>
      <c r="U130" s="175"/>
      <c r="V130" s="175">
        <f>SUM(V131:V136)</f>
        <v>0</v>
      </c>
      <c r="W130" s="175"/>
      <c r="X130" s="175"/>
      <c r="Y130" s="175"/>
      <c r="AG130" t="s">
        <v>315</v>
      </c>
    </row>
    <row r="131" spans="1:60" outlineLevel="1" x14ac:dyDescent="0.2">
      <c r="A131" s="183">
        <v>22</v>
      </c>
      <c r="B131" s="184" t="s">
        <v>443</v>
      </c>
      <c r="C131" s="192" t="s">
        <v>444</v>
      </c>
      <c r="D131" s="185" t="s">
        <v>445</v>
      </c>
      <c r="E131" s="186">
        <v>1</v>
      </c>
      <c r="F131" s="187"/>
      <c r="G131" s="188">
        <f>ROUND(E131*F131,2)</f>
        <v>0</v>
      </c>
      <c r="H131" s="187"/>
      <c r="I131" s="188">
        <f>ROUND(E131*H131,2)</f>
        <v>0</v>
      </c>
      <c r="J131" s="187"/>
      <c r="K131" s="188">
        <f>ROUND(E131*J131,2)</f>
        <v>0</v>
      </c>
      <c r="L131" s="188">
        <v>21</v>
      </c>
      <c r="M131" s="188">
        <f>G131*(1+L131/100)</f>
        <v>0</v>
      </c>
      <c r="N131" s="186">
        <v>0</v>
      </c>
      <c r="O131" s="186">
        <f>ROUND(E131*N131,2)</f>
        <v>0</v>
      </c>
      <c r="P131" s="186">
        <v>0</v>
      </c>
      <c r="Q131" s="186">
        <f>ROUND(E131*P131,2)</f>
        <v>0</v>
      </c>
      <c r="R131" s="188"/>
      <c r="S131" s="188" t="s">
        <v>403</v>
      </c>
      <c r="T131" s="189" t="s">
        <v>404</v>
      </c>
      <c r="U131" s="162">
        <v>0</v>
      </c>
      <c r="V131" s="162">
        <f>ROUND(E131*U131,2)</f>
        <v>0</v>
      </c>
      <c r="W131" s="162"/>
      <c r="X131" s="162" t="s">
        <v>321</v>
      </c>
      <c r="Y131" s="162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3" t="s">
        <v>446</v>
      </c>
      <c r="D132" s="164"/>
      <c r="E132" s="165"/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3" t="s">
        <v>328</v>
      </c>
      <c r="D133" s="164"/>
      <c r="E133" s="165">
        <v>1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3">
        <v>23</v>
      </c>
      <c r="B134" s="184" t="s">
        <v>447</v>
      </c>
      <c r="C134" s="192" t="s">
        <v>448</v>
      </c>
      <c r="D134" s="185" t="s">
        <v>445</v>
      </c>
      <c r="E134" s="186">
        <v>1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6">
        <v>0</v>
      </c>
      <c r="O134" s="186">
        <f>ROUND(E134*N134,2)</f>
        <v>0</v>
      </c>
      <c r="P134" s="186">
        <v>0</v>
      </c>
      <c r="Q134" s="186">
        <f>ROUND(E134*P134,2)</f>
        <v>0</v>
      </c>
      <c r="R134" s="188"/>
      <c r="S134" s="188" t="s">
        <v>403</v>
      </c>
      <c r="T134" s="189" t="s">
        <v>404</v>
      </c>
      <c r="U134" s="162">
        <v>0</v>
      </c>
      <c r="V134" s="162">
        <f>ROUND(E134*U134,2)</f>
        <v>0</v>
      </c>
      <c r="W134" s="162"/>
      <c r="X134" s="162" t="s">
        <v>321</v>
      </c>
      <c r="Y134" s="162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3" t="s">
        <v>446</v>
      </c>
      <c r="D135" s="164"/>
      <c r="E135" s="165"/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3" t="s">
        <v>328</v>
      </c>
      <c r="D136" s="164"/>
      <c r="E136" s="165">
        <v>1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6" t="s">
        <v>314</v>
      </c>
      <c r="B137" s="177" t="s">
        <v>277</v>
      </c>
      <c r="C137" s="191" t="s">
        <v>278</v>
      </c>
      <c r="D137" s="178"/>
      <c r="E137" s="179"/>
      <c r="F137" s="180"/>
      <c r="G137" s="180">
        <f>SUMIF(AG138:AG213,"&lt;&gt;NOR",G138:G213)</f>
        <v>0</v>
      </c>
      <c r="H137" s="180"/>
      <c r="I137" s="180">
        <f>SUM(I138:I213)</f>
        <v>0</v>
      </c>
      <c r="J137" s="180"/>
      <c r="K137" s="180">
        <f>SUM(K138:K213)</f>
        <v>0</v>
      </c>
      <c r="L137" s="180"/>
      <c r="M137" s="180">
        <f>SUM(M138:M213)</f>
        <v>0</v>
      </c>
      <c r="N137" s="179"/>
      <c r="O137" s="179">
        <f>SUM(O138:O213)</f>
        <v>0</v>
      </c>
      <c r="P137" s="179"/>
      <c r="Q137" s="179">
        <f>SUM(Q138:Q213)</f>
        <v>0</v>
      </c>
      <c r="R137" s="180"/>
      <c r="S137" s="180"/>
      <c r="T137" s="181"/>
      <c r="U137" s="175"/>
      <c r="V137" s="175">
        <f>SUM(V138:V213)</f>
        <v>0</v>
      </c>
      <c r="W137" s="175"/>
      <c r="X137" s="175"/>
      <c r="Y137" s="175"/>
      <c r="AG137" t="s">
        <v>315</v>
      </c>
    </row>
    <row r="138" spans="1:60" ht="22.5" outlineLevel="1" x14ac:dyDescent="0.2">
      <c r="A138" s="183">
        <v>24</v>
      </c>
      <c r="B138" s="184" t="s">
        <v>449</v>
      </c>
      <c r="C138" s="192" t="s">
        <v>450</v>
      </c>
      <c r="D138" s="185" t="s">
        <v>318</v>
      </c>
      <c r="E138" s="186">
        <v>2</v>
      </c>
      <c r="F138" s="187"/>
      <c r="G138" s="188">
        <f>ROUND(E138*F138,2)</f>
        <v>0</v>
      </c>
      <c r="H138" s="187"/>
      <c r="I138" s="188">
        <f>ROUND(E138*H138,2)</f>
        <v>0</v>
      </c>
      <c r="J138" s="187"/>
      <c r="K138" s="188">
        <f>ROUND(E138*J138,2)</f>
        <v>0</v>
      </c>
      <c r="L138" s="188">
        <v>21</v>
      </c>
      <c r="M138" s="188">
        <f>G138*(1+L138/100)</f>
        <v>0</v>
      </c>
      <c r="N138" s="186">
        <v>0</v>
      </c>
      <c r="O138" s="186">
        <f>ROUND(E138*N138,2)</f>
        <v>0</v>
      </c>
      <c r="P138" s="186">
        <v>0</v>
      </c>
      <c r="Q138" s="186">
        <f>ROUND(E138*P138,2)</f>
        <v>0</v>
      </c>
      <c r="R138" s="188"/>
      <c r="S138" s="188" t="s">
        <v>403</v>
      </c>
      <c r="T138" s="189" t="s">
        <v>404</v>
      </c>
      <c r="U138" s="162">
        <v>0</v>
      </c>
      <c r="V138" s="162">
        <f>ROUND(E138*U138,2)</f>
        <v>0</v>
      </c>
      <c r="W138" s="162"/>
      <c r="X138" s="162" t="s">
        <v>321</v>
      </c>
      <c r="Y138" s="162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80" t="s">
        <v>451</v>
      </c>
      <c r="D139" s="281"/>
      <c r="E139" s="281"/>
      <c r="F139" s="281"/>
      <c r="G139" s="281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344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82" t="s">
        <v>452</v>
      </c>
      <c r="D140" s="283"/>
      <c r="E140" s="283"/>
      <c r="F140" s="283"/>
      <c r="G140" s="283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344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82" t="s">
        <v>453</v>
      </c>
      <c r="D141" s="283"/>
      <c r="E141" s="283"/>
      <c r="F141" s="283"/>
      <c r="G141" s="283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344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82" t="s">
        <v>454</v>
      </c>
      <c r="D142" s="283"/>
      <c r="E142" s="283"/>
      <c r="F142" s="283"/>
      <c r="G142" s="283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344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82" t="s">
        <v>455</v>
      </c>
      <c r="D143" s="283"/>
      <c r="E143" s="283"/>
      <c r="F143" s="283"/>
      <c r="G143" s="283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344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82" t="s">
        <v>456</v>
      </c>
      <c r="D144" s="283"/>
      <c r="E144" s="283"/>
      <c r="F144" s="283"/>
      <c r="G144" s="283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344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82" t="s">
        <v>457</v>
      </c>
      <c r="D145" s="283"/>
      <c r="E145" s="283"/>
      <c r="F145" s="283"/>
      <c r="G145" s="283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344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82" t="s">
        <v>458</v>
      </c>
      <c r="D146" s="283"/>
      <c r="E146" s="283"/>
      <c r="F146" s="283"/>
      <c r="G146" s="283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344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82" t="s">
        <v>459</v>
      </c>
      <c r="D147" s="283"/>
      <c r="E147" s="283"/>
      <c r="F147" s="283"/>
      <c r="G147" s="283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344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82" t="s">
        <v>460</v>
      </c>
      <c r="D148" s="283"/>
      <c r="E148" s="283"/>
      <c r="F148" s="283"/>
      <c r="G148" s="283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344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82" t="s">
        <v>461</v>
      </c>
      <c r="D149" s="283"/>
      <c r="E149" s="283"/>
      <c r="F149" s="283"/>
      <c r="G149" s="283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344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82" t="s">
        <v>462</v>
      </c>
      <c r="D150" s="283"/>
      <c r="E150" s="283"/>
      <c r="F150" s="283"/>
      <c r="G150" s="283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344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82" t="s">
        <v>463</v>
      </c>
      <c r="D151" s="283"/>
      <c r="E151" s="283"/>
      <c r="F151" s="283"/>
      <c r="G151" s="283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344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82" t="s">
        <v>464</v>
      </c>
      <c r="D152" s="283"/>
      <c r="E152" s="283"/>
      <c r="F152" s="283"/>
      <c r="G152" s="283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344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82" t="s">
        <v>465</v>
      </c>
      <c r="D153" s="283"/>
      <c r="E153" s="283"/>
      <c r="F153" s="283"/>
      <c r="G153" s="283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344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8" t="s">
        <v>466</v>
      </c>
      <c r="D154" s="166"/>
      <c r="E154" s="167"/>
      <c r="F154" s="168"/>
      <c r="G154" s="168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344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82" t="s">
        <v>467</v>
      </c>
      <c r="D155" s="283"/>
      <c r="E155" s="283"/>
      <c r="F155" s="283"/>
      <c r="G155" s="283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1"/>
      <c r="AA155" s="151"/>
      <c r="AB155" s="151"/>
      <c r="AC155" s="151"/>
      <c r="AD155" s="151"/>
      <c r="AE155" s="151"/>
      <c r="AF155" s="151"/>
      <c r="AG155" s="151" t="s">
        <v>344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82" t="s">
        <v>468</v>
      </c>
      <c r="D156" s="283"/>
      <c r="E156" s="283"/>
      <c r="F156" s="283"/>
      <c r="G156" s="283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344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82" t="s">
        <v>469</v>
      </c>
      <c r="D157" s="283"/>
      <c r="E157" s="283"/>
      <c r="F157" s="283"/>
      <c r="G157" s="283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344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82" t="s">
        <v>470</v>
      </c>
      <c r="D158" s="283"/>
      <c r="E158" s="283"/>
      <c r="F158" s="283"/>
      <c r="G158" s="283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344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82" t="s">
        <v>471</v>
      </c>
      <c r="D159" s="283"/>
      <c r="E159" s="283"/>
      <c r="F159" s="283"/>
      <c r="G159" s="283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344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82" t="s">
        <v>472</v>
      </c>
      <c r="D160" s="283"/>
      <c r="E160" s="283"/>
      <c r="F160" s="283"/>
      <c r="G160" s="283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344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82" t="s">
        <v>473</v>
      </c>
      <c r="D161" s="283"/>
      <c r="E161" s="283"/>
      <c r="F161" s="283"/>
      <c r="G161" s="283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344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82" t="s">
        <v>474</v>
      </c>
      <c r="D162" s="283"/>
      <c r="E162" s="283"/>
      <c r="F162" s="283"/>
      <c r="G162" s="283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1"/>
      <c r="AA162" s="151"/>
      <c r="AB162" s="151"/>
      <c r="AC162" s="151"/>
      <c r="AD162" s="151"/>
      <c r="AE162" s="151"/>
      <c r="AF162" s="151"/>
      <c r="AG162" s="151" t="s">
        <v>344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82" t="s">
        <v>475</v>
      </c>
      <c r="D163" s="283"/>
      <c r="E163" s="283"/>
      <c r="F163" s="283"/>
      <c r="G163" s="283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344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82" t="s">
        <v>476</v>
      </c>
      <c r="D164" s="283"/>
      <c r="E164" s="283"/>
      <c r="F164" s="283"/>
      <c r="G164" s="283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344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82" t="s">
        <v>477</v>
      </c>
      <c r="D165" s="283"/>
      <c r="E165" s="283"/>
      <c r="F165" s="283"/>
      <c r="G165" s="283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344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82" t="s">
        <v>478</v>
      </c>
      <c r="D166" s="283"/>
      <c r="E166" s="283"/>
      <c r="F166" s="283"/>
      <c r="G166" s="283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344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82" t="s">
        <v>479</v>
      </c>
      <c r="D167" s="283"/>
      <c r="E167" s="283"/>
      <c r="F167" s="283"/>
      <c r="G167" s="283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344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82" t="s">
        <v>480</v>
      </c>
      <c r="D168" s="283"/>
      <c r="E168" s="283"/>
      <c r="F168" s="283"/>
      <c r="G168" s="283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344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82" t="s">
        <v>481</v>
      </c>
      <c r="D169" s="283"/>
      <c r="E169" s="283"/>
      <c r="F169" s="283"/>
      <c r="G169" s="283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344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82" t="s">
        <v>482</v>
      </c>
      <c r="D170" s="283"/>
      <c r="E170" s="283"/>
      <c r="F170" s="283"/>
      <c r="G170" s="283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344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82" t="s">
        <v>483</v>
      </c>
      <c r="D171" s="283"/>
      <c r="E171" s="283"/>
      <c r="F171" s="283"/>
      <c r="G171" s="283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344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82" t="s">
        <v>484</v>
      </c>
      <c r="D172" s="283"/>
      <c r="E172" s="283"/>
      <c r="F172" s="283"/>
      <c r="G172" s="283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344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82" t="s">
        <v>485</v>
      </c>
      <c r="D173" s="283"/>
      <c r="E173" s="283"/>
      <c r="F173" s="283"/>
      <c r="G173" s="283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344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82" t="s">
        <v>486</v>
      </c>
      <c r="D174" s="283"/>
      <c r="E174" s="283"/>
      <c r="F174" s="283"/>
      <c r="G174" s="283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1"/>
      <c r="AA174" s="151"/>
      <c r="AB174" s="151"/>
      <c r="AC174" s="151"/>
      <c r="AD174" s="151"/>
      <c r="AE174" s="151"/>
      <c r="AF174" s="151"/>
      <c r="AG174" s="151" t="s">
        <v>344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82" t="s">
        <v>487</v>
      </c>
      <c r="D175" s="283"/>
      <c r="E175" s="283"/>
      <c r="F175" s="283"/>
      <c r="G175" s="283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344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82" t="s">
        <v>488</v>
      </c>
      <c r="D176" s="283"/>
      <c r="E176" s="283"/>
      <c r="F176" s="283"/>
      <c r="G176" s="283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344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82" t="s">
        <v>489</v>
      </c>
      <c r="D177" s="283"/>
      <c r="E177" s="283"/>
      <c r="F177" s="283"/>
      <c r="G177" s="283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344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82" t="s">
        <v>490</v>
      </c>
      <c r="D178" s="283"/>
      <c r="E178" s="283"/>
      <c r="F178" s="283"/>
      <c r="G178" s="283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344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82" t="s">
        <v>491</v>
      </c>
      <c r="D179" s="283"/>
      <c r="E179" s="283"/>
      <c r="F179" s="283"/>
      <c r="G179" s="283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1"/>
      <c r="AA179" s="151"/>
      <c r="AB179" s="151"/>
      <c r="AC179" s="151"/>
      <c r="AD179" s="151"/>
      <c r="AE179" s="151"/>
      <c r="AF179" s="151"/>
      <c r="AG179" s="151" t="s">
        <v>344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82" t="s">
        <v>492</v>
      </c>
      <c r="D180" s="283"/>
      <c r="E180" s="283"/>
      <c r="F180" s="283"/>
      <c r="G180" s="283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344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90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82" t="s">
        <v>493</v>
      </c>
      <c r="D181" s="283"/>
      <c r="E181" s="283"/>
      <c r="F181" s="283"/>
      <c r="G181" s="283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344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82" t="s">
        <v>494</v>
      </c>
      <c r="D182" s="283"/>
      <c r="E182" s="283"/>
      <c r="F182" s="283"/>
      <c r="G182" s="283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1"/>
      <c r="AA182" s="151"/>
      <c r="AB182" s="151"/>
      <c r="AC182" s="151"/>
      <c r="AD182" s="151"/>
      <c r="AE182" s="151"/>
      <c r="AF182" s="151"/>
      <c r="AG182" s="151" t="s">
        <v>344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82" t="s">
        <v>495</v>
      </c>
      <c r="D183" s="283"/>
      <c r="E183" s="283"/>
      <c r="F183" s="283"/>
      <c r="G183" s="283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344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82" t="s">
        <v>496</v>
      </c>
      <c r="D184" s="283"/>
      <c r="E184" s="283"/>
      <c r="F184" s="283"/>
      <c r="G184" s="283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344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82" t="s">
        <v>497</v>
      </c>
      <c r="D185" s="283"/>
      <c r="E185" s="283"/>
      <c r="F185" s="283"/>
      <c r="G185" s="283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344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82" t="s">
        <v>498</v>
      </c>
      <c r="D186" s="283"/>
      <c r="E186" s="283"/>
      <c r="F186" s="283"/>
      <c r="G186" s="283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1"/>
      <c r="AA186" s="151"/>
      <c r="AB186" s="151"/>
      <c r="AC186" s="151"/>
      <c r="AD186" s="151"/>
      <c r="AE186" s="151"/>
      <c r="AF186" s="151"/>
      <c r="AG186" s="151" t="s">
        <v>344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82" t="s">
        <v>499</v>
      </c>
      <c r="D187" s="283"/>
      <c r="E187" s="283"/>
      <c r="F187" s="283"/>
      <c r="G187" s="283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344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82" t="s">
        <v>500</v>
      </c>
      <c r="D188" s="283"/>
      <c r="E188" s="283"/>
      <c r="F188" s="283"/>
      <c r="G188" s="283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344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82" t="s">
        <v>501</v>
      </c>
      <c r="D189" s="283"/>
      <c r="E189" s="283"/>
      <c r="F189" s="283"/>
      <c r="G189" s="283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1"/>
      <c r="AA189" s="151"/>
      <c r="AB189" s="151"/>
      <c r="AC189" s="151"/>
      <c r="AD189" s="151"/>
      <c r="AE189" s="151"/>
      <c r="AF189" s="151"/>
      <c r="AG189" s="151" t="s">
        <v>344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82" t="s">
        <v>502</v>
      </c>
      <c r="D190" s="283"/>
      <c r="E190" s="283"/>
      <c r="F190" s="283"/>
      <c r="G190" s="283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344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82" t="s">
        <v>503</v>
      </c>
      <c r="D191" s="283"/>
      <c r="E191" s="283"/>
      <c r="F191" s="283"/>
      <c r="G191" s="283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344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82" t="s">
        <v>504</v>
      </c>
      <c r="D192" s="283"/>
      <c r="E192" s="283"/>
      <c r="F192" s="283"/>
      <c r="G192" s="283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1"/>
      <c r="AA192" s="151"/>
      <c r="AB192" s="151"/>
      <c r="AC192" s="151"/>
      <c r="AD192" s="151"/>
      <c r="AE192" s="151"/>
      <c r="AF192" s="151"/>
      <c r="AG192" s="151" t="s">
        <v>344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82" t="s">
        <v>505</v>
      </c>
      <c r="D193" s="283"/>
      <c r="E193" s="283"/>
      <c r="F193" s="283"/>
      <c r="G193" s="283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1"/>
      <c r="AA193" s="151"/>
      <c r="AB193" s="151"/>
      <c r="AC193" s="151"/>
      <c r="AD193" s="151"/>
      <c r="AE193" s="151"/>
      <c r="AF193" s="151"/>
      <c r="AG193" s="151" t="s">
        <v>344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82" t="s">
        <v>506</v>
      </c>
      <c r="D194" s="283"/>
      <c r="E194" s="283"/>
      <c r="F194" s="283"/>
      <c r="G194" s="283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344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82" t="s">
        <v>507</v>
      </c>
      <c r="D195" s="283"/>
      <c r="E195" s="283"/>
      <c r="F195" s="283"/>
      <c r="G195" s="283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1"/>
      <c r="AA195" s="151"/>
      <c r="AB195" s="151"/>
      <c r="AC195" s="151"/>
      <c r="AD195" s="151"/>
      <c r="AE195" s="151"/>
      <c r="AF195" s="151"/>
      <c r="AG195" s="151" t="s">
        <v>344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82" t="s">
        <v>502</v>
      </c>
      <c r="D196" s="283"/>
      <c r="E196" s="283"/>
      <c r="F196" s="283"/>
      <c r="G196" s="283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344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82" t="s">
        <v>508</v>
      </c>
      <c r="D197" s="283"/>
      <c r="E197" s="283"/>
      <c r="F197" s="283"/>
      <c r="G197" s="283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1"/>
      <c r="AA197" s="151"/>
      <c r="AB197" s="151"/>
      <c r="AC197" s="151"/>
      <c r="AD197" s="151"/>
      <c r="AE197" s="151"/>
      <c r="AF197" s="151"/>
      <c r="AG197" s="151" t="s">
        <v>344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82" t="s">
        <v>509</v>
      </c>
      <c r="D198" s="283"/>
      <c r="E198" s="283"/>
      <c r="F198" s="283"/>
      <c r="G198" s="283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344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82" t="s">
        <v>505</v>
      </c>
      <c r="D199" s="283"/>
      <c r="E199" s="283"/>
      <c r="F199" s="283"/>
      <c r="G199" s="283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344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82" t="s">
        <v>510</v>
      </c>
      <c r="D200" s="283"/>
      <c r="E200" s="283"/>
      <c r="F200" s="283"/>
      <c r="G200" s="283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1"/>
      <c r="AA200" s="151"/>
      <c r="AB200" s="151"/>
      <c r="AC200" s="151"/>
      <c r="AD200" s="151"/>
      <c r="AE200" s="151"/>
      <c r="AF200" s="151"/>
      <c r="AG200" s="151" t="s">
        <v>344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82" t="s">
        <v>511</v>
      </c>
      <c r="D201" s="283"/>
      <c r="E201" s="283"/>
      <c r="F201" s="283"/>
      <c r="G201" s="283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344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82" t="s">
        <v>512</v>
      </c>
      <c r="D202" s="283"/>
      <c r="E202" s="283"/>
      <c r="F202" s="283"/>
      <c r="G202" s="283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1"/>
      <c r="AA202" s="151"/>
      <c r="AB202" s="151"/>
      <c r="AC202" s="151"/>
      <c r="AD202" s="151"/>
      <c r="AE202" s="151"/>
      <c r="AF202" s="151"/>
      <c r="AG202" s="151" t="s">
        <v>344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82" t="s">
        <v>513</v>
      </c>
      <c r="D203" s="283"/>
      <c r="E203" s="283"/>
      <c r="F203" s="283"/>
      <c r="G203" s="283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344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82" t="s">
        <v>514</v>
      </c>
      <c r="D204" s="283"/>
      <c r="E204" s="283"/>
      <c r="F204" s="283"/>
      <c r="G204" s="283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1"/>
      <c r="AA204" s="151"/>
      <c r="AB204" s="151"/>
      <c r="AC204" s="151"/>
      <c r="AD204" s="151"/>
      <c r="AE204" s="151"/>
      <c r="AF204" s="151"/>
      <c r="AG204" s="151" t="s">
        <v>344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82" t="s">
        <v>515</v>
      </c>
      <c r="D205" s="283"/>
      <c r="E205" s="283"/>
      <c r="F205" s="283"/>
      <c r="G205" s="283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1"/>
      <c r="AA205" s="151"/>
      <c r="AB205" s="151"/>
      <c r="AC205" s="151"/>
      <c r="AD205" s="151"/>
      <c r="AE205" s="151"/>
      <c r="AF205" s="151"/>
      <c r="AG205" s="151" t="s">
        <v>344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82" t="s">
        <v>516</v>
      </c>
      <c r="D206" s="283"/>
      <c r="E206" s="283"/>
      <c r="F206" s="283"/>
      <c r="G206" s="283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1"/>
      <c r="AA206" s="151"/>
      <c r="AB206" s="151"/>
      <c r="AC206" s="151"/>
      <c r="AD206" s="151"/>
      <c r="AE206" s="151"/>
      <c r="AF206" s="151"/>
      <c r="AG206" s="151" t="s">
        <v>344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82" t="s">
        <v>517</v>
      </c>
      <c r="D207" s="283"/>
      <c r="E207" s="283"/>
      <c r="F207" s="283"/>
      <c r="G207" s="283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1"/>
      <c r="AA207" s="151"/>
      <c r="AB207" s="151"/>
      <c r="AC207" s="151"/>
      <c r="AD207" s="151"/>
      <c r="AE207" s="151"/>
      <c r="AF207" s="151"/>
      <c r="AG207" s="151" t="s">
        <v>344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82" t="s">
        <v>518</v>
      </c>
      <c r="D208" s="283"/>
      <c r="E208" s="283"/>
      <c r="F208" s="283"/>
      <c r="G208" s="283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344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82" t="s">
        <v>519</v>
      </c>
      <c r="D209" s="283"/>
      <c r="E209" s="283"/>
      <c r="F209" s="283"/>
      <c r="G209" s="283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1"/>
      <c r="AA209" s="151"/>
      <c r="AB209" s="151"/>
      <c r="AC209" s="151"/>
      <c r="AD209" s="151"/>
      <c r="AE209" s="151"/>
      <c r="AF209" s="151"/>
      <c r="AG209" s="151" t="s">
        <v>344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82" t="s">
        <v>520</v>
      </c>
      <c r="D210" s="283"/>
      <c r="E210" s="283"/>
      <c r="F210" s="283"/>
      <c r="G210" s="283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344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82" t="s">
        <v>521</v>
      </c>
      <c r="D211" s="283"/>
      <c r="E211" s="283"/>
      <c r="F211" s="283"/>
      <c r="G211" s="283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344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82" t="s">
        <v>522</v>
      </c>
      <c r="D212" s="283"/>
      <c r="E212" s="283"/>
      <c r="F212" s="283"/>
      <c r="G212" s="283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344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82" t="s">
        <v>523</v>
      </c>
      <c r="D213" s="283"/>
      <c r="E213" s="283"/>
      <c r="F213" s="283"/>
      <c r="G213" s="283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1"/>
      <c r="AA213" s="151"/>
      <c r="AB213" s="151"/>
      <c r="AC213" s="151"/>
      <c r="AD213" s="151"/>
      <c r="AE213" s="151"/>
      <c r="AF213" s="151"/>
      <c r="AG213" s="151" t="s">
        <v>344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6" t="s">
        <v>314</v>
      </c>
      <c r="B214" s="177" t="s">
        <v>138</v>
      </c>
      <c r="C214" s="191" t="s">
        <v>139</v>
      </c>
      <c r="D214" s="178"/>
      <c r="E214" s="179"/>
      <c r="F214" s="180"/>
      <c r="G214" s="180">
        <f>SUMIF(AG215:AG412,"&lt;&gt;NOR",G215:G412)</f>
        <v>0</v>
      </c>
      <c r="H214" s="180"/>
      <c r="I214" s="180">
        <f>SUM(I215:I412)</f>
        <v>0</v>
      </c>
      <c r="J214" s="180"/>
      <c r="K214" s="180">
        <f>SUM(K215:K412)</f>
        <v>0</v>
      </c>
      <c r="L214" s="180"/>
      <c r="M214" s="180">
        <f>SUM(M215:M412)</f>
        <v>0</v>
      </c>
      <c r="N214" s="179"/>
      <c r="O214" s="179">
        <f>SUM(O215:O412)</f>
        <v>1713.41</v>
      </c>
      <c r="P214" s="179"/>
      <c r="Q214" s="179">
        <f>SUM(Q215:Q412)</f>
        <v>0</v>
      </c>
      <c r="R214" s="180"/>
      <c r="S214" s="180"/>
      <c r="T214" s="181"/>
      <c r="U214" s="175"/>
      <c r="V214" s="175">
        <f>SUM(V215:V412)</f>
        <v>9339.9699999999975</v>
      </c>
      <c r="W214" s="175"/>
      <c r="X214" s="175"/>
      <c r="Y214" s="175"/>
      <c r="AG214" t="s">
        <v>315</v>
      </c>
    </row>
    <row r="215" spans="1:60" outlineLevel="1" x14ac:dyDescent="0.2">
      <c r="A215" s="183">
        <v>25</v>
      </c>
      <c r="B215" s="184" t="s">
        <v>524</v>
      </c>
      <c r="C215" s="192" t="s">
        <v>525</v>
      </c>
      <c r="D215" s="185" t="s">
        <v>333</v>
      </c>
      <c r="E215" s="186">
        <v>677.34</v>
      </c>
      <c r="F215" s="187"/>
      <c r="G215" s="188">
        <f>ROUND(E215*F215,2)</f>
        <v>0</v>
      </c>
      <c r="H215" s="187"/>
      <c r="I215" s="188">
        <f>ROUND(E215*H215,2)</f>
        <v>0</v>
      </c>
      <c r="J215" s="187"/>
      <c r="K215" s="188">
        <f>ROUND(E215*J215,2)</f>
        <v>0</v>
      </c>
      <c r="L215" s="188">
        <v>21</v>
      </c>
      <c r="M215" s="188">
        <f>G215*(1+L215/100)</f>
        <v>0</v>
      </c>
      <c r="N215" s="186">
        <v>0.59209999999999996</v>
      </c>
      <c r="O215" s="186">
        <f>ROUND(E215*N215,2)</f>
        <v>401.05</v>
      </c>
      <c r="P215" s="186">
        <v>0</v>
      </c>
      <c r="Q215" s="186">
        <f>ROUND(E215*P215,2)</f>
        <v>0</v>
      </c>
      <c r="R215" s="188" t="s">
        <v>319</v>
      </c>
      <c r="S215" s="188" t="s">
        <v>320</v>
      </c>
      <c r="T215" s="189" t="s">
        <v>320</v>
      </c>
      <c r="U215" s="162">
        <v>0.83399999999999996</v>
      </c>
      <c r="V215" s="162">
        <f>ROUND(E215*U215,2)</f>
        <v>564.9</v>
      </c>
      <c r="W215" s="162"/>
      <c r="X215" s="162" t="s">
        <v>321</v>
      </c>
      <c r="Y215" s="162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78" t="s">
        <v>526</v>
      </c>
      <c r="D216" s="279"/>
      <c r="E216" s="279"/>
      <c r="F216" s="279"/>
      <c r="G216" s="279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3" t="s">
        <v>527</v>
      </c>
      <c r="D217" s="164"/>
      <c r="E217" s="165"/>
      <c r="F217" s="162"/>
      <c r="G217" s="162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62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3" t="s">
        <v>528</v>
      </c>
      <c r="D218" s="164"/>
      <c r="E218" s="165">
        <v>677.34</v>
      </c>
      <c r="F218" s="162"/>
      <c r="G218" s="162"/>
      <c r="H218" s="162"/>
      <c r="I218" s="162"/>
      <c r="J218" s="162"/>
      <c r="K218" s="162"/>
      <c r="L218" s="162"/>
      <c r="M218" s="162"/>
      <c r="N218" s="161"/>
      <c r="O218" s="161"/>
      <c r="P218" s="161"/>
      <c r="Q218" s="161"/>
      <c r="R218" s="162"/>
      <c r="S218" s="162"/>
      <c r="T218" s="162"/>
      <c r="U218" s="162"/>
      <c r="V218" s="162"/>
      <c r="W218" s="162"/>
      <c r="X218" s="162"/>
      <c r="Y218" s="162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3">
        <v>26</v>
      </c>
      <c r="B219" s="184" t="s">
        <v>529</v>
      </c>
      <c r="C219" s="192" t="s">
        <v>530</v>
      </c>
      <c r="D219" s="185" t="s">
        <v>333</v>
      </c>
      <c r="E219" s="186">
        <v>16.218</v>
      </c>
      <c r="F219" s="187"/>
      <c r="G219" s="188">
        <f>ROUND(E219*F219,2)</f>
        <v>0</v>
      </c>
      <c r="H219" s="187"/>
      <c r="I219" s="188">
        <f>ROUND(E219*H219,2)</f>
        <v>0</v>
      </c>
      <c r="J219" s="187"/>
      <c r="K219" s="188">
        <f>ROUND(E219*J219,2)</f>
        <v>0</v>
      </c>
      <c r="L219" s="188">
        <v>21</v>
      </c>
      <c r="M219" s="188">
        <f>G219*(1+L219/100)</f>
        <v>0</v>
      </c>
      <c r="N219" s="186">
        <v>0.15658</v>
      </c>
      <c r="O219" s="186">
        <f>ROUND(E219*N219,2)</f>
        <v>2.54</v>
      </c>
      <c r="P219" s="186">
        <v>0</v>
      </c>
      <c r="Q219" s="186">
        <f>ROUND(E219*P219,2)</f>
        <v>0</v>
      </c>
      <c r="R219" s="188" t="s">
        <v>319</v>
      </c>
      <c r="S219" s="188" t="s">
        <v>320</v>
      </c>
      <c r="T219" s="189" t="s">
        <v>320</v>
      </c>
      <c r="U219" s="162">
        <v>0.49944</v>
      </c>
      <c r="V219" s="162">
        <f>ROUND(E219*U219,2)</f>
        <v>8.1</v>
      </c>
      <c r="W219" s="162"/>
      <c r="X219" s="162" t="s">
        <v>321</v>
      </c>
      <c r="Y219" s="162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3" t="s">
        <v>335</v>
      </c>
      <c r="D220" s="164"/>
      <c r="E220" s="165"/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3" t="s">
        <v>531</v>
      </c>
      <c r="D221" s="164"/>
      <c r="E221" s="165">
        <v>3.8159999999999998</v>
      </c>
      <c r="F221" s="162"/>
      <c r="G221" s="162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3" t="s">
        <v>532</v>
      </c>
      <c r="D222" s="164"/>
      <c r="E222" s="165">
        <v>14.292</v>
      </c>
      <c r="F222" s="162"/>
      <c r="G222" s="162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3" t="s">
        <v>432</v>
      </c>
      <c r="D223" s="164"/>
      <c r="E223" s="165">
        <v>-1.89</v>
      </c>
      <c r="F223" s="162"/>
      <c r="G223" s="162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3">
        <v>27</v>
      </c>
      <c r="B224" s="184" t="s">
        <v>533</v>
      </c>
      <c r="C224" s="192" t="s">
        <v>534</v>
      </c>
      <c r="D224" s="185" t="s">
        <v>333</v>
      </c>
      <c r="E224" s="186">
        <v>16.452000000000002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0.26585999999999999</v>
      </c>
      <c r="O224" s="186">
        <f>ROUND(E224*N224,2)</f>
        <v>4.37</v>
      </c>
      <c r="P224" s="186">
        <v>0</v>
      </c>
      <c r="Q224" s="186">
        <f>ROUND(E224*P224,2)</f>
        <v>0</v>
      </c>
      <c r="R224" s="188" t="s">
        <v>319</v>
      </c>
      <c r="S224" s="188" t="s">
        <v>320</v>
      </c>
      <c r="T224" s="189" t="s">
        <v>320</v>
      </c>
      <c r="U224" s="162">
        <v>0.74</v>
      </c>
      <c r="V224" s="162">
        <f>ROUND(E224*U224,2)</f>
        <v>12.17</v>
      </c>
      <c r="W224" s="162"/>
      <c r="X224" s="162" t="s">
        <v>321</v>
      </c>
      <c r="Y224" s="162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3" t="s">
        <v>335</v>
      </c>
      <c r="D225" s="164"/>
      <c r="E225" s="165"/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3" t="s">
        <v>535</v>
      </c>
      <c r="D226" s="164"/>
      <c r="E226" s="165">
        <v>9.0540000000000003</v>
      </c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3" t="s">
        <v>432</v>
      </c>
      <c r="D227" s="164"/>
      <c r="E227" s="165">
        <v>-1.89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3" t="s">
        <v>536</v>
      </c>
      <c r="D228" s="164"/>
      <c r="E228" s="165">
        <v>9.2880000000000003</v>
      </c>
      <c r="F228" s="162"/>
      <c r="G228" s="162"/>
      <c r="H228" s="162"/>
      <c r="I228" s="162"/>
      <c r="J228" s="162"/>
      <c r="K228" s="162"/>
      <c r="L228" s="162"/>
      <c r="M228" s="162"/>
      <c r="N228" s="161"/>
      <c r="O228" s="161"/>
      <c r="P228" s="161"/>
      <c r="Q228" s="161"/>
      <c r="R228" s="162"/>
      <c r="S228" s="162"/>
      <c r="T228" s="162"/>
      <c r="U228" s="162"/>
      <c r="V228" s="162"/>
      <c r="W228" s="162"/>
      <c r="X228" s="162"/>
      <c r="Y228" s="162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3">
        <v>28</v>
      </c>
      <c r="B229" s="184" t="s">
        <v>537</v>
      </c>
      <c r="C229" s="192" t="s">
        <v>538</v>
      </c>
      <c r="D229" s="185" t="s">
        <v>333</v>
      </c>
      <c r="E229" s="186">
        <v>4.2249999999999996</v>
      </c>
      <c r="F229" s="187"/>
      <c r="G229" s="188">
        <f>ROUND(E229*F229,2)</f>
        <v>0</v>
      </c>
      <c r="H229" s="187"/>
      <c r="I229" s="188">
        <f>ROUND(E229*H229,2)</f>
        <v>0</v>
      </c>
      <c r="J229" s="187"/>
      <c r="K229" s="188">
        <f>ROUND(E229*J229,2)</f>
        <v>0</v>
      </c>
      <c r="L229" s="188">
        <v>21</v>
      </c>
      <c r="M229" s="188">
        <f>G229*(1+L229/100)</f>
        <v>0</v>
      </c>
      <c r="N229" s="186">
        <v>0.2109</v>
      </c>
      <c r="O229" s="186">
        <f>ROUND(E229*N229,2)</f>
        <v>0.89</v>
      </c>
      <c r="P229" s="186">
        <v>0</v>
      </c>
      <c r="Q229" s="186">
        <f>ROUND(E229*P229,2)</f>
        <v>0</v>
      </c>
      <c r="R229" s="188" t="s">
        <v>319</v>
      </c>
      <c r="S229" s="188" t="s">
        <v>320</v>
      </c>
      <c r="T229" s="189" t="s">
        <v>320</v>
      </c>
      <c r="U229" s="162">
        <v>0.74</v>
      </c>
      <c r="V229" s="162">
        <f>ROUND(E229*U229,2)</f>
        <v>3.13</v>
      </c>
      <c r="W229" s="162"/>
      <c r="X229" s="162" t="s">
        <v>321</v>
      </c>
      <c r="Y229" s="162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3" t="s">
        <v>335</v>
      </c>
      <c r="D230" s="164"/>
      <c r="E230" s="165"/>
      <c r="F230" s="162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3" t="s">
        <v>539</v>
      </c>
      <c r="D231" s="164"/>
      <c r="E231" s="165"/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3" t="s">
        <v>540</v>
      </c>
      <c r="D232" s="164"/>
      <c r="E232" s="165">
        <v>4.2249999999999996</v>
      </c>
      <c r="F232" s="162"/>
      <c r="G232" s="162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62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3">
        <v>29</v>
      </c>
      <c r="B233" s="184" t="s">
        <v>541</v>
      </c>
      <c r="C233" s="192" t="s">
        <v>542</v>
      </c>
      <c r="D233" s="185" t="s">
        <v>333</v>
      </c>
      <c r="E233" s="186">
        <v>51.95</v>
      </c>
      <c r="F233" s="187"/>
      <c r="G233" s="188">
        <f>ROUND(E233*F233,2)</f>
        <v>0</v>
      </c>
      <c r="H233" s="187"/>
      <c r="I233" s="188">
        <f>ROUND(E233*H233,2)</f>
        <v>0</v>
      </c>
      <c r="J233" s="187"/>
      <c r="K233" s="188">
        <f>ROUND(E233*J233,2)</f>
        <v>0</v>
      </c>
      <c r="L233" s="188">
        <v>21</v>
      </c>
      <c r="M233" s="188">
        <f>G233*(1+L233/100)</f>
        <v>0</v>
      </c>
      <c r="N233" s="186">
        <v>0.26943</v>
      </c>
      <c r="O233" s="186">
        <f>ROUND(E233*N233,2)</f>
        <v>14</v>
      </c>
      <c r="P233" s="186">
        <v>0</v>
      </c>
      <c r="Q233" s="186">
        <f>ROUND(E233*P233,2)</f>
        <v>0</v>
      </c>
      <c r="R233" s="188" t="s">
        <v>319</v>
      </c>
      <c r="S233" s="188" t="s">
        <v>320</v>
      </c>
      <c r="T233" s="189" t="s">
        <v>320</v>
      </c>
      <c r="U233" s="162">
        <v>0.878</v>
      </c>
      <c r="V233" s="162">
        <f>ROUND(E233*U233,2)</f>
        <v>45.61</v>
      </c>
      <c r="W233" s="162"/>
      <c r="X233" s="162" t="s">
        <v>321</v>
      </c>
      <c r="Y233" s="162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3" t="s">
        <v>335</v>
      </c>
      <c r="D234" s="164"/>
      <c r="E234" s="165"/>
      <c r="F234" s="162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3" t="s">
        <v>543</v>
      </c>
      <c r="D235" s="164"/>
      <c r="E235" s="165">
        <v>56.615000000000002</v>
      </c>
      <c r="F235" s="162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3" t="s">
        <v>544</v>
      </c>
      <c r="D236" s="164"/>
      <c r="E236" s="165">
        <v>-1.665</v>
      </c>
      <c r="F236" s="162"/>
      <c r="G236" s="162"/>
      <c r="H236" s="162"/>
      <c r="I236" s="162"/>
      <c r="J236" s="162"/>
      <c r="K236" s="162"/>
      <c r="L236" s="162"/>
      <c r="M236" s="162"/>
      <c r="N236" s="161"/>
      <c r="O236" s="161"/>
      <c r="P236" s="161"/>
      <c r="Q236" s="161"/>
      <c r="R236" s="162"/>
      <c r="S236" s="162"/>
      <c r="T236" s="162"/>
      <c r="U236" s="162"/>
      <c r="V236" s="162"/>
      <c r="W236" s="162"/>
      <c r="X236" s="162"/>
      <c r="Y236" s="162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3" t="s">
        <v>433</v>
      </c>
      <c r="D237" s="164"/>
      <c r="E237" s="165">
        <v>-3</v>
      </c>
      <c r="F237" s="162"/>
      <c r="G237" s="162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62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3">
        <v>30</v>
      </c>
      <c r="B238" s="184" t="s">
        <v>545</v>
      </c>
      <c r="C238" s="192" t="s">
        <v>546</v>
      </c>
      <c r="D238" s="185" t="s">
        <v>373</v>
      </c>
      <c r="E238" s="186">
        <v>6</v>
      </c>
      <c r="F238" s="187"/>
      <c r="G238" s="188">
        <f>ROUND(E238*F238,2)</f>
        <v>0</v>
      </c>
      <c r="H238" s="187"/>
      <c r="I238" s="188">
        <f>ROUND(E238*H238,2)</f>
        <v>0</v>
      </c>
      <c r="J238" s="187"/>
      <c r="K238" s="188">
        <f>ROUND(E238*J238,2)</f>
        <v>0</v>
      </c>
      <c r="L238" s="188">
        <v>21</v>
      </c>
      <c r="M238" s="188">
        <f>G238*(1+L238/100)</f>
        <v>0</v>
      </c>
      <c r="N238" s="186">
        <v>2.5276700000000001</v>
      </c>
      <c r="O238" s="186">
        <f>ROUND(E238*N238,2)</f>
        <v>15.17</v>
      </c>
      <c r="P238" s="186">
        <v>0</v>
      </c>
      <c r="Q238" s="186">
        <f>ROUND(E238*P238,2)</f>
        <v>0</v>
      </c>
      <c r="R238" s="188" t="s">
        <v>319</v>
      </c>
      <c r="S238" s="188" t="s">
        <v>320</v>
      </c>
      <c r="T238" s="189" t="s">
        <v>320</v>
      </c>
      <c r="U238" s="162">
        <v>1.093</v>
      </c>
      <c r="V238" s="162">
        <f>ROUND(E238*U238,2)</f>
        <v>6.56</v>
      </c>
      <c r="W238" s="162"/>
      <c r="X238" s="162" t="s">
        <v>321</v>
      </c>
      <c r="Y238" s="162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78" t="s">
        <v>547</v>
      </c>
      <c r="D239" s="279"/>
      <c r="E239" s="279"/>
      <c r="F239" s="279"/>
      <c r="G239" s="279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90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3" t="s">
        <v>548</v>
      </c>
      <c r="D240" s="164"/>
      <c r="E240" s="165"/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3" t="s">
        <v>549</v>
      </c>
      <c r="D241" s="164"/>
      <c r="E241" s="165">
        <v>2.988</v>
      </c>
      <c r="F241" s="162"/>
      <c r="G241" s="162"/>
      <c r="H241" s="162"/>
      <c r="I241" s="162"/>
      <c r="J241" s="162"/>
      <c r="K241" s="162"/>
      <c r="L241" s="162"/>
      <c r="M241" s="162"/>
      <c r="N241" s="161"/>
      <c r="O241" s="161"/>
      <c r="P241" s="161"/>
      <c r="Q241" s="161"/>
      <c r="R241" s="162"/>
      <c r="S241" s="162"/>
      <c r="T241" s="162"/>
      <c r="U241" s="162"/>
      <c r="V241" s="162"/>
      <c r="W241" s="162"/>
      <c r="X241" s="162"/>
      <c r="Y241" s="162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3" t="s">
        <v>550</v>
      </c>
      <c r="D242" s="164"/>
      <c r="E242" s="165">
        <v>3.012</v>
      </c>
      <c r="F242" s="162"/>
      <c r="G242" s="16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3">
        <v>31</v>
      </c>
      <c r="B243" s="184" t="s">
        <v>551</v>
      </c>
      <c r="C243" s="192" t="s">
        <v>552</v>
      </c>
      <c r="D243" s="185" t="s">
        <v>333</v>
      </c>
      <c r="E243" s="186">
        <v>40</v>
      </c>
      <c r="F243" s="187"/>
      <c r="G243" s="188">
        <f>ROUND(E243*F243,2)</f>
        <v>0</v>
      </c>
      <c r="H243" s="187"/>
      <c r="I243" s="188">
        <f>ROUND(E243*H243,2)</f>
        <v>0</v>
      </c>
      <c r="J243" s="187"/>
      <c r="K243" s="188">
        <f>ROUND(E243*J243,2)</f>
        <v>0</v>
      </c>
      <c r="L243" s="188">
        <v>21</v>
      </c>
      <c r="M243" s="188">
        <f>G243*(1+L243/100)</f>
        <v>0</v>
      </c>
      <c r="N243" s="186">
        <v>3.9309999999999998E-2</v>
      </c>
      <c r="O243" s="186">
        <f>ROUND(E243*N243,2)</f>
        <v>1.57</v>
      </c>
      <c r="P243" s="186">
        <v>0</v>
      </c>
      <c r="Q243" s="186">
        <f>ROUND(E243*P243,2)</f>
        <v>0</v>
      </c>
      <c r="R243" s="188" t="s">
        <v>319</v>
      </c>
      <c r="S243" s="188" t="s">
        <v>320</v>
      </c>
      <c r="T243" s="189" t="s">
        <v>320</v>
      </c>
      <c r="U243" s="162">
        <v>0.65</v>
      </c>
      <c r="V243" s="162">
        <f>ROUND(E243*U243,2)</f>
        <v>26</v>
      </c>
      <c r="W243" s="162"/>
      <c r="X243" s="162" t="s">
        <v>321</v>
      </c>
      <c r="Y243" s="162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78" t="s">
        <v>324</v>
      </c>
      <c r="D244" s="279"/>
      <c r="E244" s="279"/>
      <c r="F244" s="279"/>
      <c r="G244" s="279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62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90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3" t="s">
        <v>548</v>
      </c>
      <c r="D245" s="164"/>
      <c r="E245" s="165"/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3" t="s">
        <v>553</v>
      </c>
      <c r="D246" s="164"/>
      <c r="E246" s="165">
        <v>19.920000000000002</v>
      </c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3" t="s">
        <v>554</v>
      </c>
      <c r="D247" s="164"/>
      <c r="E247" s="165">
        <v>20.079999999999998</v>
      </c>
      <c r="F247" s="162"/>
      <c r="G247" s="162"/>
      <c r="H247" s="162"/>
      <c r="I247" s="162"/>
      <c r="J247" s="162"/>
      <c r="K247" s="162"/>
      <c r="L247" s="162"/>
      <c r="M247" s="162"/>
      <c r="N247" s="161"/>
      <c r="O247" s="161"/>
      <c r="P247" s="161"/>
      <c r="Q247" s="161"/>
      <c r="R247" s="162"/>
      <c r="S247" s="162"/>
      <c r="T247" s="162"/>
      <c r="U247" s="162"/>
      <c r="V247" s="162"/>
      <c r="W247" s="162"/>
      <c r="X247" s="162"/>
      <c r="Y247" s="162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3">
        <v>32</v>
      </c>
      <c r="B248" s="184" t="s">
        <v>555</v>
      </c>
      <c r="C248" s="192" t="s">
        <v>556</v>
      </c>
      <c r="D248" s="185" t="s">
        <v>333</v>
      </c>
      <c r="E248" s="186">
        <v>40</v>
      </c>
      <c r="F248" s="187"/>
      <c r="G248" s="188">
        <f>ROUND(E248*F248,2)</f>
        <v>0</v>
      </c>
      <c r="H248" s="187"/>
      <c r="I248" s="188">
        <f>ROUND(E248*H248,2)</f>
        <v>0</v>
      </c>
      <c r="J248" s="187"/>
      <c r="K248" s="188">
        <f>ROUND(E248*J248,2)</f>
        <v>0</v>
      </c>
      <c r="L248" s="188">
        <v>21</v>
      </c>
      <c r="M248" s="188">
        <f>G248*(1+L248/100)</f>
        <v>0</v>
      </c>
      <c r="N248" s="186">
        <v>0</v>
      </c>
      <c r="O248" s="186">
        <f>ROUND(E248*N248,2)</f>
        <v>0</v>
      </c>
      <c r="P248" s="186">
        <v>0</v>
      </c>
      <c r="Q248" s="186">
        <f>ROUND(E248*P248,2)</f>
        <v>0</v>
      </c>
      <c r="R248" s="188" t="s">
        <v>319</v>
      </c>
      <c r="S248" s="188" t="s">
        <v>320</v>
      </c>
      <c r="T248" s="189" t="s">
        <v>320</v>
      </c>
      <c r="U248" s="162">
        <v>0.35</v>
      </c>
      <c r="V248" s="162">
        <f>ROUND(E248*U248,2)</f>
        <v>14</v>
      </c>
      <c r="W248" s="162"/>
      <c r="X248" s="162" t="s">
        <v>321</v>
      </c>
      <c r="Y248" s="162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78" t="s">
        <v>324</v>
      </c>
      <c r="D249" s="279"/>
      <c r="E249" s="279"/>
      <c r="F249" s="279"/>
      <c r="G249" s="279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90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3" t="s">
        <v>557</v>
      </c>
      <c r="D250" s="164"/>
      <c r="E250" s="165">
        <v>40</v>
      </c>
      <c r="F250" s="162"/>
      <c r="G250" s="162"/>
      <c r="H250" s="162"/>
      <c r="I250" s="162"/>
      <c r="J250" s="162"/>
      <c r="K250" s="162"/>
      <c r="L250" s="162"/>
      <c r="M250" s="162"/>
      <c r="N250" s="161"/>
      <c r="O250" s="161"/>
      <c r="P250" s="161"/>
      <c r="Q250" s="161"/>
      <c r="R250" s="162"/>
      <c r="S250" s="162"/>
      <c r="T250" s="162"/>
      <c r="U250" s="162"/>
      <c r="V250" s="162"/>
      <c r="W250" s="162"/>
      <c r="X250" s="162"/>
      <c r="Y250" s="162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3">
        <v>33</v>
      </c>
      <c r="B251" s="184" t="s">
        <v>558</v>
      </c>
      <c r="C251" s="192" t="s">
        <v>559</v>
      </c>
      <c r="D251" s="185" t="s">
        <v>333</v>
      </c>
      <c r="E251" s="186">
        <v>2549.3216400000001</v>
      </c>
      <c r="F251" s="187"/>
      <c r="G251" s="188">
        <f>ROUND(E251*F251,2)</f>
        <v>0</v>
      </c>
      <c r="H251" s="187"/>
      <c r="I251" s="188">
        <f>ROUND(E251*H251,2)</f>
        <v>0</v>
      </c>
      <c r="J251" s="187"/>
      <c r="K251" s="188">
        <f>ROUND(E251*J251,2)</f>
        <v>0</v>
      </c>
      <c r="L251" s="188">
        <v>21</v>
      </c>
      <c r="M251" s="188">
        <f>G251*(1+L251/100)</f>
        <v>0</v>
      </c>
      <c r="N251" s="186">
        <v>6.0310000000000002E-2</v>
      </c>
      <c r="O251" s="186">
        <f>ROUND(E251*N251,2)</f>
        <v>153.75</v>
      </c>
      <c r="P251" s="186">
        <v>0</v>
      </c>
      <c r="Q251" s="186">
        <f>ROUND(E251*P251,2)</f>
        <v>0</v>
      </c>
      <c r="R251" s="188" t="s">
        <v>319</v>
      </c>
      <c r="S251" s="188" t="s">
        <v>320</v>
      </c>
      <c r="T251" s="189" t="s">
        <v>320</v>
      </c>
      <c r="U251" s="162">
        <v>0.85</v>
      </c>
      <c r="V251" s="162">
        <f>ROUND(E251*U251,2)</f>
        <v>2166.92</v>
      </c>
      <c r="W251" s="162"/>
      <c r="X251" s="162" t="s">
        <v>321</v>
      </c>
      <c r="Y251" s="162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78" t="s">
        <v>324</v>
      </c>
      <c r="D252" s="279"/>
      <c r="E252" s="279"/>
      <c r="F252" s="279"/>
      <c r="G252" s="279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90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3" t="s">
        <v>326</v>
      </c>
      <c r="D253" s="164"/>
      <c r="E253" s="165"/>
      <c r="F253" s="162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3" t="s">
        <v>560</v>
      </c>
      <c r="D254" s="164"/>
      <c r="E254" s="165">
        <v>337.05714999999998</v>
      </c>
      <c r="F254" s="162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3" t="s">
        <v>561</v>
      </c>
      <c r="D255" s="164"/>
      <c r="E255" s="165">
        <v>263.41363000000001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3" t="s">
        <v>562</v>
      </c>
      <c r="D256" s="164"/>
      <c r="E256" s="165">
        <v>284.46800000000002</v>
      </c>
      <c r="F256" s="162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62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3" t="s">
        <v>330</v>
      </c>
      <c r="D257" s="164"/>
      <c r="E257" s="165"/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3" t="s">
        <v>563</v>
      </c>
      <c r="D258" s="164"/>
      <c r="E258" s="165">
        <v>325.64100000000002</v>
      </c>
      <c r="F258" s="162"/>
      <c r="G258" s="162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3" t="s">
        <v>564</v>
      </c>
      <c r="D259" s="164"/>
      <c r="E259" s="165">
        <v>267.53093000000001</v>
      </c>
      <c r="F259" s="162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3" t="s">
        <v>565</v>
      </c>
      <c r="D260" s="164"/>
      <c r="E260" s="165">
        <v>284.46800000000002</v>
      </c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3" t="s">
        <v>566</v>
      </c>
      <c r="D261" s="164"/>
      <c r="E261" s="165"/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3" t="s">
        <v>567</v>
      </c>
      <c r="D262" s="164"/>
      <c r="E262" s="165">
        <v>121.99850000000001</v>
      </c>
      <c r="F262" s="162"/>
      <c r="G262" s="162"/>
      <c r="H262" s="162"/>
      <c r="I262" s="162"/>
      <c r="J262" s="162"/>
      <c r="K262" s="162"/>
      <c r="L262" s="162"/>
      <c r="M262" s="162"/>
      <c r="N262" s="161"/>
      <c r="O262" s="161"/>
      <c r="P262" s="161"/>
      <c r="Q262" s="161"/>
      <c r="R262" s="162"/>
      <c r="S262" s="162"/>
      <c r="T262" s="162"/>
      <c r="U262" s="162"/>
      <c r="V262" s="162"/>
      <c r="W262" s="162"/>
      <c r="X262" s="162"/>
      <c r="Y262" s="162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3" t="s">
        <v>568</v>
      </c>
      <c r="D263" s="164"/>
      <c r="E263" s="165">
        <v>58.11</v>
      </c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3" t="s">
        <v>569</v>
      </c>
      <c r="D264" s="164"/>
      <c r="E264" s="165"/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3" t="s">
        <v>570</v>
      </c>
      <c r="D265" s="164"/>
      <c r="E265" s="165"/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3" t="s">
        <v>571</v>
      </c>
      <c r="D266" s="164"/>
      <c r="E266" s="165">
        <v>57.855089999999997</v>
      </c>
      <c r="F266" s="162"/>
      <c r="G266" s="162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3" t="s">
        <v>572</v>
      </c>
      <c r="D267" s="164"/>
      <c r="E267" s="165"/>
      <c r="F267" s="162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3" t="s">
        <v>573</v>
      </c>
      <c r="D268" s="164"/>
      <c r="E268" s="165">
        <v>57.142800000000001</v>
      </c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3" t="s">
        <v>574</v>
      </c>
      <c r="D269" s="164"/>
      <c r="E269" s="165">
        <v>7.2656999999999998</v>
      </c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3" t="s">
        <v>575</v>
      </c>
      <c r="D270" s="164"/>
      <c r="E270" s="165"/>
      <c r="F270" s="162"/>
      <c r="G270" s="162"/>
      <c r="H270" s="162"/>
      <c r="I270" s="162"/>
      <c r="J270" s="162"/>
      <c r="K270" s="162"/>
      <c r="L270" s="162"/>
      <c r="M270" s="162"/>
      <c r="N270" s="161"/>
      <c r="O270" s="161"/>
      <c r="P270" s="161"/>
      <c r="Q270" s="161"/>
      <c r="R270" s="162"/>
      <c r="S270" s="162"/>
      <c r="T270" s="162"/>
      <c r="U270" s="162"/>
      <c r="V270" s="162"/>
      <c r="W270" s="162"/>
      <c r="X270" s="162"/>
      <c r="Y270" s="162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3" t="s">
        <v>576</v>
      </c>
      <c r="D271" s="164"/>
      <c r="E271" s="165">
        <v>82.912049999999994</v>
      </c>
      <c r="F271" s="162"/>
      <c r="G271" s="162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62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3" t="s">
        <v>577</v>
      </c>
      <c r="D272" s="164"/>
      <c r="E272" s="165"/>
      <c r="F272" s="162"/>
      <c r="G272" s="162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3" t="s">
        <v>578</v>
      </c>
      <c r="D273" s="164"/>
      <c r="E273" s="165">
        <v>82.14</v>
      </c>
      <c r="F273" s="162"/>
      <c r="G273" s="162"/>
      <c r="H273" s="162"/>
      <c r="I273" s="162"/>
      <c r="J273" s="162"/>
      <c r="K273" s="162"/>
      <c r="L273" s="162"/>
      <c r="M273" s="162"/>
      <c r="N273" s="161"/>
      <c r="O273" s="161"/>
      <c r="P273" s="161"/>
      <c r="Q273" s="161"/>
      <c r="R273" s="162"/>
      <c r="S273" s="162"/>
      <c r="T273" s="162"/>
      <c r="U273" s="162"/>
      <c r="V273" s="162"/>
      <c r="W273" s="162"/>
      <c r="X273" s="162"/>
      <c r="Y273" s="162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3" t="s">
        <v>579</v>
      </c>
      <c r="D274" s="164"/>
      <c r="E274" s="165">
        <v>0.76200000000000001</v>
      </c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3" t="s">
        <v>580</v>
      </c>
      <c r="D275" s="164"/>
      <c r="E275" s="165"/>
      <c r="F275" s="162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3" t="s">
        <v>581</v>
      </c>
      <c r="D276" s="164"/>
      <c r="E276" s="165">
        <v>25.396799999999999</v>
      </c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3" t="s">
        <v>582</v>
      </c>
      <c r="D277" s="164"/>
      <c r="E277" s="165"/>
      <c r="F277" s="162"/>
      <c r="G277" s="162"/>
      <c r="H277" s="162"/>
      <c r="I277" s="162"/>
      <c r="J277" s="162"/>
      <c r="K277" s="162"/>
      <c r="L277" s="162"/>
      <c r="M277" s="162"/>
      <c r="N277" s="161"/>
      <c r="O277" s="161"/>
      <c r="P277" s="161"/>
      <c r="Q277" s="161"/>
      <c r="R277" s="162"/>
      <c r="S277" s="162"/>
      <c r="T277" s="162"/>
      <c r="U277" s="162"/>
      <c r="V277" s="162"/>
      <c r="W277" s="162"/>
      <c r="X277" s="162"/>
      <c r="Y277" s="162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3" t="s">
        <v>583</v>
      </c>
      <c r="D278" s="164"/>
      <c r="E278" s="165">
        <v>53.16</v>
      </c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3" t="s">
        <v>584</v>
      </c>
      <c r="D279" s="164"/>
      <c r="E279" s="165">
        <v>240</v>
      </c>
      <c r="F279" s="162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3">
        <v>34</v>
      </c>
      <c r="B280" s="184" t="s">
        <v>585</v>
      </c>
      <c r="C280" s="192" t="s">
        <v>586</v>
      </c>
      <c r="D280" s="185" t="s">
        <v>333</v>
      </c>
      <c r="E280" s="186">
        <v>2549.3216400000001</v>
      </c>
      <c r="F280" s="187"/>
      <c r="G280" s="188">
        <f>ROUND(E280*F280,2)</f>
        <v>0</v>
      </c>
      <c r="H280" s="187"/>
      <c r="I280" s="188">
        <f>ROUND(E280*H280,2)</f>
        <v>0</v>
      </c>
      <c r="J280" s="187"/>
      <c r="K280" s="188">
        <f>ROUND(E280*J280,2)</f>
        <v>0</v>
      </c>
      <c r="L280" s="188">
        <v>21</v>
      </c>
      <c r="M280" s="188">
        <f>G280*(1+L280/100)</f>
        <v>0</v>
      </c>
      <c r="N280" s="186">
        <v>0</v>
      </c>
      <c r="O280" s="186">
        <f>ROUND(E280*N280,2)</f>
        <v>0</v>
      </c>
      <c r="P280" s="186">
        <v>0</v>
      </c>
      <c r="Q280" s="186">
        <f>ROUND(E280*P280,2)</f>
        <v>0</v>
      </c>
      <c r="R280" s="188" t="s">
        <v>319</v>
      </c>
      <c r="S280" s="188" t="s">
        <v>320</v>
      </c>
      <c r="T280" s="189" t="s">
        <v>320</v>
      </c>
      <c r="U280" s="162">
        <v>0.35</v>
      </c>
      <c r="V280" s="162">
        <f>ROUND(E280*U280,2)</f>
        <v>892.26</v>
      </c>
      <c r="W280" s="162"/>
      <c r="X280" s="162" t="s">
        <v>321</v>
      </c>
      <c r="Y280" s="162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78" t="s">
        <v>324</v>
      </c>
      <c r="D281" s="279"/>
      <c r="E281" s="279"/>
      <c r="F281" s="279"/>
      <c r="G281" s="279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90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3" t="s">
        <v>587</v>
      </c>
      <c r="D282" s="164"/>
      <c r="E282" s="165">
        <v>2549.3216400000001</v>
      </c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3">
        <v>35</v>
      </c>
      <c r="B283" s="184" t="s">
        <v>588</v>
      </c>
      <c r="C283" s="192" t="s">
        <v>589</v>
      </c>
      <c r="D283" s="185" t="s">
        <v>318</v>
      </c>
      <c r="E283" s="186">
        <v>10</v>
      </c>
      <c r="F283" s="187"/>
      <c r="G283" s="188">
        <f>ROUND(E283*F283,2)</f>
        <v>0</v>
      </c>
      <c r="H283" s="187"/>
      <c r="I283" s="188">
        <f>ROUND(E283*H283,2)</f>
        <v>0</v>
      </c>
      <c r="J283" s="187"/>
      <c r="K283" s="188">
        <f>ROUND(E283*J283,2)</f>
        <v>0</v>
      </c>
      <c r="L283" s="188">
        <v>21</v>
      </c>
      <c r="M283" s="188">
        <f>G283*(1+L283/100)</f>
        <v>0</v>
      </c>
      <c r="N283" s="186">
        <v>3.3399999999999999E-2</v>
      </c>
      <c r="O283" s="186">
        <f>ROUND(E283*N283,2)</f>
        <v>0.33</v>
      </c>
      <c r="P283" s="186">
        <v>0</v>
      </c>
      <c r="Q283" s="186">
        <f>ROUND(E283*P283,2)</f>
        <v>0</v>
      </c>
      <c r="R283" s="188" t="s">
        <v>319</v>
      </c>
      <c r="S283" s="188" t="s">
        <v>320</v>
      </c>
      <c r="T283" s="189" t="s">
        <v>320</v>
      </c>
      <c r="U283" s="162">
        <v>2.6</v>
      </c>
      <c r="V283" s="162">
        <f>ROUND(E283*U283,2)</f>
        <v>26</v>
      </c>
      <c r="W283" s="162"/>
      <c r="X283" s="162" t="s">
        <v>321</v>
      </c>
      <c r="Y283" s="162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78" t="s">
        <v>324</v>
      </c>
      <c r="D284" s="279"/>
      <c r="E284" s="279"/>
      <c r="F284" s="279"/>
      <c r="G284" s="279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90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3" t="s">
        <v>590</v>
      </c>
      <c r="D285" s="164"/>
      <c r="E285" s="165">
        <v>10</v>
      </c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3">
        <v>36</v>
      </c>
      <c r="B286" s="184" t="s">
        <v>591</v>
      </c>
      <c r="C286" s="192" t="s">
        <v>592</v>
      </c>
      <c r="D286" s="185" t="s">
        <v>318</v>
      </c>
      <c r="E286" s="186">
        <v>12</v>
      </c>
      <c r="F286" s="187"/>
      <c r="G286" s="188">
        <f>ROUND(E286*F286,2)</f>
        <v>0</v>
      </c>
      <c r="H286" s="187"/>
      <c r="I286" s="188">
        <f>ROUND(E286*H286,2)</f>
        <v>0</v>
      </c>
      <c r="J286" s="187"/>
      <c r="K286" s="188">
        <f>ROUND(E286*J286,2)</f>
        <v>0</v>
      </c>
      <c r="L286" s="188">
        <v>21</v>
      </c>
      <c r="M286" s="188">
        <f>G286*(1+L286/100)</f>
        <v>0</v>
      </c>
      <c r="N286" s="186">
        <v>5.8029999999999998E-2</v>
      </c>
      <c r="O286" s="186">
        <f>ROUND(E286*N286,2)</f>
        <v>0.7</v>
      </c>
      <c r="P286" s="186">
        <v>0</v>
      </c>
      <c r="Q286" s="186">
        <f>ROUND(E286*P286,2)</f>
        <v>0</v>
      </c>
      <c r="R286" s="188" t="s">
        <v>319</v>
      </c>
      <c r="S286" s="188" t="s">
        <v>320</v>
      </c>
      <c r="T286" s="189" t="s">
        <v>320</v>
      </c>
      <c r="U286" s="162">
        <v>3.9</v>
      </c>
      <c r="V286" s="162">
        <f>ROUND(E286*U286,2)</f>
        <v>46.8</v>
      </c>
      <c r="W286" s="162"/>
      <c r="X286" s="162" t="s">
        <v>321</v>
      </c>
      <c r="Y286" s="162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78" t="s">
        <v>324</v>
      </c>
      <c r="D287" s="279"/>
      <c r="E287" s="279"/>
      <c r="F287" s="279"/>
      <c r="G287" s="279"/>
      <c r="H287" s="162"/>
      <c r="I287" s="162"/>
      <c r="J287" s="162"/>
      <c r="K287" s="162"/>
      <c r="L287" s="162"/>
      <c r="M287" s="162"/>
      <c r="N287" s="161"/>
      <c r="O287" s="161"/>
      <c r="P287" s="161"/>
      <c r="Q287" s="161"/>
      <c r="R287" s="162"/>
      <c r="S287" s="162"/>
      <c r="T287" s="162"/>
      <c r="U287" s="162"/>
      <c r="V287" s="162"/>
      <c r="W287" s="162"/>
      <c r="X287" s="162"/>
      <c r="Y287" s="162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90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3" t="s">
        <v>326</v>
      </c>
      <c r="D288" s="164"/>
      <c r="E288" s="165"/>
      <c r="F288" s="162"/>
      <c r="G288" s="162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3" t="s">
        <v>329</v>
      </c>
      <c r="D289" s="164"/>
      <c r="E289" s="165">
        <v>6</v>
      </c>
      <c r="F289" s="162"/>
      <c r="G289" s="162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62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3" t="s">
        <v>330</v>
      </c>
      <c r="D290" s="164"/>
      <c r="E290" s="165"/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62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3" t="s">
        <v>329</v>
      </c>
      <c r="D291" s="164"/>
      <c r="E291" s="165">
        <v>6</v>
      </c>
      <c r="F291" s="162"/>
      <c r="G291" s="162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3">
        <v>37</v>
      </c>
      <c r="B292" s="184" t="s">
        <v>593</v>
      </c>
      <c r="C292" s="192" t="s">
        <v>594</v>
      </c>
      <c r="D292" s="185" t="s">
        <v>389</v>
      </c>
      <c r="E292" s="186">
        <v>44.079659999999997</v>
      </c>
      <c r="F292" s="187"/>
      <c r="G292" s="188">
        <f>ROUND(E292*F292,2)</f>
        <v>0</v>
      </c>
      <c r="H292" s="187"/>
      <c r="I292" s="188">
        <f>ROUND(E292*H292,2)</f>
        <v>0</v>
      </c>
      <c r="J292" s="187"/>
      <c r="K292" s="188">
        <f>ROUND(E292*J292,2)</f>
        <v>0</v>
      </c>
      <c r="L292" s="188">
        <v>21</v>
      </c>
      <c r="M292" s="188">
        <f>G292*(1+L292/100)</f>
        <v>0</v>
      </c>
      <c r="N292" s="186">
        <v>1.0202899999999999</v>
      </c>
      <c r="O292" s="186">
        <f>ROUND(E292*N292,2)</f>
        <v>44.97</v>
      </c>
      <c r="P292" s="186">
        <v>0</v>
      </c>
      <c r="Q292" s="186">
        <f>ROUND(E292*P292,2)</f>
        <v>0</v>
      </c>
      <c r="R292" s="188" t="s">
        <v>319</v>
      </c>
      <c r="S292" s="188" t="s">
        <v>320</v>
      </c>
      <c r="T292" s="189" t="s">
        <v>320</v>
      </c>
      <c r="U292" s="162">
        <v>25.271000000000001</v>
      </c>
      <c r="V292" s="162">
        <f>ROUND(E292*U292,2)</f>
        <v>1113.94</v>
      </c>
      <c r="W292" s="162"/>
      <c r="X292" s="162" t="s">
        <v>321</v>
      </c>
      <c r="Y292" s="162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78" t="s">
        <v>595</v>
      </c>
      <c r="D293" s="279"/>
      <c r="E293" s="279"/>
      <c r="F293" s="279"/>
      <c r="G293" s="279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62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3" t="s">
        <v>326</v>
      </c>
      <c r="D294" s="164"/>
      <c r="E294" s="165"/>
      <c r="F294" s="162"/>
      <c r="G294" s="162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62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3" t="s">
        <v>596</v>
      </c>
      <c r="D295" s="164"/>
      <c r="E295" s="165">
        <v>21.208600000000001</v>
      </c>
      <c r="F295" s="162"/>
      <c r="G295" s="162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62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3" t="s">
        <v>597</v>
      </c>
      <c r="D296" s="164"/>
      <c r="E296" s="165">
        <v>0.5</v>
      </c>
      <c r="F296" s="162"/>
      <c r="G296" s="162"/>
      <c r="H296" s="162"/>
      <c r="I296" s="162"/>
      <c r="J296" s="162"/>
      <c r="K296" s="162"/>
      <c r="L296" s="162"/>
      <c r="M296" s="162"/>
      <c r="N296" s="161"/>
      <c r="O296" s="161"/>
      <c r="P296" s="161"/>
      <c r="Q296" s="161"/>
      <c r="R296" s="162"/>
      <c r="S296" s="162"/>
      <c r="T296" s="162"/>
      <c r="U296" s="162"/>
      <c r="V296" s="162"/>
      <c r="W296" s="162"/>
      <c r="X296" s="162"/>
      <c r="Y296" s="162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3" t="s">
        <v>330</v>
      </c>
      <c r="D297" s="164"/>
      <c r="E297" s="165"/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3" t="s">
        <v>598</v>
      </c>
      <c r="D298" s="164"/>
      <c r="E298" s="165">
        <v>12.031000000000001</v>
      </c>
      <c r="F298" s="162"/>
      <c r="G298" s="162"/>
      <c r="H298" s="162"/>
      <c r="I298" s="162"/>
      <c r="J298" s="162"/>
      <c r="K298" s="162"/>
      <c r="L298" s="162"/>
      <c r="M298" s="162"/>
      <c r="N298" s="161"/>
      <c r="O298" s="161"/>
      <c r="P298" s="161"/>
      <c r="Q298" s="161"/>
      <c r="R298" s="162"/>
      <c r="S298" s="162"/>
      <c r="T298" s="162"/>
      <c r="U298" s="162"/>
      <c r="V298" s="162"/>
      <c r="W298" s="162"/>
      <c r="X298" s="162"/>
      <c r="Y298" s="162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3" t="s">
        <v>597</v>
      </c>
      <c r="D299" s="164"/>
      <c r="E299" s="165">
        <v>0.5</v>
      </c>
      <c r="F299" s="162"/>
      <c r="G299" s="162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4" t="s">
        <v>375</v>
      </c>
      <c r="D300" s="169"/>
      <c r="E300" s="170">
        <v>1.7119800000000001</v>
      </c>
      <c r="F300" s="162"/>
      <c r="G300" s="162"/>
      <c r="H300" s="162"/>
      <c r="I300" s="162"/>
      <c r="J300" s="162"/>
      <c r="K300" s="162"/>
      <c r="L300" s="162"/>
      <c r="M300" s="162"/>
      <c r="N300" s="161"/>
      <c r="O300" s="161"/>
      <c r="P300" s="161"/>
      <c r="Q300" s="161"/>
      <c r="R300" s="162"/>
      <c r="S300" s="162"/>
      <c r="T300" s="162"/>
      <c r="U300" s="162"/>
      <c r="V300" s="162"/>
      <c r="W300" s="162"/>
      <c r="X300" s="162"/>
      <c r="Y300" s="162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3" t="s">
        <v>599</v>
      </c>
      <c r="D301" s="164"/>
      <c r="E301" s="165">
        <v>8.1280800000000006</v>
      </c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3">
        <v>38</v>
      </c>
      <c r="B302" s="184" t="s">
        <v>600</v>
      </c>
      <c r="C302" s="192" t="s">
        <v>601</v>
      </c>
      <c r="D302" s="185" t="s">
        <v>333</v>
      </c>
      <c r="E302" s="186">
        <v>1159.5752500000001</v>
      </c>
      <c r="F302" s="187"/>
      <c r="G302" s="188">
        <f>ROUND(E302*F302,2)</f>
        <v>0</v>
      </c>
      <c r="H302" s="187"/>
      <c r="I302" s="188">
        <f>ROUND(E302*H302,2)</f>
        <v>0</v>
      </c>
      <c r="J302" s="187"/>
      <c r="K302" s="188">
        <f>ROUND(E302*J302,2)</f>
        <v>0</v>
      </c>
      <c r="L302" s="188">
        <v>21</v>
      </c>
      <c r="M302" s="188">
        <f>G302*(1+L302/100)</f>
        <v>0</v>
      </c>
      <c r="N302" s="186">
        <v>3.8080000000000003E-2</v>
      </c>
      <c r="O302" s="186">
        <f>ROUND(E302*N302,2)</f>
        <v>44.16</v>
      </c>
      <c r="P302" s="186">
        <v>0</v>
      </c>
      <c r="Q302" s="186">
        <f>ROUND(E302*P302,2)</f>
        <v>0</v>
      </c>
      <c r="R302" s="188" t="s">
        <v>319</v>
      </c>
      <c r="S302" s="188" t="s">
        <v>320</v>
      </c>
      <c r="T302" s="189" t="s">
        <v>320</v>
      </c>
      <c r="U302" s="162">
        <v>0.7</v>
      </c>
      <c r="V302" s="162">
        <f>ROUND(E302*U302,2)</f>
        <v>811.7</v>
      </c>
      <c r="W302" s="162"/>
      <c r="X302" s="162" t="s">
        <v>321</v>
      </c>
      <c r="Y302" s="162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78" t="s">
        <v>602</v>
      </c>
      <c r="D303" s="279"/>
      <c r="E303" s="279"/>
      <c r="F303" s="279"/>
      <c r="G303" s="279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90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3" t="s">
        <v>603</v>
      </c>
      <c r="D304" s="164"/>
      <c r="E304" s="165"/>
      <c r="F304" s="162"/>
      <c r="G304" s="162"/>
      <c r="H304" s="162"/>
      <c r="I304" s="162"/>
      <c r="J304" s="162"/>
      <c r="K304" s="162"/>
      <c r="L304" s="162"/>
      <c r="M304" s="162"/>
      <c r="N304" s="161"/>
      <c r="O304" s="161"/>
      <c r="P304" s="161"/>
      <c r="Q304" s="161"/>
      <c r="R304" s="162"/>
      <c r="S304" s="162"/>
      <c r="T304" s="162"/>
      <c r="U304" s="162"/>
      <c r="V304" s="162"/>
      <c r="W304" s="162"/>
      <c r="X304" s="162"/>
      <c r="Y304" s="162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3" t="s">
        <v>604</v>
      </c>
      <c r="D305" s="164"/>
      <c r="E305" s="165">
        <v>647.67999999999995</v>
      </c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3" t="s">
        <v>605</v>
      </c>
      <c r="D306" s="164"/>
      <c r="E306" s="165">
        <v>247.69125</v>
      </c>
      <c r="F306" s="162"/>
      <c r="G306" s="162"/>
      <c r="H306" s="162"/>
      <c r="I306" s="162"/>
      <c r="J306" s="162"/>
      <c r="K306" s="162"/>
      <c r="L306" s="162"/>
      <c r="M306" s="162"/>
      <c r="N306" s="161"/>
      <c r="O306" s="161"/>
      <c r="P306" s="161"/>
      <c r="Q306" s="161"/>
      <c r="R306" s="162"/>
      <c r="S306" s="162"/>
      <c r="T306" s="162"/>
      <c r="U306" s="162"/>
      <c r="V306" s="162"/>
      <c r="W306" s="162"/>
      <c r="X306" s="162"/>
      <c r="Y306" s="162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3" t="s">
        <v>606</v>
      </c>
      <c r="D307" s="164"/>
      <c r="E307" s="165">
        <v>198.15299999999999</v>
      </c>
      <c r="F307" s="162"/>
      <c r="G307" s="162"/>
      <c r="H307" s="162"/>
      <c r="I307" s="162"/>
      <c r="J307" s="162"/>
      <c r="K307" s="162"/>
      <c r="L307" s="162"/>
      <c r="M307" s="162"/>
      <c r="N307" s="161"/>
      <c r="O307" s="161"/>
      <c r="P307" s="161"/>
      <c r="Q307" s="161"/>
      <c r="R307" s="162"/>
      <c r="S307" s="162"/>
      <c r="T307" s="162"/>
      <c r="U307" s="162"/>
      <c r="V307" s="162"/>
      <c r="W307" s="162"/>
      <c r="X307" s="162"/>
      <c r="Y307" s="162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3" t="s">
        <v>607</v>
      </c>
      <c r="D308" s="164"/>
      <c r="E308" s="165">
        <v>66.051000000000002</v>
      </c>
      <c r="F308" s="162"/>
      <c r="G308" s="162"/>
      <c r="H308" s="162"/>
      <c r="I308" s="162"/>
      <c r="J308" s="162"/>
      <c r="K308" s="162"/>
      <c r="L308" s="162"/>
      <c r="M308" s="162"/>
      <c r="N308" s="161"/>
      <c r="O308" s="161"/>
      <c r="P308" s="161"/>
      <c r="Q308" s="161"/>
      <c r="R308" s="162"/>
      <c r="S308" s="162"/>
      <c r="T308" s="162"/>
      <c r="U308" s="162"/>
      <c r="V308" s="162"/>
      <c r="W308" s="162"/>
      <c r="X308" s="162"/>
      <c r="Y308" s="162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3">
        <v>39</v>
      </c>
      <c r="B309" s="184" t="s">
        <v>608</v>
      </c>
      <c r="C309" s="192" t="s">
        <v>609</v>
      </c>
      <c r="D309" s="185" t="s">
        <v>333</v>
      </c>
      <c r="E309" s="186">
        <v>1159.5752500000001</v>
      </c>
      <c r="F309" s="187"/>
      <c r="G309" s="188">
        <f>ROUND(E309*F309,2)</f>
        <v>0</v>
      </c>
      <c r="H309" s="187"/>
      <c r="I309" s="188">
        <f>ROUND(E309*H309,2)</f>
        <v>0</v>
      </c>
      <c r="J309" s="187"/>
      <c r="K309" s="188">
        <f>ROUND(E309*J309,2)</f>
        <v>0</v>
      </c>
      <c r="L309" s="188">
        <v>21</v>
      </c>
      <c r="M309" s="188">
        <f>G309*(1+L309/100)</f>
        <v>0</v>
      </c>
      <c r="N309" s="186">
        <v>0</v>
      </c>
      <c r="O309" s="186">
        <f>ROUND(E309*N309,2)</f>
        <v>0</v>
      </c>
      <c r="P309" s="186">
        <v>0</v>
      </c>
      <c r="Q309" s="186">
        <f>ROUND(E309*P309,2)</f>
        <v>0</v>
      </c>
      <c r="R309" s="188" t="s">
        <v>319</v>
      </c>
      <c r="S309" s="188" t="s">
        <v>320</v>
      </c>
      <c r="T309" s="189" t="s">
        <v>320</v>
      </c>
      <c r="U309" s="162">
        <v>0.3</v>
      </c>
      <c r="V309" s="162">
        <f>ROUND(E309*U309,2)</f>
        <v>347.87</v>
      </c>
      <c r="W309" s="162"/>
      <c r="X309" s="162" t="s">
        <v>321</v>
      </c>
      <c r="Y309" s="162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78" t="s">
        <v>602</v>
      </c>
      <c r="D310" s="279"/>
      <c r="E310" s="279"/>
      <c r="F310" s="279"/>
      <c r="G310" s="279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62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90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3" t="s">
        <v>610</v>
      </c>
      <c r="D311" s="164"/>
      <c r="E311" s="165">
        <v>1159.5752500000001</v>
      </c>
      <c r="F311" s="162"/>
      <c r="G311" s="162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3">
        <v>40</v>
      </c>
      <c r="B312" s="184" t="s">
        <v>611</v>
      </c>
      <c r="C312" s="192" t="s">
        <v>612</v>
      </c>
      <c r="D312" s="185" t="s">
        <v>389</v>
      </c>
      <c r="E312" s="186">
        <v>29.907889999999998</v>
      </c>
      <c r="F312" s="187"/>
      <c r="G312" s="188">
        <f>ROUND(E312*F312,2)</f>
        <v>0</v>
      </c>
      <c r="H312" s="187"/>
      <c r="I312" s="188">
        <f>ROUND(E312*H312,2)</f>
        <v>0</v>
      </c>
      <c r="J312" s="187"/>
      <c r="K312" s="188">
        <f>ROUND(E312*J312,2)</f>
        <v>0</v>
      </c>
      <c r="L312" s="188">
        <v>21</v>
      </c>
      <c r="M312" s="188">
        <f>G312*(1+L312/100)</f>
        <v>0</v>
      </c>
      <c r="N312" s="186">
        <v>1.02396</v>
      </c>
      <c r="O312" s="186">
        <f>ROUND(E312*N312,2)</f>
        <v>30.62</v>
      </c>
      <c r="P312" s="186">
        <v>0</v>
      </c>
      <c r="Q312" s="186">
        <f>ROUND(E312*P312,2)</f>
        <v>0</v>
      </c>
      <c r="R312" s="188" t="s">
        <v>319</v>
      </c>
      <c r="S312" s="188" t="s">
        <v>320</v>
      </c>
      <c r="T312" s="189" t="s">
        <v>320</v>
      </c>
      <c r="U312" s="162">
        <v>29.568000000000001</v>
      </c>
      <c r="V312" s="162">
        <f>ROUND(E312*U312,2)</f>
        <v>884.32</v>
      </c>
      <c r="W312" s="162"/>
      <c r="X312" s="162" t="s">
        <v>321</v>
      </c>
      <c r="Y312" s="162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78" t="s">
        <v>613</v>
      </c>
      <c r="D313" s="279"/>
      <c r="E313" s="279"/>
      <c r="F313" s="279"/>
      <c r="G313" s="279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3" t="s">
        <v>614</v>
      </c>
      <c r="D314" s="164"/>
      <c r="E314" s="165"/>
      <c r="F314" s="162"/>
      <c r="G314" s="162"/>
      <c r="H314" s="162"/>
      <c r="I314" s="162"/>
      <c r="J314" s="162"/>
      <c r="K314" s="162"/>
      <c r="L314" s="162"/>
      <c r="M314" s="162"/>
      <c r="N314" s="161"/>
      <c r="O314" s="161"/>
      <c r="P314" s="161"/>
      <c r="Q314" s="161"/>
      <c r="R314" s="162"/>
      <c r="S314" s="162"/>
      <c r="T314" s="162"/>
      <c r="U314" s="162"/>
      <c r="V314" s="162"/>
      <c r="W314" s="162"/>
      <c r="X314" s="162"/>
      <c r="Y314" s="162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3" t="s">
        <v>615</v>
      </c>
      <c r="D315" s="164"/>
      <c r="E315" s="165">
        <v>28.483699999999999</v>
      </c>
      <c r="F315" s="162"/>
      <c r="G315" s="162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4" t="s">
        <v>375</v>
      </c>
      <c r="D316" s="169"/>
      <c r="E316" s="170">
        <v>1.4241900000000001</v>
      </c>
      <c r="F316" s="162"/>
      <c r="G316" s="162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62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3">
        <v>41</v>
      </c>
      <c r="B317" s="184" t="s">
        <v>616</v>
      </c>
      <c r="C317" s="192" t="s">
        <v>617</v>
      </c>
      <c r="D317" s="185" t="s">
        <v>333</v>
      </c>
      <c r="E317" s="186">
        <v>608.55525</v>
      </c>
      <c r="F317" s="187"/>
      <c r="G317" s="188">
        <f>ROUND(E317*F317,2)</f>
        <v>0</v>
      </c>
      <c r="H317" s="187"/>
      <c r="I317" s="188">
        <f>ROUND(E317*H317,2)</f>
        <v>0</v>
      </c>
      <c r="J317" s="187"/>
      <c r="K317" s="188">
        <f>ROUND(E317*J317,2)</f>
        <v>0</v>
      </c>
      <c r="L317" s="188">
        <v>21</v>
      </c>
      <c r="M317" s="188">
        <f>G317*(1+L317/100)</f>
        <v>0</v>
      </c>
      <c r="N317" s="186">
        <v>5.7000000000000002E-3</v>
      </c>
      <c r="O317" s="186">
        <f>ROUND(E317*N317,2)</f>
        <v>3.47</v>
      </c>
      <c r="P317" s="186">
        <v>0</v>
      </c>
      <c r="Q317" s="186">
        <f>ROUND(E317*P317,2)</f>
        <v>0</v>
      </c>
      <c r="R317" s="188" t="s">
        <v>319</v>
      </c>
      <c r="S317" s="188" t="s">
        <v>320</v>
      </c>
      <c r="T317" s="189" t="s">
        <v>320</v>
      </c>
      <c r="U317" s="162">
        <v>2.5150000000000001</v>
      </c>
      <c r="V317" s="162">
        <f>ROUND(E317*U317,2)</f>
        <v>1530.52</v>
      </c>
      <c r="W317" s="162"/>
      <c r="X317" s="162" t="s">
        <v>321</v>
      </c>
      <c r="Y317" s="162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78" t="s">
        <v>618</v>
      </c>
      <c r="D318" s="279"/>
      <c r="E318" s="279"/>
      <c r="F318" s="279"/>
      <c r="G318" s="279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90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3" t="s">
        <v>603</v>
      </c>
      <c r="D319" s="164"/>
      <c r="E319" s="165"/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3" t="s">
        <v>605</v>
      </c>
      <c r="D320" s="164"/>
      <c r="E320" s="165">
        <v>247.69125</v>
      </c>
      <c r="F320" s="162"/>
      <c r="G320" s="162"/>
      <c r="H320" s="162"/>
      <c r="I320" s="162"/>
      <c r="J320" s="162"/>
      <c r="K320" s="162"/>
      <c r="L320" s="162"/>
      <c r="M320" s="162"/>
      <c r="N320" s="161"/>
      <c r="O320" s="161"/>
      <c r="P320" s="161"/>
      <c r="Q320" s="161"/>
      <c r="R320" s="162"/>
      <c r="S320" s="162"/>
      <c r="T320" s="162"/>
      <c r="U320" s="162"/>
      <c r="V320" s="162"/>
      <c r="W320" s="162"/>
      <c r="X320" s="162"/>
      <c r="Y320" s="162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3" t="s">
        <v>606</v>
      </c>
      <c r="D321" s="164"/>
      <c r="E321" s="165">
        <v>198.15299999999999</v>
      </c>
      <c r="F321" s="162"/>
      <c r="G321" s="162"/>
      <c r="H321" s="162"/>
      <c r="I321" s="162"/>
      <c r="J321" s="162"/>
      <c r="K321" s="162"/>
      <c r="L321" s="162"/>
      <c r="M321" s="162"/>
      <c r="N321" s="161"/>
      <c r="O321" s="161"/>
      <c r="P321" s="161"/>
      <c r="Q321" s="161"/>
      <c r="R321" s="162"/>
      <c r="S321" s="162"/>
      <c r="T321" s="162"/>
      <c r="U321" s="162"/>
      <c r="V321" s="162"/>
      <c r="W321" s="162"/>
      <c r="X321" s="162"/>
      <c r="Y321" s="162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3" t="s">
        <v>607</v>
      </c>
      <c r="D322" s="164"/>
      <c r="E322" s="165">
        <v>66.051000000000002</v>
      </c>
      <c r="F322" s="162"/>
      <c r="G322" s="162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62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3" t="s">
        <v>619</v>
      </c>
      <c r="D323" s="164"/>
      <c r="E323" s="165">
        <v>96.66</v>
      </c>
      <c r="F323" s="162"/>
      <c r="G323" s="162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62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3">
        <v>42</v>
      </c>
      <c r="B324" s="184" t="s">
        <v>620</v>
      </c>
      <c r="C324" s="192" t="s">
        <v>621</v>
      </c>
      <c r="D324" s="185" t="s">
        <v>333</v>
      </c>
      <c r="E324" s="186">
        <v>608.55525</v>
      </c>
      <c r="F324" s="187"/>
      <c r="G324" s="188">
        <f>ROUND(E324*F324,2)</f>
        <v>0</v>
      </c>
      <c r="H324" s="187"/>
      <c r="I324" s="188">
        <f>ROUND(E324*H324,2)</f>
        <v>0</v>
      </c>
      <c r="J324" s="187"/>
      <c r="K324" s="188">
        <f>ROUND(E324*J324,2)</f>
        <v>0</v>
      </c>
      <c r="L324" s="188">
        <v>21</v>
      </c>
      <c r="M324" s="188">
        <f>G324*(1+L324/100)</f>
        <v>0</v>
      </c>
      <c r="N324" s="186">
        <v>0</v>
      </c>
      <c r="O324" s="186">
        <f>ROUND(E324*N324,2)</f>
        <v>0</v>
      </c>
      <c r="P324" s="186">
        <v>0</v>
      </c>
      <c r="Q324" s="186">
        <f>ROUND(E324*P324,2)</f>
        <v>0</v>
      </c>
      <c r="R324" s="188" t="s">
        <v>319</v>
      </c>
      <c r="S324" s="188" t="s">
        <v>320</v>
      </c>
      <c r="T324" s="189" t="s">
        <v>320</v>
      </c>
      <c r="U324" s="162">
        <v>0.31</v>
      </c>
      <c r="V324" s="162">
        <f>ROUND(E324*U324,2)</f>
        <v>188.65</v>
      </c>
      <c r="W324" s="162"/>
      <c r="X324" s="162" t="s">
        <v>321</v>
      </c>
      <c r="Y324" s="162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78" t="s">
        <v>618</v>
      </c>
      <c r="D325" s="279"/>
      <c r="E325" s="279"/>
      <c r="F325" s="279"/>
      <c r="G325" s="279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90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3" t="s">
        <v>622</v>
      </c>
      <c r="D326" s="164"/>
      <c r="E326" s="165">
        <v>608.55525</v>
      </c>
      <c r="F326" s="162"/>
      <c r="G326" s="162"/>
      <c r="H326" s="162"/>
      <c r="I326" s="162"/>
      <c r="J326" s="162"/>
      <c r="K326" s="162"/>
      <c r="L326" s="162"/>
      <c r="M326" s="162"/>
      <c r="N326" s="161"/>
      <c r="O326" s="161"/>
      <c r="P326" s="161"/>
      <c r="Q326" s="161"/>
      <c r="R326" s="162"/>
      <c r="S326" s="162"/>
      <c r="T326" s="162"/>
      <c r="U326" s="162"/>
      <c r="V326" s="162"/>
      <c r="W326" s="162"/>
      <c r="X326" s="162"/>
      <c r="Y326" s="162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3">
        <v>43</v>
      </c>
      <c r="B327" s="184" t="s">
        <v>623</v>
      </c>
      <c r="C327" s="192" t="s">
        <v>624</v>
      </c>
      <c r="D327" s="185" t="s">
        <v>333</v>
      </c>
      <c r="E327" s="186">
        <v>16.164000000000001</v>
      </c>
      <c r="F327" s="187"/>
      <c r="G327" s="188">
        <f>ROUND(E327*F327,2)</f>
        <v>0</v>
      </c>
      <c r="H327" s="187"/>
      <c r="I327" s="188">
        <f>ROUND(E327*H327,2)</f>
        <v>0</v>
      </c>
      <c r="J327" s="187"/>
      <c r="K327" s="188">
        <f>ROUND(E327*J327,2)</f>
        <v>0</v>
      </c>
      <c r="L327" s="188">
        <v>21</v>
      </c>
      <c r="M327" s="188">
        <f>G327*(1+L327/100)</f>
        <v>0</v>
      </c>
      <c r="N327" s="186">
        <v>7.8560000000000005E-2</v>
      </c>
      <c r="O327" s="186">
        <f>ROUND(E327*N327,2)</f>
        <v>1.27</v>
      </c>
      <c r="P327" s="186">
        <v>0</v>
      </c>
      <c r="Q327" s="186">
        <f>ROUND(E327*P327,2)</f>
        <v>0</v>
      </c>
      <c r="R327" s="188" t="s">
        <v>319</v>
      </c>
      <c r="S327" s="188" t="s">
        <v>320</v>
      </c>
      <c r="T327" s="189" t="s">
        <v>320</v>
      </c>
      <c r="U327" s="162">
        <v>0.49390000000000001</v>
      </c>
      <c r="V327" s="162">
        <f>ROUND(E327*U327,2)</f>
        <v>7.98</v>
      </c>
      <c r="W327" s="162"/>
      <c r="X327" s="162" t="s">
        <v>321</v>
      </c>
      <c r="Y327" s="162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78" t="s">
        <v>625</v>
      </c>
      <c r="D328" s="279"/>
      <c r="E328" s="279"/>
      <c r="F328" s="279"/>
      <c r="G328" s="279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62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90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3" t="s">
        <v>335</v>
      </c>
      <c r="D329" s="164"/>
      <c r="E329" s="165"/>
      <c r="F329" s="162"/>
      <c r="G329" s="162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3" t="s">
        <v>626</v>
      </c>
      <c r="D330" s="164"/>
      <c r="E330" s="165">
        <v>19.314</v>
      </c>
      <c r="F330" s="162"/>
      <c r="G330" s="162"/>
      <c r="H330" s="162"/>
      <c r="I330" s="162"/>
      <c r="J330" s="162"/>
      <c r="K330" s="162"/>
      <c r="L330" s="162"/>
      <c r="M330" s="162"/>
      <c r="N330" s="161"/>
      <c r="O330" s="161"/>
      <c r="P330" s="161"/>
      <c r="Q330" s="161"/>
      <c r="R330" s="162"/>
      <c r="S330" s="162"/>
      <c r="T330" s="162"/>
      <c r="U330" s="162"/>
      <c r="V330" s="162"/>
      <c r="W330" s="162"/>
      <c r="X330" s="162"/>
      <c r="Y330" s="162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3" t="s">
        <v>437</v>
      </c>
      <c r="D331" s="164"/>
      <c r="E331" s="165">
        <v>-1.47</v>
      </c>
      <c r="F331" s="162"/>
      <c r="G331" s="162"/>
      <c r="H331" s="162"/>
      <c r="I331" s="162"/>
      <c r="J331" s="162"/>
      <c r="K331" s="162"/>
      <c r="L331" s="162"/>
      <c r="M331" s="162"/>
      <c r="N331" s="161"/>
      <c r="O331" s="161"/>
      <c r="P331" s="161"/>
      <c r="Q331" s="161"/>
      <c r="R331" s="162"/>
      <c r="S331" s="162"/>
      <c r="T331" s="162"/>
      <c r="U331" s="162"/>
      <c r="V331" s="162"/>
      <c r="W331" s="162"/>
      <c r="X331" s="162"/>
      <c r="Y331" s="162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3" t="s">
        <v>431</v>
      </c>
      <c r="D332" s="164"/>
      <c r="E332" s="165">
        <v>-1.68</v>
      </c>
      <c r="F332" s="162"/>
      <c r="G332" s="162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3">
        <v>44</v>
      </c>
      <c r="B333" s="184" t="s">
        <v>627</v>
      </c>
      <c r="C333" s="192" t="s">
        <v>628</v>
      </c>
      <c r="D333" s="185" t="s">
        <v>333</v>
      </c>
      <c r="E333" s="186">
        <v>5.3819999999999997</v>
      </c>
      <c r="F333" s="187"/>
      <c r="G333" s="188">
        <f>ROUND(E333*F333,2)</f>
        <v>0</v>
      </c>
      <c r="H333" s="187"/>
      <c r="I333" s="188">
        <f>ROUND(E333*H333,2)</f>
        <v>0</v>
      </c>
      <c r="J333" s="187"/>
      <c r="K333" s="188">
        <f>ROUND(E333*J333,2)</f>
        <v>0</v>
      </c>
      <c r="L333" s="188">
        <v>21</v>
      </c>
      <c r="M333" s="188">
        <f>G333*(1+L333/100)</f>
        <v>0</v>
      </c>
      <c r="N333" s="186">
        <v>0.12268999999999999</v>
      </c>
      <c r="O333" s="186">
        <f>ROUND(E333*N333,2)</f>
        <v>0.66</v>
      </c>
      <c r="P333" s="186">
        <v>0</v>
      </c>
      <c r="Q333" s="186">
        <f>ROUND(E333*P333,2)</f>
        <v>0</v>
      </c>
      <c r="R333" s="188" t="s">
        <v>319</v>
      </c>
      <c r="S333" s="188" t="s">
        <v>320</v>
      </c>
      <c r="T333" s="189" t="s">
        <v>320</v>
      </c>
      <c r="U333" s="162">
        <v>0.55674999999999997</v>
      </c>
      <c r="V333" s="162">
        <f>ROUND(E333*U333,2)</f>
        <v>3</v>
      </c>
      <c r="W333" s="162"/>
      <c r="X333" s="162" t="s">
        <v>321</v>
      </c>
      <c r="Y333" s="162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78" t="s">
        <v>625</v>
      </c>
      <c r="D334" s="279"/>
      <c r="E334" s="279"/>
      <c r="F334" s="279"/>
      <c r="G334" s="279"/>
      <c r="H334" s="162"/>
      <c r="I334" s="162"/>
      <c r="J334" s="162"/>
      <c r="K334" s="162"/>
      <c r="L334" s="162"/>
      <c r="M334" s="162"/>
      <c r="N334" s="161"/>
      <c r="O334" s="161"/>
      <c r="P334" s="161"/>
      <c r="Q334" s="161"/>
      <c r="R334" s="162"/>
      <c r="S334" s="162"/>
      <c r="T334" s="162"/>
      <c r="U334" s="162"/>
      <c r="V334" s="162"/>
      <c r="W334" s="162"/>
      <c r="X334" s="162"/>
      <c r="Y334" s="162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90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3" t="s">
        <v>335</v>
      </c>
      <c r="D335" s="164"/>
      <c r="E335" s="165"/>
      <c r="F335" s="162"/>
      <c r="G335" s="162"/>
      <c r="H335" s="162"/>
      <c r="I335" s="162"/>
      <c r="J335" s="162"/>
      <c r="K335" s="162"/>
      <c r="L335" s="162"/>
      <c r="M335" s="162"/>
      <c r="N335" s="161"/>
      <c r="O335" s="161"/>
      <c r="P335" s="161"/>
      <c r="Q335" s="161"/>
      <c r="R335" s="162"/>
      <c r="S335" s="162"/>
      <c r="T335" s="162"/>
      <c r="U335" s="162"/>
      <c r="V335" s="162"/>
      <c r="W335" s="162"/>
      <c r="X335" s="162"/>
      <c r="Y335" s="162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3" t="s">
        <v>629</v>
      </c>
      <c r="D336" s="164"/>
      <c r="E336" s="165">
        <v>7.2720000000000002</v>
      </c>
      <c r="F336" s="162"/>
      <c r="G336" s="162"/>
      <c r="H336" s="162"/>
      <c r="I336" s="162"/>
      <c r="J336" s="162"/>
      <c r="K336" s="162"/>
      <c r="L336" s="162"/>
      <c r="M336" s="162"/>
      <c r="N336" s="161"/>
      <c r="O336" s="161"/>
      <c r="P336" s="161"/>
      <c r="Q336" s="161"/>
      <c r="R336" s="162"/>
      <c r="S336" s="162"/>
      <c r="T336" s="162"/>
      <c r="U336" s="162"/>
      <c r="V336" s="162"/>
      <c r="W336" s="162"/>
      <c r="X336" s="162"/>
      <c r="Y336" s="162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3" t="s">
        <v>432</v>
      </c>
      <c r="D337" s="164"/>
      <c r="E337" s="165">
        <v>-1.89</v>
      </c>
      <c r="F337" s="162"/>
      <c r="G337" s="162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62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3">
        <v>45</v>
      </c>
      <c r="B338" s="184" t="s">
        <v>630</v>
      </c>
      <c r="C338" s="192" t="s">
        <v>631</v>
      </c>
      <c r="D338" s="185" t="s">
        <v>333</v>
      </c>
      <c r="E338" s="186">
        <v>18.78</v>
      </c>
      <c r="F338" s="187"/>
      <c r="G338" s="188">
        <f>ROUND(E338*F338,2)</f>
        <v>0</v>
      </c>
      <c r="H338" s="187"/>
      <c r="I338" s="188">
        <f>ROUND(E338*H338,2)</f>
        <v>0</v>
      </c>
      <c r="J338" s="187"/>
      <c r="K338" s="188">
        <f>ROUND(E338*J338,2)</f>
        <v>0</v>
      </c>
      <c r="L338" s="188">
        <v>21</v>
      </c>
      <c r="M338" s="188">
        <f>G338*(1+L338/100)</f>
        <v>0</v>
      </c>
      <c r="N338" s="186">
        <v>1.2149999999999999E-2</v>
      </c>
      <c r="O338" s="186">
        <f>ROUND(E338*N338,2)</f>
        <v>0.23</v>
      </c>
      <c r="P338" s="186">
        <v>0</v>
      </c>
      <c r="Q338" s="186">
        <f>ROUND(E338*P338,2)</f>
        <v>0</v>
      </c>
      <c r="R338" s="188" t="s">
        <v>319</v>
      </c>
      <c r="S338" s="188" t="s">
        <v>320</v>
      </c>
      <c r="T338" s="189" t="s">
        <v>320</v>
      </c>
      <c r="U338" s="162">
        <v>1.0109999999999999</v>
      </c>
      <c r="V338" s="162">
        <f>ROUND(E338*U338,2)</f>
        <v>18.989999999999998</v>
      </c>
      <c r="W338" s="162"/>
      <c r="X338" s="162" t="s">
        <v>321</v>
      </c>
      <c r="Y338" s="162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3" t="s">
        <v>335</v>
      </c>
      <c r="D339" s="164"/>
      <c r="E339" s="165"/>
      <c r="F339" s="162"/>
      <c r="G339" s="162"/>
      <c r="H339" s="162"/>
      <c r="I339" s="162"/>
      <c r="J339" s="162"/>
      <c r="K339" s="162"/>
      <c r="L339" s="162"/>
      <c r="M339" s="162"/>
      <c r="N339" s="161"/>
      <c r="O339" s="161"/>
      <c r="P339" s="161"/>
      <c r="Q339" s="161"/>
      <c r="R339" s="162"/>
      <c r="S339" s="162"/>
      <c r="T339" s="162"/>
      <c r="U339" s="162"/>
      <c r="V339" s="162"/>
      <c r="W339" s="162"/>
      <c r="X339" s="162"/>
      <c r="Y339" s="162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3" t="s">
        <v>336</v>
      </c>
      <c r="D340" s="164"/>
      <c r="E340" s="165"/>
      <c r="F340" s="162"/>
      <c r="G340" s="162"/>
      <c r="H340" s="162"/>
      <c r="I340" s="162"/>
      <c r="J340" s="162"/>
      <c r="K340" s="162"/>
      <c r="L340" s="162"/>
      <c r="M340" s="162"/>
      <c r="N340" s="161"/>
      <c r="O340" s="161"/>
      <c r="P340" s="161"/>
      <c r="Q340" s="161"/>
      <c r="R340" s="162"/>
      <c r="S340" s="162"/>
      <c r="T340" s="162"/>
      <c r="U340" s="162"/>
      <c r="V340" s="162"/>
      <c r="W340" s="162"/>
      <c r="X340" s="162"/>
      <c r="Y340" s="162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3" t="s">
        <v>337</v>
      </c>
      <c r="D341" s="164"/>
      <c r="E341" s="165">
        <v>3.47</v>
      </c>
      <c r="F341" s="162"/>
      <c r="G341" s="162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3" t="s">
        <v>338</v>
      </c>
      <c r="D342" s="164"/>
      <c r="E342" s="165">
        <v>8.2899999999999991</v>
      </c>
      <c r="F342" s="162"/>
      <c r="G342" s="162"/>
      <c r="H342" s="162"/>
      <c r="I342" s="162"/>
      <c r="J342" s="162"/>
      <c r="K342" s="162"/>
      <c r="L342" s="162"/>
      <c r="M342" s="162"/>
      <c r="N342" s="161"/>
      <c r="O342" s="161"/>
      <c r="P342" s="161"/>
      <c r="Q342" s="161"/>
      <c r="R342" s="162"/>
      <c r="S342" s="162"/>
      <c r="T342" s="162"/>
      <c r="U342" s="162"/>
      <c r="V342" s="162"/>
      <c r="W342" s="162"/>
      <c r="X342" s="162"/>
      <c r="Y342" s="162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3" t="s">
        <v>339</v>
      </c>
      <c r="D343" s="164"/>
      <c r="E343" s="165">
        <v>3.22</v>
      </c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3" t="s">
        <v>340</v>
      </c>
      <c r="D344" s="164"/>
      <c r="E344" s="165">
        <v>3.8</v>
      </c>
      <c r="F344" s="162"/>
      <c r="G344" s="162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3">
        <v>46</v>
      </c>
      <c r="B345" s="184" t="s">
        <v>632</v>
      </c>
      <c r="C345" s="192" t="s">
        <v>633</v>
      </c>
      <c r="D345" s="185" t="s">
        <v>333</v>
      </c>
      <c r="E345" s="186">
        <v>10.49</v>
      </c>
      <c r="F345" s="187"/>
      <c r="G345" s="188">
        <f>ROUND(E345*F345,2)</f>
        <v>0</v>
      </c>
      <c r="H345" s="187"/>
      <c r="I345" s="188">
        <f>ROUND(E345*H345,2)</f>
        <v>0</v>
      </c>
      <c r="J345" s="187"/>
      <c r="K345" s="188">
        <f>ROUND(E345*J345,2)</f>
        <v>0</v>
      </c>
      <c r="L345" s="188">
        <v>21</v>
      </c>
      <c r="M345" s="188">
        <f>G345*(1+L345/100)</f>
        <v>0</v>
      </c>
      <c r="N345" s="186">
        <v>0</v>
      </c>
      <c r="O345" s="186">
        <f>ROUND(E345*N345,2)</f>
        <v>0</v>
      </c>
      <c r="P345" s="186">
        <v>0</v>
      </c>
      <c r="Q345" s="186">
        <f>ROUND(E345*P345,2)</f>
        <v>0</v>
      </c>
      <c r="R345" s="188" t="s">
        <v>319</v>
      </c>
      <c r="S345" s="188" t="s">
        <v>320</v>
      </c>
      <c r="T345" s="189" t="s">
        <v>320</v>
      </c>
      <c r="U345" s="162">
        <v>0.43</v>
      </c>
      <c r="V345" s="162">
        <f>ROUND(E345*U345,2)</f>
        <v>4.51</v>
      </c>
      <c r="W345" s="162"/>
      <c r="X345" s="162" t="s">
        <v>321</v>
      </c>
      <c r="Y345" s="162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3" t="s">
        <v>335</v>
      </c>
      <c r="D346" s="164"/>
      <c r="E346" s="165"/>
      <c r="F346" s="162"/>
      <c r="G346" s="162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62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3" t="s">
        <v>337</v>
      </c>
      <c r="D347" s="164"/>
      <c r="E347" s="165">
        <v>3.47</v>
      </c>
      <c r="F347" s="162"/>
      <c r="G347" s="162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62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3" t="s">
        <v>339</v>
      </c>
      <c r="D348" s="164"/>
      <c r="E348" s="165">
        <v>3.22</v>
      </c>
      <c r="F348" s="162"/>
      <c r="G348" s="162"/>
      <c r="H348" s="162"/>
      <c r="I348" s="162"/>
      <c r="J348" s="162"/>
      <c r="K348" s="162"/>
      <c r="L348" s="162"/>
      <c r="M348" s="162"/>
      <c r="N348" s="161"/>
      <c r="O348" s="161"/>
      <c r="P348" s="161"/>
      <c r="Q348" s="161"/>
      <c r="R348" s="162"/>
      <c r="S348" s="162"/>
      <c r="T348" s="162"/>
      <c r="U348" s="162"/>
      <c r="V348" s="162"/>
      <c r="W348" s="162"/>
      <c r="X348" s="162"/>
      <c r="Y348" s="162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3" t="s">
        <v>340</v>
      </c>
      <c r="D349" s="164"/>
      <c r="E349" s="165">
        <v>3.8</v>
      </c>
      <c r="F349" s="162"/>
      <c r="G349" s="162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3">
        <v>47</v>
      </c>
      <c r="B350" s="184" t="s">
        <v>634</v>
      </c>
      <c r="C350" s="192" t="s">
        <v>635</v>
      </c>
      <c r="D350" s="185" t="s">
        <v>333</v>
      </c>
      <c r="E350" s="186">
        <v>8.2899999999999991</v>
      </c>
      <c r="F350" s="187"/>
      <c r="G350" s="188">
        <f>ROUND(E350*F350,2)</f>
        <v>0</v>
      </c>
      <c r="H350" s="187"/>
      <c r="I350" s="188">
        <f>ROUND(E350*H350,2)</f>
        <v>0</v>
      </c>
      <c r="J350" s="187"/>
      <c r="K350" s="188">
        <f>ROUND(E350*J350,2)</f>
        <v>0</v>
      </c>
      <c r="L350" s="188">
        <v>21</v>
      </c>
      <c r="M350" s="188">
        <f>G350*(1+L350/100)</f>
        <v>0</v>
      </c>
      <c r="N350" s="186">
        <v>0</v>
      </c>
      <c r="O350" s="186">
        <f>ROUND(E350*N350,2)</f>
        <v>0</v>
      </c>
      <c r="P350" s="186">
        <v>0</v>
      </c>
      <c r="Q350" s="186">
        <f>ROUND(E350*P350,2)</f>
        <v>0</v>
      </c>
      <c r="R350" s="188" t="s">
        <v>319</v>
      </c>
      <c r="S350" s="188" t="s">
        <v>320</v>
      </c>
      <c r="T350" s="189" t="s">
        <v>320</v>
      </c>
      <c r="U350" s="162">
        <v>0.28000000000000003</v>
      </c>
      <c r="V350" s="162">
        <f>ROUND(E350*U350,2)</f>
        <v>2.3199999999999998</v>
      </c>
      <c r="W350" s="162"/>
      <c r="X350" s="162" t="s">
        <v>321</v>
      </c>
      <c r="Y350" s="162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3" t="s">
        <v>335</v>
      </c>
      <c r="D351" s="164"/>
      <c r="E351" s="165"/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62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3" t="s">
        <v>338</v>
      </c>
      <c r="D352" s="164"/>
      <c r="E352" s="165">
        <v>8.2899999999999991</v>
      </c>
      <c r="F352" s="162"/>
      <c r="G352" s="162"/>
      <c r="H352" s="162"/>
      <c r="I352" s="162"/>
      <c r="J352" s="162"/>
      <c r="K352" s="162"/>
      <c r="L352" s="162"/>
      <c r="M352" s="162"/>
      <c r="N352" s="161"/>
      <c r="O352" s="161"/>
      <c r="P352" s="161"/>
      <c r="Q352" s="161"/>
      <c r="R352" s="162"/>
      <c r="S352" s="162"/>
      <c r="T352" s="162"/>
      <c r="U352" s="162"/>
      <c r="V352" s="162"/>
      <c r="W352" s="162"/>
      <c r="X352" s="162"/>
      <c r="Y352" s="162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ht="22.5" outlineLevel="1" x14ac:dyDescent="0.2">
      <c r="A353" s="183">
        <v>48</v>
      </c>
      <c r="B353" s="184" t="s">
        <v>636</v>
      </c>
      <c r="C353" s="192" t="s">
        <v>637</v>
      </c>
      <c r="D353" s="185" t="s">
        <v>373</v>
      </c>
      <c r="E353" s="186">
        <v>265.5634</v>
      </c>
      <c r="F353" s="187"/>
      <c r="G353" s="188">
        <f>ROUND(E353*F353,2)</f>
        <v>0</v>
      </c>
      <c r="H353" s="187"/>
      <c r="I353" s="188">
        <f>ROUND(E353*H353,2)</f>
        <v>0</v>
      </c>
      <c r="J353" s="187"/>
      <c r="K353" s="188">
        <f>ROUND(E353*J353,2)</f>
        <v>0</v>
      </c>
      <c r="L353" s="188">
        <v>21</v>
      </c>
      <c r="M353" s="188">
        <f>G353*(1+L353/100)</f>
        <v>0</v>
      </c>
      <c r="N353" s="186">
        <v>2.5301300000000002</v>
      </c>
      <c r="O353" s="186">
        <f>ROUND(E353*N353,2)</f>
        <v>671.91</v>
      </c>
      <c r="P353" s="186">
        <v>0</v>
      </c>
      <c r="Q353" s="186">
        <f>ROUND(E353*P353,2)</f>
        <v>0</v>
      </c>
      <c r="R353" s="188" t="s">
        <v>319</v>
      </c>
      <c r="S353" s="188" t="s">
        <v>320</v>
      </c>
      <c r="T353" s="189" t="s">
        <v>320</v>
      </c>
      <c r="U353" s="162">
        <v>1.212</v>
      </c>
      <c r="V353" s="162">
        <f>ROUND(E353*U353,2)</f>
        <v>321.86</v>
      </c>
      <c r="W353" s="162"/>
      <c r="X353" s="162" t="s">
        <v>321</v>
      </c>
      <c r="Y353" s="162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78" t="s">
        <v>547</v>
      </c>
      <c r="D354" s="279"/>
      <c r="E354" s="279"/>
      <c r="F354" s="279"/>
      <c r="G354" s="279"/>
      <c r="H354" s="162"/>
      <c r="I354" s="162"/>
      <c r="J354" s="162"/>
      <c r="K354" s="162"/>
      <c r="L354" s="162"/>
      <c r="M354" s="162"/>
      <c r="N354" s="161"/>
      <c r="O354" s="161"/>
      <c r="P354" s="161"/>
      <c r="Q354" s="161"/>
      <c r="R354" s="162"/>
      <c r="S354" s="162"/>
      <c r="T354" s="162"/>
      <c r="U354" s="162"/>
      <c r="V354" s="162"/>
      <c r="W354" s="162"/>
      <c r="X354" s="162"/>
      <c r="Y354" s="162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90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2" x14ac:dyDescent="0.2">
      <c r="A355" s="158"/>
      <c r="B355" s="159"/>
      <c r="C355" s="282" t="s">
        <v>638</v>
      </c>
      <c r="D355" s="283"/>
      <c r="E355" s="283"/>
      <c r="F355" s="283"/>
      <c r="G355" s="283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62"/>
      <c r="Z355" s="151"/>
      <c r="AA355" s="151"/>
      <c r="AB355" s="151"/>
      <c r="AC355" s="151"/>
      <c r="AD355" s="151"/>
      <c r="AE355" s="151"/>
      <c r="AF355" s="151"/>
      <c r="AG355" s="151" t="s">
        <v>344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3" t="s">
        <v>326</v>
      </c>
      <c r="D356" s="164"/>
      <c r="E356" s="165"/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3" t="s">
        <v>639</v>
      </c>
      <c r="D357" s="164"/>
      <c r="E357" s="165">
        <v>70.405829999999995</v>
      </c>
      <c r="F357" s="162"/>
      <c r="G357" s="162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62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3" t="s">
        <v>640</v>
      </c>
      <c r="D358" s="164"/>
      <c r="E358" s="165">
        <v>-2.6160000000000001</v>
      </c>
      <c r="F358" s="162"/>
      <c r="G358" s="162"/>
      <c r="H358" s="162"/>
      <c r="I358" s="162"/>
      <c r="J358" s="162"/>
      <c r="K358" s="162"/>
      <c r="L358" s="162"/>
      <c r="M358" s="162"/>
      <c r="N358" s="161"/>
      <c r="O358" s="161"/>
      <c r="P358" s="161"/>
      <c r="Q358" s="161"/>
      <c r="R358" s="162"/>
      <c r="S358" s="162"/>
      <c r="T358" s="162"/>
      <c r="U358" s="162"/>
      <c r="V358" s="162"/>
      <c r="W358" s="162"/>
      <c r="X358" s="162"/>
      <c r="Y358" s="162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3" t="s">
        <v>641</v>
      </c>
      <c r="D359" s="164"/>
      <c r="E359" s="165">
        <v>-0.54600000000000004</v>
      </c>
      <c r="F359" s="162"/>
      <c r="G359" s="162"/>
      <c r="H359" s="162"/>
      <c r="I359" s="162"/>
      <c r="J359" s="162"/>
      <c r="K359" s="162"/>
      <c r="L359" s="162"/>
      <c r="M359" s="162"/>
      <c r="N359" s="161"/>
      <c r="O359" s="161"/>
      <c r="P359" s="161"/>
      <c r="Q359" s="161"/>
      <c r="R359" s="162"/>
      <c r="S359" s="162"/>
      <c r="T359" s="162"/>
      <c r="U359" s="162"/>
      <c r="V359" s="162"/>
      <c r="W359" s="162"/>
      <c r="X359" s="162"/>
      <c r="Y359" s="162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3" t="s">
        <v>642</v>
      </c>
      <c r="D360" s="164"/>
      <c r="E360" s="165">
        <v>28.4468</v>
      </c>
      <c r="F360" s="162"/>
      <c r="G360" s="162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3" t="s">
        <v>643</v>
      </c>
      <c r="D361" s="164"/>
      <c r="E361" s="165">
        <v>-3.024</v>
      </c>
      <c r="F361" s="162"/>
      <c r="G361" s="162"/>
      <c r="H361" s="162"/>
      <c r="I361" s="162"/>
      <c r="J361" s="162"/>
      <c r="K361" s="162"/>
      <c r="L361" s="162"/>
      <c r="M361" s="162"/>
      <c r="N361" s="161"/>
      <c r="O361" s="161"/>
      <c r="P361" s="161"/>
      <c r="Q361" s="161"/>
      <c r="R361" s="162"/>
      <c r="S361" s="162"/>
      <c r="T361" s="162"/>
      <c r="U361" s="162"/>
      <c r="V361" s="162"/>
      <c r="W361" s="162"/>
      <c r="X361" s="162"/>
      <c r="Y361" s="162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3" t="s">
        <v>330</v>
      </c>
      <c r="D362" s="164"/>
      <c r="E362" s="165"/>
      <c r="F362" s="162"/>
      <c r="G362" s="162"/>
      <c r="H362" s="162"/>
      <c r="I362" s="162"/>
      <c r="J362" s="162"/>
      <c r="K362" s="162"/>
      <c r="L362" s="162"/>
      <c r="M362" s="162"/>
      <c r="N362" s="161"/>
      <c r="O362" s="161"/>
      <c r="P362" s="161"/>
      <c r="Q362" s="161"/>
      <c r="R362" s="162"/>
      <c r="S362" s="162"/>
      <c r="T362" s="162"/>
      <c r="U362" s="162"/>
      <c r="V362" s="162"/>
      <c r="W362" s="162"/>
      <c r="X362" s="162"/>
      <c r="Y362" s="162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3" t="s">
        <v>644</v>
      </c>
      <c r="D363" s="164"/>
      <c r="E363" s="165">
        <v>51.31653</v>
      </c>
      <c r="F363" s="162"/>
      <c r="G363" s="162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62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3" t="s">
        <v>645</v>
      </c>
      <c r="D364" s="164"/>
      <c r="E364" s="165">
        <v>23.931809999999999</v>
      </c>
      <c r="F364" s="162"/>
      <c r="G364" s="162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3" t="s">
        <v>640</v>
      </c>
      <c r="D365" s="164"/>
      <c r="E365" s="165">
        <v>-2.6160000000000001</v>
      </c>
      <c r="F365" s="162"/>
      <c r="G365" s="162"/>
      <c r="H365" s="162"/>
      <c r="I365" s="162"/>
      <c r="J365" s="162"/>
      <c r="K365" s="162"/>
      <c r="L365" s="162"/>
      <c r="M365" s="162"/>
      <c r="N365" s="161"/>
      <c r="O365" s="161"/>
      <c r="P365" s="161"/>
      <c r="Q365" s="161"/>
      <c r="R365" s="162"/>
      <c r="S365" s="162"/>
      <c r="T365" s="162"/>
      <c r="U365" s="162"/>
      <c r="V365" s="162"/>
      <c r="W365" s="162"/>
      <c r="X365" s="162"/>
      <c r="Y365" s="162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3" t="s">
        <v>641</v>
      </c>
      <c r="D366" s="164"/>
      <c r="E366" s="165">
        <v>-0.54600000000000004</v>
      </c>
      <c r="F366" s="162"/>
      <c r="G366" s="162"/>
      <c r="H366" s="162"/>
      <c r="I366" s="162"/>
      <c r="J366" s="162"/>
      <c r="K366" s="162"/>
      <c r="L366" s="162"/>
      <c r="M366" s="162"/>
      <c r="N366" s="161"/>
      <c r="O366" s="161"/>
      <c r="P366" s="161"/>
      <c r="Q366" s="161"/>
      <c r="R366" s="162"/>
      <c r="S366" s="162"/>
      <c r="T366" s="162"/>
      <c r="U366" s="162"/>
      <c r="V366" s="162"/>
      <c r="W366" s="162"/>
      <c r="X366" s="162"/>
      <c r="Y366" s="162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3" t="s">
        <v>646</v>
      </c>
      <c r="D367" s="164"/>
      <c r="E367" s="165">
        <v>28.4468</v>
      </c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3" t="s">
        <v>643</v>
      </c>
      <c r="D368" s="164"/>
      <c r="E368" s="165">
        <v>-3.024</v>
      </c>
      <c r="F368" s="162"/>
      <c r="G368" s="162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3" t="s">
        <v>566</v>
      </c>
      <c r="D369" s="164"/>
      <c r="E369" s="165"/>
      <c r="F369" s="162"/>
      <c r="G369" s="162"/>
      <c r="H369" s="162"/>
      <c r="I369" s="162"/>
      <c r="J369" s="162"/>
      <c r="K369" s="162"/>
      <c r="L369" s="162"/>
      <c r="M369" s="162"/>
      <c r="N369" s="161"/>
      <c r="O369" s="161"/>
      <c r="P369" s="161"/>
      <c r="Q369" s="161"/>
      <c r="R369" s="162"/>
      <c r="S369" s="162"/>
      <c r="T369" s="162"/>
      <c r="U369" s="162"/>
      <c r="V369" s="162"/>
      <c r="W369" s="162"/>
      <c r="X369" s="162"/>
      <c r="Y369" s="162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3" t="s">
        <v>647</v>
      </c>
      <c r="D370" s="164"/>
      <c r="E370" s="165">
        <v>13.98291</v>
      </c>
      <c r="F370" s="162"/>
      <c r="G370" s="162"/>
      <c r="H370" s="162"/>
      <c r="I370" s="162"/>
      <c r="J370" s="162"/>
      <c r="K370" s="162"/>
      <c r="L370" s="162"/>
      <c r="M370" s="162"/>
      <c r="N370" s="161"/>
      <c r="O370" s="161"/>
      <c r="P370" s="161"/>
      <c r="Q370" s="161"/>
      <c r="R370" s="162"/>
      <c r="S370" s="162"/>
      <c r="T370" s="162"/>
      <c r="U370" s="162"/>
      <c r="V370" s="162"/>
      <c r="W370" s="162"/>
      <c r="X370" s="162"/>
      <c r="Y370" s="162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3" t="s">
        <v>648</v>
      </c>
      <c r="D371" s="164"/>
      <c r="E371" s="165">
        <v>6.6603000000000003</v>
      </c>
      <c r="F371" s="162"/>
      <c r="G371" s="162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62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3" t="s">
        <v>569</v>
      </c>
      <c r="D372" s="164"/>
      <c r="E372" s="165"/>
      <c r="F372" s="162"/>
      <c r="G372" s="162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3" t="s">
        <v>570</v>
      </c>
      <c r="D373" s="164"/>
      <c r="E373" s="165"/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3" t="s">
        <v>649</v>
      </c>
      <c r="D374" s="164"/>
      <c r="E374" s="165">
        <v>5.7855100000000004</v>
      </c>
      <c r="F374" s="162"/>
      <c r="G374" s="162"/>
      <c r="H374" s="162"/>
      <c r="I374" s="162"/>
      <c r="J374" s="162"/>
      <c r="K374" s="162"/>
      <c r="L374" s="162"/>
      <c r="M374" s="162"/>
      <c r="N374" s="161"/>
      <c r="O374" s="161"/>
      <c r="P374" s="161"/>
      <c r="Q374" s="161"/>
      <c r="R374" s="162"/>
      <c r="S374" s="162"/>
      <c r="T374" s="162"/>
      <c r="U374" s="162"/>
      <c r="V374" s="162"/>
      <c r="W374" s="162"/>
      <c r="X374" s="162"/>
      <c r="Y374" s="162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3" t="s">
        <v>572</v>
      </c>
      <c r="D375" s="164"/>
      <c r="E375" s="165"/>
      <c r="F375" s="162"/>
      <c r="G375" s="162"/>
      <c r="H375" s="162"/>
      <c r="I375" s="162"/>
      <c r="J375" s="162"/>
      <c r="K375" s="162"/>
      <c r="L375" s="162"/>
      <c r="M375" s="162"/>
      <c r="N375" s="161"/>
      <c r="O375" s="161"/>
      <c r="P375" s="161"/>
      <c r="Q375" s="161"/>
      <c r="R375" s="162"/>
      <c r="S375" s="162"/>
      <c r="T375" s="162"/>
      <c r="U375" s="162"/>
      <c r="V375" s="162"/>
      <c r="W375" s="162"/>
      <c r="X375" s="162"/>
      <c r="Y375" s="162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3" t="s">
        <v>650</v>
      </c>
      <c r="D376" s="164"/>
      <c r="E376" s="165">
        <v>5.7142799999999996</v>
      </c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3" t="s">
        <v>651</v>
      </c>
      <c r="D377" s="164"/>
      <c r="E377" s="165">
        <v>0.72657000000000005</v>
      </c>
      <c r="F377" s="162"/>
      <c r="G377" s="162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3" t="s">
        <v>575</v>
      </c>
      <c r="D378" s="164"/>
      <c r="E378" s="165"/>
      <c r="F378" s="162"/>
      <c r="G378" s="162"/>
      <c r="H378" s="162"/>
      <c r="I378" s="162"/>
      <c r="J378" s="162"/>
      <c r="K378" s="162"/>
      <c r="L378" s="162"/>
      <c r="M378" s="162"/>
      <c r="N378" s="161"/>
      <c r="O378" s="161"/>
      <c r="P378" s="161"/>
      <c r="Q378" s="161"/>
      <c r="R378" s="162"/>
      <c r="S378" s="162"/>
      <c r="T378" s="162"/>
      <c r="U378" s="162"/>
      <c r="V378" s="162"/>
      <c r="W378" s="162"/>
      <c r="X378" s="162"/>
      <c r="Y378" s="162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3" t="s">
        <v>652</v>
      </c>
      <c r="D379" s="164"/>
      <c r="E379" s="165">
        <v>8.2912099999999995</v>
      </c>
      <c r="F379" s="162"/>
      <c r="G379" s="162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3" t="s">
        <v>580</v>
      </c>
      <c r="D380" s="164"/>
      <c r="E380" s="165"/>
      <c r="F380" s="162"/>
      <c r="G380" s="162"/>
      <c r="H380" s="162"/>
      <c r="I380" s="162"/>
      <c r="J380" s="162"/>
      <c r="K380" s="162"/>
      <c r="L380" s="162"/>
      <c r="M380" s="162"/>
      <c r="N380" s="161"/>
      <c r="O380" s="161"/>
      <c r="P380" s="161"/>
      <c r="Q380" s="161"/>
      <c r="R380" s="162"/>
      <c r="S380" s="162"/>
      <c r="T380" s="162"/>
      <c r="U380" s="162"/>
      <c r="V380" s="162"/>
      <c r="W380" s="162"/>
      <c r="X380" s="162"/>
      <c r="Y380" s="162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3" t="s">
        <v>653</v>
      </c>
      <c r="D381" s="164"/>
      <c r="E381" s="165">
        <v>5.0793600000000003</v>
      </c>
      <c r="F381" s="162"/>
      <c r="G381" s="162"/>
      <c r="H381" s="162"/>
      <c r="I381" s="162"/>
      <c r="J381" s="162"/>
      <c r="K381" s="162"/>
      <c r="L381" s="162"/>
      <c r="M381" s="162"/>
      <c r="N381" s="161"/>
      <c r="O381" s="161"/>
      <c r="P381" s="161"/>
      <c r="Q381" s="161"/>
      <c r="R381" s="162"/>
      <c r="S381" s="162"/>
      <c r="T381" s="162"/>
      <c r="U381" s="162"/>
      <c r="V381" s="162"/>
      <c r="W381" s="162"/>
      <c r="X381" s="162"/>
      <c r="Y381" s="162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3" t="s">
        <v>582</v>
      </c>
      <c r="D382" s="164"/>
      <c r="E382" s="165"/>
      <c r="F382" s="162"/>
      <c r="G382" s="162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3" t="s">
        <v>654</v>
      </c>
      <c r="D383" s="164"/>
      <c r="E383" s="165">
        <v>3.9870000000000001</v>
      </c>
      <c r="F383" s="162"/>
      <c r="G383" s="162"/>
      <c r="H383" s="162"/>
      <c r="I383" s="162"/>
      <c r="J383" s="162"/>
      <c r="K383" s="162"/>
      <c r="L383" s="162"/>
      <c r="M383" s="162"/>
      <c r="N383" s="161"/>
      <c r="O383" s="161"/>
      <c r="P383" s="161"/>
      <c r="Q383" s="161"/>
      <c r="R383" s="162"/>
      <c r="S383" s="162"/>
      <c r="T383" s="162"/>
      <c r="U383" s="162"/>
      <c r="V383" s="162"/>
      <c r="W383" s="162"/>
      <c r="X383" s="162"/>
      <c r="Y383" s="162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3" t="s">
        <v>577</v>
      </c>
      <c r="D384" s="164"/>
      <c r="E384" s="165"/>
      <c r="F384" s="162"/>
      <c r="G384" s="162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3" t="s">
        <v>655</v>
      </c>
      <c r="D385" s="164"/>
      <c r="E385" s="165">
        <v>6.1604999999999999</v>
      </c>
      <c r="F385" s="162"/>
      <c r="G385" s="162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62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3" t="s">
        <v>656</v>
      </c>
      <c r="D386" s="164"/>
      <c r="E386" s="165">
        <v>19</v>
      </c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62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3">
        <v>49</v>
      </c>
      <c r="B387" s="184" t="s">
        <v>657</v>
      </c>
      <c r="C387" s="192" t="s">
        <v>658</v>
      </c>
      <c r="D387" s="185" t="s">
        <v>373</v>
      </c>
      <c r="E387" s="186">
        <v>80.68177</v>
      </c>
      <c r="F387" s="187"/>
      <c r="G387" s="188">
        <f>ROUND(E387*F387,2)</f>
        <v>0</v>
      </c>
      <c r="H387" s="187"/>
      <c r="I387" s="188">
        <f>ROUND(E387*H387,2)</f>
        <v>0</v>
      </c>
      <c r="J387" s="187"/>
      <c r="K387" s="188">
        <f>ROUND(E387*J387,2)</f>
        <v>0</v>
      </c>
      <c r="L387" s="188">
        <v>21</v>
      </c>
      <c r="M387" s="188">
        <f>G387*(1+L387/100)</f>
        <v>0</v>
      </c>
      <c r="N387" s="186">
        <v>2.53999</v>
      </c>
      <c r="O387" s="186">
        <f>ROUND(E387*N387,2)</f>
        <v>204.93</v>
      </c>
      <c r="P387" s="186">
        <v>0</v>
      </c>
      <c r="Q387" s="186">
        <f>ROUND(E387*P387,2)</f>
        <v>0</v>
      </c>
      <c r="R387" s="188" t="s">
        <v>319</v>
      </c>
      <c r="S387" s="188" t="s">
        <v>320</v>
      </c>
      <c r="T387" s="189" t="s">
        <v>320</v>
      </c>
      <c r="U387" s="162">
        <v>2.3039999999999998</v>
      </c>
      <c r="V387" s="162">
        <f>ROUND(E387*U387,2)</f>
        <v>185.89</v>
      </c>
      <c r="W387" s="162"/>
      <c r="X387" s="162" t="s">
        <v>321</v>
      </c>
      <c r="Y387" s="162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78" t="s">
        <v>659</v>
      </c>
      <c r="D388" s="279"/>
      <c r="E388" s="279"/>
      <c r="F388" s="279"/>
      <c r="G388" s="279"/>
      <c r="H388" s="162"/>
      <c r="I388" s="162"/>
      <c r="J388" s="162"/>
      <c r="K388" s="162"/>
      <c r="L388" s="162"/>
      <c r="M388" s="162"/>
      <c r="N388" s="161"/>
      <c r="O388" s="161"/>
      <c r="P388" s="161"/>
      <c r="Q388" s="161"/>
      <c r="R388" s="162"/>
      <c r="S388" s="162"/>
      <c r="T388" s="162"/>
      <c r="U388" s="162"/>
      <c r="V388" s="162"/>
      <c r="W388" s="162"/>
      <c r="X388" s="162"/>
      <c r="Y388" s="162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90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2" x14ac:dyDescent="0.2">
      <c r="A389" s="158"/>
      <c r="B389" s="159"/>
      <c r="C389" s="282" t="s">
        <v>660</v>
      </c>
      <c r="D389" s="283"/>
      <c r="E389" s="283"/>
      <c r="F389" s="283"/>
      <c r="G389" s="283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62"/>
      <c r="Z389" s="151"/>
      <c r="AA389" s="151"/>
      <c r="AB389" s="151"/>
      <c r="AC389" s="151"/>
      <c r="AD389" s="151"/>
      <c r="AE389" s="151"/>
      <c r="AF389" s="151"/>
      <c r="AG389" s="151" t="s">
        <v>344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3" t="s">
        <v>603</v>
      </c>
      <c r="D390" s="164"/>
      <c r="E390" s="165"/>
      <c r="F390" s="162"/>
      <c r="G390" s="162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3" t="s">
        <v>661</v>
      </c>
      <c r="D391" s="164"/>
      <c r="E391" s="165">
        <v>52.991999999999997</v>
      </c>
      <c r="F391" s="162"/>
      <c r="G391" s="162"/>
      <c r="H391" s="162"/>
      <c r="I391" s="162"/>
      <c r="J391" s="162"/>
      <c r="K391" s="162"/>
      <c r="L391" s="162"/>
      <c r="M391" s="162"/>
      <c r="N391" s="161"/>
      <c r="O391" s="161"/>
      <c r="P391" s="161"/>
      <c r="Q391" s="161"/>
      <c r="R391" s="162"/>
      <c r="S391" s="162"/>
      <c r="T391" s="162"/>
      <c r="U391" s="162"/>
      <c r="V391" s="162"/>
      <c r="W391" s="162"/>
      <c r="X391" s="162"/>
      <c r="Y391" s="162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3" t="s">
        <v>662</v>
      </c>
      <c r="D392" s="164"/>
      <c r="E392" s="165">
        <v>10.572190000000001</v>
      </c>
      <c r="F392" s="162"/>
      <c r="G392" s="162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62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3" t="s">
        <v>663</v>
      </c>
      <c r="D393" s="164"/>
      <c r="E393" s="165">
        <v>10.1493</v>
      </c>
      <c r="F393" s="162"/>
      <c r="G393" s="162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62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3" t="s">
        <v>664</v>
      </c>
      <c r="D394" s="164"/>
      <c r="E394" s="165">
        <v>6.444</v>
      </c>
      <c r="F394" s="162"/>
      <c r="G394" s="162"/>
      <c r="H394" s="162"/>
      <c r="I394" s="162"/>
      <c r="J394" s="162"/>
      <c r="K394" s="162"/>
      <c r="L394" s="162"/>
      <c r="M394" s="162"/>
      <c r="N394" s="161"/>
      <c r="O394" s="161"/>
      <c r="P394" s="161"/>
      <c r="Q394" s="161"/>
      <c r="R394" s="162"/>
      <c r="S394" s="162"/>
      <c r="T394" s="162"/>
      <c r="U394" s="162"/>
      <c r="V394" s="162"/>
      <c r="W394" s="162"/>
      <c r="X394" s="162"/>
      <c r="Y394" s="162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3" t="s">
        <v>665</v>
      </c>
      <c r="D395" s="164"/>
      <c r="E395" s="165">
        <v>0.52427999999999997</v>
      </c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3">
        <v>50</v>
      </c>
      <c r="B396" s="184" t="s">
        <v>666</v>
      </c>
      <c r="C396" s="192" t="s">
        <v>667</v>
      </c>
      <c r="D396" s="185" t="s">
        <v>333</v>
      </c>
      <c r="E396" s="186">
        <v>7.1280000000000001</v>
      </c>
      <c r="F396" s="187"/>
      <c r="G396" s="188">
        <f>ROUND(E396*F396,2)</f>
        <v>0</v>
      </c>
      <c r="H396" s="187"/>
      <c r="I396" s="188">
        <f>ROUND(E396*H396,2)</f>
        <v>0</v>
      </c>
      <c r="J396" s="187"/>
      <c r="K396" s="188">
        <f>ROUND(E396*J396,2)</f>
        <v>0</v>
      </c>
      <c r="L396" s="188">
        <v>21</v>
      </c>
      <c r="M396" s="188">
        <f>G396*(1+L396/100)</f>
        <v>0</v>
      </c>
      <c r="N396" s="186">
        <v>0</v>
      </c>
      <c r="O396" s="186">
        <f>ROUND(E396*N396,2)</f>
        <v>0</v>
      </c>
      <c r="P396" s="186">
        <v>0</v>
      </c>
      <c r="Q396" s="186">
        <f>ROUND(E396*P396,2)</f>
        <v>0</v>
      </c>
      <c r="R396" s="188"/>
      <c r="S396" s="188" t="s">
        <v>403</v>
      </c>
      <c r="T396" s="189" t="s">
        <v>404</v>
      </c>
      <c r="U396" s="162">
        <v>0</v>
      </c>
      <c r="V396" s="162">
        <f>ROUND(E396*U396,2)</f>
        <v>0</v>
      </c>
      <c r="W396" s="162"/>
      <c r="X396" s="162" t="s">
        <v>321</v>
      </c>
      <c r="Y396" s="162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80" t="s">
        <v>668</v>
      </c>
      <c r="D397" s="281"/>
      <c r="E397" s="281"/>
      <c r="F397" s="281"/>
      <c r="G397" s="281"/>
      <c r="H397" s="162"/>
      <c r="I397" s="162"/>
      <c r="J397" s="162"/>
      <c r="K397" s="162"/>
      <c r="L397" s="162"/>
      <c r="M397" s="162"/>
      <c r="N397" s="161"/>
      <c r="O397" s="161"/>
      <c r="P397" s="161"/>
      <c r="Q397" s="161"/>
      <c r="R397" s="162"/>
      <c r="S397" s="162"/>
      <c r="T397" s="162"/>
      <c r="U397" s="162"/>
      <c r="V397" s="162"/>
      <c r="W397" s="162"/>
      <c r="X397" s="162"/>
      <c r="Y397" s="162"/>
      <c r="Z397" s="151"/>
      <c r="AA397" s="151"/>
      <c r="AB397" s="151"/>
      <c r="AC397" s="151"/>
      <c r="AD397" s="151"/>
      <c r="AE397" s="151"/>
      <c r="AF397" s="151"/>
      <c r="AG397" s="151" t="s">
        <v>344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82" t="s">
        <v>669</v>
      </c>
      <c r="D398" s="283"/>
      <c r="E398" s="283"/>
      <c r="F398" s="283"/>
      <c r="G398" s="283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1"/>
      <c r="AA398" s="151"/>
      <c r="AB398" s="151"/>
      <c r="AC398" s="151"/>
      <c r="AD398" s="151"/>
      <c r="AE398" s="151"/>
      <c r="AF398" s="151"/>
      <c r="AG398" s="151" t="s">
        <v>344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82" t="s">
        <v>670</v>
      </c>
      <c r="D399" s="283"/>
      <c r="E399" s="283"/>
      <c r="F399" s="283"/>
      <c r="G399" s="283"/>
      <c r="H399" s="162"/>
      <c r="I399" s="162"/>
      <c r="J399" s="162"/>
      <c r="K399" s="162"/>
      <c r="L399" s="162"/>
      <c r="M399" s="162"/>
      <c r="N399" s="161"/>
      <c r="O399" s="161"/>
      <c r="P399" s="161"/>
      <c r="Q399" s="161"/>
      <c r="R399" s="162"/>
      <c r="S399" s="162"/>
      <c r="T399" s="162"/>
      <c r="U399" s="162"/>
      <c r="V399" s="162"/>
      <c r="W399" s="162"/>
      <c r="X399" s="162"/>
      <c r="Y399" s="162"/>
      <c r="Z399" s="151"/>
      <c r="AA399" s="151"/>
      <c r="AB399" s="151"/>
      <c r="AC399" s="151"/>
      <c r="AD399" s="151"/>
      <c r="AE399" s="151"/>
      <c r="AF399" s="151"/>
      <c r="AG399" s="151" t="s">
        <v>344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82" t="s">
        <v>668</v>
      </c>
      <c r="D400" s="283"/>
      <c r="E400" s="283"/>
      <c r="F400" s="283"/>
      <c r="G400" s="283"/>
      <c r="H400" s="162"/>
      <c r="I400" s="162"/>
      <c r="J400" s="162"/>
      <c r="K400" s="162"/>
      <c r="L400" s="162"/>
      <c r="M400" s="162"/>
      <c r="N400" s="161"/>
      <c r="O400" s="161"/>
      <c r="P400" s="161"/>
      <c r="Q400" s="161"/>
      <c r="R400" s="162"/>
      <c r="S400" s="162"/>
      <c r="T400" s="162"/>
      <c r="U400" s="162"/>
      <c r="V400" s="162"/>
      <c r="W400" s="162"/>
      <c r="X400" s="162"/>
      <c r="Y400" s="162"/>
      <c r="Z400" s="151"/>
      <c r="AA400" s="151"/>
      <c r="AB400" s="151"/>
      <c r="AC400" s="151"/>
      <c r="AD400" s="151"/>
      <c r="AE400" s="151"/>
      <c r="AF400" s="151"/>
      <c r="AG400" s="151" t="s">
        <v>344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82" t="s">
        <v>671</v>
      </c>
      <c r="D401" s="283"/>
      <c r="E401" s="283"/>
      <c r="F401" s="283"/>
      <c r="G401" s="283"/>
      <c r="H401" s="162"/>
      <c r="I401" s="162"/>
      <c r="J401" s="162"/>
      <c r="K401" s="162"/>
      <c r="L401" s="162"/>
      <c r="M401" s="162"/>
      <c r="N401" s="161"/>
      <c r="O401" s="161"/>
      <c r="P401" s="161"/>
      <c r="Q401" s="161"/>
      <c r="R401" s="162"/>
      <c r="S401" s="162"/>
      <c r="T401" s="162"/>
      <c r="U401" s="162"/>
      <c r="V401" s="162"/>
      <c r="W401" s="162"/>
      <c r="X401" s="162"/>
      <c r="Y401" s="162"/>
      <c r="Z401" s="151"/>
      <c r="AA401" s="151"/>
      <c r="AB401" s="151"/>
      <c r="AC401" s="151"/>
      <c r="AD401" s="151"/>
      <c r="AE401" s="151"/>
      <c r="AF401" s="151"/>
      <c r="AG401" s="151" t="s">
        <v>344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3" t="s">
        <v>335</v>
      </c>
      <c r="D402" s="164"/>
      <c r="E402" s="165"/>
      <c r="F402" s="162"/>
      <c r="G402" s="162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62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3" t="s">
        <v>672</v>
      </c>
      <c r="D403" s="164"/>
      <c r="E403" s="165"/>
      <c r="F403" s="162"/>
      <c r="G403" s="162"/>
      <c r="H403" s="162"/>
      <c r="I403" s="162"/>
      <c r="J403" s="162"/>
      <c r="K403" s="162"/>
      <c r="L403" s="162"/>
      <c r="M403" s="162"/>
      <c r="N403" s="161"/>
      <c r="O403" s="161"/>
      <c r="P403" s="161"/>
      <c r="Q403" s="161"/>
      <c r="R403" s="162"/>
      <c r="S403" s="162"/>
      <c r="T403" s="162"/>
      <c r="U403" s="162"/>
      <c r="V403" s="162"/>
      <c r="W403" s="162"/>
      <c r="X403" s="162"/>
      <c r="Y403" s="162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3" t="s">
        <v>673</v>
      </c>
      <c r="D404" s="164"/>
      <c r="E404" s="165">
        <v>7.1280000000000001</v>
      </c>
      <c r="F404" s="162"/>
      <c r="G404" s="162"/>
      <c r="H404" s="162"/>
      <c r="I404" s="162"/>
      <c r="J404" s="162"/>
      <c r="K404" s="162"/>
      <c r="L404" s="162"/>
      <c r="M404" s="162"/>
      <c r="N404" s="161"/>
      <c r="O404" s="161"/>
      <c r="P404" s="161"/>
      <c r="Q404" s="161"/>
      <c r="R404" s="162"/>
      <c r="S404" s="162"/>
      <c r="T404" s="162"/>
      <c r="U404" s="162"/>
      <c r="V404" s="162"/>
      <c r="W404" s="162"/>
      <c r="X404" s="162"/>
      <c r="Y404" s="162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3">
        <v>51</v>
      </c>
      <c r="B405" s="184" t="s">
        <v>657</v>
      </c>
      <c r="C405" s="192" t="s">
        <v>658</v>
      </c>
      <c r="D405" s="185" t="s">
        <v>373</v>
      </c>
      <c r="E405" s="186">
        <v>45.99335</v>
      </c>
      <c r="F405" s="187"/>
      <c r="G405" s="188">
        <f>ROUND(E405*F405,2)</f>
        <v>0</v>
      </c>
      <c r="H405" s="187"/>
      <c r="I405" s="188">
        <f>ROUND(E405*H405,2)</f>
        <v>0</v>
      </c>
      <c r="J405" s="187"/>
      <c r="K405" s="188">
        <f>ROUND(E405*J405,2)</f>
        <v>0</v>
      </c>
      <c r="L405" s="188">
        <v>21</v>
      </c>
      <c r="M405" s="188">
        <f>G405*(1+L405/100)</f>
        <v>0</v>
      </c>
      <c r="N405" s="186">
        <v>2.53999</v>
      </c>
      <c r="O405" s="186">
        <f>ROUND(E405*N405,2)</f>
        <v>116.82</v>
      </c>
      <c r="P405" s="186">
        <v>0</v>
      </c>
      <c r="Q405" s="186">
        <f>ROUND(E405*P405,2)</f>
        <v>0</v>
      </c>
      <c r="R405" s="188" t="s">
        <v>319</v>
      </c>
      <c r="S405" s="188" t="s">
        <v>320</v>
      </c>
      <c r="T405" s="189" t="s">
        <v>320</v>
      </c>
      <c r="U405" s="162">
        <v>2.3039999999999998</v>
      </c>
      <c r="V405" s="162">
        <f>ROUND(E405*U405,2)</f>
        <v>105.97</v>
      </c>
      <c r="W405" s="162"/>
      <c r="X405" s="162" t="s">
        <v>321</v>
      </c>
      <c r="Y405" s="162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78" t="s">
        <v>659</v>
      </c>
      <c r="D406" s="279"/>
      <c r="E406" s="279"/>
      <c r="F406" s="279"/>
      <c r="G406" s="279"/>
      <c r="H406" s="162"/>
      <c r="I406" s="162"/>
      <c r="J406" s="162"/>
      <c r="K406" s="162"/>
      <c r="L406" s="162"/>
      <c r="M406" s="162"/>
      <c r="N406" s="161"/>
      <c r="O406" s="161"/>
      <c r="P406" s="161"/>
      <c r="Q406" s="161"/>
      <c r="R406" s="162"/>
      <c r="S406" s="162"/>
      <c r="T406" s="162"/>
      <c r="U406" s="162"/>
      <c r="V406" s="162"/>
      <c r="W406" s="162"/>
      <c r="X406" s="162"/>
      <c r="Y406" s="162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90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2" x14ac:dyDescent="0.2">
      <c r="A407" s="158"/>
      <c r="B407" s="159"/>
      <c r="C407" s="282" t="s">
        <v>660</v>
      </c>
      <c r="D407" s="283"/>
      <c r="E407" s="283"/>
      <c r="F407" s="283"/>
      <c r="G407" s="283"/>
      <c r="H407" s="162"/>
      <c r="I407" s="162"/>
      <c r="J407" s="162"/>
      <c r="K407" s="162"/>
      <c r="L407" s="162"/>
      <c r="M407" s="162"/>
      <c r="N407" s="161"/>
      <c r="O407" s="161"/>
      <c r="P407" s="161"/>
      <c r="Q407" s="161"/>
      <c r="R407" s="162"/>
      <c r="S407" s="162"/>
      <c r="T407" s="162"/>
      <c r="U407" s="162"/>
      <c r="V407" s="162"/>
      <c r="W407" s="162"/>
      <c r="X407" s="162"/>
      <c r="Y407" s="162"/>
      <c r="Z407" s="151"/>
      <c r="AA407" s="151"/>
      <c r="AB407" s="151"/>
      <c r="AC407" s="151"/>
      <c r="AD407" s="151"/>
      <c r="AE407" s="151"/>
      <c r="AF407" s="151"/>
      <c r="AG407" s="151" t="s">
        <v>344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3" t="s">
        <v>603</v>
      </c>
      <c r="D408" s="164"/>
      <c r="E408" s="165"/>
      <c r="F408" s="162"/>
      <c r="G408" s="162"/>
      <c r="H408" s="162"/>
      <c r="I408" s="162"/>
      <c r="J408" s="162"/>
      <c r="K408" s="162"/>
      <c r="L408" s="162"/>
      <c r="M408" s="162"/>
      <c r="N408" s="161"/>
      <c r="O408" s="161"/>
      <c r="P408" s="161"/>
      <c r="Q408" s="161"/>
      <c r="R408" s="162"/>
      <c r="S408" s="162"/>
      <c r="T408" s="162"/>
      <c r="U408" s="162"/>
      <c r="V408" s="162"/>
      <c r="W408" s="162"/>
      <c r="X408" s="162"/>
      <c r="Y408" s="162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3" t="s">
        <v>674</v>
      </c>
      <c r="D409" s="164"/>
      <c r="E409" s="165">
        <v>31.72</v>
      </c>
      <c r="F409" s="162"/>
      <c r="G409" s="162"/>
      <c r="H409" s="162"/>
      <c r="I409" s="162"/>
      <c r="J409" s="162"/>
      <c r="K409" s="162"/>
      <c r="L409" s="162"/>
      <c r="M409" s="162"/>
      <c r="N409" s="161"/>
      <c r="O409" s="161"/>
      <c r="P409" s="161"/>
      <c r="Q409" s="161"/>
      <c r="R409" s="162"/>
      <c r="S409" s="162"/>
      <c r="T409" s="162"/>
      <c r="U409" s="162"/>
      <c r="V409" s="162"/>
      <c r="W409" s="162"/>
      <c r="X409" s="162"/>
      <c r="Y409" s="162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3" t="s">
        <v>675</v>
      </c>
      <c r="D410" s="164"/>
      <c r="E410" s="165">
        <v>6.34</v>
      </c>
      <c r="F410" s="162"/>
      <c r="G410" s="162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3" t="s">
        <v>676</v>
      </c>
      <c r="D411" s="164"/>
      <c r="E411" s="165">
        <v>8.4600000000000009</v>
      </c>
      <c r="F411" s="162"/>
      <c r="G411" s="162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62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3" t="s">
        <v>677</v>
      </c>
      <c r="D412" s="164"/>
      <c r="E412" s="165">
        <v>-0.52</v>
      </c>
      <c r="F412" s="162"/>
      <c r="G412" s="162"/>
      <c r="H412" s="162"/>
      <c r="I412" s="162"/>
      <c r="J412" s="162"/>
      <c r="K412" s="162"/>
      <c r="L412" s="162"/>
      <c r="M412" s="162"/>
      <c r="N412" s="161"/>
      <c r="O412" s="161"/>
      <c r="P412" s="161"/>
      <c r="Q412" s="161"/>
      <c r="R412" s="162"/>
      <c r="S412" s="162"/>
      <c r="T412" s="162"/>
      <c r="U412" s="162"/>
      <c r="V412" s="162"/>
      <c r="W412" s="162"/>
      <c r="X412" s="162"/>
      <c r="Y412" s="162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6" t="s">
        <v>314</v>
      </c>
      <c r="B413" s="177" t="s">
        <v>142</v>
      </c>
      <c r="C413" s="191" t="s">
        <v>143</v>
      </c>
      <c r="D413" s="178"/>
      <c r="E413" s="179"/>
      <c r="F413" s="180"/>
      <c r="G413" s="180">
        <f>SUMIF(AG414:AG599,"&lt;&gt;NOR",G414:G599)</f>
        <v>0</v>
      </c>
      <c r="H413" s="180"/>
      <c r="I413" s="180">
        <f>SUM(I414:I599)</f>
        <v>0</v>
      </c>
      <c r="J413" s="180"/>
      <c r="K413" s="180">
        <f>SUM(K414:K599)</f>
        <v>0</v>
      </c>
      <c r="L413" s="180"/>
      <c r="M413" s="180">
        <f>SUM(M414:M599)</f>
        <v>0</v>
      </c>
      <c r="N413" s="179"/>
      <c r="O413" s="179">
        <f>SUM(O414:O599)</f>
        <v>5375.1399999999994</v>
      </c>
      <c r="P413" s="179"/>
      <c r="Q413" s="179">
        <f>SUM(Q414:Q599)</f>
        <v>0</v>
      </c>
      <c r="R413" s="180"/>
      <c r="S413" s="180"/>
      <c r="T413" s="181"/>
      <c r="U413" s="175"/>
      <c r="V413" s="175">
        <f>SUM(V414:V599)</f>
        <v>22408.25</v>
      </c>
      <c r="W413" s="175"/>
      <c r="X413" s="175"/>
      <c r="Y413" s="175"/>
      <c r="AG413" t="s">
        <v>315</v>
      </c>
    </row>
    <row r="414" spans="1:60" ht="33.75" outlineLevel="1" x14ac:dyDescent="0.2">
      <c r="A414" s="183">
        <v>52</v>
      </c>
      <c r="B414" s="184" t="s">
        <v>678</v>
      </c>
      <c r="C414" s="192" t="s">
        <v>679</v>
      </c>
      <c r="D414" s="185" t="s">
        <v>373</v>
      </c>
      <c r="E414" s="186">
        <v>9.65</v>
      </c>
      <c r="F414" s="187"/>
      <c r="G414" s="188">
        <f>ROUND(E414*F414,2)</f>
        <v>0</v>
      </c>
      <c r="H414" s="187"/>
      <c r="I414" s="188">
        <f>ROUND(E414*H414,2)</f>
        <v>0</v>
      </c>
      <c r="J414" s="187"/>
      <c r="K414" s="188">
        <f>ROUND(E414*J414,2)</f>
        <v>0</v>
      </c>
      <c r="L414" s="188">
        <v>21</v>
      </c>
      <c r="M414" s="188">
        <f>G414*(1+L414/100)</f>
        <v>0</v>
      </c>
      <c r="N414" s="186">
        <v>2.5251399999999999</v>
      </c>
      <c r="O414" s="186">
        <f>ROUND(E414*N414,2)</f>
        <v>24.37</v>
      </c>
      <c r="P414" s="186">
        <v>0</v>
      </c>
      <c r="Q414" s="186">
        <f>ROUND(E414*P414,2)</f>
        <v>0</v>
      </c>
      <c r="R414" s="188" t="s">
        <v>319</v>
      </c>
      <c r="S414" s="188" t="s">
        <v>320</v>
      </c>
      <c r="T414" s="189" t="s">
        <v>320</v>
      </c>
      <c r="U414" s="162">
        <v>0.98699999999999999</v>
      </c>
      <c r="V414" s="162">
        <f>ROUND(E414*U414,2)</f>
        <v>9.52</v>
      </c>
      <c r="W414" s="162"/>
      <c r="X414" s="162" t="s">
        <v>321</v>
      </c>
      <c r="Y414" s="162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3" t="s">
        <v>680</v>
      </c>
      <c r="D415" s="164"/>
      <c r="E415" s="165"/>
      <c r="F415" s="162"/>
      <c r="G415" s="162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62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3" t="s">
        <v>681</v>
      </c>
      <c r="D416" s="164"/>
      <c r="E416" s="165">
        <v>4.92</v>
      </c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3" t="s">
        <v>682</v>
      </c>
      <c r="D417" s="164"/>
      <c r="E417" s="165">
        <v>4.7300000000000004</v>
      </c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62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3">
        <v>53</v>
      </c>
      <c r="B418" s="184" t="s">
        <v>683</v>
      </c>
      <c r="C418" s="192" t="s">
        <v>684</v>
      </c>
      <c r="D418" s="185" t="s">
        <v>333</v>
      </c>
      <c r="E418" s="186">
        <v>48.25</v>
      </c>
      <c r="F418" s="187"/>
      <c r="G418" s="188">
        <f>ROUND(E418*F418,2)</f>
        <v>0</v>
      </c>
      <c r="H418" s="187"/>
      <c r="I418" s="188">
        <f>ROUND(E418*H418,2)</f>
        <v>0</v>
      </c>
      <c r="J418" s="187"/>
      <c r="K418" s="188">
        <f>ROUND(E418*J418,2)</f>
        <v>0</v>
      </c>
      <c r="L418" s="188">
        <v>21</v>
      </c>
      <c r="M418" s="188">
        <f>G418*(1+L418/100)</f>
        <v>0</v>
      </c>
      <c r="N418" s="186">
        <v>3.4639999999999997E-2</v>
      </c>
      <c r="O418" s="186">
        <f>ROUND(E418*N418,2)</f>
        <v>1.67</v>
      </c>
      <c r="P418" s="186">
        <v>0</v>
      </c>
      <c r="Q418" s="186">
        <f>ROUND(E418*P418,2)</f>
        <v>0</v>
      </c>
      <c r="R418" s="188" t="s">
        <v>319</v>
      </c>
      <c r="S418" s="188" t="s">
        <v>320</v>
      </c>
      <c r="T418" s="189" t="s">
        <v>320</v>
      </c>
      <c r="U418" s="162">
        <v>0.79100000000000004</v>
      </c>
      <c r="V418" s="162">
        <f>ROUND(E418*U418,2)</f>
        <v>38.17</v>
      </c>
      <c r="W418" s="162"/>
      <c r="X418" s="162" t="s">
        <v>321</v>
      </c>
      <c r="Y418" s="162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78" t="s">
        <v>685</v>
      </c>
      <c r="D419" s="279"/>
      <c r="E419" s="279"/>
      <c r="F419" s="279"/>
      <c r="G419" s="279"/>
      <c r="H419" s="162"/>
      <c r="I419" s="162"/>
      <c r="J419" s="162"/>
      <c r="K419" s="162"/>
      <c r="L419" s="162"/>
      <c r="M419" s="162"/>
      <c r="N419" s="161"/>
      <c r="O419" s="161"/>
      <c r="P419" s="161"/>
      <c r="Q419" s="161"/>
      <c r="R419" s="162"/>
      <c r="S419" s="162"/>
      <c r="T419" s="162"/>
      <c r="U419" s="162"/>
      <c r="V419" s="162"/>
      <c r="W419" s="162"/>
      <c r="X419" s="162"/>
      <c r="Y419" s="162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3" t="s">
        <v>680</v>
      </c>
      <c r="D420" s="164"/>
      <c r="E420" s="165"/>
      <c r="F420" s="162"/>
      <c r="G420" s="162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3" t="s">
        <v>686</v>
      </c>
      <c r="D421" s="164"/>
      <c r="E421" s="165">
        <v>24.6</v>
      </c>
      <c r="F421" s="162"/>
      <c r="G421" s="162"/>
      <c r="H421" s="162"/>
      <c r="I421" s="162"/>
      <c r="J421" s="162"/>
      <c r="K421" s="162"/>
      <c r="L421" s="162"/>
      <c r="M421" s="162"/>
      <c r="N421" s="161"/>
      <c r="O421" s="161"/>
      <c r="P421" s="161"/>
      <c r="Q421" s="161"/>
      <c r="R421" s="162"/>
      <c r="S421" s="162"/>
      <c r="T421" s="162"/>
      <c r="U421" s="162"/>
      <c r="V421" s="162"/>
      <c r="W421" s="162"/>
      <c r="X421" s="162"/>
      <c r="Y421" s="162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3" t="s">
        <v>687</v>
      </c>
      <c r="D422" s="164"/>
      <c r="E422" s="165">
        <v>23.65</v>
      </c>
      <c r="F422" s="162"/>
      <c r="G422" s="162"/>
      <c r="H422" s="162"/>
      <c r="I422" s="162"/>
      <c r="J422" s="162"/>
      <c r="K422" s="162"/>
      <c r="L422" s="162"/>
      <c r="M422" s="162"/>
      <c r="N422" s="161"/>
      <c r="O422" s="161"/>
      <c r="P422" s="161"/>
      <c r="Q422" s="161"/>
      <c r="R422" s="162"/>
      <c r="S422" s="162"/>
      <c r="T422" s="162"/>
      <c r="U422" s="162"/>
      <c r="V422" s="162"/>
      <c r="W422" s="162"/>
      <c r="X422" s="162"/>
      <c r="Y422" s="162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3">
        <v>54</v>
      </c>
      <c r="B423" s="184" t="s">
        <v>688</v>
      </c>
      <c r="C423" s="192" t="s">
        <v>689</v>
      </c>
      <c r="D423" s="185" t="s">
        <v>333</v>
      </c>
      <c r="E423" s="186">
        <v>48.25</v>
      </c>
      <c r="F423" s="187"/>
      <c r="G423" s="188">
        <f>ROUND(E423*F423,2)</f>
        <v>0</v>
      </c>
      <c r="H423" s="187"/>
      <c r="I423" s="188">
        <f>ROUND(E423*H423,2)</f>
        <v>0</v>
      </c>
      <c r="J423" s="187"/>
      <c r="K423" s="188">
        <f>ROUND(E423*J423,2)</f>
        <v>0</v>
      </c>
      <c r="L423" s="188">
        <v>21</v>
      </c>
      <c r="M423" s="188">
        <f>G423*(1+L423/100)</f>
        <v>0</v>
      </c>
      <c r="N423" s="186">
        <v>0</v>
      </c>
      <c r="O423" s="186">
        <f>ROUND(E423*N423,2)</f>
        <v>0</v>
      </c>
      <c r="P423" s="186">
        <v>0</v>
      </c>
      <c r="Q423" s="186">
        <f>ROUND(E423*P423,2)</f>
        <v>0</v>
      </c>
      <c r="R423" s="188" t="s">
        <v>319</v>
      </c>
      <c r="S423" s="188" t="s">
        <v>320</v>
      </c>
      <c r="T423" s="189" t="s">
        <v>320</v>
      </c>
      <c r="U423" s="162">
        <v>0.39600000000000002</v>
      </c>
      <c r="V423" s="162">
        <f>ROUND(E423*U423,2)</f>
        <v>19.11</v>
      </c>
      <c r="W423" s="162"/>
      <c r="X423" s="162" t="s">
        <v>321</v>
      </c>
      <c r="Y423" s="162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78" t="s">
        <v>685</v>
      </c>
      <c r="D424" s="279"/>
      <c r="E424" s="279"/>
      <c r="F424" s="279"/>
      <c r="G424" s="279"/>
      <c r="H424" s="162"/>
      <c r="I424" s="162"/>
      <c r="J424" s="162"/>
      <c r="K424" s="162"/>
      <c r="L424" s="162"/>
      <c r="M424" s="162"/>
      <c r="N424" s="161"/>
      <c r="O424" s="161"/>
      <c r="P424" s="161"/>
      <c r="Q424" s="161"/>
      <c r="R424" s="162"/>
      <c r="S424" s="162"/>
      <c r="T424" s="162"/>
      <c r="U424" s="162"/>
      <c r="V424" s="162"/>
      <c r="W424" s="162"/>
      <c r="X424" s="162"/>
      <c r="Y424" s="162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3" t="s">
        <v>690</v>
      </c>
      <c r="D425" s="164"/>
      <c r="E425" s="165">
        <v>48.25</v>
      </c>
      <c r="F425" s="162"/>
      <c r="G425" s="162"/>
      <c r="H425" s="162"/>
      <c r="I425" s="162"/>
      <c r="J425" s="162"/>
      <c r="K425" s="162"/>
      <c r="L425" s="162"/>
      <c r="M425" s="162"/>
      <c r="N425" s="161"/>
      <c r="O425" s="161"/>
      <c r="P425" s="161"/>
      <c r="Q425" s="161"/>
      <c r="R425" s="162"/>
      <c r="S425" s="162"/>
      <c r="T425" s="162"/>
      <c r="U425" s="162"/>
      <c r="V425" s="162"/>
      <c r="W425" s="162"/>
      <c r="X425" s="162"/>
      <c r="Y425" s="162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3">
        <v>55</v>
      </c>
      <c r="B426" s="184" t="s">
        <v>691</v>
      </c>
      <c r="C426" s="192" t="s">
        <v>692</v>
      </c>
      <c r="D426" s="185" t="s">
        <v>333</v>
      </c>
      <c r="E426" s="186">
        <v>6863.9027500000002</v>
      </c>
      <c r="F426" s="187"/>
      <c r="G426" s="188">
        <f>ROUND(E426*F426,2)</f>
        <v>0</v>
      </c>
      <c r="H426" s="187"/>
      <c r="I426" s="188">
        <f>ROUND(E426*H426,2)</f>
        <v>0</v>
      </c>
      <c r="J426" s="187"/>
      <c r="K426" s="188">
        <f>ROUND(E426*J426,2)</f>
        <v>0</v>
      </c>
      <c r="L426" s="188">
        <v>21</v>
      </c>
      <c r="M426" s="188">
        <f>G426*(1+L426/100)</f>
        <v>0</v>
      </c>
      <c r="N426" s="186">
        <v>3.5650000000000001E-2</v>
      </c>
      <c r="O426" s="186">
        <f>ROUND(E426*N426,2)</f>
        <v>244.7</v>
      </c>
      <c r="P426" s="186">
        <v>0</v>
      </c>
      <c r="Q426" s="186">
        <f>ROUND(E426*P426,2)</f>
        <v>0</v>
      </c>
      <c r="R426" s="188" t="s">
        <v>319</v>
      </c>
      <c r="S426" s="188" t="s">
        <v>320</v>
      </c>
      <c r="T426" s="189" t="s">
        <v>320</v>
      </c>
      <c r="U426" s="162">
        <v>0.83499999999999996</v>
      </c>
      <c r="V426" s="162">
        <f>ROUND(E426*U426,2)</f>
        <v>5731.36</v>
      </c>
      <c r="W426" s="162"/>
      <c r="X426" s="162" t="s">
        <v>321</v>
      </c>
      <c r="Y426" s="162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78" t="s">
        <v>685</v>
      </c>
      <c r="D427" s="279"/>
      <c r="E427" s="279"/>
      <c r="F427" s="279"/>
      <c r="G427" s="279"/>
      <c r="H427" s="162"/>
      <c r="I427" s="162"/>
      <c r="J427" s="162"/>
      <c r="K427" s="162"/>
      <c r="L427" s="162"/>
      <c r="M427" s="162"/>
      <c r="N427" s="161"/>
      <c r="O427" s="161"/>
      <c r="P427" s="161"/>
      <c r="Q427" s="161"/>
      <c r="R427" s="162"/>
      <c r="S427" s="162"/>
      <c r="T427" s="162"/>
      <c r="U427" s="162"/>
      <c r="V427" s="162"/>
      <c r="W427" s="162"/>
      <c r="X427" s="162"/>
      <c r="Y427" s="162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2" x14ac:dyDescent="0.2">
      <c r="A428" s="158"/>
      <c r="B428" s="159"/>
      <c r="C428" s="282" t="s">
        <v>693</v>
      </c>
      <c r="D428" s="283"/>
      <c r="E428" s="283"/>
      <c r="F428" s="283"/>
      <c r="G428" s="283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62"/>
      <c r="Z428" s="151"/>
      <c r="AA428" s="151"/>
      <c r="AB428" s="151"/>
      <c r="AC428" s="151"/>
      <c r="AD428" s="151"/>
      <c r="AE428" s="151"/>
      <c r="AF428" s="151"/>
      <c r="AG428" s="151" t="s">
        <v>344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3" t="s">
        <v>694</v>
      </c>
      <c r="D429" s="164"/>
      <c r="E429" s="165"/>
      <c r="F429" s="162"/>
      <c r="G429" s="162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62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3" t="s">
        <v>695</v>
      </c>
      <c r="D430" s="164"/>
      <c r="E430" s="165"/>
      <c r="F430" s="162"/>
      <c r="G430" s="162"/>
      <c r="H430" s="162"/>
      <c r="I430" s="162"/>
      <c r="J430" s="162"/>
      <c r="K430" s="162"/>
      <c r="L430" s="162"/>
      <c r="M430" s="162"/>
      <c r="N430" s="161"/>
      <c r="O430" s="161"/>
      <c r="P430" s="161"/>
      <c r="Q430" s="161"/>
      <c r="R430" s="162"/>
      <c r="S430" s="162"/>
      <c r="T430" s="162"/>
      <c r="U430" s="162"/>
      <c r="V430" s="162"/>
      <c r="W430" s="162"/>
      <c r="X430" s="162"/>
      <c r="Y430" s="162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3" t="s">
        <v>696</v>
      </c>
      <c r="D431" s="164"/>
      <c r="E431" s="165">
        <v>1225.02</v>
      </c>
      <c r="F431" s="162"/>
      <c r="G431" s="162"/>
      <c r="H431" s="162"/>
      <c r="I431" s="162"/>
      <c r="J431" s="162"/>
      <c r="K431" s="162"/>
      <c r="L431" s="162"/>
      <c r="M431" s="162"/>
      <c r="N431" s="161"/>
      <c r="O431" s="161"/>
      <c r="P431" s="161"/>
      <c r="Q431" s="161"/>
      <c r="R431" s="162"/>
      <c r="S431" s="162"/>
      <c r="T431" s="162"/>
      <c r="U431" s="162"/>
      <c r="V431" s="162"/>
      <c r="W431" s="162"/>
      <c r="X431" s="162"/>
      <c r="Y431" s="162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3" t="s">
        <v>697</v>
      </c>
      <c r="D432" s="164"/>
      <c r="E432" s="165">
        <v>148.35</v>
      </c>
      <c r="F432" s="162"/>
      <c r="G432" s="162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62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3" t="s">
        <v>698</v>
      </c>
      <c r="D433" s="164"/>
      <c r="E433" s="165"/>
      <c r="F433" s="162"/>
      <c r="G433" s="162"/>
      <c r="H433" s="162"/>
      <c r="I433" s="162"/>
      <c r="J433" s="162"/>
      <c r="K433" s="162"/>
      <c r="L433" s="162"/>
      <c r="M433" s="162"/>
      <c r="N433" s="161"/>
      <c r="O433" s="161"/>
      <c r="P433" s="161"/>
      <c r="Q433" s="161"/>
      <c r="R433" s="162"/>
      <c r="S433" s="162"/>
      <c r="T433" s="162"/>
      <c r="U433" s="162"/>
      <c r="V433" s="162"/>
      <c r="W433" s="162"/>
      <c r="X433" s="162"/>
      <c r="Y433" s="162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3" t="s">
        <v>696</v>
      </c>
      <c r="D434" s="164"/>
      <c r="E434" s="165">
        <v>1225.02</v>
      </c>
      <c r="F434" s="162"/>
      <c r="G434" s="162"/>
      <c r="H434" s="162"/>
      <c r="I434" s="162"/>
      <c r="J434" s="162"/>
      <c r="K434" s="162"/>
      <c r="L434" s="162"/>
      <c r="M434" s="162"/>
      <c r="N434" s="161"/>
      <c r="O434" s="161"/>
      <c r="P434" s="161"/>
      <c r="Q434" s="161"/>
      <c r="R434" s="162"/>
      <c r="S434" s="162"/>
      <c r="T434" s="162"/>
      <c r="U434" s="162"/>
      <c r="V434" s="162"/>
      <c r="W434" s="162"/>
      <c r="X434" s="162"/>
      <c r="Y434" s="162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3" t="s">
        <v>699</v>
      </c>
      <c r="D435" s="164"/>
      <c r="E435" s="165">
        <v>147.62</v>
      </c>
      <c r="F435" s="162"/>
      <c r="G435" s="162"/>
      <c r="H435" s="162"/>
      <c r="I435" s="162"/>
      <c r="J435" s="162"/>
      <c r="K435" s="162"/>
      <c r="L435" s="162"/>
      <c r="M435" s="162"/>
      <c r="N435" s="161"/>
      <c r="O435" s="161"/>
      <c r="P435" s="161"/>
      <c r="Q435" s="161"/>
      <c r="R435" s="162"/>
      <c r="S435" s="162"/>
      <c r="T435" s="162"/>
      <c r="U435" s="162"/>
      <c r="V435" s="162"/>
      <c r="W435" s="162"/>
      <c r="X435" s="162"/>
      <c r="Y435" s="162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3" t="s">
        <v>700</v>
      </c>
      <c r="D436" s="164"/>
      <c r="E436" s="165"/>
      <c r="F436" s="162"/>
      <c r="G436" s="162"/>
      <c r="H436" s="162"/>
      <c r="I436" s="162"/>
      <c r="J436" s="162"/>
      <c r="K436" s="162"/>
      <c r="L436" s="162"/>
      <c r="M436" s="162"/>
      <c r="N436" s="161"/>
      <c r="O436" s="161"/>
      <c r="P436" s="161"/>
      <c r="Q436" s="161"/>
      <c r="R436" s="162"/>
      <c r="S436" s="162"/>
      <c r="T436" s="162"/>
      <c r="U436" s="162"/>
      <c r="V436" s="162"/>
      <c r="W436" s="162"/>
      <c r="X436" s="162"/>
      <c r="Y436" s="162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3" t="s">
        <v>696</v>
      </c>
      <c r="D437" s="164"/>
      <c r="E437" s="165">
        <v>1225.02</v>
      </c>
      <c r="F437" s="162"/>
      <c r="G437" s="162"/>
      <c r="H437" s="162"/>
      <c r="I437" s="162"/>
      <c r="J437" s="162"/>
      <c r="K437" s="162"/>
      <c r="L437" s="162"/>
      <c r="M437" s="162"/>
      <c r="N437" s="161"/>
      <c r="O437" s="161"/>
      <c r="P437" s="161"/>
      <c r="Q437" s="161"/>
      <c r="R437" s="162"/>
      <c r="S437" s="162"/>
      <c r="T437" s="162"/>
      <c r="U437" s="162"/>
      <c r="V437" s="162"/>
      <c r="W437" s="162"/>
      <c r="X437" s="162"/>
      <c r="Y437" s="162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3" t="s">
        <v>699</v>
      </c>
      <c r="D438" s="164"/>
      <c r="E438" s="165">
        <v>147.62</v>
      </c>
      <c r="F438" s="162"/>
      <c r="G438" s="162"/>
      <c r="H438" s="162"/>
      <c r="I438" s="162"/>
      <c r="J438" s="162"/>
      <c r="K438" s="162"/>
      <c r="L438" s="162"/>
      <c r="M438" s="162"/>
      <c r="N438" s="161"/>
      <c r="O438" s="161"/>
      <c r="P438" s="161"/>
      <c r="Q438" s="161"/>
      <c r="R438" s="162"/>
      <c r="S438" s="162"/>
      <c r="T438" s="162"/>
      <c r="U438" s="162"/>
      <c r="V438" s="162"/>
      <c r="W438" s="162"/>
      <c r="X438" s="162"/>
      <c r="Y438" s="162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3" t="s">
        <v>701</v>
      </c>
      <c r="D439" s="164"/>
      <c r="E439" s="165"/>
      <c r="F439" s="162"/>
      <c r="G439" s="162"/>
      <c r="H439" s="162"/>
      <c r="I439" s="162"/>
      <c r="J439" s="162"/>
      <c r="K439" s="162"/>
      <c r="L439" s="162"/>
      <c r="M439" s="162"/>
      <c r="N439" s="161"/>
      <c r="O439" s="161"/>
      <c r="P439" s="161"/>
      <c r="Q439" s="161"/>
      <c r="R439" s="162"/>
      <c r="S439" s="162"/>
      <c r="T439" s="162"/>
      <c r="U439" s="162"/>
      <c r="V439" s="162"/>
      <c r="W439" s="162"/>
      <c r="X439" s="162"/>
      <c r="Y439" s="162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3" t="s">
        <v>696</v>
      </c>
      <c r="D440" s="164"/>
      <c r="E440" s="165">
        <v>1225.02</v>
      </c>
      <c r="F440" s="162"/>
      <c r="G440" s="162"/>
      <c r="H440" s="162"/>
      <c r="I440" s="162"/>
      <c r="J440" s="162"/>
      <c r="K440" s="162"/>
      <c r="L440" s="162"/>
      <c r="M440" s="162"/>
      <c r="N440" s="161"/>
      <c r="O440" s="161"/>
      <c r="P440" s="161"/>
      <c r="Q440" s="161"/>
      <c r="R440" s="162"/>
      <c r="S440" s="162"/>
      <c r="T440" s="162"/>
      <c r="U440" s="162"/>
      <c r="V440" s="162"/>
      <c r="W440" s="162"/>
      <c r="X440" s="162"/>
      <c r="Y440" s="162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3" t="s">
        <v>699</v>
      </c>
      <c r="D441" s="164"/>
      <c r="E441" s="165">
        <v>147.62</v>
      </c>
      <c r="F441" s="162"/>
      <c r="G441" s="162"/>
      <c r="H441" s="162"/>
      <c r="I441" s="162"/>
      <c r="J441" s="162"/>
      <c r="K441" s="162"/>
      <c r="L441" s="162"/>
      <c r="M441" s="162"/>
      <c r="N441" s="161"/>
      <c r="O441" s="161"/>
      <c r="P441" s="161"/>
      <c r="Q441" s="161"/>
      <c r="R441" s="162"/>
      <c r="S441" s="162"/>
      <c r="T441" s="162"/>
      <c r="U441" s="162"/>
      <c r="V441" s="162"/>
      <c r="W441" s="162"/>
      <c r="X441" s="162"/>
      <c r="Y441" s="162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3" t="s">
        <v>702</v>
      </c>
      <c r="D442" s="164"/>
      <c r="E442" s="165"/>
      <c r="F442" s="162"/>
      <c r="G442" s="162"/>
      <c r="H442" s="162"/>
      <c r="I442" s="162"/>
      <c r="J442" s="162"/>
      <c r="K442" s="162"/>
      <c r="L442" s="162"/>
      <c r="M442" s="162"/>
      <c r="N442" s="161"/>
      <c r="O442" s="161"/>
      <c r="P442" s="161"/>
      <c r="Q442" s="161"/>
      <c r="R442" s="162"/>
      <c r="S442" s="162"/>
      <c r="T442" s="162"/>
      <c r="U442" s="162"/>
      <c r="V442" s="162"/>
      <c r="W442" s="162"/>
      <c r="X442" s="162"/>
      <c r="Y442" s="162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3" t="s">
        <v>696</v>
      </c>
      <c r="D443" s="164"/>
      <c r="E443" s="165">
        <v>1225.02</v>
      </c>
      <c r="F443" s="162"/>
      <c r="G443" s="162"/>
      <c r="H443" s="162"/>
      <c r="I443" s="162"/>
      <c r="J443" s="162"/>
      <c r="K443" s="162"/>
      <c r="L443" s="162"/>
      <c r="M443" s="162"/>
      <c r="N443" s="161"/>
      <c r="O443" s="161"/>
      <c r="P443" s="161"/>
      <c r="Q443" s="161"/>
      <c r="R443" s="162"/>
      <c r="S443" s="162"/>
      <c r="T443" s="162"/>
      <c r="U443" s="162"/>
      <c r="V443" s="162"/>
      <c r="W443" s="162"/>
      <c r="X443" s="162"/>
      <c r="Y443" s="162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3" t="s">
        <v>699</v>
      </c>
      <c r="D444" s="164"/>
      <c r="E444" s="165">
        <v>147.62</v>
      </c>
      <c r="F444" s="162"/>
      <c r="G444" s="162"/>
      <c r="H444" s="162"/>
      <c r="I444" s="162"/>
      <c r="J444" s="162"/>
      <c r="K444" s="162"/>
      <c r="L444" s="162"/>
      <c r="M444" s="162"/>
      <c r="N444" s="161"/>
      <c r="O444" s="161"/>
      <c r="P444" s="161"/>
      <c r="Q444" s="161"/>
      <c r="R444" s="162"/>
      <c r="S444" s="162"/>
      <c r="T444" s="162"/>
      <c r="U444" s="162"/>
      <c r="V444" s="162"/>
      <c r="W444" s="162"/>
      <c r="X444" s="162"/>
      <c r="Y444" s="162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3">
        <v>56</v>
      </c>
      <c r="B445" s="184" t="s">
        <v>703</v>
      </c>
      <c r="C445" s="192" t="s">
        <v>704</v>
      </c>
      <c r="D445" s="185" t="s">
        <v>333</v>
      </c>
      <c r="E445" s="186">
        <v>6863.9027500000002</v>
      </c>
      <c r="F445" s="187"/>
      <c r="G445" s="188">
        <f>ROUND(E445*F445,2)</f>
        <v>0</v>
      </c>
      <c r="H445" s="187"/>
      <c r="I445" s="188">
        <f>ROUND(E445*H445,2)</f>
        <v>0</v>
      </c>
      <c r="J445" s="187"/>
      <c r="K445" s="188">
        <f>ROUND(E445*J445,2)</f>
        <v>0</v>
      </c>
      <c r="L445" s="188">
        <v>21</v>
      </c>
      <c r="M445" s="188">
        <f>G445*(1+L445/100)</f>
        <v>0</v>
      </c>
      <c r="N445" s="186">
        <v>0</v>
      </c>
      <c r="O445" s="186">
        <f>ROUND(E445*N445,2)</f>
        <v>0</v>
      </c>
      <c r="P445" s="186">
        <v>0</v>
      </c>
      <c r="Q445" s="186">
        <f>ROUND(E445*P445,2)</f>
        <v>0</v>
      </c>
      <c r="R445" s="188" t="s">
        <v>319</v>
      </c>
      <c r="S445" s="188" t="s">
        <v>320</v>
      </c>
      <c r="T445" s="189" t="s">
        <v>320</v>
      </c>
      <c r="U445" s="162">
        <v>0.41599999999999998</v>
      </c>
      <c r="V445" s="162">
        <f>ROUND(E445*U445,2)</f>
        <v>2855.38</v>
      </c>
      <c r="W445" s="162"/>
      <c r="X445" s="162" t="s">
        <v>321</v>
      </c>
      <c r="Y445" s="162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78" t="s">
        <v>685</v>
      </c>
      <c r="D446" s="279"/>
      <c r="E446" s="279"/>
      <c r="F446" s="279"/>
      <c r="G446" s="279"/>
      <c r="H446" s="162"/>
      <c r="I446" s="162"/>
      <c r="J446" s="162"/>
      <c r="K446" s="162"/>
      <c r="L446" s="162"/>
      <c r="M446" s="162"/>
      <c r="N446" s="161"/>
      <c r="O446" s="161"/>
      <c r="P446" s="161"/>
      <c r="Q446" s="161"/>
      <c r="R446" s="162"/>
      <c r="S446" s="162"/>
      <c r="T446" s="162"/>
      <c r="U446" s="162"/>
      <c r="V446" s="162"/>
      <c r="W446" s="162"/>
      <c r="X446" s="162"/>
      <c r="Y446" s="162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3" t="s">
        <v>705</v>
      </c>
      <c r="D447" s="164"/>
      <c r="E447" s="165">
        <v>6863.9</v>
      </c>
      <c r="F447" s="162"/>
      <c r="G447" s="162"/>
      <c r="H447" s="162"/>
      <c r="I447" s="162"/>
      <c r="J447" s="162"/>
      <c r="K447" s="162"/>
      <c r="L447" s="162"/>
      <c r="M447" s="162"/>
      <c r="N447" s="161"/>
      <c r="O447" s="161"/>
      <c r="P447" s="161"/>
      <c r="Q447" s="161"/>
      <c r="R447" s="162"/>
      <c r="S447" s="162"/>
      <c r="T447" s="162"/>
      <c r="U447" s="162"/>
      <c r="V447" s="162"/>
      <c r="W447" s="162"/>
      <c r="X447" s="162"/>
      <c r="Y447" s="162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3">
        <v>57</v>
      </c>
      <c r="B448" s="184" t="s">
        <v>706</v>
      </c>
      <c r="C448" s="192" t="s">
        <v>707</v>
      </c>
      <c r="D448" s="185" t="s">
        <v>708</v>
      </c>
      <c r="E448" s="186">
        <v>1911.1018300000001</v>
      </c>
      <c r="F448" s="187"/>
      <c r="G448" s="188">
        <f>ROUND(E448*F448,2)</f>
        <v>0</v>
      </c>
      <c r="H448" s="187"/>
      <c r="I448" s="188">
        <f>ROUND(E448*H448,2)</f>
        <v>0</v>
      </c>
      <c r="J448" s="187"/>
      <c r="K448" s="188">
        <f>ROUND(E448*J448,2)</f>
        <v>0</v>
      </c>
      <c r="L448" s="188">
        <v>21</v>
      </c>
      <c r="M448" s="188">
        <f>G448*(1+L448/100)</f>
        <v>0</v>
      </c>
      <c r="N448" s="186">
        <v>3.0470000000000001E-2</v>
      </c>
      <c r="O448" s="186">
        <f>ROUND(E448*N448,2)</f>
        <v>58.23</v>
      </c>
      <c r="P448" s="186">
        <v>0</v>
      </c>
      <c r="Q448" s="186">
        <f>ROUND(E448*P448,2)</f>
        <v>0</v>
      </c>
      <c r="R448" s="188" t="s">
        <v>319</v>
      </c>
      <c r="S448" s="188" t="s">
        <v>320</v>
      </c>
      <c r="T448" s="189" t="s">
        <v>320</v>
      </c>
      <c r="U448" s="162">
        <v>0.87</v>
      </c>
      <c r="V448" s="162">
        <f>ROUND(E448*U448,2)</f>
        <v>1662.66</v>
      </c>
      <c r="W448" s="162"/>
      <c r="X448" s="162" t="s">
        <v>321</v>
      </c>
      <c r="Y448" s="162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78" t="s">
        <v>685</v>
      </c>
      <c r="D449" s="279"/>
      <c r="E449" s="279"/>
      <c r="F449" s="279"/>
      <c r="G449" s="279"/>
      <c r="H449" s="162"/>
      <c r="I449" s="162"/>
      <c r="J449" s="162"/>
      <c r="K449" s="162"/>
      <c r="L449" s="162"/>
      <c r="M449" s="162"/>
      <c r="N449" s="161"/>
      <c r="O449" s="161"/>
      <c r="P449" s="161"/>
      <c r="Q449" s="161"/>
      <c r="R449" s="162"/>
      <c r="S449" s="162"/>
      <c r="T449" s="162"/>
      <c r="U449" s="162"/>
      <c r="V449" s="162"/>
      <c r="W449" s="162"/>
      <c r="X449" s="162"/>
      <c r="Y449" s="162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3" t="s">
        <v>694</v>
      </c>
      <c r="D450" s="164"/>
      <c r="E450" s="165"/>
      <c r="F450" s="162"/>
      <c r="G450" s="162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3" t="s">
        <v>695</v>
      </c>
      <c r="D451" s="164"/>
      <c r="E451" s="165"/>
      <c r="F451" s="162"/>
      <c r="G451" s="162"/>
      <c r="H451" s="162"/>
      <c r="I451" s="162"/>
      <c r="J451" s="162"/>
      <c r="K451" s="162"/>
      <c r="L451" s="162"/>
      <c r="M451" s="162"/>
      <c r="N451" s="161"/>
      <c r="O451" s="161"/>
      <c r="P451" s="161"/>
      <c r="Q451" s="161"/>
      <c r="R451" s="162"/>
      <c r="S451" s="162"/>
      <c r="T451" s="162"/>
      <c r="U451" s="162"/>
      <c r="V451" s="162"/>
      <c r="W451" s="162"/>
      <c r="X451" s="162"/>
      <c r="Y451" s="162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3" t="s">
        <v>709</v>
      </c>
      <c r="D452" s="164"/>
      <c r="E452" s="165">
        <v>238.21</v>
      </c>
      <c r="F452" s="162"/>
      <c r="G452" s="162"/>
      <c r="H452" s="162"/>
      <c r="I452" s="162"/>
      <c r="J452" s="162"/>
      <c r="K452" s="162"/>
      <c r="L452" s="162"/>
      <c r="M452" s="162"/>
      <c r="N452" s="161"/>
      <c r="O452" s="161"/>
      <c r="P452" s="161"/>
      <c r="Q452" s="161"/>
      <c r="R452" s="162"/>
      <c r="S452" s="162"/>
      <c r="T452" s="162"/>
      <c r="U452" s="162"/>
      <c r="V452" s="162"/>
      <c r="W452" s="162"/>
      <c r="X452" s="162"/>
      <c r="Y452" s="162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3" t="s">
        <v>710</v>
      </c>
      <c r="D453" s="164"/>
      <c r="E453" s="165">
        <v>98.9</v>
      </c>
      <c r="F453" s="162"/>
      <c r="G453" s="162"/>
      <c r="H453" s="162"/>
      <c r="I453" s="162"/>
      <c r="J453" s="162"/>
      <c r="K453" s="162"/>
      <c r="L453" s="162"/>
      <c r="M453" s="162"/>
      <c r="N453" s="161"/>
      <c r="O453" s="161"/>
      <c r="P453" s="161"/>
      <c r="Q453" s="161"/>
      <c r="R453" s="162"/>
      <c r="S453" s="162"/>
      <c r="T453" s="162"/>
      <c r="U453" s="162"/>
      <c r="V453" s="162"/>
      <c r="W453" s="162"/>
      <c r="X453" s="162"/>
      <c r="Y453" s="162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3" t="s">
        <v>698</v>
      </c>
      <c r="D454" s="164"/>
      <c r="E454" s="165"/>
      <c r="F454" s="162"/>
      <c r="G454" s="162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3" t="s">
        <v>709</v>
      </c>
      <c r="D455" s="164"/>
      <c r="E455" s="165">
        <v>238.21</v>
      </c>
      <c r="F455" s="162"/>
      <c r="G455" s="162"/>
      <c r="H455" s="162"/>
      <c r="I455" s="162"/>
      <c r="J455" s="162"/>
      <c r="K455" s="162"/>
      <c r="L455" s="162"/>
      <c r="M455" s="162"/>
      <c r="N455" s="161"/>
      <c r="O455" s="161"/>
      <c r="P455" s="161"/>
      <c r="Q455" s="161"/>
      <c r="R455" s="162"/>
      <c r="S455" s="162"/>
      <c r="T455" s="162"/>
      <c r="U455" s="162"/>
      <c r="V455" s="162"/>
      <c r="W455" s="162"/>
      <c r="X455" s="162"/>
      <c r="Y455" s="162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3" t="s">
        <v>711</v>
      </c>
      <c r="D456" s="164"/>
      <c r="E456" s="165">
        <v>98.41</v>
      </c>
      <c r="F456" s="162"/>
      <c r="G456" s="162"/>
      <c r="H456" s="162"/>
      <c r="I456" s="162"/>
      <c r="J456" s="162"/>
      <c r="K456" s="162"/>
      <c r="L456" s="162"/>
      <c r="M456" s="162"/>
      <c r="N456" s="161"/>
      <c r="O456" s="161"/>
      <c r="P456" s="161"/>
      <c r="Q456" s="161"/>
      <c r="R456" s="162"/>
      <c r="S456" s="162"/>
      <c r="T456" s="162"/>
      <c r="U456" s="162"/>
      <c r="V456" s="162"/>
      <c r="W456" s="162"/>
      <c r="X456" s="162"/>
      <c r="Y456" s="162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3" t="s">
        <v>700</v>
      </c>
      <c r="D457" s="164"/>
      <c r="E457" s="165"/>
      <c r="F457" s="162"/>
      <c r="G457" s="162"/>
      <c r="H457" s="162"/>
      <c r="I457" s="162"/>
      <c r="J457" s="162"/>
      <c r="K457" s="162"/>
      <c r="L457" s="162"/>
      <c r="M457" s="162"/>
      <c r="N457" s="161"/>
      <c r="O457" s="161"/>
      <c r="P457" s="161"/>
      <c r="Q457" s="161"/>
      <c r="R457" s="162"/>
      <c r="S457" s="162"/>
      <c r="T457" s="162"/>
      <c r="U457" s="162"/>
      <c r="V457" s="162"/>
      <c r="W457" s="162"/>
      <c r="X457" s="162"/>
      <c r="Y457" s="162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3" t="s">
        <v>709</v>
      </c>
      <c r="D458" s="164"/>
      <c r="E458" s="165">
        <v>238.21</v>
      </c>
      <c r="F458" s="162"/>
      <c r="G458" s="162"/>
      <c r="H458" s="162"/>
      <c r="I458" s="162"/>
      <c r="J458" s="162"/>
      <c r="K458" s="162"/>
      <c r="L458" s="162"/>
      <c r="M458" s="162"/>
      <c r="N458" s="161"/>
      <c r="O458" s="161"/>
      <c r="P458" s="161"/>
      <c r="Q458" s="161"/>
      <c r="R458" s="162"/>
      <c r="S458" s="162"/>
      <c r="T458" s="162"/>
      <c r="U458" s="162"/>
      <c r="V458" s="162"/>
      <c r="W458" s="162"/>
      <c r="X458" s="162"/>
      <c r="Y458" s="162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3" t="s">
        <v>711</v>
      </c>
      <c r="D459" s="164"/>
      <c r="E459" s="165">
        <v>98.41</v>
      </c>
      <c r="F459" s="162"/>
      <c r="G459" s="162"/>
      <c r="H459" s="162"/>
      <c r="I459" s="162"/>
      <c r="J459" s="162"/>
      <c r="K459" s="162"/>
      <c r="L459" s="162"/>
      <c r="M459" s="162"/>
      <c r="N459" s="161"/>
      <c r="O459" s="161"/>
      <c r="P459" s="161"/>
      <c r="Q459" s="161"/>
      <c r="R459" s="162"/>
      <c r="S459" s="162"/>
      <c r="T459" s="162"/>
      <c r="U459" s="162"/>
      <c r="V459" s="162"/>
      <c r="W459" s="162"/>
      <c r="X459" s="162"/>
      <c r="Y459" s="162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3" t="s">
        <v>701</v>
      </c>
      <c r="D460" s="164"/>
      <c r="E460" s="165"/>
      <c r="F460" s="162"/>
      <c r="G460" s="162"/>
      <c r="H460" s="162"/>
      <c r="I460" s="162"/>
      <c r="J460" s="162"/>
      <c r="K460" s="162"/>
      <c r="L460" s="162"/>
      <c r="M460" s="162"/>
      <c r="N460" s="161"/>
      <c r="O460" s="161"/>
      <c r="P460" s="161"/>
      <c r="Q460" s="161"/>
      <c r="R460" s="162"/>
      <c r="S460" s="162"/>
      <c r="T460" s="162"/>
      <c r="U460" s="162"/>
      <c r="V460" s="162"/>
      <c r="W460" s="162"/>
      <c r="X460" s="162"/>
      <c r="Y460" s="162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3" t="s">
        <v>709</v>
      </c>
      <c r="D461" s="164"/>
      <c r="E461" s="165">
        <v>238.21</v>
      </c>
      <c r="F461" s="162"/>
      <c r="G461" s="162"/>
      <c r="H461" s="162"/>
      <c r="I461" s="162"/>
      <c r="J461" s="162"/>
      <c r="K461" s="162"/>
      <c r="L461" s="162"/>
      <c r="M461" s="162"/>
      <c r="N461" s="161"/>
      <c r="O461" s="161"/>
      <c r="P461" s="161"/>
      <c r="Q461" s="161"/>
      <c r="R461" s="162"/>
      <c r="S461" s="162"/>
      <c r="T461" s="162"/>
      <c r="U461" s="162"/>
      <c r="V461" s="162"/>
      <c r="W461" s="162"/>
      <c r="X461" s="162"/>
      <c r="Y461" s="162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3" t="s">
        <v>711</v>
      </c>
      <c r="D462" s="164"/>
      <c r="E462" s="165">
        <v>98.41</v>
      </c>
      <c r="F462" s="162"/>
      <c r="G462" s="162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3" t="s">
        <v>702</v>
      </c>
      <c r="D463" s="164"/>
      <c r="E463" s="165"/>
      <c r="F463" s="162"/>
      <c r="G463" s="162"/>
      <c r="H463" s="162"/>
      <c r="I463" s="162"/>
      <c r="J463" s="162"/>
      <c r="K463" s="162"/>
      <c r="L463" s="162"/>
      <c r="M463" s="162"/>
      <c r="N463" s="161"/>
      <c r="O463" s="161"/>
      <c r="P463" s="161"/>
      <c r="Q463" s="161"/>
      <c r="R463" s="162"/>
      <c r="S463" s="162"/>
      <c r="T463" s="162"/>
      <c r="U463" s="162"/>
      <c r="V463" s="162"/>
      <c r="W463" s="162"/>
      <c r="X463" s="162"/>
      <c r="Y463" s="162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3" t="s">
        <v>709</v>
      </c>
      <c r="D464" s="164"/>
      <c r="E464" s="165">
        <v>238.21</v>
      </c>
      <c r="F464" s="162"/>
      <c r="G464" s="162"/>
      <c r="H464" s="162"/>
      <c r="I464" s="162"/>
      <c r="J464" s="162"/>
      <c r="K464" s="162"/>
      <c r="L464" s="162"/>
      <c r="M464" s="162"/>
      <c r="N464" s="161"/>
      <c r="O464" s="161"/>
      <c r="P464" s="161"/>
      <c r="Q464" s="161"/>
      <c r="R464" s="162"/>
      <c r="S464" s="162"/>
      <c r="T464" s="162"/>
      <c r="U464" s="162"/>
      <c r="V464" s="162"/>
      <c r="W464" s="162"/>
      <c r="X464" s="162"/>
      <c r="Y464" s="162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3" t="s">
        <v>711</v>
      </c>
      <c r="D465" s="164"/>
      <c r="E465" s="165">
        <v>98.41</v>
      </c>
      <c r="F465" s="162"/>
      <c r="G465" s="162"/>
      <c r="H465" s="162"/>
      <c r="I465" s="162"/>
      <c r="J465" s="162"/>
      <c r="K465" s="162"/>
      <c r="L465" s="162"/>
      <c r="M465" s="162"/>
      <c r="N465" s="161"/>
      <c r="O465" s="161"/>
      <c r="P465" s="161"/>
      <c r="Q465" s="161"/>
      <c r="R465" s="162"/>
      <c r="S465" s="162"/>
      <c r="T465" s="162"/>
      <c r="U465" s="162"/>
      <c r="V465" s="162"/>
      <c r="W465" s="162"/>
      <c r="X465" s="162"/>
      <c r="Y465" s="162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3" t="s">
        <v>680</v>
      </c>
      <c r="D466" s="164"/>
      <c r="E466" s="165"/>
      <c r="F466" s="162"/>
      <c r="G466" s="162"/>
      <c r="H466" s="162"/>
      <c r="I466" s="162"/>
      <c r="J466" s="162"/>
      <c r="K466" s="162"/>
      <c r="L466" s="162"/>
      <c r="M466" s="162"/>
      <c r="N466" s="161"/>
      <c r="O466" s="161"/>
      <c r="P466" s="161"/>
      <c r="Q466" s="161"/>
      <c r="R466" s="162"/>
      <c r="S466" s="162"/>
      <c r="T466" s="162"/>
      <c r="U466" s="162"/>
      <c r="V466" s="162"/>
      <c r="W466" s="162"/>
      <c r="X466" s="162"/>
      <c r="Y466" s="162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3" t="s">
        <v>712</v>
      </c>
      <c r="D467" s="164"/>
      <c r="E467" s="165">
        <v>20</v>
      </c>
      <c r="F467" s="162"/>
      <c r="G467" s="162"/>
      <c r="H467" s="162"/>
      <c r="I467" s="162"/>
      <c r="J467" s="162"/>
      <c r="K467" s="162"/>
      <c r="L467" s="162"/>
      <c r="M467" s="162"/>
      <c r="N467" s="161"/>
      <c r="O467" s="161"/>
      <c r="P467" s="161"/>
      <c r="Q467" s="161"/>
      <c r="R467" s="162"/>
      <c r="S467" s="162"/>
      <c r="T467" s="162"/>
      <c r="U467" s="162"/>
      <c r="V467" s="162"/>
      <c r="W467" s="162"/>
      <c r="X467" s="162"/>
      <c r="Y467" s="162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3" t="s">
        <v>713</v>
      </c>
      <c r="D468" s="164"/>
      <c r="E468" s="165">
        <v>19.5</v>
      </c>
      <c r="F468" s="162"/>
      <c r="G468" s="162"/>
      <c r="H468" s="162"/>
      <c r="I468" s="162"/>
      <c r="J468" s="162"/>
      <c r="K468" s="162"/>
      <c r="L468" s="162"/>
      <c r="M468" s="162"/>
      <c r="N468" s="161"/>
      <c r="O468" s="161"/>
      <c r="P468" s="161"/>
      <c r="Q468" s="161"/>
      <c r="R468" s="162"/>
      <c r="S468" s="162"/>
      <c r="T468" s="162"/>
      <c r="U468" s="162"/>
      <c r="V468" s="162"/>
      <c r="W468" s="162"/>
      <c r="X468" s="162"/>
      <c r="Y468" s="162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3" t="s">
        <v>603</v>
      </c>
      <c r="D469" s="164"/>
      <c r="E469" s="165"/>
      <c r="F469" s="162"/>
      <c r="G469" s="162"/>
      <c r="H469" s="162"/>
      <c r="I469" s="162"/>
      <c r="J469" s="162"/>
      <c r="K469" s="162"/>
      <c r="L469" s="162"/>
      <c r="M469" s="162"/>
      <c r="N469" s="161"/>
      <c r="O469" s="161"/>
      <c r="P469" s="161"/>
      <c r="Q469" s="161"/>
      <c r="R469" s="162"/>
      <c r="S469" s="162"/>
      <c r="T469" s="162"/>
      <c r="U469" s="162"/>
      <c r="V469" s="162"/>
      <c r="W469" s="162"/>
      <c r="X469" s="162"/>
      <c r="Y469" s="162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3" t="s">
        <v>714</v>
      </c>
      <c r="D470" s="164"/>
      <c r="E470" s="165">
        <v>188</v>
      </c>
      <c r="F470" s="162"/>
      <c r="G470" s="162"/>
      <c r="H470" s="162"/>
      <c r="I470" s="162"/>
      <c r="J470" s="162"/>
      <c r="K470" s="162"/>
      <c r="L470" s="162"/>
      <c r="M470" s="162"/>
      <c r="N470" s="161"/>
      <c r="O470" s="161"/>
      <c r="P470" s="161"/>
      <c r="Q470" s="161"/>
      <c r="R470" s="162"/>
      <c r="S470" s="162"/>
      <c r="T470" s="162"/>
      <c r="U470" s="162"/>
      <c r="V470" s="162"/>
      <c r="W470" s="162"/>
      <c r="X470" s="162"/>
      <c r="Y470" s="162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3">
        <v>58</v>
      </c>
      <c r="B471" s="184" t="s">
        <v>715</v>
      </c>
      <c r="C471" s="192" t="s">
        <v>716</v>
      </c>
      <c r="D471" s="185" t="s">
        <v>708</v>
      </c>
      <c r="E471" s="186">
        <v>1911.1018300000001</v>
      </c>
      <c r="F471" s="187"/>
      <c r="G471" s="188">
        <f>ROUND(E471*F471,2)</f>
        <v>0</v>
      </c>
      <c r="H471" s="187"/>
      <c r="I471" s="188">
        <f>ROUND(E471*H471,2)</f>
        <v>0</v>
      </c>
      <c r="J471" s="187"/>
      <c r="K471" s="188">
        <f>ROUND(E471*J471,2)</f>
        <v>0</v>
      </c>
      <c r="L471" s="188">
        <v>21</v>
      </c>
      <c r="M471" s="188">
        <f>G471*(1+L471/100)</f>
        <v>0</v>
      </c>
      <c r="N471" s="186">
        <v>0</v>
      </c>
      <c r="O471" s="186">
        <f>ROUND(E471*N471,2)</f>
        <v>0</v>
      </c>
      <c r="P471" s="186">
        <v>0</v>
      </c>
      <c r="Q471" s="186">
        <f>ROUND(E471*P471,2)</f>
        <v>0</v>
      </c>
      <c r="R471" s="188" t="s">
        <v>319</v>
      </c>
      <c r="S471" s="188" t="s">
        <v>320</v>
      </c>
      <c r="T471" s="189" t="s">
        <v>320</v>
      </c>
      <c r="U471" s="162">
        <v>0.23200000000000001</v>
      </c>
      <c r="V471" s="162">
        <f>ROUND(E471*U471,2)</f>
        <v>443.38</v>
      </c>
      <c r="W471" s="162"/>
      <c r="X471" s="162" t="s">
        <v>321</v>
      </c>
      <c r="Y471" s="162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78" t="s">
        <v>685</v>
      </c>
      <c r="D472" s="279"/>
      <c r="E472" s="279"/>
      <c r="F472" s="279"/>
      <c r="G472" s="279"/>
      <c r="H472" s="162"/>
      <c r="I472" s="162"/>
      <c r="J472" s="162"/>
      <c r="K472" s="162"/>
      <c r="L472" s="162"/>
      <c r="M472" s="162"/>
      <c r="N472" s="161"/>
      <c r="O472" s="161"/>
      <c r="P472" s="161"/>
      <c r="Q472" s="161"/>
      <c r="R472" s="162"/>
      <c r="S472" s="162"/>
      <c r="T472" s="162"/>
      <c r="U472" s="162"/>
      <c r="V472" s="162"/>
      <c r="W472" s="162"/>
      <c r="X472" s="162"/>
      <c r="Y472" s="162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3" t="s">
        <v>717</v>
      </c>
      <c r="D473" s="164"/>
      <c r="E473" s="165">
        <v>1911.1</v>
      </c>
      <c r="F473" s="162"/>
      <c r="G473" s="162"/>
      <c r="H473" s="162"/>
      <c r="I473" s="162"/>
      <c r="J473" s="162"/>
      <c r="K473" s="162"/>
      <c r="L473" s="162"/>
      <c r="M473" s="162"/>
      <c r="N473" s="161"/>
      <c r="O473" s="161"/>
      <c r="P473" s="161"/>
      <c r="Q473" s="161"/>
      <c r="R473" s="162"/>
      <c r="S473" s="162"/>
      <c r="T473" s="162"/>
      <c r="U473" s="162"/>
      <c r="V473" s="162"/>
      <c r="W473" s="162"/>
      <c r="X473" s="162"/>
      <c r="Y473" s="162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3">
        <v>59</v>
      </c>
      <c r="B474" s="184" t="s">
        <v>718</v>
      </c>
      <c r="C474" s="192" t="s">
        <v>719</v>
      </c>
      <c r="D474" s="185" t="s">
        <v>318</v>
      </c>
      <c r="E474" s="186">
        <v>132</v>
      </c>
      <c r="F474" s="187"/>
      <c r="G474" s="188">
        <f>ROUND(E474*F474,2)</f>
        <v>0</v>
      </c>
      <c r="H474" s="187"/>
      <c r="I474" s="188">
        <f>ROUND(E474*H474,2)</f>
        <v>0</v>
      </c>
      <c r="J474" s="187"/>
      <c r="K474" s="188">
        <f>ROUND(E474*J474,2)</f>
        <v>0</v>
      </c>
      <c r="L474" s="188">
        <v>21</v>
      </c>
      <c r="M474" s="188">
        <f>G474*(1+L474/100)</f>
        <v>0</v>
      </c>
      <c r="N474" s="186">
        <v>6.8900000000000003E-3</v>
      </c>
      <c r="O474" s="186">
        <f>ROUND(E474*N474,2)</f>
        <v>0.91</v>
      </c>
      <c r="P474" s="186">
        <v>0</v>
      </c>
      <c r="Q474" s="186">
        <f>ROUND(E474*P474,2)</f>
        <v>0</v>
      </c>
      <c r="R474" s="188" t="s">
        <v>319</v>
      </c>
      <c r="S474" s="188" t="s">
        <v>320</v>
      </c>
      <c r="T474" s="189" t="s">
        <v>320</v>
      </c>
      <c r="U474" s="162">
        <v>0.88700000000000001</v>
      </c>
      <c r="V474" s="162">
        <f>ROUND(E474*U474,2)</f>
        <v>117.08</v>
      </c>
      <c r="W474" s="162"/>
      <c r="X474" s="162" t="s">
        <v>321</v>
      </c>
      <c r="Y474" s="162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78" t="s">
        <v>685</v>
      </c>
      <c r="D475" s="279"/>
      <c r="E475" s="279"/>
      <c r="F475" s="279"/>
      <c r="G475" s="279"/>
      <c r="H475" s="162"/>
      <c r="I475" s="162"/>
      <c r="J475" s="162"/>
      <c r="K475" s="162"/>
      <c r="L475" s="162"/>
      <c r="M475" s="162"/>
      <c r="N475" s="161"/>
      <c r="O475" s="161"/>
      <c r="P475" s="161"/>
      <c r="Q475" s="161"/>
      <c r="R475" s="162"/>
      <c r="S475" s="162"/>
      <c r="T475" s="162"/>
      <c r="U475" s="162"/>
      <c r="V475" s="162"/>
      <c r="W475" s="162"/>
      <c r="X475" s="162"/>
      <c r="Y475" s="162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3" t="s">
        <v>335</v>
      </c>
      <c r="D476" s="164"/>
      <c r="E476" s="165"/>
      <c r="F476" s="162"/>
      <c r="G476" s="162"/>
      <c r="H476" s="162"/>
      <c r="I476" s="162"/>
      <c r="J476" s="162"/>
      <c r="K476" s="162"/>
      <c r="L476" s="162"/>
      <c r="M476" s="162"/>
      <c r="N476" s="161"/>
      <c r="O476" s="161"/>
      <c r="P476" s="161"/>
      <c r="Q476" s="161"/>
      <c r="R476" s="162"/>
      <c r="S476" s="162"/>
      <c r="T476" s="162"/>
      <c r="U476" s="162"/>
      <c r="V476" s="162"/>
      <c r="W476" s="162"/>
      <c r="X476" s="162"/>
      <c r="Y476" s="162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3" t="s">
        <v>720</v>
      </c>
      <c r="D477" s="164"/>
      <c r="E477" s="165">
        <v>30</v>
      </c>
      <c r="F477" s="162"/>
      <c r="G477" s="162"/>
      <c r="H477" s="162"/>
      <c r="I477" s="162"/>
      <c r="J477" s="162"/>
      <c r="K477" s="162"/>
      <c r="L477" s="162"/>
      <c r="M477" s="162"/>
      <c r="N477" s="161"/>
      <c r="O477" s="161"/>
      <c r="P477" s="161"/>
      <c r="Q477" s="161"/>
      <c r="R477" s="162"/>
      <c r="S477" s="162"/>
      <c r="T477" s="162"/>
      <c r="U477" s="162"/>
      <c r="V477" s="162"/>
      <c r="W477" s="162"/>
      <c r="X477" s="162"/>
      <c r="Y477" s="162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3" t="s">
        <v>721</v>
      </c>
      <c r="D478" s="164"/>
      <c r="E478" s="165"/>
      <c r="F478" s="162"/>
      <c r="G478" s="162"/>
      <c r="H478" s="162"/>
      <c r="I478" s="162"/>
      <c r="J478" s="162"/>
      <c r="K478" s="162"/>
      <c r="L478" s="162"/>
      <c r="M478" s="162"/>
      <c r="N478" s="161"/>
      <c r="O478" s="161"/>
      <c r="P478" s="161"/>
      <c r="Q478" s="161"/>
      <c r="R478" s="162"/>
      <c r="S478" s="162"/>
      <c r="T478" s="162"/>
      <c r="U478" s="162"/>
      <c r="V478" s="162"/>
      <c r="W478" s="162"/>
      <c r="X478" s="162"/>
      <c r="Y478" s="162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3" t="s">
        <v>722</v>
      </c>
      <c r="D479" s="164"/>
      <c r="E479" s="165">
        <v>26</v>
      </c>
      <c r="F479" s="162"/>
      <c r="G479" s="162"/>
      <c r="H479" s="162"/>
      <c r="I479" s="162"/>
      <c r="J479" s="162"/>
      <c r="K479" s="162"/>
      <c r="L479" s="162"/>
      <c r="M479" s="162"/>
      <c r="N479" s="161"/>
      <c r="O479" s="161"/>
      <c r="P479" s="161"/>
      <c r="Q479" s="161"/>
      <c r="R479" s="162"/>
      <c r="S479" s="162"/>
      <c r="T479" s="162"/>
      <c r="U479" s="162"/>
      <c r="V479" s="162"/>
      <c r="W479" s="162"/>
      <c r="X479" s="162"/>
      <c r="Y479" s="162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3" t="s">
        <v>723</v>
      </c>
      <c r="D480" s="164"/>
      <c r="E480" s="165"/>
      <c r="F480" s="162"/>
      <c r="G480" s="162"/>
      <c r="H480" s="162"/>
      <c r="I480" s="162"/>
      <c r="J480" s="162"/>
      <c r="K480" s="162"/>
      <c r="L480" s="162"/>
      <c r="M480" s="162"/>
      <c r="N480" s="161"/>
      <c r="O480" s="161"/>
      <c r="P480" s="161"/>
      <c r="Q480" s="161"/>
      <c r="R480" s="162"/>
      <c r="S480" s="162"/>
      <c r="T480" s="162"/>
      <c r="U480" s="162"/>
      <c r="V480" s="162"/>
      <c r="W480" s="162"/>
      <c r="X480" s="162"/>
      <c r="Y480" s="162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3" t="s">
        <v>722</v>
      </c>
      <c r="D481" s="164"/>
      <c r="E481" s="165">
        <v>26</v>
      </c>
      <c r="F481" s="162"/>
      <c r="G481" s="162"/>
      <c r="H481" s="162"/>
      <c r="I481" s="162"/>
      <c r="J481" s="162"/>
      <c r="K481" s="162"/>
      <c r="L481" s="162"/>
      <c r="M481" s="162"/>
      <c r="N481" s="161"/>
      <c r="O481" s="161"/>
      <c r="P481" s="161"/>
      <c r="Q481" s="161"/>
      <c r="R481" s="162"/>
      <c r="S481" s="162"/>
      <c r="T481" s="162"/>
      <c r="U481" s="162"/>
      <c r="V481" s="162"/>
      <c r="W481" s="162"/>
      <c r="X481" s="162"/>
      <c r="Y481" s="162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3" t="s">
        <v>724</v>
      </c>
      <c r="D482" s="164"/>
      <c r="E482" s="165"/>
      <c r="F482" s="162"/>
      <c r="G482" s="162"/>
      <c r="H482" s="162"/>
      <c r="I482" s="162"/>
      <c r="J482" s="162"/>
      <c r="K482" s="162"/>
      <c r="L482" s="162"/>
      <c r="M482" s="162"/>
      <c r="N482" s="161"/>
      <c r="O482" s="161"/>
      <c r="P482" s="161"/>
      <c r="Q482" s="161"/>
      <c r="R482" s="162"/>
      <c r="S482" s="162"/>
      <c r="T482" s="162"/>
      <c r="U482" s="162"/>
      <c r="V482" s="162"/>
      <c r="W482" s="162"/>
      <c r="X482" s="162"/>
      <c r="Y482" s="162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3" t="s">
        <v>725</v>
      </c>
      <c r="D483" s="164"/>
      <c r="E483" s="165">
        <v>25</v>
      </c>
      <c r="F483" s="162"/>
      <c r="G483" s="162"/>
      <c r="H483" s="162"/>
      <c r="I483" s="162"/>
      <c r="J483" s="162"/>
      <c r="K483" s="162"/>
      <c r="L483" s="162"/>
      <c r="M483" s="162"/>
      <c r="N483" s="161"/>
      <c r="O483" s="161"/>
      <c r="P483" s="161"/>
      <c r="Q483" s="161"/>
      <c r="R483" s="162"/>
      <c r="S483" s="162"/>
      <c r="T483" s="162"/>
      <c r="U483" s="162"/>
      <c r="V483" s="162"/>
      <c r="W483" s="162"/>
      <c r="X483" s="162"/>
      <c r="Y483" s="162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3" t="s">
        <v>726</v>
      </c>
      <c r="D484" s="164"/>
      <c r="E484" s="165"/>
      <c r="F484" s="162"/>
      <c r="G484" s="162"/>
      <c r="H484" s="162"/>
      <c r="I484" s="162"/>
      <c r="J484" s="162"/>
      <c r="K484" s="162"/>
      <c r="L484" s="162"/>
      <c r="M484" s="162"/>
      <c r="N484" s="161"/>
      <c r="O484" s="161"/>
      <c r="P484" s="161"/>
      <c r="Q484" s="161"/>
      <c r="R484" s="162"/>
      <c r="S484" s="162"/>
      <c r="T484" s="162"/>
      <c r="U484" s="162"/>
      <c r="V484" s="162"/>
      <c r="W484" s="162"/>
      <c r="X484" s="162"/>
      <c r="Y484" s="162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3" t="s">
        <v>725</v>
      </c>
      <c r="D485" s="164"/>
      <c r="E485" s="165">
        <v>25</v>
      </c>
      <c r="F485" s="162"/>
      <c r="G485" s="162"/>
      <c r="H485" s="162"/>
      <c r="I485" s="162"/>
      <c r="J485" s="162"/>
      <c r="K485" s="162"/>
      <c r="L485" s="162"/>
      <c r="M485" s="162"/>
      <c r="N485" s="161"/>
      <c r="O485" s="161"/>
      <c r="P485" s="161"/>
      <c r="Q485" s="161"/>
      <c r="R485" s="162"/>
      <c r="S485" s="162"/>
      <c r="T485" s="162"/>
      <c r="U485" s="162"/>
      <c r="V485" s="162"/>
      <c r="W485" s="162"/>
      <c r="X485" s="162"/>
      <c r="Y485" s="162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3">
        <v>60</v>
      </c>
      <c r="B486" s="184" t="s">
        <v>727</v>
      </c>
      <c r="C486" s="192" t="s">
        <v>728</v>
      </c>
      <c r="D486" s="185" t="s">
        <v>318</v>
      </c>
      <c r="E486" s="186">
        <v>10</v>
      </c>
      <c r="F486" s="187"/>
      <c r="G486" s="188">
        <f>ROUND(E486*F486,2)</f>
        <v>0</v>
      </c>
      <c r="H486" s="187"/>
      <c r="I486" s="188">
        <f>ROUND(E486*H486,2)</f>
        <v>0</v>
      </c>
      <c r="J486" s="187"/>
      <c r="K486" s="188">
        <f>ROUND(E486*J486,2)</f>
        <v>0</v>
      </c>
      <c r="L486" s="188">
        <v>21</v>
      </c>
      <c r="M486" s="188">
        <f>G486*(1+L486/100)</f>
        <v>0</v>
      </c>
      <c r="N486" s="186">
        <v>1.2999999999999999E-2</v>
      </c>
      <c r="O486" s="186">
        <f>ROUND(E486*N486,2)</f>
        <v>0.13</v>
      </c>
      <c r="P486" s="186">
        <v>0</v>
      </c>
      <c r="Q486" s="186">
        <f>ROUND(E486*P486,2)</f>
        <v>0</v>
      </c>
      <c r="R486" s="188" t="s">
        <v>319</v>
      </c>
      <c r="S486" s="188" t="s">
        <v>320</v>
      </c>
      <c r="T486" s="189" t="s">
        <v>320</v>
      </c>
      <c r="U486" s="162">
        <v>1.282</v>
      </c>
      <c r="V486" s="162">
        <f>ROUND(E486*U486,2)</f>
        <v>12.82</v>
      </c>
      <c r="W486" s="162"/>
      <c r="X486" s="162" t="s">
        <v>321</v>
      </c>
      <c r="Y486" s="162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78" t="s">
        <v>685</v>
      </c>
      <c r="D487" s="279"/>
      <c r="E487" s="279"/>
      <c r="F487" s="279"/>
      <c r="G487" s="279"/>
      <c r="H487" s="162"/>
      <c r="I487" s="162"/>
      <c r="J487" s="162"/>
      <c r="K487" s="162"/>
      <c r="L487" s="162"/>
      <c r="M487" s="162"/>
      <c r="N487" s="161"/>
      <c r="O487" s="161"/>
      <c r="P487" s="161"/>
      <c r="Q487" s="161"/>
      <c r="R487" s="162"/>
      <c r="S487" s="162"/>
      <c r="T487" s="162"/>
      <c r="U487" s="162"/>
      <c r="V487" s="162"/>
      <c r="W487" s="162"/>
      <c r="X487" s="162"/>
      <c r="Y487" s="162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3" t="s">
        <v>335</v>
      </c>
      <c r="D488" s="164"/>
      <c r="E488" s="165"/>
      <c r="F488" s="162"/>
      <c r="G488" s="162"/>
      <c r="H488" s="162"/>
      <c r="I488" s="162"/>
      <c r="J488" s="162"/>
      <c r="K488" s="162"/>
      <c r="L488" s="162"/>
      <c r="M488" s="162"/>
      <c r="N488" s="161"/>
      <c r="O488" s="161"/>
      <c r="P488" s="161"/>
      <c r="Q488" s="161"/>
      <c r="R488" s="162"/>
      <c r="S488" s="162"/>
      <c r="T488" s="162"/>
      <c r="U488" s="162"/>
      <c r="V488" s="162"/>
      <c r="W488" s="162"/>
      <c r="X488" s="162"/>
      <c r="Y488" s="162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3" t="s">
        <v>729</v>
      </c>
      <c r="D489" s="164"/>
      <c r="E489" s="165">
        <v>10</v>
      </c>
      <c r="F489" s="162"/>
      <c r="G489" s="162"/>
      <c r="H489" s="162"/>
      <c r="I489" s="162"/>
      <c r="J489" s="162"/>
      <c r="K489" s="162"/>
      <c r="L489" s="162"/>
      <c r="M489" s="162"/>
      <c r="N489" s="161"/>
      <c r="O489" s="161"/>
      <c r="P489" s="161"/>
      <c r="Q489" s="161"/>
      <c r="R489" s="162"/>
      <c r="S489" s="162"/>
      <c r="T489" s="162"/>
      <c r="U489" s="162"/>
      <c r="V489" s="162"/>
      <c r="W489" s="162"/>
      <c r="X489" s="162"/>
      <c r="Y489" s="162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3">
        <v>61</v>
      </c>
      <c r="B490" s="184" t="s">
        <v>730</v>
      </c>
      <c r="C490" s="192" t="s">
        <v>731</v>
      </c>
      <c r="D490" s="185" t="s">
        <v>318</v>
      </c>
      <c r="E490" s="186">
        <v>10</v>
      </c>
      <c r="F490" s="187"/>
      <c r="G490" s="188">
        <f>ROUND(E490*F490,2)</f>
        <v>0</v>
      </c>
      <c r="H490" s="187"/>
      <c r="I490" s="188">
        <f>ROUND(E490*H490,2)</f>
        <v>0</v>
      </c>
      <c r="J490" s="187"/>
      <c r="K490" s="188">
        <f>ROUND(E490*J490,2)</f>
        <v>0</v>
      </c>
      <c r="L490" s="188">
        <v>21</v>
      </c>
      <c r="M490" s="188">
        <f>G490*(1+L490/100)</f>
        <v>0</v>
      </c>
      <c r="N490" s="186">
        <v>1.711E-2</v>
      </c>
      <c r="O490" s="186">
        <f>ROUND(E490*N490,2)</f>
        <v>0.17</v>
      </c>
      <c r="P490" s="186">
        <v>0</v>
      </c>
      <c r="Q490" s="186">
        <f>ROUND(E490*P490,2)</f>
        <v>0</v>
      </c>
      <c r="R490" s="188" t="s">
        <v>319</v>
      </c>
      <c r="S490" s="188" t="s">
        <v>320</v>
      </c>
      <c r="T490" s="189" t="s">
        <v>320</v>
      </c>
      <c r="U490" s="162">
        <v>1.5980000000000001</v>
      </c>
      <c r="V490" s="162">
        <f>ROUND(E490*U490,2)</f>
        <v>15.98</v>
      </c>
      <c r="W490" s="162"/>
      <c r="X490" s="162" t="s">
        <v>321</v>
      </c>
      <c r="Y490" s="162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78" t="s">
        <v>685</v>
      </c>
      <c r="D491" s="279"/>
      <c r="E491" s="279"/>
      <c r="F491" s="279"/>
      <c r="G491" s="279"/>
      <c r="H491" s="162"/>
      <c r="I491" s="162"/>
      <c r="J491" s="162"/>
      <c r="K491" s="162"/>
      <c r="L491" s="162"/>
      <c r="M491" s="162"/>
      <c r="N491" s="161"/>
      <c r="O491" s="161"/>
      <c r="P491" s="161"/>
      <c r="Q491" s="161"/>
      <c r="R491" s="162"/>
      <c r="S491" s="162"/>
      <c r="T491" s="162"/>
      <c r="U491" s="162"/>
      <c r="V491" s="162"/>
      <c r="W491" s="162"/>
      <c r="X491" s="162"/>
      <c r="Y491" s="162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3" t="s">
        <v>732</v>
      </c>
      <c r="D492" s="164"/>
      <c r="E492" s="165"/>
      <c r="F492" s="162"/>
      <c r="G492" s="162"/>
      <c r="H492" s="162"/>
      <c r="I492" s="162"/>
      <c r="J492" s="162"/>
      <c r="K492" s="162"/>
      <c r="L492" s="162"/>
      <c r="M492" s="162"/>
      <c r="N492" s="161"/>
      <c r="O492" s="161"/>
      <c r="P492" s="161"/>
      <c r="Q492" s="161"/>
      <c r="R492" s="162"/>
      <c r="S492" s="162"/>
      <c r="T492" s="162"/>
      <c r="U492" s="162"/>
      <c r="V492" s="162"/>
      <c r="W492" s="162"/>
      <c r="X492" s="162"/>
      <c r="Y492" s="162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3" t="s">
        <v>729</v>
      </c>
      <c r="D493" s="164"/>
      <c r="E493" s="165">
        <v>10</v>
      </c>
      <c r="F493" s="162"/>
      <c r="G493" s="162"/>
      <c r="H493" s="162"/>
      <c r="I493" s="162"/>
      <c r="J493" s="162"/>
      <c r="K493" s="162"/>
      <c r="L493" s="162"/>
      <c r="M493" s="162"/>
      <c r="N493" s="161"/>
      <c r="O493" s="161"/>
      <c r="P493" s="161"/>
      <c r="Q493" s="161"/>
      <c r="R493" s="162"/>
      <c r="S493" s="162"/>
      <c r="T493" s="162"/>
      <c r="U493" s="162"/>
      <c r="V493" s="162"/>
      <c r="W493" s="162"/>
      <c r="X493" s="162"/>
      <c r="Y493" s="162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3">
        <v>62</v>
      </c>
      <c r="B494" s="184" t="s">
        <v>733</v>
      </c>
      <c r="C494" s="192" t="s">
        <v>734</v>
      </c>
      <c r="D494" s="185" t="s">
        <v>389</v>
      </c>
      <c r="E494" s="186">
        <v>352.02499999999998</v>
      </c>
      <c r="F494" s="187"/>
      <c r="G494" s="188">
        <f>ROUND(E494*F494,2)</f>
        <v>0</v>
      </c>
      <c r="H494" s="187"/>
      <c r="I494" s="188">
        <f>ROUND(E494*H494,2)</f>
        <v>0</v>
      </c>
      <c r="J494" s="187"/>
      <c r="K494" s="188">
        <f>ROUND(E494*J494,2)</f>
        <v>0</v>
      </c>
      <c r="L494" s="188">
        <v>21</v>
      </c>
      <c r="M494" s="188">
        <f>G494*(1+L494/100)</f>
        <v>0</v>
      </c>
      <c r="N494" s="186">
        <v>1.02139</v>
      </c>
      <c r="O494" s="186">
        <f>ROUND(E494*N494,2)</f>
        <v>359.55</v>
      </c>
      <c r="P494" s="186">
        <v>0</v>
      </c>
      <c r="Q494" s="186">
        <f>ROUND(E494*P494,2)</f>
        <v>0</v>
      </c>
      <c r="R494" s="188" t="s">
        <v>319</v>
      </c>
      <c r="S494" s="188" t="s">
        <v>320</v>
      </c>
      <c r="T494" s="189" t="s">
        <v>320</v>
      </c>
      <c r="U494" s="162">
        <v>26.616</v>
      </c>
      <c r="V494" s="162">
        <f>ROUND(E494*U494,2)</f>
        <v>9369.5</v>
      </c>
      <c r="W494" s="162"/>
      <c r="X494" s="162" t="s">
        <v>321</v>
      </c>
      <c r="Y494" s="162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78" t="s">
        <v>735</v>
      </c>
      <c r="D495" s="279"/>
      <c r="E495" s="279"/>
      <c r="F495" s="279"/>
      <c r="G495" s="279"/>
      <c r="H495" s="162"/>
      <c r="I495" s="162"/>
      <c r="J495" s="162"/>
      <c r="K495" s="162"/>
      <c r="L495" s="162"/>
      <c r="M495" s="162"/>
      <c r="N495" s="161"/>
      <c r="O495" s="161"/>
      <c r="P495" s="161"/>
      <c r="Q495" s="161"/>
      <c r="R495" s="162"/>
      <c r="S495" s="162"/>
      <c r="T495" s="162"/>
      <c r="U495" s="162"/>
      <c r="V495" s="162"/>
      <c r="W495" s="162"/>
      <c r="X495" s="162"/>
      <c r="Y495" s="162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90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3" t="s">
        <v>736</v>
      </c>
      <c r="D496" s="164"/>
      <c r="E496" s="165"/>
      <c r="F496" s="162"/>
      <c r="G496" s="162"/>
      <c r="H496" s="162"/>
      <c r="I496" s="162"/>
      <c r="J496" s="162"/>
      <c r="K496" s="162"/>
      <c r="L496" s="162"/>
      <c r="M496" s="162"/>
      <c r="N496" s="161"/>
      <c r="O496" s="161"/>
      <c r="P496" s="161"/>
      <c r="Q496" s="161"/>
      <c r="R496" s="162"/>
      <c r="S496" s="162"/>
      <c r="T496" s="162"/>
      <c r="U496" s="162"/>
      <c r="V496" s="162"/>
      <c r="W496" s="162"/>
      <c r="X496" s="162"/>
      <c r="Y496" s="162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3" t="s">
        <v>737</v>
      </c>
      <c r="D497" s="164"/>
      <c r="E497" s="165">
        <v>0.03</v>
      </c>
      <c r="F497" s="162"/>
      <c r="G497" s="162"/>
      <c r="H497" s="162"/>
      <c r="I497" s="162"/>
      <c r="J497" s="162"/>
      <c r="K497" s="162"/>
      <c r="L497" s="162"/>
      <c r="M497" s="162"/>
      <c r="N497" s="161"/>
      <c r="O497" s="161"/>
      <c r="P497" s="161"/>
      <c r="Q497" s="161"/>
      <c r="R497" s="162"/>
      <c r="S497" s="162"/>
      <c r="T497" s="162"/>
      <c r="U497" s="162"/>
      <c r="V497" s="162"/>
      <c r="W497" s="162"/>
      <c r="X497" s="162"/>
      <c r="Y497" s="162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3" t="s">
        <v>738</v>
      </c>
      <c r="D498" s="164"/>
      <c r="E498" s="165"/>
      <c r="F498" s="162"/>
      <c r="G498" s="162"/>
      <c r="H498" s="162"/>
      <c r="I498" s="162"/>
      <c r="J498" s="162"/>
      <c r="K498" s="162"/>
      <c r="L498" s="162"/>
      <c r="M498" s="162"/>
      <c r="N498" s="161"/>
      <c r="O498" s="161"/>
      <c r="P498" s="161"/>
      <c r="Q498" s="161"/>
      <c r="R498" s="162"/>
      <c r="S498" s="162"/>
      <c r="T498" s="162"/>
      <c r="U498" s="162"/>
      <c r="V498" s="162"/>
      <c r="W498" s="162"/>
      <c r="X498" s="162"/>
      <c r="Y498" s="162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3" t="s">
        <v>739</v>
      </c>
      <c r="D499" s="164"/>
      <c r="E499" s="165">
        <v>25.49</v>
      </c>
      <c r="F499" s="162"/>
      <c r="G499" s="162"/>
      <c r="H499" s="162"/>
      <c r="I499" s="162"/>
      <c r="J499" s="162"/>
      <c r="K499" s="162"/>
      <c r="L499" s="162"/>
      <c r="M499" s="162"/>
      <c r="N499" s="161"/>
      <c r="O499" s="161"/>
      <c r="P499" s="161"/>
      <c r="Q499" s="161"/>
      <c r="R499" s="162"/>
      <c r="S499" s="162"/>
      <c r="T499" s="162"/>
      <c r="U499" s="162"/>
      <c r="V499" s="162"/>
      <c r="W499" s="162"/>
      <c r="X499" s="162"/>
      <c r="Y499" s="162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3" t="s">
        <v>740</v>
      </c>
      <c r="D500" s="164"/>
      <c r="E500" s="165"/>
      <c r="F500" s="162"/>
      <c r="G500" s="162"/>
      <c r="H500" s="162"/>
      <c r="I500" s="162"/>
      <c r="J500" s="162"/>
      <c r="K500" s="162"/>
      <c r="L500" s="162"/>
      <c r="M500" s="162"/>
      <c r="N500" s="161"/>
      <c r="O500" s="161"/>
      <c r="P500" s="161"/>
      <c r="Q500" s="161"/>
      <c r="R500" s="162"/>
      <c r="S500" s="162"/>
      <c r="T500" s="162"/>
      <c r="U500" s="162"/>
      <c r="V500" s="162"/>
      <c r="W500" s="162"/>
      <c r="X500" s="162"/>
      <c r="Y500" s="162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3" t="s">
        <v>741</v>
      </c>
      <c r="D501" s="164"/>
      <c r="E501" s="165">
        <v>35.1</v>
      </c>
      <c r="F501" s="162"/>
      <c r="G501" s="162"/>
      <c r="H501" s="162"/>
      <c r="I501" s="162"/>
      <c r="J501" s="162"/>
      <c r="K501" s="162"/>
      <c r="L501" s="162"/>
      <c r="M501" s="162"/>
      <c r="N501" s="161"/>
      <c r="O501" s="161"/>
      <c r="P501" s="161"/>
      <c r="Q501" s="161"/>
      <c r="R501" s="162"/>
      <c r="S501" s="162"/>
      <c r="T501" s="162"/>
      <c r="U501" s="162"/>
      <c r="V501" s="162"/>
      <c r="W501" s="162"/>
      <c r="X501" s="162"/>
      <c r="Y501" s="162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3" t="s">
        <v>742</v>
      </c>
      <c r="D502" s="164"/>
      <c r="E502" s="165"/>
      <c r="F502" s="162"/>
      <c r="G502" s="162"/>
      <c r="H502" s="162"/>
      <c r="I502" s="162"/>
      <c r="J502" s="162"/>
      <c r="K502" s="162"/>
      <c r="L502" s="162"/>
      <c r="M502" s="162"/>
      <c r="N502" s="161"/>
      <c r="O502" s="161"/>
      <c r="P502" s="161"/>
      <c r="Q502" s="161"/>
      <c r="R502" s="162"/>
      <c r="S502" s="162"/>
      <c r="T502" s="162"/>
      <c r="U502" s="162"/>
      <c r="V502" s="162"/>
      <c r="W502" s="162"/>
      <c r="X502" s="162"/>
      <c r="Y502" s="162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3" t="s">
        <v>743</v>
      </c>
      <c r="D503" s="164"/>
      <c r="E503" s="165">
        <v>0.02</v>
      </c>
      <c r="F503" s="162"/>
      <c r="G503" s="162"/>
      <c r="H503" s="162"/>
      <c r="I503" s="162"/>
      <c r="J503" s="162"/>
      <c r="K503" s="162"/>
      <c r="L503" s="162"/>
      <c r="M503" s="162"/>
      <c r="N503" s="161"/>
      <c r="O503" s="161"/>
      <c r="P503" s="161"/>
      <c r="Q503" s="161"/>
      <c r="R503" s="162"/>
      <c r="S503" s="162"/>
      <c r="T503" s="162"/>
      <c r="U503" s="162"/>
      <c r="V503" s="162"/>
      <c r="W503" s="162"/>
      <c r="X503" s="162"/>
      <c r="Y503" s="162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3" t="s">
        <v>744</v>
      </c>
      <c r="D504" s="164"/>
      <c r="E504" s="165"/>
      <c r="F504" s="162"/>
      <c r="G504" s="162"/>
      <c r="H504" s="162"/>
      <c r="I504" s="162"/>
      <c r="J504" s="162"/>
      <c r="K504" s="162"/>
      <c r="L504" s="162"/>
      <c r="M504" s="162"/>
      <c r="N504" s="161"/>
      <c r="O504" s="161"/>
      <c r="P504" s="161"/>
      <c r="Q504" s="161"/>
      <c r="R504" s="162"/>
      <c r="S504" s="162"/>
      <c r="T504" s="162"/>
      <c r="U504" s="162"/>
      <c r="V504" s="162"/>
      <c r="W504" s="162"/>
      <c r="X504" s="162"/>
      <c r="Y504" s="162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3" t="s">
        <v>745</v>
      </c>
      <c r="D505" s="164"/>
      <c r="E505" s="165">
        <v>29.53</v>
      </c>
      <c r="F505" s="162"/>
      <c r="G505" s="162"/>
      <c r="H505" s="162"/>
      <c r="I505" s="162"/>
      <c r="J505" s="162"/>
      <c r="K505" s="162"/>
      <c r="L505" s="162"/>
      <c r="M505" s="162"/>
      <c r="N505" s="161"/>
      <c r="O505" s="161"/>
      <c r="P505" s="161"/>
      <c r="Q505" s="161"/>
      <c r="R505" s="162"/>
      <c r="S505" s="162"/>
      <c r="T505" s="162"/>
      <c r="U505" s="162"/>
      <c r="V505" s="162"/>
      <c r="W505" s="162"/>
      <c r="X505" s="162"/>
      <c r="Y505" s="162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3" t="s">
        <v>746</v>
      </c>
      <c r="D506" s="164"/>
      <c r="E506" s="165"/>
      <c r="F506" s="162"/>
      <c r="G506" s="162"/>
      <c r="H506" s="162"/>
      <c r="I506" s="162"/>
      <c r="J506" s="162"/>
      <c r="K506" s="162"/>
      <c r="L506" s="162"/>
      <c r="M506" s="162"/>
      <c r="N506" s="161"/>
      <c r="O506" s="161"/>
      <c r="P506" s="161"/>
      <c r="Q506" s="161"/>
      <c r="R506" s="162"/>
      <c r="S506" s="162"/>
      <c r="T506" s="162"/>
      <c r="U506" s="162"/>
      <c r="V506" s="162"/>
      <c r="W506" s="162"/>
      <c r="X506" s="162"/>
      <c r="Y506" s="162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3" t="s">
        <v>747</v>
      </c>
      <c r="D507" s="164"/>
      <c r="E507" s="165">
        <v>37.049999999999997</v>
      </c>
      <c r="F507" s="162"/>
      <c r="G507" s="162"/>
      <c r="H507" s="162"/>
      <c r="I507" s="162"/>
      <c r="J507" s="162"/>
      <c r="K507" s="162"/>
      <c r="L507" s="162"/>
      <c r="M507" s="162"/>
      <c r="N507" s="161"/>
      <c r="O507" s="161"/>
      <c r="P507" s="161"/>
      <c r="Q507" s="161"/>
      <c r="R507" s="162"/>
      <c r="S507" s="162"/>
      <c r="T507" s="162"/>
      <c r="U507" s="162"/>
      <c r="V507" s="162"/>
      <c r="W507" s="162"/>
      <c r="X507" s="162"/>
      <c r="Y507" s="162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3" t="s">
        <v>748</v>
      </c>
      <c r="D508" s="164"/>
      <c r="E508" s="165"/>
      <c r="F508" s="162"/>
      <c r="G508" s="162"/>
      <c r="H508" s="162"/>
      <c r="I508" s="162"/>
      <c r="J508" s="162"/>
      <c r="K508" s="162"/>
      <c r="L508" s="162"/>
      <c r="M508" s="162"/>
      <c r="N508" s="161"/>
      <c r="O508" s="161"/>
      <c r="P508" s="161"/>
      <c r="Q508" s="161"/>
      <c r="R508" s="162"/>
      <c r="S508" s="162"/>
      <c r="T508" s="162"/>
      <c r="U508" s="162"/>
      <c r="V508" s="162"/>
      <c r="W508" s="162"/>
      <c r="X508" s="162"/>
      <c r="Y508" s="162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3" t="s">
        <v>737</v>
      </c>
      <c r="D509" s="164"/>
      <c r="E509" s="165">
        <v>0.03</v>
      </c>
      <c r="F509" s="162"/>
      <c r="G509" s="162"/>
      <c r="H509" s="162"/>
      <c r="I509" s="162"/>
      <c r="J509" s="162"/>
      <c r="K509" s="162"/>
      <c r="L509" s="162"/>
      <c r="M509" s="162"/>
      <c r="N509" s="161"/>
      <c r="O509" s="161"/>
      <c r="P509" s="161"/>
      <c r="Q509" s="161"/>
      <c r="R509" s="162"/>
      <c r="S509" s="162"/>
      <c r="T509" s="162"/>
      <c r="U509" s="162"/>
      <c r="V509" s="162"/>
      <c r="W509" s="162"/>
      <c r="X509" s="162"/>
      <c r="Y509" s="162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3" t="s">
        <v>749</v>
      </c>
      <c r="D510" s="164"/>
      <c r="E510" s="165"/>
      <c r="F510" s="162"/>
      <c r="G510" s="162"/>
      <c r="H510" s="162"/>
      <c r="I510" s="162"/>
      <c r="J510" s="162"/>
      <c r="K510" s="162"/>
      <c r="L510" s="162"/>
      <c r="M510" s="162"/>
      <c r="N510" s="161"/>
      <c r="O510" s="161"/>
      <c r="P510" s="161"/>
      <c r="Q510" s="161"/>
      <c r="R510" s="162"/>
      <c r="S510" s="162"/>
      <c r="T510" s="162"/>
      <c r="U510" s="162"/>
      <c r="V510" s="162"/>
      <c r="W510" s="162"/>
      <c r="X510" s="162"/>
      <c r="Y510" s="162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3" t="s">
        <v>750</v>
      </c>
      <c r="D511" s="164"/>
      <c r="E511" s="165">
        <v>25.43</v>
      </c>
      <c r="F511" s="162"/>
      <c r="G511" s="162"/>
      <c r="H511" s="162"/>
      <c r="I511" s="162"/>
      <c r="J511" s="162"/>
      <c r="K511" s="162"/>
      <c r="L511" s="162"/>
      <c r="M511" s="162"/>
      <c r="N511" s="161"/>
      <c r="O511" s="161"/>
      <c r="P511" s="161"/>
      <c r="Q511" s="161"/>
      <c r="R511" s="162"/>
      <c r="S511" s="162"/>
      <c r="T511" s="162"/>
      <c r="U511" s="162"/>
      <c r="V511" s="162"/>
      <c r="W511" s="162"/>
      <c r="X511" s="162"/>
      <c r="Y511" s="162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3" t="s">
        <v>751</v>
      </c>
      <c r="D512" s="164"/>
      <c r="E512" s="165"/>
      <c r="F512" s="162"/>
      <c r="G512" s="162"/>
      <c r="H512" s="162"/>
      <c r="I512" s="162"/>
      <c r="J512" s="162"/>
      <c r="K512" s="162"/>
      <c r="L512" s="162"/>
      <c r="M512" s="162"/>
      <c r="N512" s="161"/>
      <c r="O512" s="161"/>
      <c r="P512" s="161"/>
      <c r="Q512" s="161"/>
      <c r="R512" s="162"/>
      <c r="S512" s="162"/>
      <c r="T512" s="162"/>
      <c r="U512" s="162"/>
      <c r="V512" s="162"/>
      <c r="W512" s="162"/>
      <c r="X512" s="162"/>
      <c r="Y512" s="162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3" t="s">
        <v>752</v>
      </c>
      <c r="D513" s="164"/>
      <c r="E513" s="165">
        <v>35.090000000000003</v>
      </c>
      <c r="F513" s="162"/>
      <c r="G513" s="162"/>
      <c r="H513" s="162"/>
      <c r="I513" s="162"/>
      <c r="J513" s="162"/>
      <c r="K513" s="162"/>
      <c r="L513" s="162"/>
      <c r="M513" s="162"/>
      <c r="N513" s="161"/>
      <c r="O513" s="161"/>
      <c r="P513" s="161"/>
      <c r="Q513" s="161"/>
      <c r="R513" s="162"/>
      <c r="S513" s="162"/>
      <c r="T513" s="162"/>
      <c r="U513" s="162"/>
      <c r="V513" s="162"/>
      <c r="W513" s="162"/>
      <c r="X513" s="162"/>
      <c r="Y513" s="162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3" t="s">
        <v>753</v>
      </c>
      <c r="D514" s="164"/>
      <c r="E514" s="165"/>
      <c r="F514" s="162"/>
      <c r="G514" s="162"/>
      <c r="H514" s="162"/>
      <c r="I514" s="162"/>
      <c r="J514" s="162"/>
      <c r="K514" s="162"/>
      <c r="L514" s="162"/>
      <c r="M514" s="162"/>
      <c r="N514" s="161"/>
      <c r="O514" s="161"/>
      <c r="P514" s="161"/>
      <c r="Q514" s="161"/>
      <c r="R514" s="162"/>
      <c r="S514" s="162"/>
      <c r="T514" s="162"/>
      <c r="U514" s="162"/>
      <c r="V514" s="162"/>
      <c r="W514" s="162"/>
      <c r="X514" s="162"/>
      <c r="Y514" s="162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3" t="s">
        <v>737</v>
      </c>
      <c r="D515" s="164"/>
      <c r="E515" s="165">
        <v>0.03</v>
      </c>
      <c r="F515" s="162"/>
      <c r="G515" s="162"/>
      <c r="H515" s="162"/>
      <c r="I515" s="162"/>
      <c r="J515" s="162"/>
      <c r="K515" s="162"/>
      <c r="L515" s="162"/>
      <c r="M515" s="162"/>
      <c r="N515" s="161"/>
      <c r="O515" s="161"/>
      <c r="P515" s="161"/>
      <c r="Q515" s="161"/>
      <c r="R515" s="162"/>
      <c r="S515" s="162"/>
      <c r="T515" s="162"/>
      <c r="U515" s="162"/>
      <c r="V515" s="162"/>
      <c r="W515" s="162"/>
      <c r="X515" s="162"/>
      <c r="Y515" s="162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3" t="s">
        <v>754</v>
      </c>
      <c r="D516" s="164"/>
      <c r="E516" s="165"/>
      <c r="F516" s="162"/>
      <c r="G516" s="162"/>
      <c r="H516" s="162"/>
      <c r="I516" s="162"/>
      <c r="J516" s="162"/>
      <c r="K516" s="162"/>
      <c r="L516" s="162"/>
      <c r="M516" s="162"/>
      <c r="N516" s="161"/>
      <c r="O516" s="161"/>
      <c r="P516" s="161"/>
      <c r="Q516" s="161"/>
      <c r="R516" s="162"/>
      <c r="S516" s="162"/>
      <c r="T516" s="162"/>
      <c r="U516" s="162"/>
      <c r="V516" s="162"/>
      <c r="W516" s="162"/>
      <c r="X516" s="162"/>
      <c r="Y516" s="162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3" t="s">
        <v>755</v>
      </c>
      <c r="D517" s="164"/>
      <c r="E517" s="165">
        <v>25.44</v>
      </c>
      <c r="F517" s="162"/>
      <c r="G517" s="162"/>
      <c r="H517" s="162"/>
      <c r="I517" s="162"/>
      <c r="J517" s="162"/>
      <c r="K517" s="162"/>
      <c r="L517" s="162"/>
      <c r="M517" s="162"/>
      <c r="N517" s="161"/>
      <c r="O517" s="161"/>
      <c r="P517" s="161"/>
      <c r="Q517" s="161"/>
      <c r="R517" s="162"/>
      <c r="S517" s="162"/>
      <c r="T517" s="162"/>
      <c r="U517" s="162"/>
      <c r="V517" s="162"/>
      <c r="W517" s="162"/>
      <c r="X517" s="162"/>
      <c r="Y517" s="162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3" t="s">
        <v>756</v>
      </c>
      <c r="D518" s="164"/>
      <c r="E518" s="165"/>
      <c r="F518" s="162"/>
      <c r="G518" s="162"/>
      <c r="H518" s="162"/>
      <c r="I518" s="162"/>
      <c r="J518" s="162"/>
      <c r="K518" s="162"/>
      <c r="L518" s="162"/>
      <c r="M518" s="162"/>
      <c r="N518" s="161"/>
      <c r="O518" s="161"/>
      <c r="P518" s="161"/>
      <c r="Q518" s="161"/>
      <c r="R518" s="162"/>
      <c r="S518" s="162"/>
      <c r="T518" s="162"/>
      <c r="U518" s="162"/>
      <c r="V518" s="162"/>
      <c r="W518" s="162"/>
      <c r="X518" s="162"/>
      <c r="Y518" s="162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3" t="s">
        <v>757</v>
      </c>
      <c r="D519" s="164"/>
      <c r="E519" s="165">
        <v>35.340000000000003</v>
      </c>
      <c r="F519" s="162"/>
      <c r="G519" s="162"/>
      <c r="H519" s="162"/>
      <c r="I519" s="162"/>
      <c r="J519" s="162"/>
      <c r="K519" s="162"/>
      <c r="L519" s="162"/>
      <c r="M519" s="162"/>
      <c r="N519" s="161"/>
      <c r="O519" s="161"/>
      <c r="P519" s="161"/>
      <c r="Q519" s="161"/>
      <c r="R519" s="162"/>
      <c r="S519" s="162"/>
      <c r="T519" s="162"/>
      <c r="U519" s="162"/>
      <c r="V519" s="162"/>
      <c r="W519" s="162"/>
      <c r="X519" s="162"/>
      <c r="Y519" s="162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3" t="s">
        <v>758</v>
      </c>
      <c r="D520" s="164"/>
      <c r="E520" s="165"/>
      <c r="F520" s="162"/>
      <c r="G520" s="162"/>
      <c r="H520" s="162"/>
      <c r="I520" s="162"/>
      <c r="J520" s="162"/>
      <c r="K520" s="162"/>
      <c r="L520" s="162"/>
      <c r="M520" s="162"/>
      <c r="N520" s="161"/>
      <c r="O520" s="161"/>
      <c r="P520" s="161"/>
      <c r="Q520" s="161"/>
      <c r="R520" s="162"/>
      <c r="S520" s="162"/>
      <c r="T520" s="162"/>
      <c r="U520" s="162"/>
      <c r="V520" s="162"/>
      <c r="W520" s="162"/>
      <c r="X520" s="162"/>
      <c r="Y520" s="162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3" t="s">
        <v>737</v>
      </c>
      <c r="D521" s="164"/>
      <c r="E521" s="165">
        <v>0.03</v>
      </c>
      <c r="F521" s="162"/>
      <c r="G521" s="162"/>
      <c r="H521" s="162"/>
      <c r="I521" s="162"/>
      <c r="J521" s="162"/>
      <c r="K521" s="162"/>
      <c r="L521" s="162"/>
      <c r="M521" s="162"/>
      <c r="N521" s="161"/>
      <c r="O521" s="161"/>
      <c r="P521" s="161"/>
      <c r="Q521" s="161"/>
      <c r="R521" s="162"/>
      <c r="S521" s="162"/>
      <c r="T521" s="162"/>
      <c r="U521" s="162"/>
      <c r="V521" s="162"/>
      <c r="W521" s="162"/>
      <c r="X521" s="162"/>
      <c r="Y521" s="162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3" t="s">
        <v>759</v>
      </c>
      <c r="D522" s="164"/>
      <c r="E522" s="165"/>
      <c r="F522" s="162"/>
      <c r="G522" s="162"/>
      <c r="H522" s="162"/>
      <c r="I522" s="162"/>
      <c r="J522" s="162"/>
      <c r="K522" s="162"/>
      <c r="L522" s="162"/>
      <c r="M522" s="162"/>
      <c r="N522" s="161"/>
      <c r="O522" s="161"/>
      <c r="P522" s="161"/>
      <c r="Q522" s="161"/>
      <c r="R522" s="162"/>
      <c r="S522" s="162"/>
      <c r="T522" s="162"/>
      <c r="U522" s="162"/>
      <c r="V522" s="162"/>
      <c r="W522" s="162"/>
      <c r="X522" s="162"/>
      <c r="Y522" s="162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3" t="s">
        <v>760</v>
      </c>
      <c r="D523" s="164"/>
      <c r="E523" s="165">
        <v>36.369999999999997</v>
      </c>
      <c r="F523" s="162"/>
      <c r="G523" s="162"/>
      <c r="H523" s="162"/>
      <c r="I523" s="162"/>
      <c r="J523" s="162"/>
      <c r="K523" s="162"/>
      <c r="L523" s="162"/>
      <c r="M523" s="162"/>
      <c r="N523" s="161"/>
      <c r="O523" s="161"/>
      <c r="P523" s="161"/>
      <c r="Q523" s="161"/>
      <c r="R523" s="162"/>
      <c r="S523" s="162"/>
      <c r="T523" s="162"/>
      <c r="U523" s="162"/>
      <c r="V523" s="162"/>
      <c r="W523" s="162"/>
      <c r="X523" s="162"/>
      <c r="Y523" s="162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3" t="s">
        <v>761</v>
      </c>
      <c r="D524" s="164"/>
      <c r="E524" s="165"/>
      <c r="F524" s="162"/>
      <c r="G524" s="162"/>
      <c r="H524" s="162"/>
      <c r="I524" s="162"/>
      <c r="J524" s="162"/>
      <c r="K524" s="162"/>
      <c r="L524" s="162"/>
      <c r="M524" s="162"/>
      <c r="N524" s="161"/>
      <c r="O524" s="161"/>
      <c r="P524" s="161"/>
      <c r="Q524" s="161"/>
      <c r="R524" s="162"/>
      <c r="S524" s="162"/>
      <c r="T524" s="162"/>
      <c r="U524" s="162"/>
      <c r="V524" s="162"/>
      <c r="W524" s="162"/>
      <c r="X524" s="162"/>
      <c r="Y524" s="162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3" t="s">
        <v>762</v>
      </c>
      <c r="D525" s="164"/>
      <c r="E525" s="165">
        <v>50.3</v>
      </c>
      <c r="F525" s="162"/>
      <c r="G525" s="162"/>
      <c r="H525" s="162"/>
      <c r="I525" s="162"/>
      <c r="J525" s="162"/>
      <c r="K525" s="162"/>
      <c r="L525" s="162"/>
      <c r="M525" s="162"/>
      <c r="N525" s="161"/>
      <c r="O525" s="161"/>
      <c r="P525" s="161"/>
      <c r="Q525" s="161"/>
      <c r="R525" s="162"/>
      <c r="S525" s="162"/>
      <c r="T525" s="162"/>
      <c r="U525" s="162"/>
      <c r="V525" s="162"/>
      <c r="W525" s="162"/>
      <c r="X525" s="162"/>
      <c r="Y525" s="162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4" t="s">
        <v>375</v>
      </c>
      <c r="D526" s="169"/>
      <c r="E526" s="170">
        <v>16.760000000000002</v>
      </c>
      <c r="F526" s="162"/>
      <c r="G526" s="162"/>
      <c r="H526" s="162"/>
      <c r="I526" s="162"/>
      <c r="J526" s="162"/>
      <c r="K526" s="162"/>
      <c r="L526" s="162"/>
      <c r="M526" s="162"/>
      <c r="N526" s="161"/>
      <c r="O526" s="161"/>
      <c r="P526" s="161"/>
      <c r="Q526" s="161"/>
      <c r="R526" s="162"/>
      <c r="S526" s="162"/>
      <c r="T526" s="162"/>
      <c r="U526" s="162"/>
      <c r="V526" s="162"/>
      <c r="W526" s="162"/>
      <c r="X526" s="162"/>
      <c r="Y526" s="162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3">
        <v>63</v>
      </c>
      <c r="B527" s="184" t="s">
        <v>763</v>
      </c>
      <c r="C527" s="192" t="s">
        <v>764</v>
      </c>
      <c r="D527" s="185" t="s">
        <v>708</v>
      </c>
      <c r="E527" s="186">
        <v>17.510000000000002</v>
      </c>
      <c r="F527" s="187"/>
      <c r="G527" s="188">
        <f>ROUND(E527*F527,2)</f>
        <v>0</v>
      </c>
      <c r="H527" s="187"/>
      <c r="I527" s="188">
        <f>ROUND(E527*H527,2)</f>
        <v>0</v>
      </c>
      <c r="J527" s="187"/>
      <c r="K527" s="188">
        <f>ROUND(E527*J527,2)</f>
        <v>0</v>
      </c>
      <c r="L527" s="188">
        <v>21</v>
      </c>
      <c r="M527" s="188">
        <f>G527*(1+L527/100)</f>
        <v>0</v>
      </c>
      <c r="N527" s="186">
        <v>3.5580000000000001E-2</v>
      </c>
      <c r="O527" s="186">
        <f>ROUND(E527*N527,2)</f>
        <v>0.62</v>
      </c>
      <c r="P527" s="186">
        <v>0</v>
      </c>
      <c r="Q527" s="186">
        <f>ROUND(E527*P527,2)</f>
        <v>0</v>
      </c>
      <c r="R527" s="188" t="s">
        <v>319</v>
      </c>
      <c r="S527" s="188" t="s">
        <v>320</v>
      </c>
      <c r="T527" s="189" t="s">
        <v>320</v>
      </c>
      <c r="U527" s="162">
        <v>0.4</v>
      </c>
      <c r="V527" s="162">
        <f>ROUND(E527*U527,2)</f>
        <v>7</v>
      </c>
      <c r="W527" s="162"/>
      <c r="X527" s="162" t="s">
        <v>321</v>
      </c>
      <c r="Y527" s="162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3" t="s">
        <v>335</v>
      </c>
      <c r="D528" s="164"/>
      <c r="E528" s="165"/>
      <c r="F528" s="162"/>
      <c r="G528" s="162"/>
      <c r="H528" s="162"/>
      <c r="I528" s="162"/>
      <c r="J528" s="162"/>
      <c r="K528" s="162"/>
      <c r="L528" s="162"/>
      <c r="M528" s="162"/>
      <c r="N528" s="161"/>
      <c r="O528" s="161"/>
      <c r="P528" s="161"/>
      <c r="Q528" s="161"/>
      <c r="R528" s="162"/>
      <c r="S528" s="162"/>
      <c r="T528" s="162"/>
      <c r="U528" s="162"/>
      <c r="V528" s="162"/>
      <c r="W528" s="162"/>
      <c r="X528" s="162"/>
      <c r="Y528" s="162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3" t="s">
        <v>539</v>
      </c>
      <c r="D529" s="164"/>
      <c r="E529" s="165"/>
      <c r="F529" s="162"/>
      <c r="G529" s="162"/>
      <c r="H529" s="162"/>
      <c r="I529" s="162"/>
      <c r="J529" s="162"/>
      <c r="K529" s="162"/>
      <c r="L529" s="162"/>
      <c r="M529" s="162"/>
      <c r="N529" s="161"/>
      <c r="O529" s="161"/>
      <c r="P529" s="161"/>
      <c r="Q529" s="161"/>
      <c r="R529" s="162"/>
      <c r="S529" s="162"/>
      <c r="T529" s="162"/>
      <c r="U529" s="162"/>
      <c r="V529" s="162"/>
      <c r="W529" s="162"/>
      <c r="X529" s="162"/>
      <c r="Y529" s="162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3" t="s">
        <v>765</v>
      </c>
      <c r="D530" s="164"/>
      <c r="E530" s="165">
        <v>18.41</v>
      </c>
      <c r="F530" s="162"/>
      <c r="G530" s="162"/>
      <c r="H530" s="162"/>
      <c r="I530" s="162"/>
      <c r="J530" s="162"/>
      <c r="K530" s="162"/>
      <c r="L530" s="162"/>
      <c r="M530" s="162"/>
      <c r="N530" s="161"/>
      <c r="O530" s="161"/>
      <c r="P530" s="161"/>
      <c r="Q530" s="161"/>
      <c r="R530" s="162"/>
      <c r="S530" s="162"/>
      <c r="T530" s="162"/>
      <c r="U530" s="162"/>
      <c r="V530" s="162"/>
      <c r="W530" s="162"/>
      <c r="X530" s="162"/>
      <c r="Y530" s="162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3" t="s">
        <v>766</v>
      </c>
      <c r="D531" s="164"/>
      <c r="E531" s="165">
        <v>-0.9</v>
      </c>
      <c r="F531" s="162"/>
      <c r="G531" s="162"/>
      <c r="H531" s="162"/>
      <c r="I531" s="162"/>
      <c r="J531" s="162"/>
      <c r="K531" s="162"/>
      <c r="L531" s="162"/>
      <c r="M531" s="162"/>
      <c r="N531" s="161"/>
      <c r="O531" s="161"/>
      <c r="P531" s="161"/>
      <c r="Q531" s="161"/>
      <c r="R531" s="162"/>
      <c r="S531" s="162"/>
      <c r="T531" s="162"/>
      <c r="U531" s="162"/>
      <c r="V531" s="162"/>
      <c r="W531" s="162"/>
      <c r="X531" s="162"/>
      <c r="Y531" s="162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3">
        <v>64</v>
      </c>
      <c r="B532" s="184" t="s">
        <v>767</v>
      </c>
      <c r="C532" s="192" t="s">
        <v>768</v>
      </c>
      <c r="D532" s="185" t="s">
        <v>389</v>
      </c>
      <c r="E532" s="186">
        <v>1.2337499999999999</v>
      </c>
      <c r="F532" s="187"/>
      <c r="G532" s="188">
        <f>ROUND(E532*F532,2)</f>
        <v>0</v>
      </c>
      <c r="H532" s="187"/>
      <c r="I532" s="188">
        <f>ROUND(E532*H532,2)</f>
        <v>0</v>
      </c>
      <c r="J532" s="187"/>
      <c r="K532" s="188">
        <f>ROUND(E532*J532,2)</f>
        <v>0</v>
      </c>
      <c r="L532" s="188">
        <v>21</v>
      </c>
      <c r="M532" s="188">
        <f>G532*(1+L532/100)</f>
        <v>0</v>
      </c>
      <c r="N532" s="186">
        <v>1.02092</v>
      </c>
      <c r="O532" s="186">
        <f>ROUND(E532*N532,2)</f>
        <v>1.26</v>
      </c>
      <c r="P532" s="186">
        <v>0</v>
      </c>
      <c r="Q532" s="186">
        <f>ROUND(E532*P532,2)</f>
        <v>0</v>
      </c>
      <c r="R532" s="188" t="s">
        <v>319</v>
      </c>
      <c r="S532" s="188" t="s">
        <v>320</v>
      </c>
      <c r="T532" s="189" t="s">
        <v>320</v>
      </c>
      <c r="U532" s="162">
        <v>54.167999999999999</v>
      </c>
      <c r="V532" s="162">
        <f>ROUND(E532*U532,2)</f>
        <v>66.83</v>
      </c>
      <c r="W532" s="162"/>
      <c r="X532" s="162" t="s">
        <v>321</v>
      </c>
      <c r="Y532" s="162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78" t="s">
        <v>769</v>
      </c>
      <c r="D533" s="279"/>
      <c r="E533" s="279"/>
      <c r="F533" s="279"/>
      <c r="G533" s="279"/>
      <c r="H533" s="162"/>
      <c r="I533" s="162"/>
      <c r="J533" s="162"/>
      <c r="K533" s="162"/>
      <c r="L533" s="162"/>
      <c r="M533" s="162"/>
      <c r="N533" s="161"/>
      <c r="O533" s="161"/>
      <c r="P533" s="161"/>
      <c r="Q533" s="161"/>
      <c r="R533" s="162"/>
      <c r="S533" s="162"/>
      <c r="T533" s="162"/>
      <c r="U533" s="162"/>
      <c r="V533" s="162"/>
      <c r="W533" s="162"/>
      <c r="X533" s="162"/>
      <c r="Y533" s="162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3" t="s">
        <v>770</v>
      </c>
      <c r="D534" s="164"/>
      <c r="E534" s="165"/>
      <c r="F534" s="162"/>
      <c r="G534" s="162"/>
      <c r="H534" s="162"/>
      <c r="I534" s="162"/>
      <c r="J534" s="162"/>
      <c r="K534" s="162"/>
      <c r="L534" s="162"/>
      <c r="M534" s="162"/>
      <c r="N534" s="161"/>
      <c r="O534" s="161"/>
      <c r="P534" s="161"/>
      <c r="Q534" s="161"/>
      <c r="R534" s="162"/>
      <c r="S534" s="162"/>
      <c r="T534" s="162"/>
      <c r="U534" s="162"/>
      <c r="V534" s="162"/>
      <c r="W534" s="162"/>
      <c r="X534" s="162"/>
      <c r="Y534" s="162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3" t="s">
        <v>771</v>
      </c>
      <c r="D535" s="164"/>
      <c r="E535" s="165">
        <v>0.87</v>
      </c>
      <c r="F535" s="162"/>
      <c r="G535" s="162"/>
      <c r="H535" s="162"/>
      <c r="I535" s="162"/>
      <c r="J535" s="162"/>
      <c r="K535" s="162"/>
      <c r="L535" s="162"/>
      <c r="M535" s="162"/>
      <c r="N535" s="161"/>
      <c r="O535" s="161"/>
      <c r="P535" s="161"/>
      <c r="Q535" s="161"/>
      <c r="R535" s="162"/>
      <c r="S535" s="162"/>
      <c r="T535" s="162"/>
      <c r="U535" s="162"/>
      <c r="V535" s="162"/>
      <c r="W535" s="162"/>
      <c r="X535" s="162"/>
      <c r="Y535" s="162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3" t="s">
        <v>772</v>
      </c>
      <c r="D536" s="164"/>
      <c r="E536" s="165"/>
      <c r="F536" s="162"/>
      <c r="G536" s="162"/>
      <c r="H536" s="162"/>
      <c r="I536" s="162"/>
      <c r="J536" s="162"/>
      <c r="K536" s="162"/>
      <c r="L536" s="162"/>
      <c r="M536" s="162"/>
      <c r="N536" s="161"/>
      <c r="O536" s="161"/>
      <c r="P536" s="161"/>
      <c r="Q536" s="161"/>
      <c r="R536" s="162"/>
      <c r="S536" s="162"/>
      <c r="T536" s="162"/>
      <c r="U536" s="162"/>
      <c r="V536" s="162"/>
      <c r="W536" s="162"/>
      <c r="X536" s="162"/>
      <c r="Y536" s="162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3" t="s">
        <v>773</v>
      </c>
      <c r="D537" s="164"/>
      <c r="E537" s="165">
        <v>0.3</v>
      </c>
      <c r="F537" s="162"/>
      <c r="G537" s="162"/>
      <c r="H537" s="162"/>
      <c r="I537" s="162"/>
      <c r="J537" s="162"/>
      <c r="K537" s="162"/>
      <c r="L537" s="162"/>
      <c r="M537" s="162"/>
      <c r="N537" s="161"/>
      <c r="O537" s="161"/>
      <c r="P537" s="161"/>
      <c r="Q537" s="161"/>
      <c r="R537" s="162"/>
      <c r="S537" s="162"/>
      <c r="T537" s="162"/>
      <c r="U537" s="162"/>
      <c r="V537" s="162"/>
      <c r="W537" s="162"/>
      <c r="X537" s="162"/>
      <c r="Y537" s="162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4" t="s">
        <v>375</v>
      </c>
      <c r="D538" s="169"/>
      <c r="E538" s="170">
        <v>0.06</v>
      </c>
      <c r="F538" s="162"/>
      <c r="G538" s="162"/>
      <c r="H538" s="162"/>
      <c r="I538" s="162"/>
      <c r="J538" s="162"/>
      <c r="K538" s="162"/>
      <c r="L538" s="162"/>
      <c r="M538" s="162"/>
      <c r="N538" s="161"/>
      <c r="O538" s="161"/>
      <c r="P538" s="161"/>
      <c r="Q538" s="161"/>
      <c r="R538" s="162"/>
      <c r="S538" s="162"/>
      <c r="T538" s="162"/>
      <c r="U538" s="162"/>
      <c r="V538" s="162"/>
      <c r="W538" s="162"/>
      <c r="X538" s="162"/>
      <c r="Y538" s="162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3">
        <v>65</v>
      </c>
      <c r="B539" s="184" t="s">
        <v>774</v>
      </c>
      <c r="C539" s="192" t="s">
        <v>775</v>
      </c>
      <c r="D539" s="185" t="s">
        <v>333</v>
      </c>
      <c r="E539" s="186">
        <v>55.352469999999997</v>
      </c>
      <c r="F539" s="187"/>
      <c r="G539" s="188">
        <f>ROUND(E539*F539,2)</f>
        <v>0</v>
      </c>
      <c r="H539" s="187"/>
      <c r="I539" s="188">
        <f>ROUND(E539*H539,2)</f>
        <v>0</v>
      </c>
      <c r="J539" s="187"/>
      <c r="K539" s="188">
        <f>ROUND(E539*J539,2)</f>
        <v>0</v>
      </c>
      <c r="L539" s="188">
        <v>21</v>
      </c>
      <c r="M539" s="188">
        <f>G539*(1+L539/100)</f>
        <v>0</v>
      </c>
      <c r="N539" s="186">
        <v>4.5969999999999997E-2</v>
      </c>
      <c r="O539" s="186">
        <f>ROUND(E539*N539,2)</f>
        <v>2.54</v>
      </c>
      <c r="P539" s="186">
        <v>0</v>
      </c>
      <c r="Q539" s="186">
        <f>ROUND(E539*P539,2)</f>
        <v>0</v>
      </c>
      <c r="R539" s="188" t="s">
        <v>319</v>
      </c>
      <c r="S539" s="188" t="s">
        <v>320</v>
      </c>
      <c r="T539" s="189" t="s">
        <v>320</v>
      </c>
      <c r="U539" s="162">
        <v>2.2999999999999998</v>
      </c>
      <c r="V539" s="162">
        <f>ROUND(E539*U539,2)</f>
        <v>127.31</v>
      </c>
      <c r="W539" s="162"/>
      <c r="X539" s="162" t="s">
        <v>321</v>
      </c>
      <c r="Y539" s="162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78" t="s">
        <v>776</v>
      </c>
      <c r="D540" s="279"/>
      <c r="E540" s="279"/>
      <c r="F540" s="279"/>
      <c r="G540" s="279"/>
      <c r="H540" s="162"/>
      <c r="I540" s="162"/>
      <c r="J540" s="162"/>
      <c r="K540" s="162"/>
      <c r="L540" s="162"/>
      <c r="M540" s="162"/>
      <c r="N540" s="161"/>
      <c r="O540" s="161"/>
      <c r="P540" s="161"/>
      <c r="Q540" s="161"/>
      <c r="R540" s="162"/>
      <c r="S540" s="162"/>
      <c r="T540" s="162"/>
      <c r="U540" s="162"/>
      <c r="V540" s="162"/>
      <c r="W540" s="162"/>
      <c r="X540" s="162"/>
      <c r="Y540" s="162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">
      <c r="A541" s="158"/>
      <c r="B541" s="159"/>
      <c r="C541" s="282" t="s">
        <v>777</v>
      </c>
      <c r="D541" s="283"/>
      <c r="E541" s="283"/>
      <c r="F541" s="283"/>
      <c r="G541" s="283"/>
      <c r="H541" s="162"/>
      <c r="I541" s="162"/>
      <c r="J541" s="162"/>
      <c r="K541" s="162"/>
      <c r="L541" s="162"/>
      <c r="M541" s="162"/>
      <c r="N541" s="161"/>
      <c r="O541" s="161"/>
      <c r="P541" s="161"/>
      <c r="Q541" s="161"/>
      <c r="R541" s="162"/>
      <c r="S541" s="162"/>
      <c r="T541" s="162"/>
      <c r="U541" s="162"/>
      <c r="V541" s="162"/>
      <c r="W541" s="162"/>
      <c r="X541" s="162"/>
      <c r="Y541" s="162"/>
      <c r="Z541" s="151"/>
      <c r="AA541" s="151"/>
      <c r="AB541" s="151"/>
      <c r="AC541" s="151"/>
      <c r="AD541" s="151"/>
      <c r="AE541" s="151"/>
      <c r="AF541" s="151"/>
      <c r="AG541" s="151" t="s">
        <v>344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3" t="s">
        <v>778</v>
      </c>
      <c r="D542" s="164"/>
      <c r="E542" s="165"/>
      <c r="F542" s="162"/>
      <c r="G542" s="162"/>
      <c r="H542" s="162"/>
      <c r="I542" s="162"/>
      <c r="J542" s="162"/>
      <c r="K542" s="162"/>
      <c r="L542" s="162"/>
      <c r="M542" s="162"/>
      <c r="N542" s="161"/>
      <c r="O542" s="161"/>
      <c r="P542" s="161"/>
      <c r="Q542" s="161"/>
      <c r="R542" s="162"/>
      <c r="S542" s="162"/>
      <c r="T542" s="162"/>
      <c r="U542" s="162"/>
      <c r="V542" s="162"/>
      <c r="W542" s="162"/>
      <c r="X542" s="162"/>
      <c r="Y542" s="162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3" t="s">
        <v>779</v>
      </c>
      <c r="D543" s="164"/>
      <c r="E543" s="165">
        <v>9.9600000000000009</v>
      </c>
      <c r="F543" s="162"/>
      <c r="G543" s="162"/>
      <c r="H543" s="162"/>
      <c r="I543" s="162"/>
      <c r="J543" s="162"/>
      <c r="K543" s="162"/>
      <c r="L543" s="162"/>
      <c r="M543" s="162"/>
      <c r="N543" s="161"/>
      <c r="O543" s="161"/>
      <c r="P543" s="161"/>
      <c r="Q543" s="161"/>
      <c r="R543" s="162"/>
      <c r="S543" s="162"/>
      <c r="T543" s="162"/>
      <c r="U543" s="162"/>
      <c r="V543" s="162"/>
      <c r="W543" s="162"/>
      <c r="X543" s="162"/>
      <c r="Y543" s="162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3" t="s">
        <v>779</v>
      </c>
      <c r="D544" s="164"/>
      <c r="E544" s="165">
        <v>9.9600000000000009</v>
      </c>
      <c r="F544" s="162"/>
      <c r="G544" s="162"/>
      <c r="H544" s="162"/>
      <c r="I544" s="162"/>
      <c r="J544" s="162"/>
      <c r="K544" s="162"/>
      <c r="L544" s="162"/>
      <c r="M544" s="162"/>
      <c r="N544" s="161"/>
      <c r="O544" s="161"/>
      <c r="P544" s="161"/>
      <c r="Q544" s="161"/>
      <c r="R544" s="162"/>
      <c r="S544" s="162"/>
      <c r="T544" s="162"/>
      <c r="U544" s="162"/>
      <c r="V544" s="162"/>
      <c r="W544" s="162"/>
      <c r="X544" s="162"/>
      <c r="Y544" s="162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3" t="s">
        <v>780</v>
      </c>
      <c r="D545" s="164"/>
      <c r="E545" s="165"/>
      <c r="F545" s="162"/>
      <c r="G545" s="162"/>
      <c r="H545" s="162"/>
      <c r="I545" s="162"/>
      <c r="J545" s="162"/>
      <c r="K545" s="162"/>
      <c r="L545" s="162"/>
      <c r="M545" s="162"/>
      <c r="N545" s="161"/>
      <c r="O545" s="161"/>
      <c r="P545" s="161"/>
      <c r="Q545" s="161"/>
      <c r="R545" s="162"/>
      <c r="S545" s="162"/>
      <c r="T545" s="162"/>
      <c r="U545" s="162"/>
      <c r="V545" s="162"/>
      <c r="W545" s="162"/>
      <c r="X545" s="162"/>
      <c r="Y545" s="162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3" t="s">
        <v>781</v>
      </c>
      <c r="D546" s="164"/>
      <c r="E546" s="165">
        <v>17.72</v>
      </c>
      <c r="F546" s="162"/>
      <c r="G546" s="162"/>
      <c r="H546" s="162"/>
      <c r="I546" s="162"/>
      <c r="J546" s="162"/>
      <c r="K546" s="162"/>
      <c r="L546" s="162"/>
      <c r="M546" s="162"/>
      <c r="N546" s="161"/>
      <c r="O546" s="161"/>
      <c r="P546" s="161"/>
      <c r="Q546" s="161"/>
      <c r="R546" s="162"/>
      <c r="S546" s="162"/>
      <c r="T546" s="162"/>
      <c r="U546" s="162"/>
      <c r="V546" s="162"/>
      <c r="W546" s="162"/>
      <c r="X546" s="162"/>
      <c r="Y546" s="162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3" t="s">
        <v>781</v>
      </c>
      <c r="D547" s="164"/>
      <c r="E547" s="165">
        <v>17.72</v>
      </c>
      <c r="F547" s="162"/>
      <c r="G547" s="162"/>
      <c r="H547" s="162"/>
      <c r="I547" s="162"/>
      <c r="J547" s="162"/>
      <c r="K547" s="162"/>
      <c r="L547" s="162"/>
      <c r="M547" s="162"/>
      <c r="N547" s="161"/>
      <c r="O547" s="161"/>
      <c r="P547" s="161"/>
      <c r="Q547" s="161"/>
      <c r="R547" s="162"/>
      <c r="S547" s="162"/>
      <c r="T547" s="162"/>
      <c r="U547" s="162"/>
      <c r="V547" s="162"/>
      <c r="W547" s="162"/>
      <c r="X547" s="162"/>
      <c r="Y547" s="162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3">
        <v>66</v>
      </c>
      <c r="B548" s="184" t="s">
        <v>782</v>
      </c>
      <c r="C548" s="192" t="s">
        <v>783</v>
      </c>
      <c r="D548" s="185" t="s">
        <v>333</v>
      </c>
      <c r="E548" s="186">
        <v>55.352469999999997</v>
      </c>
      <c r="F548" s="187"/>
      <c r="G548" s="188">
        <f>ROUND(E548*F548,2)</f>
        <v>0</v>
      </c>
      <c r="H548" s="187"/>
      <c r="I548" s="188">
        <f>ROUND(E548*H548,2)</f>
        <v>0</v>
      </c>
      <c r="J548" s="187"/>
      <c r="K548" s="188">
        <f>ROUND(E548*J548,2)</f>
        <v>0</v>
      </c>
      <c r="L548" s="188">
        <v>21</v>
      </c>
      <c r="M548" s="188">
        <f>G548*(1+L548/100)</f>
        <v>0</v>
      </c>
      <c r="N548" s="186">
        <v>0</v>
      </c>
      <c r="O548" s="186">
        <f>ROUND(E548*N548,2)</f>
        <v>0</v>
      </c>
      <c r="P548" s="186">
        <v>0</v>
      </c>
      <c r="Q548" s="186">
        <f>ROUND(E548*P548,2)</f>
        <v>0</v>
      </c>
      <c r="R548" s="188" t="s">
        <v>319</v>
      </c>
      <c r="S548" s="188" t="s">
        <v>320</v>
      </c>
      <c r="T548" s="189" t="s">
        <v>320</v>
      </c>
      <c r="U548" s="162">
        <v>0.33800000000000002</v>
      </c>
      <c r="V548" s="162">
        <f>ROUND(E548*U548,2)</f>
        <v>18.71</v>
      </c>
      <c r="W548" s="162"/>
      <c r="X548" s="162" t="s">
        <v>321</v>
      </c>
      <c r="Y548" s="162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78" t="s">
        <v>776</v>
      </c>
      <c r="D549" s="279"/>
      <c r="E549" s="279"/>
      <c r="F549" s="279"/>
      <c r="G549" s="279"/>
      <c r="H549" s="162"/>
      <c r="I549" s="162"/>
      <c r="J549" s="162"/>
      <c r="K549" s="162"/>
      <c r="L549" s="162"/>
      <c r="M549" s="162"/>
      <c r="N549" s="161"/>
      <c r="O549" s="161"/>
      <c r="P549" s="161"/>
      <c r="Q549" s="161"/>
      <c r="R549" s="162"/>
      <c r="S549" s="162"/>
      <c r="T549" s="162"/>
      <c r="U549" s="162"/>
      <c r="V549" s="162"/>
      <c r="W549" s="162"/>
      <c r="X549" s="162"/>
      <c r="Y549" s="162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3" t="s">
        <v>784</v>
      </c>
      <c r="D550" s="164"/>
      <c r="E550" s="165">
        <v>55.35</v>
      </c>
      <c r="F550" s="162"/>
      <c r="G550" s="162"/>
      <c r="H550" s="162"/>
      <c r="I550" s="162"/>
      <c r="J550" s="162"/>
      <c r="K550" s="162"/>
      <c r="L550" s="162"/>
      <c r="M550" s="162"/>
      <c r="N550" s="161"/>
      <c r="O550" s="161"/>
      <c r="P550" s="161"/>
      <c r="Q550" s="161"/>
      <c r="R550" s="162"/>
      <c r="S550" s="162"/>
      <c r="T550" s="162"/>
      <c r="U550" s="162"/>
      <c r="V550" s="162"/>
      <c r="W550" s="162"/>
      <c r="X550" s="162"/>
      <c r="Y550" s="162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3">
        <v>67</v>
      </c>
      <c r="B551" s="184" t="s">
        <v>785</v>
      </c>
      <c r="C551" s="192" t="s">
        <v>786</v>
      </c>
      <c r="D551" s="185" t="s">
        <v>708</v>
      </c>
      <c r="E551" s="186">
        <v>44</v>
      </c>
      <c r="F551" s="187"/>
      <c r="G551" s="188">
        <f>ROUND(E551*F551,2)</f>
        <v>0</v>
      </c>
      <c r="H551" s="187"/>
      <c r="I551" s="188">
        <f>ROUND(E551*H551,2)</f>
        <v>0</v>
      </c>
      <c r="J551" s="187"/>
      <c r="K551" s="188">
        <f>ROUND(E551*J551,2)</f>
        <v>0</v>
      </c>
      <c r="L551" s="188">
        <v>21</v>
      </c>
      <c r="M551" s="188">
        <f>G551*(1+L551/100)</f>
        <v>0</v>
      </c>
      <c r="N551" s="186">
        <v>0.11369</v>
      </c>
      <c r="O551" s="186">
        <f>ROUND(E551*N551,2)</f>
        <v>5</v>
      </c>
      <c r="P551" s="186">
        <v>0</v>
      </c>
      <c r="Q551" s="186">
        <f>ROUND(E551*P551,2)</f>
        <v>0</v>
      </c>
      <c r="R551" s="188" t="s">
        <v>319</v>
      </c>
      <c r="S551" s="188" t="s">
        <v>320</v>
      </c>
      <c r="T551" s="189" t="s">
        <v>320</v>
      </c>
      <c r="U551" s="162">
        <v>0.56850000000000001</v>
      </c>
      <c r="V551" s="162">
        <f>ROUND(E551*U551,2)</f>
        <v>25.01</v>
      </c>
      <c r="W551" s="162"/>
      <c r="X551" s="162" t="s">
        <v>321</v>
      </c>
      <c r="Y551" s="162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78" t="s">
        <v>787</v>
      </c>
      <c r="D552" s="279"/>
      <c r="E552" s="279"/>
      <c r="F552" s="279"/>
      <c r="G552" s="279"/>
      <c r="H552" s="162"/>
      <c r="I552" s="162"/>
      <c r="J552" s="162"/>
      <c r="K552" s="162"/>
      <c r="L552" s="162"/>
      <c r="M552" s="162"/>
      <c r="N552" s="161"/>
      <c r="O552" s="161"/>
      <c r="P552" s="161"/>
      <c r="Q552" s="161"/>
      <c r="R552" s="162"/>
      <c r="S552" s="162"/>
      <c r="T552" s="162"/>
      <c r="U552" s="162"/>
      <c r="V552" s="162"/>
      <c r="W552" s="162"/>
      <c r="X552" s="162"/>
      <c r="Y552" s="162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90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3" t="s">
        <v>778</v>
      </c>
      <c r="D553" s="164"/>
      <c r="E553" s="165"/>
      <c r="F553" s="162"/>
      <c r="G553" s="162"/>
      <c r="H553" s="162"/>
      <c r="I553" s="162"/>
      <c r="J553" s="162"/>
      <c r="K553" s="162"/>
      <c r="L553" s="162"/>
      <c r="M553" s="162"/>
      <c r="N553" s="161"/>
      <c r="O553" s="161"/>
      <c r="P553" s="161"/>
      <c r="Q553" s="161"/>
      <c r="R553" s="162"/>
      <c r="S553" s="162"/>
      <c r="T553" s="162"/>
      <c r="U553" s="162"/>
      <c r="V553" s="162"/>
      <c r="W553" s="162"/>
      <c r="X553" s="162"/>
      <c r="Y553" s="162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3" t="s">
        <v>788</v>
      </c>
      <c r="D554" s="164"/>
      <c r="E554" s="165">
        <v>22</v>
      </c>
      <c r="F554" s="162"/>
      <c r="G554" s="162"/>
      <c r="H554" s="162"/>
      <c r="I554" s="162"/>
      <c r="J554" s="162"/>
      <c r="K554" s="162"/>
      <c r="L554" s="162"/>
      <c r="M554" s="162"/>
      <c r="N554" s="161"/>
      <c r="O554" s="161"/>
      <c r="P554" s="161"/>
      <c r="Q554" s="161"/>
      <c r="R554" s="162"/>
      <c r="S554" s="162"/>
      <c r="T554" s="162"/>
      <c r="U554" s="162"/>
      <c r="V554" s="162"/>
      <c r="W554" s="162"/>
      <c r="X554" s="162"/>
      <c r="Y554" s="162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3" t="s">
        <v>788</v>
      </c>
      <c r="D555" s="164"/>
      <c r="E555" s="165">
        <v>22</v>
      </c>
      <c r="F555" s="162"/>
      <c r="G555" s="162"/>
      <c r="H555" s="162"/>
      <c r="I555" s="162"/>
      <c r="J555" s="162"/>
      <c r="K555" s="162"/>
      <c r="L555" s="162"/>
      <c r="M555" s="162"/>
      <c r="N555" s="161"/>
      <c r="O555" s="161"/>
      <c r="P555" s="161"/>
      <c r="Q555" s="161"/>
      <c r="R555" s="162"/>
      <c r="S555" s="162"/>
      <c r="T555" s="162"/>
      <c r="U555" s="162"/>
      <c r="V555" s="162"/>
      <c r="W555" s="162"/>
      <c r="X555" s="162"/>
      <c r="Y555" s="162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3">
        <v>68</v>
      </c>
      <c r="B556" s="184" t="s">
        <v>789</v>
      </c>
      <c r="C556" s="192" t="s">
        <v>790</v>
      </c>
      <c r="D556" s="185" t="s">
        <v>333</v>
      </c>
      <c r="E556" s="186">
        <v>18.23</v>
      </c>
      <c r="F556" s="187"/>
      <c r="G556" s="188">
        <f>ROUND(E556*F556,2)</f>
        <v>0</v>
      </c>
      <c r="H556" s="187"/>
      <c r="I556" s="188">
        <f>ROUND(E556*H556,2)</f>
        <v>0</v>
      </c>
      <c r="J556" s="187"/>
      <c r="K556" s="188">
        <f>ROUND(E556*J556,2)</f>
        <v>0</v>
      </c>
      <c r="L556" s="188">
        <v>21</v>
      </c>
      <c r="M556" s="188">
        <f>G556*(1+L556/100)</f>
        <v>0</v>
      </c>
      <c r="N556" s="186">
        <v>1.6930000000000001E-2</v>
      </c>
      <c r="O556" s="186">
        <f>ROUND(E556*N556,2)</f>
        <v>0.31</v>
      </c>
      <c r="P556" s="186">
        <v>0</v>
      </c>
      <c r="Q556" s="186">
        <f>ROUND(E556*P556,2)</f>
        <v>0</v>
      </c>
      <c r="R556" s="188" t="s">
        <v>319</v>
      </c>
      <c r="S556" s="188" t="s">
        <v>320</v>
      </c>
      <c r="T556" s="189" t="s">
        <v>320</v>
      </c>
      <c r="U556" s="162">
        <v>1.5396000000000001</v>
      </c>
      <c r="V556" s="162">
        <f>ROUND(E556*U556,2)</f>
        <v>28.07</v>
      </c>
      <c r="W556" s="162"/>
      <c r="X556" s="162" t="s">
        <v>321</v>
      </c>
      <c r="Y556" s="162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3" t="s">
        <v>778</v>
      </c>
      <c r="D557" s="164"/>
      <c r="E557" s="165"/>
      <c r="F557" s="162"/>
      <c r="G557" s="162"/>
      <c r="H557" s="162"/>
      <c r="I557" s="162"/>
      <c r="J557" s="162"/>
      <c r="K557" s="162"/>
      <c r="L557" s="162"/>
      <c r="M557" s="162"/>
      <c r="N557" s="161"/>
      <c r="O557" s="161"/>
      <c r="P557" s="161"/>
      <c r="Q557" s="161"/>
      <c r="R557" s="162"/>
      <c r="S557" s="162"/>
      <c r="T557" s="162"/>
      <c r="U557" s="162"/>
      <c r="V557" s="162"/>
      <c r="W557" s="162"/>
      <c r="X557" s="162"/>
      <c r="Y557" s="162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3" t="s">
        <v>791</v>
      </c>
      <c r="D558" s="164"/>
      <c r="E558" s="165">
        <v>3.65</v>
      </c>
      <c r="F558" s="162"/>
      <c r="G558" s="162"/>
      <c r="H558" s="162"/>
      <c r="I558" s="162"/>
      <c r="J558" s="162"/>
      <c r="K558" s="162"/>
      <c r="L558" s="162"/>
      <c r="M558" s="162"/>
      <c r="N558" s="161"/>
      <c r="O558" s="161"/>
      <c r="P558" s="161"/>
      <c r="Q558" s="161"/>
      <c r="R558" s="162"/>
      <c r="S558" s="162"/>
      <c r="T558" s="162"/>
      <c r="U558" s="162"/>
      <c r="V558" s="162"/>
      <c r="W558" s="162"/>
      <c r="X558" s="162"/>
      <c r="Y558" s="162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3" t="s">
        <v>792</v>
      </c>
      <c r="D559" s="164"/>
      <c r="E559" s="165">
        <v>5.6</v>
      </c>
      <c r="F559" s="162"/>
      <c r="G559" s="162"/>
      <c r="H559" s="162"/>
      <c r="I559" s="162"/>
      <c r="J559" s="162"/>
      <c r="K559" s="162"/>
      <c r="L559" s="162"/>
      <c r="M559" s="162"/>
      <c r="N559" s="161"/>
      <c r="O559" s="161"/>
      <c r="P559" s="161"/>
      <c r="Q559" s="161"/>
      <c r="R559" s="162"/>
      <c r="S559" s="162"/>
      <c r="T559" s="162"/>
      <c r="U559" s="162"/>
      <c r="V559" s="162"/>
      <c r="W559" s="162"/>
      <c r="X559" s="162"/>
      <c r="Y559" s="162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3" t="s">
        <v>791</v>
      </c>
      <c r="D560" s="164"/>
      <c r="E560" s="165">
        <v>3.65</v>
      </c>
      <c r="F560" s="162"/>
      <c r="G560" s="162"/>
      <c r="H560" s="162"/>
      <c r="I560" s="162"/>
      <c r="J560" s="162"/>
      <c r="K560" s="162"/>
      <c r="L560" s="162"/>
      <c r="M560" s="162"/>
      <c r="N560" s="161"/>
      <c r="O560" s="161"/>
      <c r="P560" s="161"/>
      <c r="Q560" s="161"/>
      <c r="R560" s="162"/>
      <c r="S560" s="162"/>
      <c r="T560" s="162"/>
      <c r="U560" s="162"/>
      <c r="V560" s="162"/>
      <c r="W560" s="162"/>
      <c r="X560" s="162"/>
      <c r="Y560" s="162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3" t="s">
        <v>793</v>
      </c>
      <c r="D561" s="164"/>
      <c r="E561" s="165">
        <v>5.32</v>
      </c>
      <c r="F561" s="162"/>
      <c r="G561" s="162"/>
      <c r="H561" s="162"/>
      <c r="I561" s="162"/>
      <c r="J561" s="162"/>
      <c r="K561" s="162"/>
      <c r="L561" s="162"/>
      <c r="M561" s="162"/>
      <c r="N561" s="161"/>
      <c r="O561" s="161"/>
      <c r="P561" s="161"/>
      <c r="Q561" s="161"/>
      <c r="R561" s="162"/>
      <c r="S561" s="162"/>
      <c r="T561" s="162"/>
      <c r="U561" s="162"/>
      <c r="V561" s="162"/>
      <c r="W561" s="162"/>
      <c r="X561" s="162"/>
      <c r="Y561" s="162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3">
        <v>69</v>
      </c>
      <c r="B562" s="184" t="s">
        <v>794</v>
      </c>
      <c r="C562" s="192" t="s">
        <v>795</v>
      </c>
      <c r="D562" s="185" t="s">
        <v>333</v>
      </c>
      <c r="E562" s="186">
        <v>18.23</v>
      </c>
      <c r="F562" s="187"/>
      <c r="G562" s="188">
        <f>ROUND(E562*F562,2)</f>
        <v>0</v>
      </c>
      <c r="H562" s="187"/>
      <c r="I562" s="188">
        <f>ROUND(E562*H562,2)</f>
        <v>0</v>
      </c>
      <c r="J562" s="187"/>
      <c r="K562" s="188">
        <f>ROUND(E562*J562,2)</f>
        <v>0</v>
      </c>
      <c r="L562" s="188">
        <v>21</v>
      </c>
      <c r="M562" s="188">
        <f>G562*(1+L562/100)</f>
        <v>0</v>
      </c>
      <c r="N562" s="186">
        <v>0</v>
      </c>
      <c r="O562" s="186">
        <f>ROUND(E562*N562,2)</f>
        <v>0</v>
      </c>
      <c r="P562" s="186">
        <v>0</v>
      </c>
      <c r="Q562" s="186">
        <f>ROUND(E562*P562,2)</f>
        <v>0</v>
      </c>
      <c r="R562" s="188" t="s">
        <v>319</v>
      </c>
      <c r="S562" s="188" t="s">
        <v>320</v>
      </c>
      <c r="T562" s="189" t="s">
        <v>320</v>
      </c>
      <c r="U562" s="162">
        <v>0.26</v>
      </c>
      <c r="V562" s="162">
        <f>ROUND(E562*U562,2)</f>
        <v>4.74</v>
      </c>
      <c r="W562" s="162"/>
      <c r="X562" s="162" t="s">
        <v>321</v>
      </c>
      <c r="Y562" s="162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3" t="s">
        <v>796</v>
      </c>
      <c r="D563" s="164"/>
      <c r="E563" s="165">
        <v>18.23</v>
      </c>
      <c r="F563" s="162"/>
      <c r="G563" s="162"/>
      <c r="H563" s="162"/>
      <c r="I563" s="162"/>
      <c r="J563" s="162"/>
      <c r="K563" s="162"/>
      <c r="L563" s="162"/>
      <c r="M563" s="162"/>
      <c r="N563" s="161"/>
      <c r="O563" s="161"/>
      <c r="P563" s="161"/>
      <c r="Q563" s="161"/>
      <c r="R563" s="162"/>
      <c r="S563" s="162"/>
      <c r="T563" s="162"/>
      <c r="U563" s="162"/>
      <c r="V563" s="162"/>
      <c r="W563" s="162"/>
      <c r="X563" s="162"/>
      <c r="Y563" s="162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3">
        <v>70</v>
      </c>
      <c r="B564" s="184" t="s">
        <v>797</v>
      </c>
      <c r="C564" s="192" t="s">
        <v>798</v>
      </c>
      <c r="D564" s="185" t="s">
        <v>373</v>
      </c>
      <c r="E564" s="186">
        <v>1841.5772400000001</v>
      </c>
      <c r="F564" s="187"/>
      <c r="G564" s="188">
        <f>ROUND(E564*F564,2)</f>
        <v>0</v>
      </c>
      <c r="H564" s="187"/>
      <c r="I564" s="188">
        <f>ROUND(E564*H564,2)</f>
        <v>0</v>
      </c>
      <c r="J564" s="187"/>
      <c r="K564" s="188">
        <f>ROUND(E564*J564,2)</f>
        <v>0</v>
      </c>
      <c r="L564" s="188">
        <v>21</v>
      </c>
      <c r="M564" s="188">
        <f>G564*(1+L564/100)</f>
        <v>0</v>
      </c>
      <c r="N564" s="186">
        <v>2.5251399999999999</v>
      </c>
      <c r="O564" s="186">
        <f>ROUND(E564*N564,2)</f>
        <v>4650.24</v>
      </c>
      <c r="P564" s="186">
        <v>0</v>
      </c>
      <c r="Q564" s="186">
        <f>ROUND(E564*P564,2)</f>
        <v>0</v>
      </c>
      <c r="R564" s="188" t="s">
        <v>319</v>
      </c>
      <c r="S564" s="188" t="s">
        <v>320</v>
      </c>
      <c r="T564" s="189" t="s">
        <v>320</v>
      </c>
      <c r="U564" s="162">
        <v>0.98699999999999999</v>
      </c>
      <c r="V564" s="162">
        <f>ROUND(E564*U564,2)</f>
        <v>1817.64</v>
      </c>
      <c r="W564" s="162"/>
      <c r="X564" s="162" t="s">
        <v>321</v>
      </c>
      <c r="Y564" s="162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193" t="s">
        <v>799</v>
      </c>
      <c r="D565" s="164"/>
      <c r="E565" s="165"/>
      <c r="F565" s="162"/>
      <c r="G565" s="162"/>
      <c r="H565" s="162"/>
      <c r="I565" s="162"/>
      <c r="J565" s="162"/>
      <c r="K565" s="162"/>
      <c r="L565" s="162"/>
      <c r="M565" s="162"/>
      <c r="N565" s="161"/>
      <c r="O565" s="161"/>
      <c r="P565" s="161"/>
      <c r="Q565" s="161"/>
      <c r="R565" s="162"/>
      <c r="S565" s="162"/>
      <c r="T565" s="162"/>
      <c r="U565" s="162"/>
      <c r="V565" s="162"/>
      <c r="W565" s="162"/>
      <c r="X565" s="162"/>
      <c r="Y565" s="162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3" t="s">
        <v>695</v>
      </c>
      <c r="D566" s="164"/>
      <c r="E566" s="165"/>
      <c r="F566" s="162"/>
      <c r="G566" s="162"/>
      <c r="H566" s="162"/>
      <c r="I566" s="162"/>
      <c r="J566" s="162"/>
      <c r="K566" s="162"/>
      <c r="L566" s="162"/>
      <c r="M566" s="162"/>
      <c r="N566" s="161"/>
      <c r="O566" s="161"/>
      <c r="P566" s="161"/>
      <c r="Q566" s="161"/>
      <c r="R566" s="162"/>
      <c r="S566" s="162"/>
      <c r="T566" s="162"/>
      <c r="U566" s="162"/>
      <c r="V566" s="162"/>
      <c r="W566" s="162"/>
      <c r="X566" s="162"/>
      <c r="Y566" s="162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3" t="s">
        <v>800</v>
      </c>
      <c r="D567" s="164"/>
      <c r="E567" s="165">
        <v>318.5</v>
      </c>
      <c r="F567" s="162"/>
      <c r="G567" s="162"/>
      <c r="H567" s="162"/>
      <c r="I567" s="162"/>
      <c r="J567" s="162"/>
      <c r="K567" s="162"/>
      <c r="L567" s="162"/>
      <c r="M567" s="162"/>
      <c r="N567" s="161"/>
      <c r="O567" s="161"/>
      <c r="P567" s="161"/>
      <c r="Q567" s="161"/>
      <c r="R567" s="162"/>
      <c r="S567" s="162"/>
      <c r="T567" s="162"/>
      <c r="U567" s="162"/>
      <c r="V567" s="162"/>
      <c r="W567" s="162"/>
      <c r="X567" s="162"/>
      <c r="Y567" s="162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3" t="s">
        <v>801</v>
      </c>
      <c r="D568" s="164"/>
      <c r="E568" s="165">
        <v>38.57</v>
      </c>
      <c r="F568" s="162"/>
      <c r="G568" s="162"/>
      <c r="H568" s="162"/>
      <c r="I568" s="162"/>
      <c r="J568" s="162"/>
      <c r="K568" s="162"/>
      <c r="L568" s="162"/>
      <c r="M568" s="162"/>
      <c r="N568" s="161"/>
      <c r="O568" s="161"/>
      <c r="P568" s="161"/>
      <c r="Q568" s="161"/>
      <c r="R568" s="162"/>
      <c r="S568" s="162"/>
      <c r="T568" s="162"/>
      <c r="U568" s="162"/>
      <c r="V568" s="162"/>
      <c r="W568" s="162"/>
      <c r="X568" s="162"/>
      <c r="Y568" s="162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3" t="s">
        <v>802</v>
      </c>
      <c r="D569" s="164"/>
      <c r="E569" s="165">
        <v>2.5</v>
      </c>
      <c r="F569" s="162"/>
      <c r="G569" s="162"/>
      <c r="H569" s="162"/>
      <c r="I569" s="162"/>
      <c r="J569" s="162"/>
      <c r="K569" s="162"/>
      <c r="L569" s="162"/>
      <c r="M569" s="162"/>
      <c r="N569" s="161"/>
      <c r="O569" s="161"/>
      <c r="P569" s="161"/>
      <c r="Q569" s="161"/>
      <c r="R569" s="162"/>
      <c r="S569" s="162"/>
      <c r="T569" s="162"/>
      <c r="U569" s="162"/>
      <c r="V569" s="162"/>
      <c r="W569" s="162"/>
      <c r="X569" s="162"/>
      <c r="Y569" s="162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3" t="s">
        <v>698</v>
      </c>
      <c r="D570" s="164"/>
      <c r="E570" s="165"/>
      <c r="F570" s="162"/>
      <c r="G570" s="162"/>
      <c r="H570" s="162"/>
      <c r="I570" s="162"/>
      <c r="J570" s="162"/>
      <c r="K570" s="162"/>
      <c r="L570" s="162"/>
      <c r="M570" s="162"/>
      <c r="N570" s="161"/>
      <c r="O570" s="161"/>
      <c r="P570" s="161"/>
      <c r="Q570" s="161"/>
      <c r="R570" s="162"/>
      <c r="S570" s="162"/>
      <c r="T570" s="162"/>
      <c r="U570" s="162"/>
      <c r="V570" s="162"/>
      <c r="W570" s="162"/>
      <c r="X570" s="162"/>
      <c r="Y570" s="162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3" t="s">
        <v>800</v>
      </c>
      <c r="D571" s="164"/>
      <c r="E571" s="165">
        <v>318.5</v>
      </c>
      <c r="F571" s="162"/>
      <c r="G571" s="162"/>
      <c r="H571" s="162"/>
      <c r="I571" s="162"/>
      <c r="J571" s="162"/>
      <c r="K571" s="162"/>
      <c r="L571" s="162"/>
      <c r="M571" s="162"/>
      <c r="N571" s="161"/>
      <c r="O571" s="161"/>
      <c r="P571" s="161"/>
      <c r="Q571" s="161"/>
      <c r="R571" s="162"/>
      <c r="S571" s="162"/>
      <c r="T571" s="162"/>
      <c r="U571" s="162"/>
      <c r="V571" s="162"/>
      <c r="W571" s="162"/>
      <c r="X571" s="162"/>
      <c r="Y571" s="162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3" t="s">
        <v>803</v>
      </c>
      <c r="D572" s="164"/>
      <c r="E572" s="165">
        <v>38.380000000000003</v>
      </c>
      <c r="F572" s="162"/>
      <c r="G572" s="162"/>
      <c r="H572" s="162"/>
      <c r="I572" s="162"/>
      <c r="J572" s="162"/>
      <c r="K572" s="162"/>
      <c r="L572" s="162"/>
      <c r="M572" s="162"/>
      <c r="N572" s="161"/>
      <c r="O572" s="161"/>
      <c r="P572" s="161"/>
      <c r="Q572" s="161"/>
      <c r="R572" s="162"/>
      <c r="S572" s="162"/>
      <c r="T572" s="162"/>
      <c r="U572" s="162"/>
      <c r="V572" s="162"/>
      <c r="W572" s="162"/>
      <c r="X572" s="162"/>
      <c r="Y572" s="162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3" t="s">
        <v>802</v>
      </c>
      <c r="D573" s="164"/>
      <c r="E573" s="165">
        <v>2.5</v>
      </c>
      <c r="F573" s="162"/>
      <c r="G573" s="162"/>
      <c r="H573" s="162"/>
      <c r="I573" s="162"/>
      <c r="J573" s="162"/>
      <c r="K573" s="162"/>
      <c r="L573" s="162"/>
      <c r="M573" s="162"/>
      <c r="N573" s="161"/>
      <c r="O573" s="161"/>
      <c r="P573" s="161"/>
      <c r="Q573" s="161"/>
      <c r="R573" s="162"/>
      <c r="S573" s="162"/>
      <c r="T573" s="162"/>
      <c r="U573" s="162"/>
      <c r="V573" s="162"/>
      <c r="W573" s="162"/>
      <c r="X573" s="162"/>
      <c r="Y573" s="162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3" t="s">
        <v>700</v>
      </c>
      <c r="D574" s="164"/>
      <c r="E574" s="165"/>
      <c r="F574" s="162"/>
      <c r="G574" s="162"/>
      <c r="H574" s="162"/>
      <c r="I574" s="162"/>
      <c r="J574" s="162"/>
      <c r="K574" s="162"/>
      <c r="L574" s="162"/>
      <c r="M574" s="162"/>
      <c r="N574" s="161"/>
      <c r="O574" s="161"/>
      <c r="P574" s="161"/>
      <c r="Q574" s="161"/>
      <c r="R574" s="162"/>
      <c r="S574" s="162"/>
      <c r="T574" s="162"/>
      <c r="U574" s="162"/>
      <c r="V574" s="162"/>
      <c r="W574" s="162"/>
      <c r="X574" s="162"/>
      <c r="Y574" s="162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3" t="s">
        <v>800</v>
      </c>
      <c r="D575" s="164"/>
      <c r="E575" s="165">
        <v>318.5</v>
      </c>
      <c r="F575" s="162"/>
      <c r="G575" s="162"/>
      <c r="H575" s="162"/>
      <c r="I575" s="162"/>
      <c r="J575" s="162"/>
      <c r="K575" s="162"/>
      <c r="L575" s="162"/>
      <c r="M575" s="162"/>
      <c r="N575" s="161"/>
      <c r="O575" s="161"/>
      <c r="P575" s="161"/>
      <c r="Q575" s="161"/>
      <c r="R575" s="162"/>
      <c r="S575" s="162"/>
      <c r="T575" s="162"/>
      <c r="U575" s="162"/>
      <c r="V575" s="162"/>
      <c r="W575" s="162"/>
      <c r="X575" s="162"/>
      <c r="Y575" s="162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3" t="s">
        <v>803</v>
      </c>
      <c r="D576" s="164"/>
      <c r="E576" s="165">
        <v>38.380000000000003</v>
      </c>
      <c r="F576" s="162"/>
      <c r="G576" s="162"/>
      <c r="H576" s="162"/>
      <c r="I576" s="162"/>
      <c r="J576" s="162"/>
      <c r="K576" s="162"/>
      <c r="L576" s="162"/>
      <c r="M576" s="162"/>
      <c r="N576" s="161"/>
      <c r="O576" s="161"/>
      <c r="P576" s="161"/>
      <c r="Q576" s="161"/>
      <c r="R576" s="162"/>
      <c r="S576" s="162"/>
      <c r="T576" s="162"/>
      <c r="U576" s="162"/>
      <c r="V576" s="162"/>
      <c r="W576" s="162"/>
      <c r="X576" s="162"/>
      <c r="Y576" s="162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3" t="s">
        <v>802</v>
      </c>
      <c r="D577" s="164"/>
      <c r="E577" s="165">
        <v>2.5</v>
      </c>
      <c r="F577" s="162"/>
      <c r="G577" s="162"/>
      <c r="H577" s="162"/>
      <c r="I577" s="162"/>
      <c r="J577" s="162"/>
      <c r="K577" s="162"/>
      <c r="L577" s="162"/>
      <c r="M577" s="162"/>
      <c r="N577" s="161"/>
      <c r="O577" s="161"/>
      <c r="P577" s="161"/>
      <c r="Q577" s="161"/>
      <c r="R577" s="162"/>
      <c r="S577" s="162"/>
      <c r="T577" s="162"/>
      <c r="U577" s="162"/>
      <c r="V577" s="162"/>
      <c r="W577" s="162"/>
      <c r="X577" s="162"/>
      <c r="Y577" s="162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3" t="s">
        <v>701</v>
      </c>
      <c r="D578" s="164"/>
      <c r="E578" s="165"/>
      <c r="F578" s="162"/>
      <c r="G578" s="162"/>
      <c r="H578" s="162"/>
      <c r="I578" s="162"/>
      <c r="J578" s="162"/>
      <c r="K578" s="162"/>
      <c r="L578" s="162"/>
      <c r="M578" s="162"/>
      <c r="N578" s="161"/>
      <c r="O578" s="161"/>
      <c r="P578" s="161"/>
      <c r="Q578" s="161"/>
      <c r="R578" s="162"/>
      <c r="S578" s="162"/>
      <c r="T578" s="162"/>
      <c r="U578" s="162"/>
      <c r="V578" s="162"/>
      <c r="W578" s="162"/>
      <c r="X578" s="162"/>
      <c r="Y578" s="162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3" t="s">
        <v>800</v>
      </c>
      <c r="D579" s="164"/>
      <c r="E579" s="165">
        <v>318.5</v>
      </c>
      <c r="F579" s="162"/>
      <c r="G579" s="162"/>
      <c r="H579" s="162"/>
      <c r="I579" s="162"/>
      <c r="J579" s="162"/>
      <c r="K579" s="162"/>
      <c r="L579" s="162"/>
      <c r="M579" s="162"/>
      <c r="N579" s="161"/>
      <c r="O579" s="161"/>
      <c r="P579" s="161"/>
      <c r="Q579" s="161"/>
      <c r="R579" s="162"/>
      <c r="S579" s="162"/>
      <c r="T579" s="162"/>
      <c r="U579" s="162"/>
      <c r="V579" s="162"/>
      <c r="W579" s="162"/>
      <c r="X579" s="162"/>
      <c r="Y579" s="162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3" t="s">
        <v>803</v>
      </c>
      <c r="D580" s="164"/>
      <c r="E580" s="165">
        <v>38.380000000000003</v>
      </c>
      <c r="F580" s="162"/>
      <c r="G580" s="162"/>
      <c r="H580" s="162"/>
      <c r="I580" s="162"/>
      <c r="J580" s="162"/>
      <c r="K580" s="162"/>
      <c r="L580" s="162"/>
      <c r="M580" s="162"/>
      <c r="N580" s="161"/>
      <c r="O580" s="161"/>
      <c r="P580" s="161"/>
      <c r="Q580" s="161"/>
      <c r="R580" s="162"/>
      <c r="S580" s="162"/>
      <c r="T580" s="162"/>
      <c r="U580" s="162"/>
      <c r="V580" s="162"/>
      <c r="W580" s="162"/>
      <c r="X580" s="162"/>
      <c r="Y580" s="162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3" t="s">
        <v>802</v>
      </c>
      <c r="D581" s="164"/>
      <c r="E581" s="165">
        <v>2.5</v>
      </c>
      <c r="F581" s="162"/>
      <c r="G581" s="162"/>
      <c r="H581" s="162"/>
      <c r="I581" s="162"/>
      <c r="J581" s="162"/>
      <c r="K581" s="162"/>
      <c r="L581" s="162"/>
      <c r="M581" s="162"/>
      <c r="N581" s="161"/>
      <c r="O581" s="161"/>
      <c r="P581" s="161"/>
      <c r="Q581" s="161"/>
      <c r="R581" s="162"/>
      <c r="S581" s="162"/>
      <c r="T581" s="162"/>
      <c r="U581" s="162"/>
      <c r="V581" s="162"/>
      <c r="W581" s="162"/>
      <c r="X581" s="162"/>
      <c r="Y581" s="162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3" t="s">
        <v>702</v>
      </c>
      <c r="D582" s="164"/>
      <c r="E582" s="165"/>
      <c r="F582" s="162"/>
      <c r="G582" s="162"/>
      <c r="H582" s="162"/>
      <c r="I582" s="162"/>
      <c r="J582" s="162"/>
      <c r="K582" s="162"/>
      <c r="L582" s="162"/>
      <c r="M582" s="162"/>
      <c r="N582" s="161"/>
      <c r="O582" s="161"/>
      <c r="P582" s="161"/>
      <c r="Q582" s="161"/>
      <c r="R582" s="162"/>
      <c r="S582" s="162"/>
      <c r="T582" s="162"/>
      <c r="U582" s="162"/>
      <c r="V582" s="162"/>
      <c r="W582" s="162"/>
      <c r="X582" s="162"/>
      <c r="Y582" s="162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3" t="s">
        <v>804</v>
      </c>
      <c r="D583" s="164"/>
      <c r="E583" s="165">
        <v>343</v>
      </c>
      <c r="F583" s="162"/>
      <c r="G583" s="162"/>
      <c r="H583" s="162"/>
      <c r="I583" s="162"/>
      <c r="J583" s="162"/>
      <c r="K583" s="162"/>
      <c r="L583" s="162"/>
      <c r="M583" s="162"/>
      <c r="N583" s="161"/>
      <c r="O583" s="161"/>
      <c r="P583" s="161"/>
      <c r="Q583" s="161"/>
      <c r="R583" s="162"/>
      <c r="S583" s="162"/>
      <c r="T583" s="162"/>
      <c r="U583" s="162"/>
      <c r="V583" s="162"/>
      <c r="W583" s="162"/>
      <c r="X583" s="162"/>
      <c r="Y583" s="162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3" t="s">
        <v>805</v>
      </c>
      <c r="D584" s="164"/>
      <c r="E584" s="165">
        <v>41.33</v>
      </c>
      <c r="F584" s="162"/>
      <c r="G584" s="162"/>
      <c r="H584" s="162"/>
      <c r="I584" s="162"/>
      <c r="J584" s="162"/>
      <c r="K584" s="162"/>
      <c r="L584" s="162"/>
      <c r="M584" s="162"/>
      <c r="N584" s="161"/>
      <c r="O584" s="161"/>
      <c r="P584" s="161"/>
      <c r="Q584" s="161"/>
      <c r="R584" s="162"/>
      <c r="S584" s="162"/>
      <c r="T584" s="162"/>
      <c r="U584" s="162"/>
      <c r="V584" s="162"/>
      <c r="W584" s="162"/>
      <c r="X584" s="162"/>
      <c r="Y584" s="162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3" t="s">
        <v>802</v>
      </c>
      <c r="D585" s="164"/>
      <c r="E585" s="165">
        <v>2.5</v>
      </c>
      <c r="F585" s="162"/>
      <c r="G585" s="162"/>
      <c r="H585" s="162"/>
      <c r="I585" s="162"/>
      <c r="J585" s="162"/>
      <c r="K585" s="162"/>
      <c r="L585" s="162"/>
      <c r="M585" s="162"/>
      <c r="N585" s="161"/>
      <c r="O585" s="161"/>
      <c r="P585" s="161"/>
      <c r="Q585" s="161"/>
      <c r="R585" s="162"/>
      <c r="S585" s="162"/>
      <c r="T585" s="162"/>
      <c r="U585" s="162"/>
      <c r="V585" s="162"/>
      <c r="W585" s="162"/>
      <c r="X585" s="162"/>
      <c r="Y585" s="162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3" t="s">
        <v>603</v>
      </c>
      <c r="D586" s="164"/>
      <c r="E586" s="165"/>
      <c r="F586" s="162"/>
      <c r="G586" s="162"/>
      <c r="H586" s="162"/>
      <c r="I586" s="162"/>
      <c r="J586" s="162"/>
      <c r="K586" s="162"/>
      <c r="L586" s="162"/>
      <c r="M586" s="162"/>
      <c r="N586" s="161"/>
      <c r="O586" s="161"/>
      <c r="P586" s="161"/>
      <c r="Q586" s="161"/>
      <c r="R586" s="162"/>
      <c r="S586" s="162"/>
      <c r="T586" s="162"/>
      <c r="U586" s="162"/>
      <c r="V586" s="162"/>
      <c r="W586" s="162"/>
      <c r="X586" s="162"/>
      <c r="Y586" s="162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3" t="s">
        <v>806</v>
      </c>
      <c r="D587" s="164"/>
      <c r="E587" s="165"/>
      <c r="F587" s="162"/>
      <c r="G587" s="162"/>
      <c r="H587" s="162"/>
      <c r="I587" s="162"/>
      <c r="J587" s="162"/>
      <c r="K587" s="162"/>
      <c r="L587" s="162"/>
      <c r="M587" s="162"/>
      <c r="N587" s="161"/>
      <c r="O587" s="161"/>
      <c r="P587" s="161"/>
      <c r="Q587" s="161"/>
      <c r="R587" s="162"/>
      <c r="S587" s="162"/>
      <c r="T587" s="162"/>
      <c r="U587" s="162"/>
      <c r="V587" s="162"/>
      <c r="W587" s="162"/>
      <c r="X587" s="162"/>
      <c r="Y587" s="162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3" t="s">
        <v>807</v>
      </c>
      <c r="D588" s="164"/>
      <c r="E588" s="165">
        <v>4.4000000000000004</v>
      </c>
      <c r="F588" s="162"/>
      <c r="G588" s="162"/>
      <c r="H588" s="162"/>
      <c r="I588" s="162"/>
      <c r="J588" s="162"/>
      <c r="K588" s="162"/>
      <c r="L588" s="162"/>
      <c r="M588" s="162"/>
      <c r="N588" s="161"/>
      <c r="O588" s="161"/>
      <c r="P588" s="161"/>
      <c r="Q588" s="161"/>
      <c r="R588" s="162"/>
      <c r="S588" s="162"/>
      <c r="T588" s="162"/>
      <c r="U588" s="162"/>
      <c r="V588" s="162"/>
      <c r="W588" s="162"/>
      <c r="X588" s="162"/>
      <c r="Y588" s="162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3" t="s">
        <v>808</v>
      </c>
      <c r="D589" s="164"/>
      <c r="E589" s="165">
        <v>-0.14000000000000001</v>
      </c>
      <c r="F589" s="162"/>
      <c r="G589" s="162"/>
      <c r="H589" s="162"/>
      <c r="I589" s="162"/>
      <c r="J589" s="162"/>
      <c r="K589" s="162"/>
      <c r="L589" s="162"/>
      <c r="M589" s="162"/>
      <c r="N589" s="161"/>
      <c r="O589" s="161"/>
      <c r="P589" s="161"/>
      <c r="Q589" s="161"/>
      <c r="R589" s="162"/>
      <c r="S589" s="162"/>
      <c r="T589" s="162"/>
      <c r="U589" s="162"/>
      <c r="V589" s="162"/>
      <c r="W589" s="162"/>
      <c r="X589" s="162"/>
      <c r="Y589" s="162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3" t="s">
        <v>809</v>
      </c>
      <c r="D590" s="164"/>
      <c r="E590" s="165">
        <v>13.2</v>
      </c>
      <c r="F590" s="162"/>
      <c r="G590" s="162"/>
      <c r="H590" s="162"/>
      <c r="I590" s="162"/>
      <c r="J590" s="162"/>
      <c r="K590" s="162"/>
      <c r="L590" s="162"/>
      <c r="M590" s="162"/>
      <c r="N590" s="161"/>
      <c r="O590" s="161"/>
      <c r="P590" s="161"/>
      <c r="Q590" s="161"/>
      <c r="R590" s="162"/>
      <c r="S590" s="162"/>
      <c r="T590" s="162"/>
      <c r="U590" s="162"/>
      <c r="V590" s="162"/>
      <c r="W590" s="162"/>
      <c r="X590" s="162"/>
      <c r="Y590" s="162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3" t="s">
        <v>810</v>
      </c>
      <c r="D591" s="164"/>
      <c r="E591" s="165">
        <v>-0.43</v>
      </c>
      <c r="F591" s="162"/>
      <c r="G591" s="162"/>
      <c r="H591" s="162"/>
      <c r="I591" s="162"/>
      <c r="J591" s="162"/>
      <c r="K591" s="162"/>
      <c r="L591" s="162"/>
      <c r="M591" s="162"/>
      <c r="N591" s="161"/>
      <c r="O591" s="161"/>
      <c r="P591" s="161"/>
      <c r="Q591" s="161"/>
      <c r="R591" s="162"/>
      <c r="S591" s="162"/>
      <c r="T591" s="162"/>
      <c r="U591" s="162"/>
      <c r="V591" s="162"/>
      <c r="W591" s="162"/>
      <c r="X591" s="162"/>
      <c r="Y591" s="162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1" x14ac:dyDescent="0.2">
      <c r="A592" s="183">
        <v>71</v>
      </c>
      <c r="B592" s="184" t="s">
        <v>811</v>
      </c>
      <c r="C592" s="192" t="s">
        <v>812</v>
      </c>
      <c r="D592" s="185" t="s">
        <v>373</v>
      </c>
      <c r="E592" s="186">
        <v>10.074870000000001</v>
      </c>
      <c r="F592" s="187"/>
      <c r="G592" s="188">
        <f>ROUND(E592*F592,2)</f>
        <v>0</v>
      </c>
      <c r="H592" s="187"/>
      <c r="I592" s="188">
        <f>ROUND(E592*H592,2)</f>
        <v>0</v>
      </c>
      <c r="J592" s="187"/>
      <c r="K592" s="188">
        <f>ROUND(E592*J592,2)</f>
        <v>0</v>
      </c>
      <c r="L592" s="188">
        <v>21</v>
      </c>
      <c r="M592" s="188">
        <f>G592*(1+L592/100)</f>
        <v>0</v>
      </c>
      <c r="N592" s="186">
        <v>2.52508</v>
      </c>
      <c r="O592" s="186">
        <f>ROUND(E592*N592,2)</f>
        <v>25.44</v>
      </c>
      <c r="P592" s="186">
        <v>0</v>
      </c>
      <c r="Q592" s="186">
        <f>ROUND(E592*P592,2)</f>
        <v>0</v>
      </c>
      <c r="R592" s="188" t="s">
        <v>319</v>
      </c>
      <c r="S592" s="188" t="s">
        <v>320</v>
      </c>
      <c r="T592" s="189" t="s">
        <v>320</v>
      </c>
      <c r="U592" s="162">
        <v>3.7694999999999999</v>
      </c>
      <c r="V592" s="162">
        <f>ROUND(E592*U592,2)</f>
        <v>37.979999999999997</v>
      </c>
      <c r="W592" s="162"/>
      <c r="X592" s="162" t="s">
        <v>321</v>
      </c>
      <c r="Y592" s="162" t="s">
        <v>322</v>
      </c>
      <c r="Z592" s="151"/>
      <c r="AA592" s="151"/>
      <c r="AB592" s="151"/>
      <c r="AC592" s="151"/>
      <c r="AD592" s="151"/>
      <c r="AE592" s="151"/>
      <c r="AF592" s="151"/>
      <c r="AG592" s="151" t="s">
        <v>323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2" x14ac:dyDescent="0.2">
      <c r="A593" s="158"/>
      <c r="B593" s="159"/>
      <c r="C593" s="280" t="s">
        <v>660</v>
      </c>
      <c r="D593" s="281"/>
      <c r="E593" s="281"/>
      <c r="F593" s="281"/>
      <c r="G593" s="281"/>
      <c r="H593" s="162"/>
      <c r="I593" s="162"/>
      <c r="J593" s="162"/>
      <c r="K593" s="162"/>
      <c r="L593" s="162"/>
      <c r="M593" s="162"/>
      <c r="N593" s="161"/>
      <c r="O593" s="161"/>
      <c r="P593" s="161"/>
      <c r="Q593" s="161"/>
      <c r="R593" s="162"/>
      <c r="S593" s="162"/>
      <c r="T593" s="162"/>
      <c r="U593" s="162"/>
      <c r="V593" s="162"/>
      <c r="W593" s="162"/>
      <c r="X593" s="162"/>
      <c r="Y593" s="162"/>
      <c r="Z593" s="151"/>
      <c r="AA593" s="151"/>
      <c r="AB593" s="151"/>
      <c r="AC593" s="151"/>
      <c r="AD593" s="151"/>
      <c r="AE593" s="151"/>
      <c r="AF593" s="151"/>
      <c r="AG593" s="151" t="s">
        <v>344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193" t="s">
        <v>778</v>
      </c>
      <c r="D594" s="164"/>
      <c r="E594" s="165"/>
      <c r="F594" s="162"/>
      <c r="G594" s="162"/>
      <c r="H594" s="162"/>
      <c r="I594" s="162"/>
      <c r="J594" s="162"/>
      <c r="K594" s="162"/>
      <c r="L594" s="162"/>
      <c r="M594" s="162"/>
      <c r="N594" s="161"/>
      <c r="O594" s="161"/>
      <c r="P594" s="161"/>
      <c r="Q594" s="161"/>
      <c r="R594" s="162"/>
      <c r="S594" s="162"/>
      <c r="T594" s="162"/>
      <c r="U594" s="162"/>
      <c r="V594" s="162"/>
      <c r="W594" s="162"/>
      <c r="X594" s="162"/>
      <c r="Y594" s="162"/>
      <c r="Z594" s="151"/>
      <c r="AA594" s="151"/>
      <c r="AB594" s="151"/>
      <c r="AC594" s="151"/>
      <c r="AD594" s="151"/>
      <c r="AE594" s="151"/>
      <c r="AF594" s="151"/>
      <c r="AG594" s="151" t="s">
        <v>327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">
      <c r="A595" s="158"/>
      <c r="B595" s="159"/>
      <c r="C595" s="193" t="s">
        <v>813</v>
      </c>
      <c r="D595" s="164"/>
      <c r="E595" s="165">
        <v>1.49</v>
      </c>
      <c r="F595" s="162"/>
      <c r="G595" s="162"/>
      <c r="H595" s="162"/>
      <c r="I595" s="162"/>
      <c r="J595" s="162"/>
      <c r="K595" s="162"/>
      <c r="L595" s="162"/>
      <c r="M595" s="162"/>
      <c r="N595" s="161"/>
      <c r="O595" s="161"/>
      <c r="P595" s="161"/>
      <c r="Q595" s="161"/>
      <c r="R595" s="162"/>
      <c r="S595" s="162"/>
      <c r="T595" s="162"/>
      <c r="U595" s="162"/>
      <c r="V595" s="162"/>
      <c r="W595" s="162"/>
      <c r="X595" s="162"/>
      <c r="Y595" s="162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3" t="s">
        <v>813</v>
      </c>
      <c r="D596" s="164"/>
      <c r="E596" s="165">
        <v>1.49</v>
      </c>
      <c r="F596" s="162"/>
      <c r="G596" s="162"/>
      <c r="H596" s="162"/>
      <c r="I596" s="162"/>
      <c r="J596" s="162"/>
      <c r="K596" s="162"/>
      <c r="L596" s="162"/>
      <c r="M596" s="162"/>
      <c r="N596" s="161"/>
      <c r="O596" s="161"/>
      <c r="P596" s="161"/>
      <c r="Q596" s="161"/>
      <c r="R596" s="162"/>
      <c r="S596" s="162"/>
      <c r="T596" s="162"/>
      <c r="U596" s="162"/>
      <c r="V596" s="162"/>
      <c r="W596" s="162"/>
      <c r="X596" s="162"/>
      <c r="Y596" s="162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3" t="s">
        <v>780</v>
      </c>
      <c r="D597" s="164"/>
      <c r="E597" s="165"/>
      <c r="F597" s="162"/>
      <c r="G597" s="162"/>
      <c r="H597" s="162"/>
      <c r="I597" s="162"/>
      <c r="J597" s="162"/>
      <c r="K597" s="162"/>
      <c r="L597" s="162"/>
      <c r="M597" s="162"/>
      <c r="N597" s="161"/>
      <c r="O597" s="161"/>
      <c r="P597" s="161"/>
      <c r="Q597" s="161"/>
      <c r="R597" s="162"/>
      <c r="S597" s="162"/>
      <c r="T597" s="162"/>
      <c r="U597" s="162"/>
      <c r="V597" s="162"/>
      <c r="W597" s="162"/>
      <c r="X597" s="162"/>
      <c r="Y597" s="162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3" t="s">
        <v>814</v>
      </c>
      <c r="D598" s="164"/>
      <c r="E598" s="165">
        <v>3.54</v>
      </c>
      <c r="F598" s="162"/>
      <c r="G598" s="162"/>
      <c r="H598" s="162"/>
      <c r="I598" s="162"/>
      <c r="J598" s="162"/>
      <c r="K598" s="162"/>
      <c r="L598" s="162"/>
      <c r="M598" s="162"/>
      <c r="N598" s="161"/>
      <c r="O598" s="161"/>
      <c r="P598" s="161"/>
      <c r="Q598" s="161"/>
      <c r="R598" s="162"/>
      <c r="S598" s="162"/>
      <c r="T598" s="162"/>
      <c r="U598" s="162"/>
      <c r="V598" s="162"/>
      <c r="W598" s="162"/>
      <c r="X598" s="162"/>
      <c r="Y598" s="162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3" t="s">
        <v>814</v>
      </c>
      <c r="D599" s="164"/>
      <c r="E599" s="165">
        <v>3.54</v>
      </c>
      <c r="F599" s="162"/>
      <c r="G599" s="162"/>
      <c r="H599" s="162"/>
      <c r="I599" s="162"/>
      <c r="J599" s="162"/>
      <c r="K599" s="162"/>
      <c r="L599" s="162"/>
      <c r="M599" s="162"/>
      <c r="N599" s="161"/>
      <c r="O599" s="161"/>
      <c r="P599" s="161"/>
      <c r="Q599" s="161"/>
      <c r="R599" s="162"/>
      <c r="S599" s="162"/>
      <c r="T599" s="162"/>
      <c r="U599" s="162"/>
      <c r="V599" s="162"/>
      <c r="W599" s="162"/>
      <c r="X599" s="162"/>
      <c r="Y599" s="162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x14ac:dyDescent="0.2">
      <c r="A600" s="176" t="s">
        <v>314</v>
      </c>
      <c r="B600" s="177" t="s">
        <v>173</v>
      </c>
      <c r="C600" s="191" t="s">
        <v>174</v>
      </c>
      <c r="D600" s="178"/>
      <c r="E600" s="179"/>
      <c r="F600" s="180"/>
      <c r="G600" s="180">
        <f>SUMIF(AG601:AG602,"&lt;&gt;NOR",G601:G602)</f>
        <v>0</v>
      </c>
      <c r="H600" s="180"/>
      <c r="I600" s="180">
        <f>SUM(I601:I602)</f>
        <v>0</v>
      </c>
      <c r="J600" s="180"/>
      <c r="K600" s="180">
        <f>SUM(K601:K602)</f>
        <v>0</v>
      </c>
      <c r="L600" s="180"/>
      <c r="M600" s="180">
        <f>SUM(M601:M602)</f>
        <v>0</v>
      </c>
      <c r="N600" s="179"/>
      <c r="O600" s="179">
        <f>SUM(O601:O602)</f>
        <v>0</v>
      </c>
      <c r="P600" s="179"/>
      <c r="Q600" s="179">
        <f>SUM(Q601:Q602)</f>
        <v>0</v>
      </c>
      <c r="R600" s="180"/>
      <c r="S600" s="180"/>
      <c r="T600" s="181"/>
      <c r="U600" s="175"/>
      <c r="V600" s="175">
        <f>SUM(V601:V602)</f>
        <v>4126.55</v>
      </c>
      <c r="W600" s="175"/>
      <c r="X600" s="175"/>
      <c r="Y600" s="175"/>
      <c r="AG600" t="s">
        <v>315</v>
      </c>
    </row>
    <row r="601" spans="1:60" outlineLevel="1" x14ac:dyDescent="0.2">
      <c r="A601" s="183">
        <v>72</v>
      </c>
      <c r="B601" s="184" t="s">
        <v>815</v>
      </c>
      <c r="C601" s="192" t="s">
        <v>816</v>
      </c>
      <c r="D601" s="185" t="s">
        <v>389</v>
      </c>
      <c r="E601" s="186">
        <v>7239.5691900000002</v>
      </c>
      <c r="F601" s="187"/>
      <c r="G601" s="188">
        <f>ROUND(E601*F601,2)</f>
        <v>0</v>
      </c>
      <c r="H601" s="187"/>
      <c r="I601" s="188">
        <f>ROUND(E601*H601,2)</f>
        <v>0</v>
      </c>
      <c r="J601" s="187"/>
      <c r="K601" s="188">
        <f>ROUND(E601*J601,2)</f>
        <v>0</v>
      </c>
      <c r="L601" s="188">
        <v>21</v>
      </c>
      <c r="M601" s="188">
        <f>G601*(1+L601/100)</f>
        <v>0</v>
      </c>
      <c r="N601" s="186">
        <v>0</v>
      </c>
      <c r="O601" s="186">
        <f>ROUND(E601*N601,2)</f>
        <v>0</v>
      </c>
      <c r="P601" s="186">
        <v>0</v>
      </c>
      <c r="Q601" s="186">
        <f>ROUND(E601*P601,2)</f>
        <v>0</v>
      </c>
      <c r="R601" s="188" t="s">
        <v>319</v>
      </c>
      <c r="S601" s="188" t="s">
        <v>320</v>
      </c>
      <c r="T601" s="189" t="s">
        <v>320</v>
      </c>
      <c r="U601" s="162">
        <v>0.56999999999999995</v>
      </c>
      <c r="V601" s="162">
        <f>ROUND(E601*U601,2)</f>
        <v>4126.55</v>
      </c>
      <c r="W601" s="162"/>
      <c r="X601" s="162" t="s">
        <v>390</v>
      </c>
      <c r="Y601" s="162" t="s">
        <v>322</v>
      </c>
      <c r="Z601" s="151"/>
      <c r="AA601" s="151"/>
      <c r="AB601" s="151"/>
      <c r="AC601" s="151"/>
      <c r="AD601" s="151"/>
      <c r="AE601" s="151"/>
      <c r="AF601" s="151"/>
      <c r="AG601" s="151" t="s">
        <v>391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ht="22.5" outlineLevel="2" x14ac:dyDescent="0.2">
      <c r="A602" s="158"/>
      <c r="B602" s="159"/>
      <c r="C602" s="278" t="s">
        <v>817</v>
      </c>
      <c r="D602" s="279"/>
      <c r="E602" s="279"/>
      <c r="F602" s="279"/>
      <c r="G602" s="279"/>
      <c r="H602" s="162"/>
      <c r="I602" s="162"/>
      <c r="J602" s="162"/>
      <c r="K602" s="162"/>
      <c r="L602" s="162"/>
      <c r="M602" s="162"/>
      <c r="N602" s="161"/>
      <c r="O602" s="161"/>
      <c r="P602" s="161"/>
      <c r="Q602" s="161"/>
      <c r="R602" s="162"/>
      <c r="S602" s="162"/>
      <c r="T602" s="162"/>
      <c r="U602" s="162"/>
      <c r="V602" s="162"/>
      <c r="W602" s="162"/>
      <c r="X602" s="162"/>
      <c r="Y602" s="162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90" t="str">
        <f>C602</f>
        <v>přesun hmot pro budovy občanské výstavby (JKSO 801), budovy pro bydlení (JKSO 803) budovy pro výrobu a služby (JKSO 812) s nosnou svislou konstrukcí monolitickou betonovou tyčovou nebo plošnou</v>
      </c>
      <c r="BB602" s="151"/>
      <c r="BC602" s="151"/>
      <c r="BD602" s="151"/>
      <c r="BE602" s="151"/>
      <c r="BF602" s="151"/>
      <c r="BG602" s="151"/>
      <c r="BH602" s="151"/>
    </row>
    <row r="603" spans="1:60" x14ac:dyDescent="0.2">
      <c r="A603" s="176" t="s">
        <v>314</v>
      </c>
      <c r="B603" s="177" t="s">
        <v>142</v>
      </c>
      <c r="C603" s="191" t="s">
        <v>143</v>
      </c>
      <c r="D603" s="178"/>
      <c r="E603" s="179"/>
      <c r="F603" s="180"/>
      <c r="G603" s="180">
        <f>SUMIF(AG604:AG659,"&lt;&gt;NOR",G604:G659)</f>
        <v>0</v>
      </c>
      <c r="H603" s="180"/>
      <c r="I603" s="180">
        <f>SUM(I604:I659)</f>
        <v>0</v>
      </c>
      <c r="J603" s="180"/>
      <c r="K603" s="180">
        <f>SUM(K604:K659)</f>
        <v>0</v>
      </c>
      <c r="L603" s="180"/>
      <c r="M603" s="180">
        <f>SUM(M604:M659)</f>
        <v>0</v>
      </c>
      <c r="N603" s="179"/>
      <c r="O603" s="179">
        <f>SUM(O604:O659)</f>
        <v>7.0000000000000007E-2</v>
      </c>
      <c r="P603" s="179"/>
      <c r="Q603" s="179">
        <f>SUM(Q604:Q659)</f>
        <v>0</v>
      </c>
      <c r="R603" s="180"/>
      <c r="S603" s="180"/>
      <c r="T603" s="181"/>
      <c r="U603" s="175"/>
      <c r="V603" s="175">
        <f>SUM(V604:V659)</f>
        <v>1.05</v>
      </c>
      <c r="W603" s="175"/>
      <c r="X603" s="175"/>
      <c r="Y603" s="175"/>
      <c r="AG603" t="s">
        <v>315</v>
      </c>
    </row>
    <row r="604" spans="1:60" ht="22.5" outlineLevel="1" x14ac:dyDescent="0.2">
      <c r="A604" s="183">
        <v>73</v>
      </c>
      <c r="B604" s="184" t="s">
        <v>818</v>
      </c>
      <c r="C604" s="192" t="s">
        <v>819</v>
      </c>
      <c r="D604" s="185" t="s">
        <v>389</v>
      </c>
      <c r="E604" s="186">
        <v>6.3200000000000006E-2</v>
      </c>
      <c r="F604" s="187"/>
      <c r="G604" s="188">
        <f>ROUND(E604*F604,2)</f>
        <v>0</v>
      </c>
      <c r="H604" s="187"/>
      <c r="I604" s="188">
        <f>ROUND(E604*H604,2)</f>
        <v>0</v>
      </c>
      <c r="J604" s="187"/>
      <c r="K604" s="188">
        <f>ROUND(E604*J604,2)</f>
        <v>0</v>
      </c>
      <c r="L604" s="188">
        <v>21</v>
      </c>
      <c r="M604" s="188">
        <f>G604*(1+L604/100)</f>
        <v>0</v>
      </c>
      <c r="N604" s="186">
        <v>1.6629999999999999E-2</v>
      </c>
      <c r="O604" s="186">
        <f>ROUND(E604*N604,2)</f>
        <v>0</v>
      </c>
      <c r="P604" s="186">
        <v>0</v>
      </c>
      <c r="Q604" s="186">
        <f>ROUND(E604*P604,2)</f>
        <v>0</v>
      </c>
      <c r="R604" s="188" t="s">
        <v>319</v>
      </c>
      <c r="S604" s="188" t="s">
        <v>320</v>
      </c>
      <c r="T604" s="189" t="s">
        <v>320</v>
      </c>
      <c r="U604" s="162">
        <v>16.579999999999998</v>
      </c>
      <c r="V604" s="162">
        <f>ROUND(E604*U604,2)</f>
        <v>1.05</v>
      </c>
      <c r="W604" s="162"/>
      <c r="X604" s="162" t="s">
        <v>321</v>
      </c>
      <c r="Y604" s="162" t="s">
        <v>322</v>
      </c>
      <c r="Z604" s="151"/>
      <c r="AA604" s="151"/>
      <c r="AB604" s="151"/>
      <c r="AC604" s="151"/>
      <c r="AD604" s="151"/>
      <c r="AE604" s="151"/>
      <c r="AF604" s="151"/>
      <c r="AG604" s="151" t="s">
        <v>323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2" x14ac:dyDescent="0.2">
      <c r="A605" s="158"/>
      <c r="B605" s="159"/>
      <c r="C605" s="278" t="s">
        <v>820</v>
      </c>
      <c r="D605" s="279"/>
      <c r="E605" s="279"/>
      <c r="F605" s="279"/>
      <c r="G605" s="279"/>
      <c r="H605" s="162"/>
      <c r="I605" s="162"/>
      <c r="J605" s="162"/>
      <c r="K605" s="162"/>
      <c r="L605" s="162"/>
      <c r="M605" s="162"/>
      <c r="N605" s="161"/>
      <c r="O605" s="161"/>
      <c r="P605" s="161"/>
      <c r="Q605" s="161"/>
      <c r="R605" s="162"/>
      <c r="S605" s="162"/>
      <c r="T605" s="162"/>
      <c r="U605" s="162"/>
      <c r="V605" s="162"/>
      <c r="W605" s="162"/>
      <c r="X605" s="162"/>
      <c r="Y605" s="162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3" t="s">
        <v>758</v>
      </c>
      <c r="D606" s="164"/>
      <c r="E606" s="165"/>
      <c r="F606" s="162"/>
      <c r="G606" s="162"/>
      <c r="H606" s="162"/>
      <c r="I606" s="162"/>
      <c r="J606" s="162"/>
      <c r="K606" s="162"/>
      <c r="L606" s="162"/>
      <c r="M606" s="162"/>
      <c r="N606" s="161"/>
      <c r="O606" s="161"/>
      <c r="P606" s="161"/>
      <c r="Q606" s="161"/>
      <c r="R606" s="162"/>
      <c r="S606" s="162"/>
      <c r="T606" s="162"/>
      <c r="U606" s="162"/>
      <c r="V606" s="162"/>
      <c r="W606" s="162"/>
      <c r="X606" s="162"/>
      <c r="Y606" s="162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3" t="s">
        <v>821</v>
      </c>
      <c r="D607" s="164"/>
      <c r="E607" s="165">
        <v>3.1600000000000003E-2</v>
      </c>
      <c r="F607" s="162"/>
      <c r="G607" s="162"/>
      <c r="H607" s="162"/>
      <c r="I607" s="162"/>
      <c r="J607" s="162"/>
      <c r="K607" s="162"/>
      <c r="L607" s="162"/>
      <c r="M607" s="162"/>
      <c r="N607" s="161"/>
      <c r="O607" s="161"/>
      <c r="P607" s="161"/>
      <c r="Q607" s="161"/>
      <c r="R607" s="162"/>
      <c r="S607" s="162"/>
      <c r="T607" s="162"/>
      <c r="U607" s="162"/>
      <c r="V607" s="162"/>
      <c r="W607" s="162"/>
      <c r="X607" s="162"/>
      <c r="Y607" s="162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3" t="s">
        <v>821</v>
      </c>
      <c r="D608" s="164"/>
      <c r="E608" s="165">
        <v>3.1600000000000003E-2</v>
      </c>
      <c r="F608" s="162"/>
      <c r="G608" s="162"/>
      <c r="H608" s="162"/>
      <c r="I608" s="162"/>
      <c r="J608" s="162"/>
      <c r="K608" s="162"/>
      <c r="L608" s="162"/>
      <c r="M608" s="162"/>
      <c r="N608" s="161"/>
      <c r="O608" s="161"/>
      <c r="P608" s="161"/>
      <c r="Q608" s="161"/>
      <c r="R608" s="162"/>
      <c r="S608" s="162"/>
      <c r="T608" s="162"/>
      <c r="U608" s="162"/>
      <c r="V608" s="162"/>
      <c r="W608" s="162"/>
      <c r="X608" s="162"/>
      <c r="Y608" s="162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83">
        <v>74</v>
      </c>
      <c r="B609" s="184" t="s">
        <v>822</v>
      </c>
      <c r="C609" s="192" t="s">
        <v>823</v>
      </c>
      <c r="D609" s="185" t="s">
        <v>318</v>
      </c>
      <c r="E609" s="186">
        <v>125</v>
      </c>
      <c r="F609" s="187"/>
      <c r="G609" s="188">
        <f>ROUND(E609*F609,2)</f>
        <v>0</v>
      </c>
      <c r="H609" s="187"/>
      <c r="I609" s="188">
        <f>ROUND(E609*H609,2)</f>
        <v>0</v>
      </c>
      <c r="J609" s="187"/>
      <c r="K609" s="188">
        <f>ROUND(E609*J609,2)</f>
        <v>0</v>
      </c>
      <c r="L609" s="188">
        <v>21</v>
      </c>
      <c r="M609" s="188">
        <f>G609*(1+L609/100)</f>
        <v>0</v>
      </c>
      <c r="N609" s="186">
        <v>0</v>
      </c>
      <c r="O609" s="186">
        <f>ROUND(E609*N609,2)</f>
        <v>0</v>
      </c>
      <c r="P609" s="186">
        <v>0</v>
      </c>
      <c r="Q609" s="186">
        <f>ROUND(E609*P609,2)</f>
        <v>0</v>
      </c>
      <c r="R609" s="188"/>
      <c r="S609" s="188" t="s">
        <v>403</v>
      </c>
      <c r="T609" s="189" t="s">
        <v>404</v>
      </c>
      <c r="U609" s="162">
        <v>0</v>
      </c>
      <c r="V609" s="162">
        <f>ROUND(E609*U609,2)</f>
        <v>0</v>
      </c>
      <c r="W609" s="162"/>
      <c r="X609" s="162" t="s">
        <v>321</v>
      </c>
      <c r="Y609" s="162" t="s">
        <v>322</v>
      </c>
      <c r="Z609" s="151"/>
      <c r="AA609" s="151"/>
      <c r="AB609" s="151"/>
      <c r="AC609" s="151"/>
      <c r="AD609" s="151"/>
      <c r="AE609" s="151"/>
      <c r="AF609" s="151"/>
      <c r="AG609" s="151" t="s">
        <v>323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2" x14ac:dyDescent="0.2">
      <c r="A610" s="158"/>
      <c r="B610" s="159"/>
      <c r="C610" s="193" t="s">
        <v>738</v>
      </c>
      <c r="D610" s="164"/>
      <c r="E610" s="165"/>
      <c r="F610" s="162"/>
      <c r="G610" s="162"/>
      <c r="H610" s="162"/>
      <c r="I610" s="162"/>
      <c r="J610" s="162"/>
      <c r="K610" s="162"/>
      <c r="L610" s="162"/>
      <c r="M610" s="162"/>
      <c r="N610" s="161"/>
      <c r="O610" s="161"/>
      <c r="P610" s="161"/>
      <c r="Q610" s="161"/>
      <c r="R610" s="162"/>
      <c r="S610" s="162"/>
      <c r="T610" s="162"/>
      <c r="U610" s="162"/>
      <c r="V610" s="162"/>
      <c r="W610" s="162"/>
      <c r="X610" s="162"/>
      <c r="Y610" s="162"/>
      <c r="Z610" s="151"/>
      <c r="AA610" s="151"/>
      <c r="AB610" s="151"/>
      <c r="AC610" s="151"/>
      <c r="AD610" s="151"/>
      <c r="AE610" s="151"/>
      <c r="AF610" s="151"/>
      <c r="AG610" s="151" t="s">
        <v>327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">
      <c r="A611" s="158"/>
      <c r="B611" s="159"/>
      <c r="C611" s="193" t="s">
        <v>824</v>
      </c>
      <c r="D611" s="164"/>
      <c r="E611" s="165">
        <v>12</v>
      </c>
      <c r="F611" s="162"/>
      <c r="G611" s="162"/>
      <c r="H611" s="162"/>
      <c r="I611" s="162"/>
      <c r="J611" s="162"/>
      <c r="K611" s="162"/>
      <c r="L611" s="162"/>
      <c r="M611" s="162"/>
      <c r="N611" s="161"/>
      <c r="O611" s="161"/>
      <c r="P611" s="161"/>
      <c r="Q611" s="161"/>
      <c r="R611" s="162"/>
      <c r="S611" s="162"/>
      <c r="T611" s="162"/>
      <c r="U611" s="162"/>
      <c r="V611" s="162"/>
      <c r="W611" s="162"/>
      <c r="X611" s="162"/>
      <c r="Y611" s="162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3" t="s">
        <v>744</v>
      </c>
      <c r="D612" s="164"/>
      <c r="E612" s="165"/>
      <c r="F612" s="162"/>
      <c r="G612" s="162"/>
      <c r="H612" s="162"/>
      <c r="I612" s="162"/>
      <c r="J612" s="162"/>
      <c r="K612" s="162"/>
      <c r="L612" s="162"/>
      <c r="M612" s="162"/>
      <c r="N612" s="161"/>
      <c r="O612" s="161"/>
      <c r="P612" s="161"/>
      <c r="Q612" s="161"/>
      <c r="R612" s="162"/>
      <c r="S612" s="162"/>
      <c r="T612" s="162"/>
      <c r="U612" s="162"/>
      <c r="V612" s="162"/>
      <c r="W612" s="162"/>
      <c r="X612" s="162"/>
      <c r="Y612" s="162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3" t="s">
        <v>825</v>
      </c>
      <c r="D613" s="164"/>
      <c r="E613" s="165">
        <v>12</v>
      </c>
      <c r="F613" s="162"/>
      <c r="G613" s="162"/>
      <c r="H613" s="162"/>
      <c r="I613" s="162"/>
      <c r="J613" s="162"/>
      <c r="K613" s="162"/>
      <c r="L613" s="162"/>
      <c r="M613" s="162"/>
      <c r="N613" s="161"/>
      <c r="O613" s="161"/>
      <c r="P613" s="161"/>
      <c r="Q613" s="161"/>
      <c r="R613" s="162"/>
      <c r="S613" s="162"/>
      <c r="T613" s="162"/>
      <c r="U613" s="162"/>
      <c r="V613" s="162"/>
      <c r="W613" s="162"/>
      <c r="X613" s="162"/>
      <c r="Y613" s="162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3" t="s">
        <v>749</v>
      </c>
      <c r="D614" s="164"/>
      <c r="E614" s="165"/>
      <c r="F614" s="162"/>
      <c r="G614" s="162"/>
      <c r="H614" s="162"/>
      <c r="I614" s="162"/>
      <c r="J614" s="162"/>
      <c r="K614" s="162"/>
      <c r="L614" s="162"/>
      <c r="M614" s="162"/>
      <c r="N614" s="161"/>
      <c r="O614" s="161"/>
      <c r="P614" s="161"/>
      <c r="Q614" s="161"/>
      <c r="R614" s="162"/>
      <c r="S614" s="162"/>
      <c r="T614" s="162"/>
      <c r="U614" s="162"/>
      <c r="V614" s="162"/>
      <c r="W614" s="162"/>
      <c r="X614" s="162"/>
      <c r="Y614" s="162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3" t="s">
        <v>826</v>
      </c>
      <c r="D615" s="164"/>
      <c r="E615" s="165">
        <v>12</v>
      </c>
      <c r="F615" s="162"/>
      <c r="G615" s="162"/>
      <c r="H615" s="162"/>
      <c r="I615" s="162"/>
      <c r="J615" s="162"/>
      <c r="K615" s="162"/>
      <c r="L615" s="162"/>
      <c r="M615" s="162"/>
      <c r="N615" s="161"/>
      <c r="O615" s="161"/>
      <c r="P615" s="161"/>
      <c r="Q615" s="161"/>
      <c r="R615" s="162"/>
      <c r="S615" s="162"/>
      <c r="T615" s="162"/>
      <c r="U615" s="162"/>
      <c r="V615" s="162"/>
      <c r="W615" s="162"/>
      <c r="X615" s="162"/>
      <c r="Y615" s="162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3" t="s">
        <v>754</v>
      </c>
      <c r="D616" s="164"/>
      <c r="E616" s="165"/>
      <c r="F616" s="162"/>
      <c r="G616" s="162"/>
      <c r="H616" s="162"/>
      <c r="I616" s="162"/>
      <c r="J616" s="162"/>
      <c r="K616" s="162"/>
      <c r="L616" s="162"/>
      <c r="M616" s="162"/>
      <c r="N616" s="161"/>
      <c r="O616" s="161"/>
      <c r="P616" s="161"/>
      <c r="Q616" s="161"/>
      <c r="R616" s="162"/>
      <c r="S616" s="162"/>
      <c r="T616" s="162"/>
      <c r="U616" s="162"/>
      <c r="V616" s="162"/>
      <c r="W616" s="162"/>
      <c r="X616" s="162"/>
      <c r="Y616" s="162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3" t="s">
        <v>827</v>
      </c>
      <c r="D617" s="164"/>
      <c r="E617" s="165">
        <v>12</v>
      </c>
      <c r="F617" s="162"/>
      <c r="G617" s="162"/>
      <c r="H617" s="162"/>
      <c r="I617" s="162"/>
      <c r="J617" s="162"/>
      <c r="K617" s="162"/>
      <c r="L617" s="162"/>
      <c r="M617" s="162"/>
      <c r="N617" s="161"/>
      <c r="O617" s="161"/>
      <c r="P617" s="161"/>
      <c r="Q617" s="161"/>
      <c r="R617" s="162"/>
      <c r="S617" s="162"/>
      <c r="T617" s="162"/>
      <c r="U617" s="162"/>
      <c r="V617" s="162"/>
      <c r="W617" s="162"/>
      <c r="X617" s="162"/>
      <c r="Y617" s="162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3" t="s">
        <v>759</v>
      </c>
      <c r="D618" s="164"/>
      <c r="E618" s="165"/>
      <c r="F618" s="162"/>
      <c r="G618" s="162"/>
      <c r="H618" s="162"/>
      <c r="I618" s="162"/>
      <c r="J618" s="162"/>
      <c r="K618" s="162"/>
      <c r="L618" s="162"/>
      <c r="M618" s="162"/>
      <c r="N618" s="161"/>
      <c r="O618" s="161"/>
      <c r="P618" s="161"/>
      <c r="Q618" s="161"/>
      <c r="R618" s="162"/>
      <c r="S618" s="162"/>
      <c r="T618" s="162"/>
      <c r="U618" s="162"/>
      <c r="V618" s="162"/>
      <c r="W618" s="162"/>
      <c r="X618" s="162"/>
      <c r="Y618" s="162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3" t="s">
        <v>828</v>
      </c>
      <c r="D619" s="164"/>
      <c r="E619" s="165">
        <v>77</v>
      </c>
      <c r="F619" s="162"/>
      <c r="G619" s="162"/>
      <c r="H619" s="162"/>
      <c r="I619" s="162"/>
      <c r="J619" s="162"/>
      <c r="K619" s="162"/>
      <c r="L619" s="162"/>
      <c r="M619" s="162"/>
      <c r="N619" s="161"/>
      <c r="O619" s="161"/>
      <c r="P619" s="161"/>
      <c r="Q619" s="161"/>
      <c r="R619" s="162"/>
      <c r="S619" s="162"/>
      <c r="T619" s="162"/>
      <c r="U619" s="162"/>
      <c r="V619" s="162"/>
      <c r="W619" s="162"/>
      <c r="X619" s="162"/>
      <c r="Y619" s="162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83">
        <v>75</v>
      </c>
      <c r="B620" s="184" t="s">
        <v>829</v>
      </c>
      <c r="C620" s="192" t="s">
        <v>830</v>
      </c>
      <c r="D620" s="185" t="s">
        <v>318</v>
      </c>
      <c r="E620" s="186">
        <v>115</v>
      </c>
      <c r="F620" s="187"/>
      <c r="G620" s="188">
        <f>ROUND(E620*F620,2)</f>
        <v>0</v>
      </c>
      <c r="H620" s="187"/>
      <c r="I620" s="188">
        <f>ROUND(E620*H620,2)</f>
        <v>0</v>
      </c>
      <c r="J620" s="187"/>
      <c r="K620" s="188">
        <f>ROUND(E620*J620,2)</f>
        <v>0</v>
      </c>
      <c r="L620" s="188">
        <v>21</v>
      </c>
      <c r="M620" s="188">
        <f>G620*(1+L620/100)</f>
        <v>0</v>
      </c>
      <c r="N620" s="186">
        <v>0</v>
      </c>
      <c r="O620" s="186">
        <f>ROUND(E620*N620,2)</f>
        <v>0</v>
      </c>
      <c r="P620" s="186">
        <v>0</v>
      </c>
      <c r="Q620" s="186">
        <f>ROUND(E620*P620,2)</f>
        <v>0</v>
      </c>
      <c r="R620" s="188"/>
      <c r="S620" s="188" t="s">
        <v>403</v>
      </c>
      <c r="T620" s="189" t="s">
        <v>404</v>
      </c>
      <c r="U620" s="162">
        <v>0</v>
      </c>
      <c r="V620" s="162">
        <f>ROUND(E620*U620,2)</f>
        <v>0</v>
      </c>
      <c r="W620" s="162"/>
      <c r="X620" s="162" t="s">
        <v>321</v>
      </c>
      <c r="Y620" s="162" t="s">
        <v>322</v>
      </c>
      <c r="Z620" s="151"/>
      <c r="AA620" s="151"/>
      <c r="AB620" s="151"/>
      <c r="AC620" s="151"/>
      <c r="AD620" s="151"/>
      <c r="AE620" s="151"/>
      <c r="AF620" s="151"/>
      <c r="AG620" s="151" t="s">
        <v>323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2" x14ac:dyDescent="0.2">
      <c r="A621" s="158"/>
      <c r="B621" s="159"/>
      <c r="C621" s="193" t="s">
        <v>738</v>
      </c>
      <c r="D621" s="164"/>
      <c r="E621" s="165"/>
      <c r="F621" s="162"/>
      <c r="G621" s="162"/>
      <c r="H621" s="162"/>
      <c r="I621" s="162"/>
      <c r="J621" s="162"/>
      <c r="K621" s="162"/>
      <c r="L621" s="162"/>
      <c r="M621" s="162"/>
      <c r="N621" s="161"/>
      <c r="O621" s="161"/>
      <c r="P621" s="161"/>
      <c r="Q621" s="161"/>
      <c r="R621" s="162"/>
      <c r="S621" s="162"/>
      <c r="T621" s="162"/>
      <c r="U621" s="162"/>
      <c r="V621" s="162"/>
      <c r="W621" s="162"/>
      <c r="X621" s="162"/>
      <c r="Y621" s="162"/>
      <c r="Z621" s="151"/>
      <c r="AA621" s="151"/>
      <c r="AB621" s="151"/>
      <c r="AC621" s="151"/>
      <c r="AD621" s="151"/>
      <c r="AE621" s="151"/>
      <c r="AF621" s="151"/>
      <c r="AG621" s="151" t="s">
        <v>327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193" t="s">
        <v>831</v>
      </c>
      <c r="D622" s="164"/>
      <c r="E622" s="165">
        <v>10</v>
      </c>
      <c r="F622" s="162"/>
      <c r="G622" s="162"/>
      <c r="H622" s="162"/>
      <c r="I622" s="162"/>
      <c r="J622" s="162"/>
      <c r="K622" s="162"/>
      <c r="L622" s="162"/>
      <c r="M622" s="162"/>
      <c r="N622" s="161"/>
      <c r="O622" s="161"/>
      <c r="P622" s="161"/>
      <c r="Q622" s="161"/>
      <c r="R622" s="162"/>
      <c r="S622" s="162"/>
      <c r="T622" s="162"/>
      <c r="U622" s="162"/>
      <c r="V622" s="162"/>
      <c r="W622" s="162"/>
      <c r="X622" s="162"/>
      <c r="Y622" s="162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3" t="s">
        <v>744</v>
      </c>
      <c r="D623" s="164"/>
      <c r="E623" s="165"/>
      <c r="F623" s="162"/>
      <c r="G623" s="162"/>
      <c r="H623" s="162"/>
      <c r="I623" s="162"/>
      <c r="J623" s="162"/>
      <c r="K623" s="162"/>
      <c r="L623" s="162"/>
      <c r="M623" s="162"/>
      <c r="N623" s="161"/>
      <c r="O623" s="161"/>
      <c r="P623" s="161"/>
      <c r="Q623" s="161"/>
      <c r="R623" s="162"/>
      <c r="S623" s="162"/>
      <c r="T623" s="162"/>
      <c r="U623" s="162"/>
      <c r="V623" s="162"/>
      <c r="W623" s="162"/>
      <c r="X623" s="162"/>
      <c r="Y623" s="162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3" t="s">
        <v>832</v>
      </c>
      <c r="D624" s="164"/>
      <c r="E624" s="165">
        <v>10</v>
      </c>
      <c r="F624" s="162"/>
      <c r="G624" s="162"/>
      <c r="H624" s="162"/>
      <c r="I624" s="162"/>
      <c r="J624" s="162"/>
      <c r="K624" s="162"/>
      <c r="L624" s="162"/>
      <c r="M624" s="162"/>
      <c r="N624" s="161"/>
      <c r="O624" s="161"/>
      <c r="P624" s="161"/>
      <c r="Q624" s="161"/>
      <c r="R624" s="162"/>
      <c r="S624" s="162"/>
      <c r="T624" s="162"/>
      <c r="U624" s="162"/>
      <c r="V624" s="162"/>
      <c r="W624" s="162"/>
      <c r="X624" s="162"/>
      <c r="Y624" s="162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3" t="s">
        <v>749</v>
      </c>
      <c r="D625" s="164"/>
      <c r="E625" s="165"/>
      <c r="F625" s="162"/>
      <c r="G625" s="162"/>
      <c r="H625" s="162"/>
      <c r="I625" s="162"/>
      <c r="J625" s="162"/>
      <c r="K625" s="162"/>
      <c r="L625" s="162"/>
      <c r="M625" s="162"/>
      <c r="N625" s="161"/>
      <c r="O625" s="161"/>
      <c r="P625" s="161"/>
      <c r="Q625" s="161"/>
      <c r="R625" s="162"/>
      <c r="S625" s="162"/>
      <c r="T625" s="162"/>
      <c r="U625" s="162"/>
      <c r="V625" s="162"/>
      <c r="W625" s="162"/>
      <c r="X625" s="162"/>
      <c r="Y625" s="162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3" t="s">
        <v>833</v>
      </c>
      <c r="D626" s="164"/>
      <c r="E626" s="165">
        <v>10</v>
      </c>
      <c r="F626" s="162"/>
      <c r="G626" s="162"/>
      <c r="H626" s="162"/>
      <c r="I626" s="162"/>
      <c r="J626" s="162"/>
      <c r="K626" s="162"/>
      <c r="L626" s="162"/>
      <c r="M626" s="162"/>
      <c r="N626" s="161"/>
      <c r="O626" s="161"/>
      <c r="P626" s="161"/>
      <c r="Q626" s="161"/>
      <c r="R626" s="162"/>
      <c r="S626" s="162"/>
      <c r="T626" s="162"/>
      <c r="U626" s="162"/>
      <c r="V626" s="162"/>
      <c r="W626" s="162"/>
      <c r="X626" s="162"/>
      <c r="Y626" s="162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3" t="s">
        <v>754</v>
      </c>
      <c r="D627" s="164"/>
      <c r="E627" s="165"/>
      <c r="F627" s="162"/>
      <c r="G627" s="162"/>
      <c r="H627" s="162"/>
      <c r="I627" s="162"/>
      <c r="J627" s="162"/>
      <c r="K627" s="162"/>
      <c r="L627" s="162"/>
      <c r="M627" s="162"/>
      <c r="N627" s="161"/>
      <c r="O627" s="161"/>
      <c r="P627" s="161"/>
      <c r="Q627" s="161"/>
      <c r="R627" s="162"/>
      <c r="S627" s="162"/>
      <c r="T627" s="162"/>
      <c r="U627" s="162"/>
      <c r="V627" s="162"/>
      <c r="W627" s="162"/>
      <c r="X627" s="162"/>
      <c r="Y627" s="162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3" t="s">
        <v>834</v>
      </c>
      <c r="D628" s="164"/>
      <c r="E628" s="165">
        <v>10</v>
      </c>
      <c r="F628" s="162"/>
      <c r="G628" s="162"/>
      <c r="H628" s="162"/>
      <c r="I628" s="162"/>
      <c r="J628" s="162"/>
      <c r="K628" s="162"/>
      <c r="L628" s="162"/>
      <c r="M628" s="162"/>
      <c r="N628" s="161"/>
      <c r="O628" s="161"/>
      <c r="P628" s="161"/>
      <c r="Q628" s="161"/>
      <c r="R628" s="162"/>
      <c r="S628" s="162"/>
      <c r="T628" s="162"/>
      <c r="U628" s="162"/>
      <c r="V628" s="162"/>
      <c r="W628" s="162"/>
      <c r="X628" s="162"/>
      <c r="Y628" s="162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3" t="s">
        <v>759</v>
      </c>
      <c r="D629" s="164"/>
      <c r="E629" s="165"/>
      <c r="F629" s="162"/>
      <c r="G629" s="162"/>
      <c r="H629" s="162"/>
      <c r="I629" s="162"/>
      <c r="J629" s="162"/>
      <c r="K629" s="162"/>
      <c r="L629" s="162"/>
      <c r="M629" s="162"/>
      <c r="N629" s="161"/>
      <c r="O629" s="161"/>
      <c r="P629" s="161"/>
      <c r="Q629" s="161"/>
      <c r="R629" s="162"/>
      <c r="S629" s="162"/>
      <c r="T629" s="162"/>
      <c r="U629" s="162"/>
      <c r="V629" s="162"/>
      <c r="W629" s="162"/>
      <c r="X629" s="162"/>
      <c r="Y629" s="162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3" t="s">
        <v>835</v>
      </c>
      <c r="D630" s="164"/>
      <c r="E630" s="165">
        <v>75</v>
      </c>
      <c r="F630" s="162"/>
      <c r="G630" s="162"/>
      <c r="H630" s="162"/>
      <c r="I630" s="162"/>
      <c r="J630" s="162"/>
      <c r="K630" s="162"/>
      <c r="L630" s="162"/>
      <c r="M630" s="162"/>
      <c r="N630" s="161"/>
      <c r="O630" s="161"/>
      <c r="P630" s="161"/>
      <c r="Q630" s="161"/>
      <c r="R630" s="162"/>
      <c r="S630" s="162"/>
      <c r="T630" s="162"/>
      <c r="U630" s="162"/>
      <c r="V630" s="162"/>
      <c r="W630" s="162"/>
      <c r="X630" s="162"/>
      <c r="Y630" s="162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83">
        <v>76</v>
      </c>
      <c r="B631" s="184" t="s">
        <v>836</v>
      </c>
      <c r="C631" s="192" t="s">
        <v>837</v>
      </c>
      <c r="D631" s="185" t="s">
        <v>318</v>
      </c>
      <c r="E631" s="186">
        <v>12</v>
      </c>
      <c r="F631" s="187"/>
      <c r="G631" s="188">
        <f>ROUND(E631*F631,2)</f>
        <v>0</v>
      </c>
      <c r="H631" s="187"/>
      <c r="I631" s="188">
        <f>ROUND(E631*H631,2)</f>
        <v>0</v>
      </c>
      <c r="J631" s="187"/>
      <c r="K631" s="188">
        <f>ROUND(E631*J631,2)</f>
        <v>0</v>
      </c>
      <c r="L631" s="188">
        <v>21</v>
      </c>
      <c r="M631" s="188">
        <f>G631*(1+L631/100)</f>
        <v>0</v>
      </c>
      <c r="N631" s="186">
        <v>0</v>
      </c>
      <c r="O631" s="186">
        <f>ROUND(E631*N631,2)</f>
        <v>0</v>
      </c>
      <c r="P631" s="186">
        <v>0</v>
      </c>
      <c r="Q631" s="186">
        <f>ROUND(E631*P631,2)</f>
        <v>0</v>
      </c>
      <c r="R631" s="188"/>
      <c r="S631" s="188" t="s">
        <v>403</v>
      </c>
      <c r="T631" s="189" t="s">
        <v>404</v>
      </c>
      <c r="U631" s="162">
        <v>0</v>
      </c>
      <c r="V631" s="162">
        <f>ROUND(E631*U631,2)</f>
        <v>0</v>
      </c>
      <c r="W631" s="162"/>
      <c r="X631" s="162" t="s">
        <v>321</v>
      </c>
      <c r="Y631" s="162" t="s">
        <v>322</v>
      </c>
      <c r="Z631" s="151"/>
      <c r="AA631" s="151"/>
      <c r="AB631" s="151"/>
      <c r="AC631" s="151"/>
      <c r="AD631" s="151"/>
      <c r="AE631" s="151"/>
      <c r="AF631" s="151"/>
      <c r="AG631" s="151" t="s">
        <v>323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2" x14ac:dyDescent="0.2">
      <c r="A632" s="158"/>
      <c r="B632" s="159"/>
      <c r="C632" s="193" t="s">
        <v>759</v>
      </c>
      <c r="D632" s="164"/>
      <c r="E632" s="165"/>
      <c r="F632" s="162"/>
      <c r="G632" s="162"/>
      <c r="H632" s="162"/>
      <c r="I632" s="162"/>
      <c r="J632" s="162"/>
      <c r="K632" s="162"/>
      <c r="L632" s="162"/>
      <c r="M632" s="162"/>
      <c r="N632" s="161"/>
      <c r="O632" s="161"/>
      <c r="P632" s="161"/>
      <c r="Q632" s="161"/>
      <c r="R632" s="162"/>
      <c r="S632" s="162"/>
      <c r="T632" s="162"/>
      <c r="U632" s="162"/>
      <c r="V632" s="162"/>
      <c r="W632" s="162"/>
      <c r="X632" s="162"/>
      <c r="Y632" s="162"/>
      <c r="Z632" s="151"/>
      <c r="AA632" s="151"/>
      <c r="AB632" s="151"/>
      <c r="AC632" s="151"/>
      <c r="AD632" s="151"/>
      <c r="AE632" s="151"/>
      <c r="AF632" s="151"/>
      <c r="AG632" s="151" t="s">
        <v>327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193" t="s">
        <v>838</v>
      </c>
      <c r="D633" s="164"/>
      <c r="E633" s="165">
        <v>12</v>
      </c>
      <c r="F633" s="162"/>
      <c r="G633" s="162"/>
      <c r="H633" s="162"/>
      <c r="I633" s="162"/>
      <c r="J633" s="162"/>
      <c r="K633" s="162"/>
      <c r="L633" s="162"/>
      <c r="M633" s="162"/>
      <c r="N633" s="161"/>
      <c r="O633" s="161"/>
      <c r="P633" s="161"/>
      <c r="Q633" s="161"/>
      <c r="R633" s="162"/>
      <c r="S633" s="162"/>
      <c r="T633" s="162"/>
      <c r="U633" s="162"/>
      <c r="V633" s="162"/>
      <c r="W633" s="162"/>
      <c r="X633" s="162"/>
      <c r="Y633" s="162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83">
        <v>77</v>
      </c>
      <c r="B634" s="184" t="s">
        <v>839</v>
      </c>
      <c r="C634" s="192" t="s">
        <v>840</v>
      </c>
      <c r="D634" s="185" t="s">
        <v>318</v>
      </c>
      <c r="E634" s="186">
        <v>8</v>
      </c>
      <c r="F634" s="187"/>
      <c r="G634" s="188">
        <f>ROUND(E634*F634,2)</f>
        <v>0</v>
      </c>
      <c r="H634" s="187"/>
      <c r="I634" s="188">
        <f>ROUND(E634*H634,2)</f>
        <v>0</v>
      </c>
      <c r="J634" s="187"/>
      <c r="K634" s="188">
        <f>ROUND(E634*J634,2)</f>
        <v>0</v>
      </c>
      <c r="L634" s="188">
        <v>21</v>
      </c>
      <c r="M634" s="188">
        <f>G634*(1+L634/100)</f>
        <v>0</v>
      </c>
      <c r="N634" s="186">
        <v>0</v>
      </c>
      <c r="O634" s="186">
        <f>ROUND(E634*N634,2)</f>
        <v>0</v>
      </c>
      <c r="P634" s="186">
        <v>0</v>
      </c>
      <c r="Q634" s="186">
        <f>ROUND(E634*P634,2)</f>
        <v>0</v>
      </c>
      <c r="R634" s="188"/>
      <c r="S634" s="188" t="s">
        <v>403</v>
      </c>
      <c r="T634" s="189" t="s">
        <v>404</v>
      </c>
      <c r="U634" s="162">
        <v>0</v>
      </c>
      <c r="V634" s="162">
        <f>ROUND(E634*U634,2)</f>
        <v>0</v>
      </c>
      <c r="W634" s="162"/>
      <c r="X634" s="162" t="s">
        <v>321</v>
      </c>
      <c r="Y634" s="162" t="s">
        <v>322</v>
      </c>
      <c r="Z634" s="151"/>
      <c r="AA634" s="151"/>
      <c r="AB634" s="151"/>
      <c r="AC634" s="151"/>
      <c r="AD634" s="151"/>
      <c r="AE634" s="151"/>
      <c r="AF634" s="151"/>
      <c r="AG634" s="151" t="s">
        <v>323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2" x14ac:dyDescent="0.2">
      <c r="A635" s="158"/>
      <c r="B635" s="159"/>
      <c r="C635" s="193" t="s">
        <v>759</v>
      </c>
      <c r="D635" s="164"/>
      <c r="E635" s="165"/>
      <c r="F635" s="162"/>
      <c r="G635" s="162"/>
      <c r="H635" s="162"/>
      <c r="I635" s="162"/>
      <c r="J635" s="162"/>
      <c r="K635" s="162"/>
      <c r="L635" s="162"/>
      <c r="M635" s="162"/>
      <c r="N635" s="161"/>
      <c r="O635" s="161"/>
      <c r="P635" s="161"/>
      <c r="Q635" s="161"/>
      <c r="R635" s="162"/>
      <c r="S635" s="162"/>
      <c r="T635" s="162"/>
      <c r="U635" s="162"/>
      <c r="V635" s="162"/>
      <c r="W635" s="162"/>
      <c r="X635" s="162"/>
      <c r="Y635" s="162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3" t="s">
        <v>841</v>
      </c>
      <c r="D636" s="164"/>
      <c r="E636" s="165">
        <v>8</v>
      </c>
      <c r="F636" s="162"/>
      <c r="G636" s="162"/>
      <c r="H636" s="162"/>
      <c r="I636" s="162"/>
      <c r="J636" s="162"/>
      <c r="K636" s="162"/>
      <c r="L636" s="162"/>
      <c r="M636" s="162"/>
      <c r="N636" s="161"/>
      <c r="O636" s="161"/>
      <c r="P636" s="161"/>
      <c r="Q636" s="161"/>
      <c r="R636" s="162"/>
      <c r="S636" s="162"/>
      <c r="T636" s="162"/>
      <c r="U636" s="162"/>
      <c r="V636" s="162"/>
      <c r="W636" s="162"/>
      <c r="X636" s="162"/>
      <c r="Y636" s="162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83">
        <v>78</v>
      </c>
      <c r="B637" s="184" t="s">
        <v>842</v>
      </c>
      <c r="C637" s="192" t="s">
        <v>843</v>
      </c>
      <c r="D637" s="185" t="s">
        <v>708</v>
      </c>
      <c r="E637" s="186">
        <v>236</v>
      </c>
      <c r="F637" s="187"/>
      <c r="G637" s="188">
        <f>ROUND(E637*F637,2)</f>
        <v>0</v>
      </c>
      <c r="H637" s="187"/>
      <c r="I637" s="188">
        <f>ROUND(E637*H637,2)</f>
        <v>0</v>
      </c>
      <c r="J637" s="187"/>
      <c r="K637" s="188">
        <f>ROUND(E637*J637,2)</f>
        <v>0</v>
      </c>
      <c r="L637" s="188">
        <v>21</v>
      </c>
      <c r="M637" s="188">
        <f>G637*(1+L637/100)</f>
        <v>0</v>
      </c>
      <c r="N637" s="186">
        <v>0</v>
      </c>
      <c r="O637" s="186">
        <f>ROUND(E637*N637,2)</f>
        <v>0</v>
      </c>
      <c r="P637" s="186">
        <v>0</v>
      </c>
      <c r="Q637" s="186">
        <f>ROUND(E637*P637,2)</f>
        <v>0</v>
      </c>
      <c r="R637" s="188"/>
      <c r="S637" s="188" t="s">
        <v>403</v>
      </c>
      <c r="T637" s="189" t="s">
        <v>404</v>
      </c>
      <c r="U637" s="162">
        <v>0</v>
      </c>
      <c r="V637" s="162">
        <f>ROUND(E637*U637,2)</f>
        <v>0</v>
      </c>
      <c r="W637" s="162"/>
      <c r="X637" s="162" t="s">
        <v>321</v>
      </c>
      <c r="Y637" s="162" t="s">
        <v>322</v>
      </c>
      <c r="Z637" s="151"/>
      <c r="AA637" s="151"/>
      <c r="AB637" s="151"/>
      <c r="AC637" s="151"/>
      <c r="AD637" s="151"/>
      <c r="AE637" s="151"/>
      <c r="AF637" s="151"/>
      <c r="AG637" s="151" t="s">
        <v>323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2" x14ac:dyDescent="0.2">
      <c r="A638" s="158"/>
      <c r="B638" s="159"/>
      <c r="C638" s="280" t="s">
        <v>844</v>
      </c>
      <c r="D638" s="281"/>
      <c r="E638" s="281"/>
      <c r="F638" s="281"/>
      <c r="G638" s="281"/>
      <c r="H638" s="162"/>
      <c r="I638" s="162"/>
      <c r="J638" s="162"/>
      <c r="K638" s="162"/>
      <c r="L638" s="162"/>
      <c r="M638" s="162"/>
      <c r="N638" s="161"/>
      <c r="O638" s="161"/>
      <c r="P638" s="161"/>
      <c r="Q638" s="161"/>
      <c r="R638" s="162"/>
      <c r="S638" s="162"/>
      <c r="T638" s="162"/>
      <c r="U638" s="162"/>
      <c r="V638" s="162"/>
      <c r="W638" s="162"/>
      <c r="X638" s="162"/>
      <c r="Y638" s="162"/>
      <c r="Z638" s="151"/>
      <c r="AA638" s="151"/>
      <c r="AB638" s="151"/>
      <c r="AC638" s="151"/>
      <c r="AD638" s="151"/>
      <c r="AE638" s="151"/>
      <c r="AF638" s="151"/>
      <c r="AG638" s="151" t="s">
        <v>344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193" t="s">
        <v>845</v>
      </c>
      <c r="D639" s="164"/>
      <c r="E639" s="165"/>
      <c r="F639" s="162"/>
      <c r="G639" s="162"/>
      <c r="H639" s="162"/>
      <c r="I639" s="162"/>
      <c r="J639" s="162"/>
      <c r="K639" s="162"/>
      <c r="L639" s="162"/>
      <c r="M639" s="162"/>
      <c r="N639" s="161"/>
      <c r="O639" s="161"/>
      <c r="P639" s="161"/>
      <c r="Q639" s="161"/>
      <c r="R639" s="162"/>
      <c r="S639" s="162"/>
      <c r="T639" s="162"/>
      <c r="U639" s="162"/>
      <c r="V639" s="162"/>
      <c r="W639" s="162"/>
      <c r="X639" s="162"/>
      <c r="Y639" s="162"/>
      <c r="Z639" s="151"/>
      <c r="AA639" s="151"/>
      <c r="AB639" s="151"/>
      <c r="AC639" s="151"/>
      <c r="AD639" s="151"/>
      <c r="AE639" s="151"/>
      <c r="AF639" s="151"/>
      <c r="AG639" s="151" t="s">
        <v>327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">
      <c r="A640" s="158"/>
      <c r="B640" s="159"/>
      <c r="C640" s="193" t="s">
        <v>846</v>
      </c>
      <c r="D640" s="164"/>
      <c r="E640" s="165">
        <v>47.2</v>
      </c>
      <c r="F640" s="162"/>
      <c r="G640" s="162"/>
      <c r="H640" s="162"/>
      <c r="I640" s="162"/>
      <c r="J640" s="162"/>
      <c r="K640" s="162"/>
      <c r="L640" s="162"/>
      <c r="M640" s="162"/>
      <c r="N640" s="161"/>
      <c r="O640" s="161"/>
      <c r="P640" s="161"/>
      <c r="Q640" s="161"/>
      <c r="R640" s="162"/>
      <c r="S640" s="162"/>
      <c r="T640" s="162"/>
      <c r="U640" s="162"/>
      <c r="V640" s="162"/>
      <c r="W640" s="162"/>
      <c r="X640" s="162"/>
      <c r="Y640" s="162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3" t="s">
        <v>742</v>
      </c>
      <c r="D641" s="164"/>
      <c r="E641" s="165"/>
      <c r="F641" s="162"/>
      <c r="G641" s="162"/>
      <c r="H641" s="162"/>
      <c r="I641" s="162"/>
      <c r="J641" s="162"/>
      <c r="K641" s="162"/>
      <c r="L641" s="162"/>
      <c r="M641" s="162"/>
      <c r="N641" s="161"/>
      <c r="O641" s="161"/>
      <c r="P641" s="161"/>
      <c r="Q641" s="161"/>
      <c r="R641" s="162"/>
      <c r="S641" s="162"/>
      <c r="T641" s="162"/>
      <c r="U641" s="162"/>
      <c r="V641" s="162"/>
      <c r="W641" s="162"/>
      <c r="X641" s="162"/>
      <c r="Y641" s="162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3" t="s">
        <v>846</v>
      </c>
      <c r="D642" s="164"/>
      <c r="E642" s="165">
        <v>47.2</v>
      </c>
      <c r="F642" s="162"/>
      <c r="G642" s="162"/>
      <c r="H642" s="162"/>
      <c r="I642" s="162"/>
      <c r="J642" s="162"/>
      <c r="K642" s="162"/>
      <c r="L642" s="162"/>
      <c r="M642" s="162"/>
      <c r="N642" s="161"/>
      <c r="O642" s="161"/>
      <c r="P642" s="161"/>
      <c r="Q642" s="161"/>
      <c r="R642" s="162"/>
      <c r="S642" s="162"/>
      <c r="T642" s="162"/>
      <c r="U642" s="162"/>
      <c r="V642" s="162"/>
      <c r="W642" s="162"/>
      <c r="X642" s="162"/>
      <c r="Y642" s="162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3" t="s">
        <v>748</v>
      </c>
      <c r="D643" s="164"/>
      <c r="E643" s="165"/>
      <c r="F643" s="162"/>
      <c r="G643" s="162"/>
      <c r="H643" s="162"/>
      <c r="I643" s="162"/>
      <c r="J643" s="162"/>
      <c r="K643" s="162"/>
      <c r="L643" s="162"/>
      <c r="M643" s="162"/>
      <c r="N643" s="161"/>
      <c r="O643" s="161"/>
      <c r="P643" s="161"/>
      <c r="Q643" s="161"/>
      <c r="R643" s="162"/>
      <c r="S643" s="162"/>
      <c r="T643" s="162"/>
      <c r="U643" s="162"/>
      <c r="V643" s="162"/>
      <c r="W643" s="162"/>
      <c r="X643" s="162"/>
      <c r="Y643" s="162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3" t="s">
        <v>846</v>
      </c>
      <c r="D644" s="164"/>
      <c r="E644" s="165">
        <v>47.2</v>
      </c>
      <c r="F644" s="162"/>
      <c r="G644" s="162"/>
      <c r="H644" s="162"/>
      <c r="I644" s="162"/>
      <c r="J644" s="162"/>
      <c r="K644" s="162"/>
      <c r="L644" s="162"/>
      <c r="M644" s="162"/>
      <c r="N644" s="161"/>
      <c r="O644" s="161"/>
      <c r="P644" s="161"/>
      <c r="Q644" s="161"/>
      <c r="R644" s="162"/>
      <c r="S644" s="162"/>
      <c r="T644" s="162"/>
      <c r="U644" s="162"/>
      <c r="V644" s="162"/>
      <c r="W644" s="162"/>
      <c r="X644" s="162"/>
      <c r="Y644" s="162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3" t="s">
        <v>753</v>
      </c>
      <c r="D645" s="164"/>
      <c r="E645" s="165"/>
      <c r="F645" s="162"/>
      <c r="G645" s="162"/>
      <c r="H645" s="162"/>
      <c r="I645" s="162"/>
      <c r="J645" s="162"/>
      <c r="K645" s="162"/>
      <c r="L645" s="162"/>
      <c r="M645" s="162"/>
      <c r="N645" s="161"/>
      <c r="O645" s="161"/>
      <c r="P645" s="161"/>
      <c r="Q645" s="161"/>
      <c r="R645" s="162"/>
      <c r="S645" s="162"/>
      <c r="T645" s="162"/>
      <c r="U645" s="162"/>
      <c r="V645" s="162"/>
      <c r="W645" s="162"/>
      <c r="X645" s="162"/>
      <c r="Y645" s="162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3" t="s">
        <v>846</v>
      </c>
      <c r="D646" s="164"/>
      <c r="E646" s="165">
        <v>47.2</v>
      </c>
      <c r="F646" s="162"/>
      <c r="G646" s="162"/>
      <c r="H646" s="162"/>
      <c r="I646" s="162"/>
      <c r="J646" s="162"/>
      <c r="K646" s="162"/>
      <c r="L646" s="162"/>
      <c r="M646" s="162"/>
      <c r="N646" s="161"/>
      <c r="O646" s="161"/>
      <c r="P646" s="161"/>
      <c r="Q646" s="161"/>
      <c r="R646" s="162"/>
      <c r="S646" s="162"/>
      <c r="T646" s="162"/>
      <c r="U646" s="162"/>
      <c r="V646" s="162"/>
      <c r="W646" s="162"/>
      <c r="X646" s="162"/>
      <c r="Y646" s="162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3" t="s">
        <v>758</v>
      </c>
      <c r="D647" s="164"/>
      <c r="E647" s="165"/>
      <c r="F647" s="162"/>
      <c r="G647" s="162"/>
      <c r="H647" s="162"/>
      <c r="I647" s="162"/>
      <c r="J647" s="162"/>
      <c r="K647" s="162"/>
      <c r="L647" s="162"/>
      <c r="M647" s="162"/>
      <c r="N647" s="161"/>
      <c r="O647" s="161"/>
      <c r="P647" s="161"/>
      <c r="Q647" s="161"/>
      <c r="R647" s="162"/>
      <c r="S647" s="162"/>
      <c r="T647" s="162"/>
      <c r="U647" s="162"/>
      <c r="V647" s="162"/>
      <c r="W647" s="162"/>
      <c r="X647" s="162"/>
      <c r="Y647" s="162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3" t="s">
        <v>846</v>
      </c>
      <c r="D648" s="164"/>
      <c r="E648" s="165">
        <v>47.2</v>
      </c>
      <c r="F648" s="162"/>
      <c r="G648" s="162"/>
      <c r="H648" s="162"/>
      <c r="I648" s="162"/>
      <c r="J648" s="162"/>
      <c r="K648" s="162"/>
      <c r="L648" s="162"/>
      <c r="M648" s="162"/>
      <c r="N648" s="161"/>
      <c r="O648" s="161"/>
      <c r="P648" s="161"/>
      <c r="Q648" s="161"/>
      <c r="R648" s="162"/>
      <c r="S648" s="162"/>
      <c r="T648" s="162"/>
      <c r="U648" s="162"/>
      <c r="V648" s="162"/>
      <c r="W648" s="162"/>
      <c r="X648" s="162"/>
      <c r="Y648" s="162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83">
        <v>79</v>
      </c>
      <c r="B649" s="184" t="s">
        <v>847</v>
      </c>
      <c r="C649" s="192" t="s">
        <v>848</v>
      </c>
      <c r="D649" s="185" t="s">
        <v>708</v>
      </c>
      <c r="E649" s="186">
        <v>155</v>
      </c>
      <c r="F649" s="187"/>
      <c r="G649" s="188">
        <f>ROUND(E649*F649,2)</f>
        <v>0</v>
      </c>
      <c r="H649" s="187"/>
      <c r="I649" s="188">
        <f>ROUND(E649*H649,2)</f>
        <v>0</v>
      </c>
      <c r="J649" s="187"/>
      <c r="K649" s="188">
        <f>ROUND(E649*J649,2)</f>
        <v>0</v>
      </c>
      <c r="L649" s="188">
        <v>21</v>
      </c>
      <c r="M649" s="188">
        <f>G649*(1+L649/100)</f>
        <v>0</v>
      </c>
      <c r="N649" s="186">
        <v>0</v>
      </c>
      <c r="O649" s="186">
        <f>ROUND(E649*N649,2)</f>
        <v>0</v>
      </c>
      <c r="P649" s="186">
        <v>0</v>
      </c>
      <c r="Q649" s="186">
        <f>ROUND(E649*P649,2)</f>
        <v>0</v>
      </c>
      <c r="R649" s="188"/>
      <c r="S649" s="188" t="s">
        <v>403</v>
      </c>
      <c r="T649" s="189" t="s">
        <v>404</v>
      </c>
      <c r="U649" s="162">
        <v>0</v>
      </c>
      <c r="V649" s="162">
        <f>ROUND(E649*U649,2)</f>
        <v>0</v>
      </c>
      <c r="W649" s="162"/>
      <c r="X649" s="162" t="s">
        <v>321</v>
      </c>
      <c r="Y649" s="162" t="s">
        <v>322</v>
      </c>
      <c r="Z649" s="151"/>
      <c r="AA649" s="151"/>
      <c r="AB649" s="151"/>
      <c r="AC649" s="151"/>
      <c r="AD649" s="151"/>
      <c r="AE649" s="151"/>
      <c r="AF649" s="151"/>
      <c r="AG649" s="151" t="s">
        <v>323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2" x14ac:dyDescent="0.2">
      <c r="A650" s="158"/>
      <c r="B650" s="159"/>
      <c r="C650" s="193" t="s">
        <v>758</v>
      </c>
      <c r="D650" s="164"/>
      <c r="E650" s="165"/>
      <c r="F650" s="162"/>
      <c r="G650" s="162"/>
      <c r="H650" s="162"/>
      <c r="I650" s="162"/>
      <c r="J650" s="162"/>
      <c r="K650" s="162"/>
      <c r="L650" s="162"/>
      <c r="M650" s="162"/>
      <c r="N650" s="161"/>
      <c r="O650" s="161"/>
      <c r="P650" s="161"/>
      <c r="Q650" s="161"/>
      <c r="R650" s="162"/>
      <c r="S650" s="162"/>
      <c r="T650" s="162"/>
      <c r="U650" s="162"/>
      <c r="V650" s="162"/>
      <c r="W650" s="162"/>
      <c r="X650" s="162"/>
      <c r="Y650" s="162"/>
      <c r="Z650" s="151"/>
      <c r="AA650" s="151"/>
      <c r="AB650" s="151"/>
      <c r="AC650" s="151"/>
      <c r="AD650" s="151"/>
      <c r="AE650" s="151"/>
      <c r="AF650" s="151"/>
      <c r="AG650" s="151" t="s">
        <v>327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193" t="s">
        <v>849</v>
      </c>
      <c r="D651" s="164"/>
      <c r="E651" s="165">
        <v>155</v>
      </c>
      <c r="F651" s="162"/>
      <c r="G651" s="162"/>
      <c r="H651" s="162"/>
      <c r="I651" s="162"/>
      <c r="J651" s="162"/>
      <c r="K651" s="162"/>
      <c r="L651" s="162"/>
      <c r="M651" s="162"/>
      <c r="N651" s="161"/>
      <c r="O651" s="161"/>
      <c r="P651" s="161"/>
      <c r="Q651" s="161"/>
      <c r="R651" s="162"/>
      <c r="S651" s="162"/>
      <c r="T651" s="162"/>
      <c r="U651" s="162"/>
      <c r="V651" s="162"/>
      <c r="W651" s="162"/>
      <c r="X651" s="162"/>
      <c r="Y651" s="162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83">
        <v>80</v>
      </c>
      <c r="B652" s="184" t="s">
        <v>850</v>
      </c>
      <c r="C652" s="192" t="s">
        <v>851</v>
      </c>
      <c r="D652" s="185" t="s">
        <v>333</v>
      </c>
      <c r="E652" s="186">
        <v>54.3</v>
      </c>
      <c r="F652" s="187"/>
      <c r="G652" s="188">
        <f>ROUND(E652*F652,2)</f>
        <v>0</v>
      </c>
      <c r="H652" s="187"/>
      <c r="I652" s="188">
        <f>ROUND(E652*H652,2)</f>
        <v>0</v>
      </c>
      <c r="J652" s="187"/>
      <c r="K652" s="188">
        <f>ROUND(E652*J652,2)</f>
        <v>0</v>
      </c>
      <c r="L652" s="188">
        <v>21</v>
      </c>
      <c r="M652" s="188">
        <f>G652*(1+L652/100)</f>
        <v>0</v>
      </c>
      <c r="N652" s="186">
        <v>0</v>
      </c>
      <c r="O652" s="186">
        <f>ROUND(E652*N652,2)</f>
        <v>0</v>
      </c>
      <c r="P652" s="186">
        <v>0</v>
      </c>
      <c r="Q652" s="186">
        <f>ROUND(E652*P652,2)</f>
        <v>0</v>
      </c>
      <c r="R652" s="188"/>
      <c r="S652" s="188" t="s">
        <v>403</v>
      </c>
      <c r="T652" s="189" t="s">
        <v>404</v>
      </c>
      <c r="U652" s="162">
        <v>0</v>
      </c>
      <c r="V652" s="162">
        <f>ROUND(E652*U652,2)</f>
        <v>0</v>
      </c>
      <c r="W652" s="162"/>
      <c r="X652" s="162" t="s">
        <v>321</v>
      </c>
      <c r="Y652" s="162" t="s">
        <v>322</v>
      </c>
      <c r="Z652" s="151"/>
      <c r="AA652" s="151"/>
      <c r="AB652" s="151"/>
      <c r="AC652" s="151"/>
      <c r="AD652" s="151"/>
      <c r="AE652" s="151"/>
      <c r="AF652" s="151"/>
      <c r="AG652" s="151" t="s">
        <v>323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ht="45" outlineLevel="2" x14ac:dyDescent="0.2">
      <c r="A653" s="158"/>
      <c r="B653" s="159"/>
      <c r="C653" s="193" t="s">
        <v>3459</v>
      </c>
      <c r="D653" s="164"/>
      <c r="E653" s="165"/>
      <c r="F653" s="162"/>
      <c r="G653" s="162"/>
      <c r="H653" s="162"/>
      <c r="I653" s="162"/>
      <c r="J653" s="162"/>
      <c r="K653" s="162"/>
      <c r="L653" s="162"/>
      <c r="M653" s="162"/>
      <c r="N653" s="161"/>
      <c r="O653" s="161"/>
      <c r="P653" s="161"/>
      <c r="Q653" s="161"/>
      <c r="R653" s="162"/>
      <c r="S653" s="162"/>
      <c r="T653" s="162"/>
      <c r="U653" s="162"/>
      <c r="V653" s="162"/>
      <c r="W653" s="162"/>
      <c r="X653" s="162"/>
      <c r="Y653" s="162"/>
      <c r="Z653" s="151"/>
      <c r="AA653" s="151"/>
      <c r="AB653" s="151"/>
      <c r="AC653" s="151"/>
      <c r="AD653" s="151"/>
      <c r="AE653" s="151"/>
      <c r="AF653" s="151"/>
      <c r="AG653" s="151" t="s">
        <v>327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193" t="s">
        <v>852</v>
      </c>
      <c r="D654" s="164"/>
      <c r="E654" s="165">
        <v>54.3</v>
      </c>
      <c r="F654" s="162"/>
      <c r="G654" s="162"/>
      <c r="H654" s="162"/>
      <c r="I654" s="162"/>
      <c r="J654" s="162"/>
      <c r="K654" s="162"/>
      <c r="L654" s="162"/>
      <c r="M654" s="162"/>
      <c r="N654" s="161"/>
      <c r="O654" s="161"/>
      <c r="P654" s="161"/>
      <c r="Q654" s="161"/>
      <c r="R654" s="162"/>
      <c r="S654" s="162"/>
      <c r="T654" s="162"/>
      <c r="U654" s="162"/>
      <c r="V654" s="162"/>
      <c r="W654" s="162"/>
      <c r="X654" s="162"/>
      <c r="Y654" s="162"/>
      <c r="Z654" s="151"/>
      <c r="AA654" s="151"/>
      <c r="AB654" s="151"/>
      <c r="AC654" s="151"/>
      <c r="AD654" s="151"/>
      <c r="AE654" s="151"/>
      <c r="AF654" s="151"/>
      <c r="AG654" s="151" t="s">
        <v>327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ht="22.5" outlineLevel="1" x14ac:dyDescent="0.2">
      <c r="A655" s="183">
        <v>81</v>
      </c>
      <c r="B655" s="184" t="s">
        <v>853</v>
      </c>
      <c r="C655" s="192" t="s">
        <v>854</v>
      </c>
      <c r="D655" s="185" t="s">
        <v>389</v>
      </c>
      <c r="E655" s="186">
        <v>6.9519999999999998E-2</v>
      </c>
      <c r="F655" s="187"/>
      <c r="G655" s="188">
        <f>ROUND(E655*F655,2)</f>
        <v>0</v>
      </c>
      <c r="H655" s="187"/>
      <c r="I655" s="188">
        <f>ROUND(E655*H655,2)</f>
        <v>0</v>
      </c>
      <c r="J655" s="187"/>
      <c r="K655" s="188">
        <f>ROUND(E655*J655,2)</f>
        <v>0</v>
      </c>
      <c r="L655" s="188">
        <v>21</v>
      </c>
      <c r="M655" s="188">
        <f>G655*(1+L655/100)</f>
        <v>0</v>
      </c>
      <c r="N655" s="186">
        <v>1</v>
      </c>
      <c r="O655" s="186">
        <f>ROUND(E655*N655,2)</f>
        <v>7.0000000000000007E-2</v>
      </c>
      <c r="P655" s="186">
        <v>0</v>
      </c>
      <c r="Q655" s="186">
        <f>ROUND(E655*P655,2)</f>
        <v>0</v>
      </c>
      <c r="R655" s="188" t="s">
        <v>366</v>
      </c>
      <c r="S655" s="188" t="s">
        <v>320</v>
      </c>
      <c r="T655" s="189" t="s">
        <v>320</v>
      </c>
      <c r="U655" s="162">
        <v>0</v>
      </c>
      <c r="V655" s="162">
        <f>ROUND(E655*U655,2)</f>
        <v>0</v>
      </c>
      <c r="W655" s="162"/>
      <c r="X655" s="162" t="s">
        <v>367</v>
      </c>
      <c r="Y655" s="162" t="s">
        <v>322</v>
      </c>
      <c r="Z655" s="151"/>
      <c r="AA655" s="151"/>
      <c r="AB655" s="151"/>
      <c r="AC655" s="151"/>
      <c r="AD655" s="151"/>
      <c r="AE655" s="151"/>
      <c r="AF655" s="151"/>
      <c r="AG655" s="151" t="s">
        <v>368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2" x14ac:dyDescent="0.2">
      <c r="A656" s="158"/>
      <c r="B656" s="159"/>
      <c r="C656" s="193" t="s">
        <v>758</v>
      </c>
      <c r="D656" s="164"/>
      <c r="E656" s="165"/>
      <c r="F656" s="162"/>
      <c r="G656" s="162"/>
      <c r="H656" s="162"/>
      <c r="I656" s="162"/>
      <c r="J656" s="162"/>
      <c r="K656" s="162"/>
      <c r="L656" s="162"/>
      <c r="M656" s="162"/>
      <c r="N656" s="161"/>
      <c r="O656" s="161"/>
      <c r="P656" s="161"/>
      <c r="Q656" s="161"/>
      <c r="R656" s="162"/>
      <c r="S656" s="162"/>
      <c r="T656" s="162"/>
      <c r="U656" s="162"/>
      <c r="V656" s="162"/>
      <c r="W656" s="162"/>
      <c r="X656" s="162"/>
      <c r="Y656" s="162"/>
      <c r="Z656" s="151"/>
      <c r="AA656" s="151"/>
      <c r="AB656" s="151"/>
      <c r="AC656" s="151"/>
      <c r="AD656" s="151"/>
      <c r="AE656" s="151"/>
      <c r="AF656" s="151"/>
      <c r="AG656" s="151" t="s">
        <v>327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193" t="s">
        <v>821</v>
      </c>
      <c r="D657" s="164"/>
      <c r="E657" s="165">
        <v>3.1600000000000003E-2</v>
      </c>
      <c r="F657" s="162"/>
      <c r="G657" s="162"/>
      <c r="H657" s="162"/>
      <c r="I657" s="162"/>
      <c r="J657" s="162"/>
      <c r="K657" s="162"/>
      <c r="L657" s="162"/>
      <c r="M657" s="162"/>
      <c r="N657" s="161"/>
      <c r="O657" s="161"/>
      <c r="P657" s="161"/>
      <c r="Q657" s="161"/>
      <c r="R657" s="162"/>
      <c r="S657" s="162"/>
      <c r="T657" s="162"/>
      <c r="U657" s="162"/>
      <c r="V657" s="162"/>
      <c r="W657" s="162"/>
      <c r="X657" s="162"/>
      <c r="Y657" s="162"/>
      <c r="Z657" s="151"/>
      <c r="AA657" s="151"/>
      <c r="AB657" s="151"/>
      <c r="AC657" s="151"/>
      <c r="AD657" s="151"/>
      <c r="AE657" s="151"/>
      <c r="AF657" s="151"/>
      <c r="AG657" s="151" t="s">
        <v>327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193" t="s">
        <v>821</v>
      </c>
      <c r="D658" s="164"/>
      <c r="E658" s="165">
        <v>3.1600000000000003E-2</v>
      </c>
      <c r="F658" s="162"/>
      <c r="G658" s="162"/>
      <c r="H658" s="162"/>
      <c r="I658" s="162"/>
      <c r="J658" s="162"/>
      <c r="K658" s="162"/>
      <c r="L658" s="162"/>
      <c r="M658" s="162"/>
      <c r="N658" s="161"/>
      <c r="O658" s="161"/>
      <c r="P658" s="161"/>
      <c r="Q658" s="161"/>
      <c r="R658" s="162"/>
      <c r="S658" s="162"/>
      <c r="T658" s="162"/>
      <c r="U658" s="162"/>
      <c r="V658" s="162"/>
      <c r="W658" s="162"/>
      <c r="X658" s="162"/>
      <c r="Y658" s="162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4" t="s">
        <v>855</v>
      </c>
      <c r="D659" s="169"/>
      <c r="E659" s="170">
        <v>6.3200000000000001E-3</v>
      </c>
      <c r="F659" s="162"/>
      <c r="G659" s="162"/>
      <c r="H659" s="162"/>
      <c r="I659" s="162"/>
      <c r="J659" s="162"/>
      <c r="K659" s="162"/>
      <c r="L659" s="162"/>
      <c r="M659" s="162"/>
      <c r="N659" s="161"/>
      <c r="O659" s="161"/>
      <c r="P659" s="161"/>
      <c r="Q659" s="161"/>
      <c r="R659" s="162"/>
      <c r="S659" s="162"/>
      <c r="T659" s="162"/>
      <c r="U659" s="162"/>
      <c r="V659" s="162"/>
      <c r="W659" s="162"/>
      <c r="X659" s="162"/>
      <c r="Y659" s="162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4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x14ac:dyDescent="0.2">
      <c r="A660" s="176" t="s">
        <v>314</v>
      </c>
      <c r="B660" s="177" t="s">
        <v>193</v>
      </c>
      <c r="C660" s="191" t="s">
        <v>194</v>
      </c>
      <c r="D660" s="178"/>
      <c r="E660" s="179"/>
      <c r="F660" s="180"/>
      <c r="G660" s="180">
        <f>SUMIF(AG661:AG695,"&lt;&gt;NOR",G661:G695)</f>
        <v>0</v>
      </c>
      <c r="H660" s="180"/>
      <c r="I660" s="180">
        <f>SUM(I661:I695)</f>
        <v>0</v>
      </c>
      <c r="J660" s="180"/>
      <c r="K660" s="180">
        <f>SUM(K661:K695)</f>
        <v>0</v>
      </c>
      <c r="L660" s="180"/>
      <c r="M660" s="180">
        <f>SUM(M661:M695)</f>
        <v>0</v>
      </c>
      <c r="N660" s="179"/>
      <c r="O660" s="179">
        <f>SUM(O661:O695)</f>
        <v>0</v>
      </c>
      <c r="P660" s="179"/>
      <c r="Q660" s="179">
        <f>SUM(Q661:Q695)</f>
        <v>0</v>
      </c>
      <c r="R660" s="180"/>
      <c r="S660" s="180"/>
      <c r="T660" s="181"/>
      <c r="U660" s="175"/>
      <c r="V660" s="175">
        <f>SUM(V661:V695)</f>
        <v>0</v>
      </c>
      <c r="W660" s="175"/>
      <c r="X660" s="175"/>
      <c r="Y660" s="175"/>
      <c r="AG660" t="s">
        <v>315</v>
      </c>
    </row>
    <row r="661" spans="1:60" ht="22.5" outlineLevel="1" x14ac:dyDescent="0.2">
      <c r="A661" s="183">
        <v>82</v>
      </c>
      <c r="B661" s="184" t="s">
        <v>856</v>
      </c>
      <c r="C661" s="192" t="s">
        <v>857</v>
      </c>
      <c r="D661" s="185" t="s">
        <v>708</v>
      </c>
      <c r="E661" s="186">
        <v>20.100000000000001</v>
      </c>
      <c r="F661" s="187"/>
      <c r="G661" s="188">
        <f>ROUND(E661*F661,2)</f>
        <v>0</v>
      </c>
      <c r="H661" s="187"/>
      <c r="I661" s="188">
        <f>ROUND(E661*H661,2)</f>
        <v>0</v>
      </c>
      <c r="J661" s="187"/>
      <c r="K661" s="188">
        <f>ROUND(E661*J661,2)</f>
        <v>0</v>
      </c>
      <c r="L661" s="188">
        <v>21</v>
      </c>
      <c r="M661" s="188">
        <f>G661*(1+L661/100)</f>
        <v>0</v>
      </c>
      <c r="N661" s="186">
        <v>0</v>
      </c>
      <c r="O661" s="186">
        <f>ROUND(E661*N661,2)</f>
        <v>0</v>
      </c>
      <c r="P661" s="186">
        <v>0</v>
      </c>
      <c r="Q661" s="186">
        <f>ROUND(E661*P661,2)</f>
        <v>0</v>
      </c>
      <c r="R661" s="188"/>
      <c r="S661" s="188" t="s">
        <v>403</v>
      </c>
      <c r="T661" s="189" t="s">
        <v>404</v>
      </c>
      <c r="U661" s="162">
        <v>0</v>
      </c>
      <c r="V661" s="162">
        <f>ROUND(E661*U661,2)</f>
        <v>0</v>
      </c>
      <c r="W661" s="162"/>
      <c r="X661" s="162" t="s">
        <v>321</v>
      </c>
      <c r="Y661" s="162" t="s">
        <v>322</v>
      </c>
      <c r="Z661" s="151"/>
      <c r="AA661" s="151"/>
      <c r="AB661" s="151"/>
      <c r="AC661" s="151"/>
      <c r="AD661" s="151"/>
      <c r="AE661" s="151"/>
      <c r="AF661" s="151"/>
      <c r="AG661" s="151" t="s">
        <v>323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280" t="s">
        <v>858</v>
      </c>
      <c r="D662" s="281"/>
      <c r="E662" s="281"/>
      <c r="F662" s="281"/>
      <c r="G662" s="281"/>
      <c r="H662" s="162"/>
      <c r="I662" s="162"/>
      <c r="J662" s="162"/>
      <c r="K662" s="162"/>
      <c r="L662" s="162"/>
      <c r="M662" s="162"/>
      <c r="N662" s="161"/>
      <c r="O662" s="161"/>
      <c r="P662" s="161"/>
      <c r="Q662" s="161"/>
      <c r="R662" s="162"/>
      <c r="S662" s="162"/>
      <c r="T662" s="162"/>
      <c r="U662" s="162"/>
      <c r="V662" s="162"/>
      <c r="W662" s="162"/>
      <c r="X662" s="162"/>
      <c r="Y662" s="162"/>
      <c r="Z662" s="151"/>
      <c r="AA662" s="151"/>
      <c r="AB662" s="151"/>
      <c r="AC662" s="151"/>
      <c r="AD662" s="151"/>
      <c r="AE662" s="151"/>
      <c r="AF662" s="151"/>
      <c r="AG662" s="151" t="s">
        <v>344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282" t="s">
        <v>859</v>
      </c>
      <c r="D663" s="283"/>
      <c r="E663" s="283"/>
      <c r="F663" s="283"/>
      <c r="G663" s="283"/>
      <c r="H663" s="162"/>
      <c r="I663" s="162"/>
      <c r="J663" s="162"/>
      <c r="K663" s="162"/>
      <c r="L663" s="162"/>
      <c r="M663" s="162"/>
      <c r="N663" s="161"/>
      <c r="O663" s="161"/>
      <c r="P663" s="161"/>
      <c r="Q663" s="161"/>
      <c r="R663" s="162"/>
      <c r="S663" s="162"/>
      <c r="T663" s="162"/>
      <c r="U663" s="162"/>
      <c r="V663" s="162"/>
      <c r="W663" s="162"/>
      <c r="X663" s="162"/>
      <c r="Y663" s="162"/>
      <c r="Z663" s="151"/>
      <c r="AA663" s="151"/>
      <c r="AB663" s="151"/>
      <c r="AC663" s="151"/>
      <c r="AD663" s="151"/>
      <c r="AE663" s="151"/>
      <c r="AF663" s="151"/>
      <c r="AG663" s="151" t="s">
        <v>344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2" x14ac:dyDescent="0.2">
      <c r="A664" s="158"/>
      <c r="B664" s="159"/>
      <c r="C664" s="193" t="s">
        <v>860</v>
      </c>
      <c r="D664" s="164"/>
      <c r="E664" s="165"/>
      <c r="F664" s="162"/>
      <c r="G664" s="162"/>
      <c r="H664" s="162"/>
      <c r="I664" s="162"/>
      <c r="J664" s="162"/>
      <c r="K664" s="162"/>
      <c r="L664" s="162"/>
      <c r="M664" s="162"/>
      <c r="N664" s="161"/>
      <c r="O664" s="161"/>
      <c r="P664" s="161"/>
      <c r="Q664" s="161"/>
      <c r="R664" s="162"/>
      <c r="S664" s="162"/>
      <c r="T664" s="162"/>
      <c r="U664" s="162"/>
      <c r="V664" s="162"/>
      <c r="W664" s="162"/>
      <c r="X664" s="162"/>
      <c r="Y664" s="162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">
      <c r="A665" s="158"/>
      <c r="B665" s="159"/>
      <c r="C665" s="193" t="s">
        <v>861</v>
      </c>
      <c r="D665" s="164"/>
      <c r="E665" s="165">
        <v>20.100000000000001</v>
      </c>
      <c r="F665" s="162"/>
      <c r="G665" s="162"/>
      <c r="H665" s="162"/>
      <c r="I665" s="162"/>
      <c r="J665" s="162"/>
      <c r="K665" s="162"/>
      <c r="L665" s="162"/>
      <c r="M665" s="162"/>
      <c r="N665" s="161"/>
      <c r="O665" s="161"/>
      <c r="P665" s="161"/>
      <c r="Q665" s="161"/>
      <c r="R665" s="162"/>
      <c r="S665" s="162"/>
      <c r="T665" s="162"/>
      <c r="U665" s="162"/>
      <c r="V665" s="162"/>
      <c r="W665" s="162"/>
      <c r="X665" s="162"/>
      <c r="Y665" s="162"/>
      <c r="Z665" s="151"/>
      <c r="AA665" s="151"/>
      <c r="AB665" s="151"/>
      <c r="AC665" s="151"/>
      <c r="AD665" s="151"/>
      <c r="AE665" s="151"/>
      <c r="AF665" s="151"/>
      <c r="AG665" s="151" t="s">
        <v>327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ht="22.5" outlineLevel="1" x14ac:dyDescent="0.2">
      <c r="A666" s="183">
        <v>83</v>
      </c>
      <c r="B666" s="184" t="s">
        <v>862</v>
      </c>
      <c r="C666" s="192" t="s">
        <v>863</v>
      </c>
      <c r="D666" s="185" t="s">
        <v>708</v>
      </c>
      <c r="E666" s="186">
        <v>26.774999999999999</v>
      </c>
      <c r="F666" s="187"/>
      <c r="G666" s="188">
        <f>ROUND(E666*F666,2)</f>
        <v>0</v>
      </c>
      <c r="H666" s="187"/>
      <c r="I666" s="188">
        <f>ROUND(E666*H666,2)</f>
        <v>0</v>
      </c>
      <c r="J666" s="187"/>
      <c r="K666" s="188">
        <f>ROUND(E666*J666,2)</f>
        <v>0</v>
      </c>
      <c r="L666" s="188">
        <v>21</v>
      </c>
      <c r="M666" s="188">
        <f>G666*(1+L666/100)</f>
        <v>0</v>
      </c>
      <c r="N666" s="186">
        <v>0</v>
      </c>
      <c r="O666" s="186">
        <f>ROUND(E666*N666,2)</f>
        <v>0</v>
      </c>
      <c r="P666" s="186">
        <v>0</v>
      </c>
      <c r="Q666" s="186">
        <f>ROUND(E666*P666,2)</f>
        <v>0</v>
      </c>
      <c r="R666" s="188"/>
      <c r="S666" s="188" t="s">
        <v>403</v>
      </c>
      <c r="T666" s="189" t="s">
        <v>404</v>
      </c>
      <c r="U666" s="162">
        <v>0</v>
      </c>
      <c r="V666" s="162">
        <f>ROUND(E666*U666,2)</f>
        <v>0</v>
      </c>
      <c r="W666" s="162"/>
      <c r="X666" s="162" t="s">
        <v>321</v>
      </c>
      <c r="Y666" s="162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80" t="s">
        <v>864</v>
      </c>
      <c r="D667" s="281"/>
      <c r="E667" s="281"/>
      <c r="F667" s="281"/>
      <c r="G667" s="281"/>
      <c r="H667" s="162"/>
      <c r="I667" s="162"/>
      <c r="J667" s="162"/>
      <c r="K667" s="162"/>
      <c r="L667" s="162"/>
      <c r="M667" s="162"/>
      <c r="N667" s="161"/>
      <c r="O667" s="161"/>
      <c r="P667" s="161"/>
      <c r="Q667" s="161"/>
      <c r="R667" s="162"/>
      <c r="S667" s="162"/>
      <c r="T667" s="162"/>
      <c r="U667" s="162"/>
      <c r="V667" s="162"/>
      <c r="W667" s="162"/>
      <c r="X667" s="162"/>
      <c r="Y667" s="162"/>
      <c r="Z667" s="151"/>
      <c r="AA667" s="151"/>
      <c r="AB667" s="151"/>
      <c r="AC667" s="151"/>
      <c r="AD667" s="151"/>
      <c r="AE667" s="151"/>
      <c r="AF667" s="151"/>
      <c r="AG667" s="151" t="s">
        <v>344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82" t="s">
        <v>859</v>
      </c>
      <c r="D668" s="283"/>
      <c r="E668" s="283"/>
      <c r="F668" s="283"/>
      <c r="G668" s="283"/>
      <c r="H668" s="162"/>
      <c r="I668" s="162"/>
      <c r="J668" s="162"/>
      <c r="K668" s="162"/>
      <c r="L668" s="162"/>
      <c r="M668" s="162"/>
      <c r="N668" s="161"/>
      <c r="O668" s="161"/>
      <c r="P668" s="161"/>
      <c r="Q668" s="161"/>
      <c r="R668" s="162"/>
      <c r="S668" s="162"/>
      <c r="T668" s="162"/>
      <c r="U668" s="162"/>
      <c r="V668" s="162"/>
      <c r="W668" s="162"/>
      <c r="X668" s="162"/>
      <c r="Y668" s="162"/>
      <c r="Z668" s="151"/>
      <c r="AA668" s="151"/>
      <c r="AB668" s="151"/>
      <c r="AC668" s="151"/>
      <c r="AD668" s="151"/>
      <c r="AE668" s="151"/>
      <c r="AF668" s="151"/>
      <c r="AG668" s="151" t="s">
        <v>344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82" t="s">
        <v>865</v>
      </c>
      <c r="D669" s="283"/>
      <c r="E669" s="283"/>
      <c r="F669" s="283"/>
      <c r="G669" s="283"/>
      <c r="H669" s="162"/>
      <c r="I669" s="162"/>
      <c r="J669" s="162"/>
      <c r="K669" s="162"/>
      <c r="L669" s="162"/>
      <c r="M669" s="162"/>
      <c r="N669" s="161"/>
      <c r="O669" s="161"/>
      <c r="P669" s="161"/>
      <c r="Q669" s="161"/>
      <c r="R669" s="162"/>
      <c r="S669" s="162"/>
      <c r="T669" s="162"/>
      <c r="U669" s="162"/>
      <c r="V669" s="162"/>
      <c r="W669" s="162"/>
      <c r="X669" s="162"/>
      <c r="Y669" s="162"/>
      <c r="Z669" s="151"/>
      <c r="AA669" s="151"/>
      <c r="AB669" s="151"/>
      <c r="AC669" s="151"/>
      <c r="AD669" s="151"/>
      <c r="AE669" s="151"/>
      <c r="AF669" s="151"/>
      <c r="AG669" s="151" t="s">
        <v>344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">
      <c r="A670" s="158"/>
      <c r="B670" s="159"/>
      <c r="C670" s="193" t="s">
        <v>860</v>
      </c>
      <c r="D670" s="164"/>
      <c r="E670" s="165"/>
      <c r="F670" s="162"/>
      <c r="G670" s="162"/>
      <c r="H670" s="162"/>
      <c r="I670" s="162"/>
      <c r="J670" s="162"/>
      <c r="K670" s="162"/>
      <c r="L670" s="162"/>
      <c r="M670" s="162"/>
      <c r="N670" s="161"/>
      <c r="O670" s="161"/>
      <c r="P670" s="161"/>
      <c r="Q670" s="161"/>
      <c r="R670" s="162"/>
      <c r="S670" s="162"/>
      <c r="T670" s="162"/>
      <c r="U670" s="162"/>
      <c r="V670" s="162"/>
      <c r="W670" s="162"/>
      <c r="X670" s="162"/>
      <c r="Y670" s="162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3" x14ac:dyDescent="0.2">
      <c r="A671" s="158"/>
      <c r="B671" s="159"/>
      <c r="C671" s="193" t="s">
        <v>866</v>
      </c>
      <c r="D671" s="164"/>
      <c r="E671" s="165">
        <v>26.774999999999999</v>
      </c>
      <c r="F671" s="162"/>
      <c r="G671" s="162"/>
      <c r="H671" s="162"/>
      <c r="I671" s="162"/>
      <c r="J671" s="162"/>
      <c r="K671" s="162"/>
      <c r="L671" s="162"/>
      <c r="M671" s="162"/>
      <c r="N671" s="161"/>
      <c r="O671" s="161"/>
      <c r="P671" s="161"/>
      <c r="Q671" s="161"/>
      <c r="R671" s="162"/>
      <c r="S671" s="162"/>
      <c r="T671" s="162"/>
      <c r="U671" s="162"/>
      <c r="V671" s="162"/>
      <c r="W671" s="162"/>
      <c r="X671" s="162"/>
      <c r="Y671" s="162"/>
      <c r="Z671" s="151"/>
      <c r="AA671" s="151"/>
      <c r="AB671" s="151"/>
      <c r="AC671" s="151"/>
      <c r="AD671" s="151"/>
      <c r="AE671" s="151"/>
      <c r="AF671" s="151"/>
      <c r="AG671" s="151" t="s">
        <v>327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ht="22.5" outlineLevel="1" x14ac:dyDescent="0.2">
      <c r="A672" s="183">
        <v>84</v>
      </c>
      <c r="B672" s="184" t="s">
        <v>867</v>
      </c>
      <c r="C672" s="192" t="s">
        <v>868</v>
      </c>
      <c r="D672" s="185" t="s">
        <v>708</v>
      </c>
      <c r="E672" s="186">
        <v>11.15</v>
      </c>
      <c r="F672" s="187"/>
      <c r="G672" s="188">
        <f>ROUND(E672*F672,2)</f>
        <v>0</v>
      </c>
      <c r="H672" s="187"/>
      <c r="I672" s="188">
        <f>ROUND(E672*H672,2)</f>
        <v>0</v>
      </c>
      <c r="J672" s="187"/>
      <c r="K672" s="188">
        <f>ROUND(E672*J672,2)</f>
        <v>0</v>
      </c>
      <c r="L672" s="188">
        <v>21</v>
      </c>
      <c r="M672" s="188">
        <f>G672*(1+L672/100)</f>
        <v>0</v>
      </c>
      <c r="N672" s="186">
        <v>0</v>
      </c>
      <c r="O672" s="186">
        <f>ROUND(E672*N672,2)</f>
        <v>0</v>
      </c>
      <c r="P672" s="186">
        <v>0</v>
      </c>
      <c r="Q672" s="186">
        <f>ROUND(E672*P672,2)</f>
        <v>0</v>
      </c>
      <c r="R672" s="188"/>
      <c r="S672" s="188" t="s">
        <v>403</v>
      </c>
      <c r="T672" s="189" t="s">
        <v>404</v>
      </c>
      <c r="U672" s="162">
        <v>0</v>
      </c>
      <c r="V672" s="162">
        <f>ROUND(E672*U672,2)</f>
        <v>0</v>
      </c>
      <c r="W672" s="162"/>
      <c r="X672" s="162" t="s">
        <v>321</v>
      </c>
      <c r="Y672" s="162" t="s">
        <v>322</v>
      </c>
      <c r="Z672" s="151"/>
      <c r="AA672" s="151"/>
      <c r="AB672" s="151"/>
      <c r="AC672" s="151"/>
      <c r="AD672" s="151"/>
      <c r="AE672" s="151"/>
      <c r="AF672" s="151"/>
      <c r="AG672" s="151" t="s">
        <v>323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2" x14ac:dyDescent="0.2">
      <c r="A673" s="158"/>
      <c r="B673" s="159"/>
      <c r="C673" s="280" t="s">
        <v>864</v>
      </c>
      <c r="D673" s="281"/>
      <c r="E673" s="281"/>
      <c r="F673" s="281"/>
      <c r="G673" s="281"/>
      <c r="H673" s="162"/>
      <c r="I673" s="162"/>
      <c r="J673" s="162"/>
      <c r="K673" s="162"/>
      <c r="L673" s="162"/>
      <c r="M673" s="162"/>
      <c r="N673" s="161"/>
      <c r="O673" s="161"/>
      <c r="P673" s="161"/>
      <c r="Q673" s="161"/>
      <c r="R673" s="162"/>
      <c r="S673" s="162"/>
      <c r="T673" s="162"/>
      <c r="U673" s="162"/>
      <c r="V673" s="162"/>
      <c r="W673" s="162"/>
      <c r="X673" s="162"/>
      <c r="Y673" s="162"/>
      <c r="Z673" s="151"/>
      <c r="AA673" s="151"/>
      <c r="AB673" s="151"/>
      <c r="AC673" s="151"/>
      <c r="AD673" s="151"/>
      <c r="AE673" s="151"/>
      <c r="AF673" s="151"/>
      <c r="AG673" s="151" t="s">
        <v>344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82" t="s">
        <v>859</v>
      </c>
      <c r="D674" s="283"/>
      <c r="E674" s="283"/>
      <c r="F674" s="283"/>
      <c r="G674" s="283"/>
      <c r="H674" s="162"/>
      <c r="I674" s="162"/>
      <c r="J674" s="162"/>
      <c r="K674" s="162"/>
      <c r="L674" s="162"/>
      <c r="M674" s="162"/>
      <c r="N674" s="161"/>
      <c r="O674" s="161"/>
      <c r="P674" s="161"/>
      <c r="Q674" s="161"/>
      <c r="R674" s="162"/>
      <c r="S674" s="162"/>
      <c r="T674" s="162"/>
      <c r="U674" s="162"/>
      <c r="V674" s="162"/>
      <c r="W674" s="162"/>
      <c r="X674" s="162"/>
      <c r="Y674" s="162"/>
      <c r="Z674" s="151"/>
      <c r="AA674" s="151"/>
      <c r="AB674" s="151"/>
      <c r="AC674" s="151"/>
      <c r="AD674" s="151"/>
      <c r="AE674" s="151"/>
      <c r="AF674" s="151"/>
      <c r="AG674" s="151" t="s">
        <v>344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3" x14ac:dyDescent="0.2">
      <c r="A675" s="158"/>
      <c r="B675" s="159"/>
      <c r="C675" s="282" t="s">
        <v>865</v>
      </c>
      <c r="D675" s="283"/>
      <c r="E675" s="283"/>
      <c r="F675" s="283"/>
      <c r="G675" s="283"/>
      <c r="H675" s="162"/>
      <c r="I675" s="162"/>
      <c r="J675" s="162"/>
      <c r="K675" s="162"/>
      <c r="L675" s="162"/>
      <c r="M675" s="162"/>
      <c r="N675" s="161"/>
      <c r="O675" s="161"/>
      <c r="P675" s="161"/>
      <c r="Q675" s="161"/>
      <c r="R675" s="162"/>
      <c r="S675" s="162"/>
      <c r="T675" s="162"/>
      <c r="U675" s="162"/>
      <c r="V675" s="162"/>
      <c r="W675" s="162"/>
      <c r="X675" s="162"/>
      <c r="Y675" s="162"/>
      <c r="Z675" s="151"/>
      <c r="AA675" s="151"/>
      <c r="AB675" s="151"/>
      <c r="AC675" s="151"/>
      <c r="AD675" s="151"/>
      <c r="AE675" s="151"/>
      <c r="AF675" s="151"/>
      <c r="AG675" s="151" t="s">
        <v>344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2" x14ac:dyDescent="0.2">
      <c r="A676" s="158"/>
      <c r="B676" s="159"/>
      <c r="C676" s="193" t="s">
        <v>860</v>
      </c>
      <c r="D676" s="164"/>
      <c r="E676" s="165"/>
      <c r="F676" s="162"/>
      <c r="G676" s="162"/>
      <c r="H676" s="162"/>
      <c r="I676" s="162"/>
      <c r="J676" s="162"/>
      <c r="K676" s="162"/>
      <c r="L676" s="162"/>
      <c r="M676" s="162"/>
      <c r="N676" s="161"/>
      <c r="O676" s="161"/>
      <c r="P676" s="161"/>
      <c r="Q676" s="161"/>
      <c r="R676" s="162"/>
      <c r="S676" s="162"/>
      <c r="T676" s="162"/>
      <c r="U676" s="162"/>
      <c r="V676" s="162"/>
      <c r="W676" s="162"/>
      <c r="X676" s="162"/>
      <c r="Y676" s="162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193" t="s">
        <v>869</v>
      </c>
      <c r="D677" s="164"/>
      <c r="E677" s="165">
        <v>11.15</v>
      </c>
      <c r="F677" s="162"/>
      <c r="G677" s="162"/>
      <c r="H677" s="162"/>
      <c r="I677" s="162"/>
      <c r="J677" s="162"/>
      <c r="K677" s="162"/>
      <c r="L677" s="162"/>
      <c r="M677" s="162"/>
      <c r="N677" s="161"/>
      <c r="O677" s="161"/>
      <c r="P677" s="161"/>
      <c r="Q677" s="161"/>
      <c r="R677" s="162"/>
      <c r="S677" s="162"/>
      <c r="T677" s="162"/>
      <c r="U677" s="162"/>
      <c r="V677" s="162"/>
      <c r="W677" s="162"/>
      <c r="X677" s="162"/>
      <c r="Y677" s="162"/>
      <c r="Z677" s="151"/>
      <c r="AA677" s="151"/>
      <c r="AB677" s="151"/>
      <c r="AC677" s="151"/>
      <c r="AD677" s="151"/>
      <c r="AE677" s="151"/>
      <c r="AF677" s="151"/>
      <c r="AG677" s="151" t="s">
        <v>327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22.5" outlineLevel="1" x14ac:dyDescent="0.2">
      <c r="A678" s="183">
        <v>85</v>
      </c>
      <c r="B678" s="184" t="s">
        <v>870</v>
      </c>
      <c r="C678" s="192" t="s">
        <v>871</v>
      </c>
      <c r="D678" s="185" t="s">
        <v>318</v>
      </c>
      <c r="E678" s="186">
        <v>1</v>
      </c>
      <c r="F678" s="187"/>
      <c r="G678" s="188">
        <f>ROUND(E678*F678,2)</f>
        <v>0</v>
      </c>
      <c r="H678" s="187"/>
      <c r="I678" s="188">
        <f>ROUND(E678*H678,2)</f>
        <v>0</v>
      </c>
      <c r="J678" s="187"/>
      <c r="K678" s="188">
        <f>ROUND(E678*J678,2)</f>
        <v>0</v>
      </c>
      <c r="L678" s="188">
        <v>21</v>
      </c>
      <c r="M678" s="188">
        <f>G678*(1+L678/100)</f>
        <v>0</v>
      </c>
      <c r="N678" s="186">
        <v>0</v>
      </c>
      <c r="O678" s="186">
        <f>ROUND(E678*N678,2)</f>
        <v>0</v>
      </c>
      <c r="P678" s="186">
        <v>0</v>
      </c>
      <c r="Q678" s="186">
        <f>ROUND(E678*P678,2)</f>
        <v>0</v>
      </c>
      <c r="R678" s="188"/>
      <c r="S678" s="188" t="s">
        <v>403</v>
      </c>
      <c r="T678" s="189" t="s">
        <v>404</v>
      </c>
      <c r="U678" s="162">
        <v>0</v>
      </c>
      <c r="V678" s="162">
        <f>ROUND(E678*U678,2)</f>
        <v>0</v>
      </c>
      <c r="W678" s="162"/>
      <c r="X678" s="162" t="s">
        <v>321</v>
      </c>
      <c r="Y678" s="162" t="s">
        <v>322</v>
      </c>
      <c r="Z678" s="151"/>
      <c r="AA678" s="151"/>
      <c r="AB678" s="151"/>
      <c r="AC678" s="151"/>
      <c r="AD678" s="151"/>
      <c r="AE678" s="151"/>
      <c r="AF678" s="151"/>
      <c r="AG678" s="151" t="s">
        <v>323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2" x14ac:dyDescent="0.2">
      <c r="A679" s="158"/>
      <c r="B679" s="159"/>
      <c r="C679" s="280" t="s">
        <v>872</v>
      </c>
      <c r="D679" s="281"/>
      <c r="E679" s="281"/>
      <c r="F679" s="281"/>
      <c r="G679" s="281"/>
      <c r="H679" s="162"/>
      <c r="I679" s="162"/>
      <c r="J679" s="162"/>
      <c r="K679" s="162"/>
      <c r="L679" s="162"/>
      <c r="M679" s="162"/>
      <c r="N679" s="161"/>
      <c r="O679" s="161"/>
      <c r="P679" s="161"/>
      <c r="Q679" s="161"/>
      <c r="R679" s="162"/>
      <c r="S679" s="162"/>
      <c r="T679" s="162"/>
      <c r="U679" s="162"/>
      <c r="V679" s="162"/>
      <c r="W679" s="162"/>
      <c r="X679" s="162"/>
      <c r="Y679" s="162"/>
      <c r="Z679" s="151"/>
      <c r="AA679" s="151"/>
      <c r="AB679" s="151"/>
      <c r="AC679" s="151"/>
      <c r="AD679" s="151"/>
      <c r="AE679" s="151"/>
      <c r="AF679" s="151"/>
      <c r="AG679" s="151" t="s">
        <v>344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2" x14ac:dyDescent="0.2">
      <c r="A680" s="158"/>
      <c r="B680" s="159"/>
      <c r="C680" s="193" t="s">
        <v>860</v>
      </c>
      <c r="D680" s="164"/>
      <c r="E680" s="165"/>
      <c r="F680" s="162"/>
      <c r="G680" s="162"/>
      <c r="H680" s="162"/>
      <c r="I680" s="162"/>
      <c r="J680" s="162"/>
      <c r="K680" s="162"/>
      <c r="L680" s="162"/>
      <c r="M680" s="162"/>
      <c r="N680" s="161"/>
      <c r="O680" s="161"/>
      <c r="P680" s="161"/>
      <c r="Q680" s="161"/>
      <c r="R680" s="162"/>
      <c r="S680" s="162"/>
      <c r="T680" s="162"/>
      <c r="U680" s="162"/>
      <c r="V680" s="162"/>
      <c r="W680" s="162"/>
      <c r="X680" s="162"/>
      <c r="Y680" s="162"/>
      <c r="Z680" s="151"/>
      <c r="AA680" s="151"/>
      <c r="AB680" s="151"/>
      <c r="AC680" s="151"/>
      <c r="AD680" s="151"/>
      <c r="AE680" s="151"/>
      <c r="AF680" s="151"/>
      <c r="AG680" s="151" t="s">
        <v>327</v>
      </c>
      <c r="AH680" s="151">
        <v>0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193" t="s">
        <v>328</v>
      </c>
      <c r="D681" s="164"/>
      <c r="E681" s="165">
        <v>1</v>
      </c>
      <c r="F681" s="162"/>
      <c r="G681" s="162"/>
      <c r="H681" s="162"/>
      <c r="I681" s="162"/>
      <c r="J681" s="162"/>
      <c r="K681" s="162"/>
      <c r="L681" s="162"/>
      <c r="M681" s="162"/>
      <c r="N681" s="161"/>
      <c r="O681" s="161"/>
      <c r="P681" s="161"/>
      <c r="Q681" s="161"/>
      <c r="R681" s="162"/>
      <c r="S681" s="162"/>
      <c r="T681" s="162"/>
      <c r="U681" s="162"/>
      <c r="V681" s="162"/>
      <c r="W681" s="162"/>
      <c r="X681" s="162"/>
      <c r="Y681" s="162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 x14ac:dyDescent="0.2">
      <c r="A682" s="183">
        <v>86</v>
      </c>
      <c r="B682" s="184" t="s">
        <v>873</v>
      </c>
      <c r="C682" s="192" t="s">
        <v>874</v>
      </c>
      <c r="D682" s="185" t="s">
        <v>318</v>
      </c>
      <c r="E682" s="186">
        <v>1</v>
      </c>
      <c r="F682" s="187"/>
      <c r="G682" s="188">
        <f>ROUND(E682*F682,2)</f>
        <v>0</v>
      </c>
      <c r="H682" s="187"/>
      <c r="I682" s="188">
        <f>ROUND(E682*H682,2)</f>
        <v>0</v>
      </c>
      <c r="J682" s="187"/>
      <c r="K682" s="188">
        <f>ROUND(E682*J682,2)</f>
        <v>0</v>
      </c>
      <c r="L682" s="188">
        <v>21</v>
      </c>
      <c r="M682" s="188">
        <f>G682*(1+L682/100)</f>
        <v>0</v>
      </c>
      <c r="N682" s="186">
        <v>0</v>
      </c>
      <c r="O682" s="186">
        <f>ROUND(E682*N682,2)</f>
        <v>0</v>
      </c>
      <c r="P682" s="186">
        <v>0</v>
      </c>
      <c r="Q682" s="186">
        <f>ROUND(E682*P682,2)</f>
        <v>0</v>
      </c>
      <c r="R682" s="188"/>
      <c r="S682" s="188" t="s">
        <v>403</v>
      </c>
      <c r="T682" s="189" t="s">
        <v>404</v>
      </c>
      <c r="U682" s="162">
        <v>0</v>
      </c>
      <c r="V682" s="162">
        <f>ROUND(E682*U682,2)</f>
        <v>0</v>
      </c>
      <c r="W682" s="162"/>
      <c r="X682" s="162" t="s">
        <v>321</v>
      </c>
      <c r="Y682" s="162" t="s">
        <v>322</v>
      </c>
      <c r="Z682" s="151"/>
      <c r="AA682" s="151"/>
      <c r="AB682" s="151"/>
      <c r="AC682" s="151"/>
      <c r="AD682" s="151"/>
      <c r="AE682" s="151"/>
      <c r="AF682" s="151"/>
      <c r="AG682" s="151" t="s">
        <v>323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2" x14ac:dyDescent="0.2">
      <c r="A683" s="158"/>
      <c r="B683" s="159"/>
      <c r="C683" s="280" t="s">
        <v>872</v>
      </c>
      <c r="D683" s="281"/>
      <c r="E683" s="281"/>
      <c r="F683" s="281"/>
      <c r="G683" s="281"/>
      <c r="H683" s="162"/>
      <c r="I683" s="162"/>
      <c r="J683" s="162"/>
      <c r="K683" s="162"/>
      <c r="L683" s="162"/>
      <c r="M683" s="162"/>
      <c r="N683" s="161"/>
      <c r="O683" s="161"/>
      <c r="P683" s="161"/>
      <c r="Q683" s="161"/>
      <c r="R683" s="162"/>
      <c r="S683" s="162"/>
      <c r="T683" s="162"/>
      <c r="U683" s="162"/>
      <c r="V683" s="162"/>
      <c r="W683" s="162"/>
      <c r="X683" s="162"/>
      <c r="Y683" s="162"/>
      <c r="Z683" s="151"/>
      <c r="AA683" s="151"/>
      <c r="AB683" s="151"/>
      <c r="AC683" s="151"/>
      <c r="AD683" s="151"/>
      <c r="AE683" s="151"/>
      <c r="AF683" s="151"/>
      <c r="AG683" s="151" t="s">
        <v>344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193" t="s">
        <v>860</v>
      </c>
      <c r="D684" s="164"/>
      <c r="E684" s="165"/>
      <c r="F684" s="162"/>
      <c r="G684" s="162"/>
      <c r="H684" s="162"/>
      <c r="I684" s="162"/>
      <c r="J684" s="162"/>
      <c r="K684" s="162"/>
      <c r="L684" s="162"/>
      <c r="M684" s="162"/>
      <c r="N684" s="161"/>
      <c r="O684" s="161"/>
      <c r="P684" s="161"/>
      <c r="Q684" s="161"/>
      <c r="R684" s="162"/>
      <c r="S684" s="162"/>
      <c r="T684" s="162"/>
      <c r="U684" s="162"/>
      <c r="V684" s="162"/>
      <c r="W684" s="162"/>
      <c r="X684" s="162"/>
      <c r="Y684" s="162"/>
      <c r="Z684" s="151"/>
      <c r="AA684" s="151"/>
      <c r="AB684" s="151"/>
      <c r="AC684" s="151"/>
      <c r="AD684" s="151"/>
      <c r="AE684" s="151"/>
      <c r="AF684" s="151"/>
      <c r="AG684" s="151" t="s">
        <v>327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193" t="s">
        <v>328</v>
      </c>
      <c r="D685" s="164"/>
      <c r="E685" s="165">
        <v>1</v>
      </c>
      <c r="F685" s="162"/>
      <c r="G685" s="162"/>
      <c r="H685" s="162"/>
      <c r="I685" s="162"/>
      <c r="J685" s="162"/>
      <c r="K685" s="162"/>
      <c r="L685" s="162"/>
      <c r="M685" s="162"/>
      <c r="N685" s="161"/>
      <c r="O685" s="161"/>
      <c r="P685" s="161"/>
      <c r="Q685" s="161"/>
      <c r="R685" s="162"/>
      <c r="S685" s="162"/>
      <c r="T685" s="162"/>
      <c r="U685" s="162"/>
      <c r="V685" s="162"/>
      <c r="W685" s="162"/>
      <c r="X685" s="162"/>
      <c r="Y685" s="162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83">
        <v>87</v>
      </c>
      <c r="B686" s="184" t="s">
        <v>875</v>
      </c>
      <c r="C686" s="192" t="s">
        <v>876</v>
      </c>
      <c r="D686" s="185" t="s">
        <v>318</v>
      </c>
      <c r="E686" s="186">
        <v>1</v>
      </c>
      <c r="F686" s="187"/>
      <c r="G686" s="188">
        <f>ROUND(E686*F686,2)</f>
        <v>0</v>
      </c>
      <c r="H686" s="187"/>
      <c r="I686" s="188">
        <f>ROUND(E686*H686,2)</f>
        <v>0</v>
      </c>
      <c r="J686" s="187"/>
      <c r="K686" s="188">
        <f>ROUND(E686*J686,2)</f>
        <v>0</v>
      </c>
      <c r="L686" s="188">
        <v>21</v>
      </c>
      <c r="M686" s="188">
        <f>G686*(1+L686/100)</f>
        <v>0</v>
      </c>
      <c r="N686" s="186">
        <v>0</v>
      </c>
      <c r="O686" s="186">
        <f>ROUND(E686*N686,2)</f>
        <v>0</v>
      </c>
      <c r="P686" s="186">
        <v>0</v>
      </c>
      <c r="Q686" s="186">
        <f>ROUND(E686*P686,2)</f>
        <v>0</v>
      </c>
      <c r="R686" s="188"/>
      <c r="S686" s="188" t="s">
        <v>403</v>
      </c>
      <c r="T686" s="189" t="s">
        <v>404</v>
      </c>
      <c r="U686" s="162">
        <v>0</v>
      </c>
      <c r="V686" s="162">
        <f>ROUND(E686*U686,2)</f>
        <v>0</v>
      </c>
      <c r="W686" s="162"/>
      <c r="X686" s="162" t="s">
        <v>321</v>
      </c>
      <c r="Y686" s="162" t="s">
        <v>322</v>
      </c>
      <c r="Z686" s="151"/>
      <c r="AA686" s="151"/>
      <c r="AB686" s="151"/>
      <c r="AC686" s="151"/>
      <c r="AD686" s="151"/>
      <c r="AE686" s="151"/>
      <c r="AF686" s="151"/>
      <c r="AG686" s="151" t="s">
        <v>323</v>
      </c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2" x14ac:dyDescent="0.2">
      <c r="A687" s="158"/>
      <c r="B687" s="159"/>
      <c r="C687" s="280" t="s">
        <v>859</v>
      </c>
      <c r="D687" s="281"/>
      <c r="E687" s="281"/>
      <c r="F687" s="281"/>
      <c r="G687" s="281"/>
      <c r="H687" s="162"/>
      <c r="I687" s="162"/>
      <c r="J687" s="162"/>
      <c r="K687" s="162"/>
      <c r="L687" s="162"/>
      <c r="M687" s="162"/>
      <c r="N687" s="161"/>
      <c r="O687" s="161"/>
      <c r="P687" s="161"/>
      <c r="Q687" s="161"/>
      <c r="R687" s="162"/>
      <c r="S687" s="162"/>
      <c r="T687" s="162"/>
      <c r="U687" s="162"/>
      <c r="V687" s="162"/>
      <c r="W687" s="162"/>
      <c r="X687" s="162"/>
      <c r="Y687" s="162"/>
      <c r="Z687" s="151"/>
      <c r="AA687" s="151"/>
      <c r="AB687" s="151"/>
      <c r="AC687" s="151"/>
      <c r="AD687" s="151"/>
      <c r="AE687" s="151"/>
      <c r="AF687" s="151"/>
      <c r="AG687" s="151" t="s">
        <v>344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282" t="s">
        <v>877</v>
      </c>
      <c r="D688" s="283"/>
      <c r="E688" s="283"/>
      <c r="F688" s="283"/>
      <c r="G688" s="283"/>
      <c r="H688" s="162"/>
      <c r="I688" s="162"/>
      <c r="J688" s="162"/>
      <c r="K688" s="162"/>
      <c r="L688" s="162"/>
      <c r="M688" s="162"/>
      <c r="N688" s="161"/>
      <c r="O688" s="161"/>
      <c r="P688" s="161"/>
      <c r="Q688" s="161"/>
      <c r="R688" s="162"/>
      <c r="S688" s="162"/>
      <c r="T688" s="162"/>
      <c r="U688" s="162"/>
      <c r="V688" s="162"/>
      <c r="W688" s="162"/>
      <c r="X688" s="162"/>
      <c r="Y688" s="162"/>
      <c r="Z688" s="151"/>
      <c r="AA688" s="151"/>
      <c r="AB688" s="151"/>
      <c r="AC688" s="151"/>
      <c r="AD688" s="151"/>
      <c r="AE688" s="151"/>
      <c r="AF688" s="151"/>
      <c r="AG688" s="151" t="s">
        <v>344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3" t="s">
        <v>860</v>
      </c>
      <c r="D689" s="164"/>
      <c r="E689" s="165"/>
      <c r="F689" s="162"/>
      <c r="G689" s="162"/>
      <c r="H689" s="162"/>
      <c r="I689" s="162"/>
      <c r="J689" s="162"/>
      <c r="K689" s="162"/>
      <c r="L689" s="162"/>
      <c r="M689" s="162"/>
      <c r="N689" s="161"/>
      <c r="O689" s="161"/>
      <c r="P689" s="161"/>
      <c r="Q689" s="161"/>
      <c r="R689" s="162"/>
      <c r="S689" s="162"/>
      <c r="T689" s="162"/>
      <c r="U689" s="162"/>
      <c r="V689" s="162"/>
      <c r="W689" s="162"/>
      <c r="X689" s="162"/>
      <c r="Y689" s="162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3" t="s">
        <v>328</v>
      </c>
      <c r="D690" s="164"/>
      <c r="E690" s="165">
        <v>1</v>
      </c>
      <c r="F690" s="162"/>
      <c r="G690" s="162"/>
      <c r="H690" s="162"/>
      <c r="I690" s="162"/>
      <c r="J690" s="162"/>
      <c r="K690" s="162"/>
      <c r="L690" s="162"/>
      <c r="M690" s="162"/>
      <c r="N690" s="161"/>
      <c r="O690" s="161"/>
      <c r="P690" s="161"/>
      <c r="Q690" s="161"/>
      <c r="R690" s="162"/>
      <c r="S690" s="162"/>
      <c r="T690" s="162"/>
      <c r="U690" s="162"/>
      <c r="V690" s="162"/>
      <c r="W690" s="162"/>
      <c r="X690" s="162"/>
      <c r="Y690" s="162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3">
        <v>88</v>
      </c>
      <c r="B691" s="184" t="s">
        <v>878</v>
      </c>
      <c r="C691" s="192" t="s">
        <v>879</v>
      </c>
      <c r="D691" s="185" t="s">
        <v>318</v>
      </c>
      <c r="E691" s="186">
        <v>1</v>
      </c>
      <c r="F691" s="187"/>
      <c r="G691" s="188">
        <f>ROUND(E691*F691,2)</f>
        <v>0</v>
      </c>
      <c r="H691" s="187"/>
      <c r="I691" s="188">
        <f>ROUND(E691*H691,2)</f>
        <v>0</v>
      </c>
      <c r="J691" s="187"/>
      <c r="K691" s="188">
        <f>ROUND(E691*J691,2)</f>
        <v>0</v>
      </c>
      <c r="L691" s="188">
        <v>21</v>
      </c>
      <c r="M691" s="188">
        <f>G691*(1+L691/100)</f>
        <v>0</v>
      </c>
      <c r="N691" s="186">
        <v>0</v>
      </c>
      <c r="O691" s="186">
        <f>ROUND(E691*N691,2)</f>
        <v>0</v>
      </c>
      <c r="P691" s="186">
        <v>0</v>
      </c>
      <c r="Q691" s="186">
        <f>ROUND(E691*P691,2)</f>
        <v>0</v>
      </c>
      <c r="R691" s="188"/>
      <c r="S691" s="188" t="s">
        <v>403</v>
      </c>
      <c r="T691" s="189" t="s">
        <v>404</v>
      </c>
      <c r="U691" s="162">
        <v>0</v>
      </c>
      <c r="V691" s="162">
        <f>ROUND(E691*U691,2)</f>
        <v>0</v>
      </c>
      <c r="W691" s="162"/>
      <c r="X691" s="162" t="s">
        <v>321</v>
      </c>
      <c r="Y691" s="162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80" t="s">
        <v>859</v>
      </c>
      <c r="D692" s="281"/>
      <c r="E692" s="281"/>
      <c r="F692" s="281"/>
      <c r="G692" s="281"/>
      <c r="H692" s="162"/>
      <c r="I692" s="162"/>
      <c r="J692" s="162"/>
      <c r="K692" s="162"/>
      <c r="L692" s="162"/>
      <c r="M692" s="162"/>
      <c r="N692" s="161"/>
      <c r="O692" s="161"/>
      <c r="P692" s="161"/>
      <c r="Q692" s="161"/>
      <c r="R692" s="162"/>
      <c r="S692" s="162"/>
      <c r="T692" s="162"/>
      <c r="U692" s="162"/>
      <c r="V692" s="162"/>
      <c r="W692" s="162"/>
      <c r="X692" s="162"/>
      <c r="Y692" s="162"/>
      <c r="Z692" s="151"/>
      <c r="AA692" s="151"/>
      <c r="AB692" s="151"/>
      <c r="AC692" s="151"/>
      <c r="AD692" s="151"/>
      <c r="AE692" s="151"/>
      <c r="AF692" s="151"/>
      <c r="AG692" s="151" t="s">
        <v>344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82" t="s">
        <v>877</v>
      </c>
      <c r="D693" s="283"/>
      <c r="E693" s="283"/>
      <c r="F693" s="283"/>
      <c r="G693" s="283"/>
      <c r="H693" s="162"/>
      <c r="I693" s="162"/>
      <c r="J693" s="162"/>
      <c r="K693" s="162"/>
      <c r="L693" s="162"/>
      <c r="M693" s="162"/>
      <c r="N693" s="161"/>
      <c r="O693" s="161"/>
      <c r="P693" s="161"/>
      <c r="Q693" s="161"/>
      <c r="R693" s="162"/>
      <c r="S693" s="162"/>
      <c r="T693" s="162"/>
      <c r="U693" s="162"/>
      <c r="V693" s="162"/>
      <c r="W693" s="162"/>
      <c r="X693" s="162"/>
      <c r="Y693" s="162"/>
      <c r="Z693" s="151"/>
      <c r="AA693" s="151"/>
      <c r="AB693" s="151"/>
      <c r="AC693" s="151"/>
      <c r="AD693" s="151"/>
      <c r="AE693" s="151"/>
      <c r="AF693" s="151"/>
      <c r="AG693" s="151" t="s">
        <v>344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3" t="s">
        <v>860</v>
      </c>
      <c r="D694" s="164"/>
      <c r="E694" s="165"/>
      <c r="F694" s="162"/>
      <c r="G694" s="162"/>
      <c r="H694" s="162"/>
      <c r="I694" s="162"/>
      <c r="J694" s="162"/>
      <c r="K694" s="162"/>
      <c r="L694" s="162"/>
      <c r="M694" s="162"/>
      <c r="N694" s="161"/>
      <c r="O694" s="161"/>
      <c r="P694" s="161"/>
      <c r="Q694" s="161"/>
      <c r="R694" s="162"/>
      <c r="S694" s="162"/>
      <c r="T694" s="162"/>
      <c r="U694" s="162"/>
      <c r="V694" s="162"/>
      <c r="W694" s="162"/>
      <c r="X694" s="162"/>
      <c r="Y694" s="162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3" t="s">
        <v>328</v>
      </c>
      <c r="D695" s="164"/>
      <c r="E695" s="165">
        <v>1</v>
      </c>
      <c r="F695" s="162"/>
      <c r="G695" s="162"/>
      <c r="H695" s="162"/>
      <c r="I695" s="162"/>
      <c r="J695" s="162"/>
      <c r="K695" s="162"/>
      <c r="L695" s="162"/>
      <c r="M695" s="162"/>
      <c r="N695" s="161"/>
      <c r="O695" s="161"/>
      <c r="P695" s="161"/>
      <c r="Q695" s="161"/>
      <c r="R695" s="162"/>
      <c r="S695" s="162"/>
      <c r="T695" s="162"/>
      <c r="U695" s="162"/>
      <c r="V695" s="162"/>
      <c r="W695" s="162"/>
      <c r="X695" s="162"/>
      <c r="Y695" s="162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x14ac:dyDescent="0.2">
      <c r="A696" s="3"/>
      <c r="B696" s="4"/>
      <c r="C696" s="199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AE696">
        <v>15</v>
      </c>
      <c r="AF696">
        <v>21</v>
      </c>
      <c r="AG696" t="s">
        <v>300</v>
      </c>
    </row>
    <row r="697" spans="1:60" x14ac:dyDescent="0.2">
      <c r="A697" s="154"/>
      <c r="B697" s="155" t="s">
        <v>29</v>
      </c>
      <c r="C697" s="200"/>
      <c r="D697" s="156"/>
      <c r="E697" s="157"/>
      <c r="F697" s="157"/>
      <c r="G697" s="182">
        <f>G8+G17+G84+G104+G130+G137+G214+G413+G600+G603+G660</f>
        <v>0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AE697">
        <f>SUMIF(L7:L695,AE696,G7:G695)</f>
        <v>0</v>
      </c>
      <c r="AF697">
        <f>SUMIF(L7:L695,AF696,G7:G695)</f>
        <v>0</v>
      </c>
      <c r="AG697" t="s">
        <v>880</v>
      </c>
    </row>
    <row r="698" spans="1:60" x14ac:dyDescent="0.2">
      <c r="C698" s="201"/>
      <c r="D698" s="10"/>
      <c r="AG698" t="s">
        <v>881</v>
      </c>
    </row>
    <row r="699" spans="1:60" x14ac:dyDescent="0.2">
      <c r="D699" s="10"/>
    </row>
    <row r="700" spans="1:60" x14ac:dyDescent="0.2">
      <c r="D700" s="10"/>
    </row>
    <row r="701" spans="1:60" x14ac:dyDescent="0.2">
      <c r="D701" s="10"/>
    </row>
    <row r="702" spans="1:60" x14ac:dyDescent="0.2">
      <c r="D702" s="10"/>
    </row>
    <row r="703" spans="1:60" x14ac:dyDescent="0.2">
      <c r="D703" s="10"/>
    </row>
    <row r="704" spans="1:60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6ZqZPFuS97mn2sknTiRHP0kxolWbDjyIJqtyn/gmo8lyeEEXwSKqqkDj604dO1Mwv/ECRuNBuFAh/mCtBxPQA==" saltValue="2I9tMUy56yM5AaGMQbIdKw==" spinCount="100000" sheet="1" formatRows="0"/>
  <mergeCells count="148">
    <mergeCell ref="C687:G687"/>
    <mergeCell ref="C688:G688"/>
    <mergeCell ref="C692:G692"/>
    <mergeCell ref="C693:G693"/>
    <mergeCell ref="C669:G669"/>
    <mergeCell ref="C673:G673"/>
    <mergeCell ref="C674:G674"/>
    <mergeCell ref="C675:G675"/>
    <mergeCell ref="C679:G679"/>
    <mergeCell ref="C683:G683"/>
    <mergeCell ref="C605:G605"/>
    <mergeCell ref="C638:G638"/>
    <mergeCell ref="C662:G662"/>
    <mergeCell ref="C663:G663"/>
    <mergeCell ref="C667:G667"/>
    <mergeCell ref="C668:G668"/>
    <mergeCell ref="C540:G540"/>
    <mergeCell ref="C541:G541"/>
    <mergeCell ref="C549:G549"/>
    <mergeCell ref="C552:G552"/>
    <mergeCell ref="C593:G593"/>
    <mergeCell ref="C602:G602"/>
    <mergeCell ref="C472:G472"/>
    <mergeCell ref="C475:G475"/>
    <mergeCell ref="C487:G487"/>
    <mergeCell ref="C491:G491"/>
    <mergeCell ref="C495:G495"/>
    <mergeCell ref="C533:G533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44:G144"/>
    <mergeCell ref="C145:G145"/>
    <mergeCell ref="C146:G146"/>
    <mergeCell ref="C147:G147"/>
    <mergeCell ref="C148:G148"/>
    <mergeCell ref="C149:G149"/>
    <mergeCell ref="C141:G141"/>
    <mergeCell ref="C142:G142"/>
    <mergeCell ref="C143:G143"/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  <mergeCell ref="C109:G109"/>
    <mergeCell ref="C139:G139"/>
    <mergeCell ref="C140:G1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99E9-9380-499A-A4B9-3DAC4C72D9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5" t="s">
        <v>54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285</v>
      </c>
      <c r="C8" s="191" t="s">
        <v>27</v>
      </c>
      <c r="D8" s="178"/>
      <c r="E8" s="179"/>
      <c r="F8" s="180"/>
      <c r="G8" s="180">
        <f>SUMIF(AG9:AG20,"&lt;&gt;NOR",G9:G20)</f>
        <v>0</v>
      </c>
      <c r="H8" s="180"/>
      <c r="I8" s="180">
        <f>SUM(I9:I20)</f>
        <v>0</v>
      </c>
      <c r="J8" s="180"/>
      <c r="K8" s="180">
        <f>SUM(K9:K20)</f>
        <v>0</v>
      </c>
      <c r="L8" s="180"/>
      <c r="M8" s="180">
        <f>SUM(M9:M20)</f>
        <v>0</v>
      </c>
      <c r="N8" s="179"/>
      <c r="O8" s="179">
        <f>SUM(O9:O20)</f>
        <v>0</v>
      </c>
      <c r="P8" s="179"/>
      <c r="Q8" s="179">
        <f>SUM(Q9:Q20)</f>
        <v>0</v>
      </c>
      <c r="R8" s="180"/>
      <c r="S8" s="180"/>
      <c r="T8" s="181"/>
      <c r="U8" s="175"/>
      <c r="V8" s="175">
        <f>SUM(V9:V20)</f>
        <v>0</v>
      </c>
      <c r="W8" s="175"/>
      <c r="X8" s="175"/>
      <c r="Y8" s="175"/>
      <c r="AG8" t="s">
        <v>315</v>
      </c>
    </row>
    <row r="9" spans="1:60" outlineLevel="1" x14ac:dyDescent="0.2">
      <c r="A9" s="202">
        <v>1</v>
      </c>
      <c r="B9" s="203" t="s">
        <v>882</v>
      </c>
      <c r="C9" s="209" t="s">
        <v>883</v>
      </c>
      <c r="D9" s="204" t="s">
        <v>884</v>
      </c>
      <c r="E9" s="205">
        <v>1</v>
      </c>
      <c r="F9" s="206"/>
      <c r="G9" s="207">
        <f>ROUND(E9*F9,2)</f>
        <v>0</v>
      </c>
      <c r="H9" s="206"/>
      <c r="I9" s="207">
        <f>ROUND(E9*H9,2)</f>
        <v>0</v>
      </c>
      <c r="J9" s="206"/>
      <c r="K9" s="207">
        <f>ROUND(E9*J9,2)</f>
        <v>0</v>
      </c>
      <c r="L9" s="207">
        <v>21</v>
      </c>
      <c r="M9" s="207">
        <f>G9*(1+L9/100)</f>
        <v>0</v>
      </c>
      <c r="N9" s="205">
        <v>0</v>
      </c>
      <c r="O9" s="205">
        <f>ROUND(E9*N9,2)</f>
        <v>0</v>
      </c>
      <c r="P9" s="205">
        <v>0</v>
      </c>
      <c r="Q9" s="205">
        <f>ROUND(E9*P9,2)</f>
        <v>0</v>
      </c>
      <c r="R9" s="207"/>
      <c r="S9" s="207" t="s">
        <v>320</v>
      </c>
      <c r="T9" s="208" t="s">
        <v>404</v>
      </c>
      <c r="U9" s="162">
        <v>0</v>
      </c>
      <c r="V9" s="162">
        <f>ROUND(E9*U9,2)</f>
        <v>0</v>
      </c>
      <c r="W9" s="162"/>
      <c r="X9" s="162" t="s">
        <v>885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886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2">
        <v>2</v>
      </c>
      <c r="B10" s="203" t="s">
        <v>887</v>
      </c>
      <c r="C10" s="209" t="s">
        <v>888</v>
      </c>
      <c r="D10" s="204" t="s">
        <v>884</v>
      </c>
      <c r="E10" s="205">
        <v>1</v>
      </c>
      <c r="F10" s="206"/>
      <c r="G10" s="207">
        <f>ROUND(E10*F10,2)</f>
        <v>0</v>
      </c>
      <c r="H10" s="206"/>
      <c r="I10" s="207">
        <f>ROUND(E10*H10,2)</f>
        <v>0</v>
      </c>
      <c r="J10" s="206"/>
      <c r="K10" s="207">
        <f>ROUND(E10*J10,2)</f>
        <v>0</v>
      </c>
      <c r="L10" s="207">
        <v>21</v>
      </c>
      <c r="M10" s="207">
        <f>G10*(1+L10/100)</f>
        <v>0</v>
      </c>
      <c r="N10" s="205">
        <v>0</v>
      </c>
      <c r="O10" s="205">
        <f>ROUND(E10*N10,2)</f>
        <v>0</v>
      </c>
      <c r="P10" s="205">
        <v>0</v>
      </c>
      <c r="Q10" s="205">
        <f>ROUND(E10*P10,2)</f>
        <v>0</v>
      </c>
      <c r="R10" s="207"/>
      <c r="S10" s="207" t="s">
        <v>320</v>
      </c>
      <c r="T10" s="208" t="s">
        <v>404</v>
      </c>
      <c r="U10" s="162">
        <v>0</v>
      </c>
      <c r="V10" s="162">
        <f>ROUND(E10*U10,2)</f>
        <v>0</v>
      </c>
      <c r="W10" s="162"/>
      <c r="X10" s="162" t="s">
        <v>885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3">
        <v>3</v>
      </c>
      <c r="B11" s="184" t="s">
        <v>889</v>
      </c>
      <c r="C11" s="192" t="s">
        <v>890</v>
      </c>
      <c r="D11" s="185" t="s">
        <v>884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320</v>
      </c>
      <c r="T11" s="189" t="s">
        <v>404</v>
      </c>
      <c r="U11" s="162">
        <v>0</v>
      </c>
      <c r="V11" s="162">
        <f>ROUND(E11*U11,2)</f>
        <v>0</v>
      </c>
      <c r="W11" s="162"/>
      <c r="X11" s="162" t="s">
        <v>885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80" t="s">
        <v>891</v>
      </c>
      <c r="D12" s="281"/>
      <c r="E12" s="281"/>
      <c r="F12" s="281"/>
      <c r="G12" s="281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90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4</v>
      </c>
      <c r="B13" s="184" t="s">
        <v>892</v>
      </c>
      <c r="C13" s="192" t="s">
        <v>893</v>
      </c>
      <c r="D13" s="185" t="s">
        <v>884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320</v>
      </c>
      <c r="T13" s="189" t="s">
        <v>404</v>
      </c>
      <c r="U13" s="162">
        <v>0</v>
      </c>
      <c r="V13" s="162">
        <f>ROUND(E13*U13,2)</f>
        <v>0</v>
      </c>
      <c r="W13" s="162"/>
      <c r="X13" s="162" t="s">
        <v>885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80" t="s">
        <v>894</v>
      </c>
      <c r="D14" s="281"/>
      <c r="E14" s="281"/>
      <c r="F14" s="281"/>
      <c r="G14" s="281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344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90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5</v>
      </c>
      <c r="B15" s="184" t="s">
        <v>895</v>
      </c>
      <c r="C15" s="192" t="s">
        <v>896</v>
      </c>
      <c r="D15" s="185" t="s">
        <v>884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320</v>
      </c>
      <c r="T15" s="189" t="s">
        <v>404</v>
      </c>
      <c r="U15" s="162">
        <v>0</v>
      </c>
      <c r="V15" s="162">
        <f>ROUND(E15*U15,2)</f>
        <v>0</v>
      </c>
      <c r="W15" s="162"/>
      <c r="X15" s="162" t="s">
        <v>885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80" t="s">
        <v>897</v>
      </c>
      <c r="D16" s="281"/>
      <c r="E16" s="281"/>
      <c r="F16" s="281"/>
      <c r="G16" s="281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344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9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6</v>
      </c>
      <c r="B17" s="184" t="s">
        <v>898</v>
      </c>
      <c r="C17" s="192" t="s">
        <v>899</v>
      </c>
      <c r="D17" s="185" t="s">
        <v>884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320</v>
      </c>
      <c r="T17" s="189" t="s">
        <v>404</v>
      </c>
      <c r="U17" s="162">
        <v>0</v>
      </c>
      <c r="V17" s="162">
        <f>ROUND(E17*U17,2)</f>
        <v>0</v>
      </c>
      <c r="W17" s="162"/>
      <c r="X17" s="162" t="s">
        <v>885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80" t="s">
        <v>900</v>
      </c>
      <c r="D18" s="281"/>
      <c r="E18" s="281"/>
      <c r="F18" s="281"/>
      <c r="G18" s="281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90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7</v>
      </c>
      <c r="B19" s="184" t="s">
        <v>901</v>
      </c>
      <c r="C19" s="192" t="s">
        <v>902</v>
      </c>
      <c r="D19" s="185" t="s">
        <v>884</v>
      </c>
      <c r="E19" s="186">
        <v>1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320</v>
      </c>
      <c r="T19" s="189" t="s">
        <v>404</v>
      </c>
      <c r="U19" s="162">
        <v>0</v>
      </c>
      <c r="V19" s="162">
        <f>ROUND(E19*U19,2)</f>
        <v>0</v>
      </c>
      <c r="W19" s="162"/>
      <c r="X19" s="162" t="s">
        <v>885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80" t="s">
        <v>903</v>
      </c>
      <c r="D20" s="281"/>
      <c r="E20" s="281"/>
      <c r="F20" s="281"/>
      <c r="G20" s="281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344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6" t="s">
        <v>314</v>
      </c>
      <c r="B21" s="177" t="s">
        <v>286</v>
      </c>
      <c r="C21" s="191" t="s">
        <v>28</v>
      </c>
      <c r="D21" s="178"/>
      <c r="E21" s="179"/>
      <c r="F21" s="180"/>
      <c r="G21" s="180">
        <f>SUMIF(AG22:AG37,"&lt;&gt;NOR",G22:G37)</f>
        <v>0</v>
      </c>
      <c r="H21" s="180"/>
      <c r="I21" s="180">
        <f>SUM(I22:I37)</f>
        <v>0</v>
      </c>
      <c r="J21" s="180"/>
      <c r="K21" s="180">
        <f>SUM(K22:K37)</f>
        <v>0</v>
      </c>
      <c r="L21" s="180"/>
      <c r="M21" s="180">
        <f>SUM(M22:M37)</f>
        <v>0</v>
      </c>
      <c r="N21" s="179"/>
      <c r="O21" s="179">
        <f>SUM(O22:O37)</f>
        <v>0</v>
      </c>
      <c r="P21" s="179"/>
      <c r="Q21" s="179">
        <f>SUM(Q22:Q37)</f>
        <v>0</v>
      </c>
      <c r="R21" s="180"/>
      <c r="S21" s="180"/>
      <c r="T21" s="181"/>
      <c r="U21" s="175"/>
      <c r="V21" s="175">
        <f>SUM(V22:V37)</f>
        <v>0</v>
      </c>
      <c r="W21" s="175"/>
      <c r="X21" s="175"/>
      <c r="Y21" s="175"/>
      <c r="AG21" t="s">
        <v>315</v>
      </c>
    </row>
    <row r="22" spans="1:60" outlineLevel="1" x14ac:dyDescent="0.2">
      <c r="A22" s="183">
        <v>8</v>
      </c>
      <c r="B22" s="184" t="s">
        <v>904</v>
      </c>
      <c r="C22" s="192" t="s">
        <v>905</v>
      </c>
      <c r="D22" s="185" t="s">
        <v>884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320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885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80" t="s">
        <v>906</v>
      </c>
      <c r="D23" s="281"/>
      <c r="E23" s="281"/>
      <c r="F23" s="281"/>
      <c r="G23" s="281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344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2">
        <v>9</v>
      </c>
      <c r="B24" s="203" t="s">
        <v>907</v>
      </c>
      <c r="C24" s="209" t="s">
        <v>908</v>
      </c>
      <c r="D24" s="204" t="s">
        <v>884</v>
      </c>
      <c r="E24" s="205">
        <v>1</v>
      </c>
      <c r="F24" s="206"/>
      <c r="G24" s="207">
        <f>ROUND(E24*F24,2)</f>
        <v>0</v>
      </c>
      <c r="H24" s="206"/>
      <c r="I24" s="207">
        <f>ROUND(E24*H24,2)</f>
        <v>0</v>
      </c>
      <c r="J24" s="206"/>
      <c r="K24" s="207">
        <f>ROUND(E24*J24,2)</f>
        <v>0</v>
      </c>
      <c r="L24" s="207">
        <v>21</v>
      </c>
      <c r="M24" s="207">
        <f>G24*(1+L24/100)</f>
        <v>0</v>
      </c>
      <c r="N24" s="205">
        <v>0</v>
      </c>
      <c r="O24" s="205">
        <f>ROUND(E24*N24,2)</f>
        <v>0</v>
      </c>
      <c r="P24" s="205">
        <v>0</v>
      </c>
      <c r="Q24" s="205">
        <f>ROUND(E24*P24,2)</f>
        <v>0</v>
      </c>
      <c r="R24" s="207"/>
      <c r="S24" s="207" t="s">
        <v>320</v>
      </c>
      <c r="T24" s="208" t="s">
        <v>404</v>
      </c>
      <c r="U24" s="162">
        <v>0</v>
      </c>
      <c r="V24" s="162">
        <f>ROUND(E24*U24,2)</f>
        <v>0</v>
      </c>
      <c r="W24" s="162"/>
      <c r="X24" s="162" t="s">
        <v>885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2">
        <v>10</v>
      </c>
      <c r="B25" s="203" t="s">
        <v>909</v>
      </c>
      <c r="C25" s="209" t="s">
        <v>910</v>
      </c>
      <c r="D25" s="204" t="s">
        <v>884</v>
      </c>
      <c r="E25" s="205">
        <v>1</v>
      </c>
      <c r="F25" s="206"/>
      <c r="G25" s="207">
        <f>ROUND(E25*F25,2)</f>
        <v>0</v>
      </c>
      <c r="H25" s="206"/>
      <c r="I25" s="207">
        <f>ROUND(E25*H25,2)</f>
        <v>0</v>
      </c>
      <c r="J25" s="206"/>
      <c r="K25" s="207">
        <f>ROUND(E25*J25,2)</f>
        <v>0</v>
      </c>
      <c r="L25" s="207">
        <v>21</v>
      </c>
      <c r="M25" s="207">
        <f>G25*(1+L25/100)</f>
        <v>0</v>
      </c>
      <c r="N25" s="205">
        <v>0</v>
      </c>
      <c r="O25" s="205">
        <f>ROUND(E25*N25,2)</f>
        <v>0</v>
      </c>
      <c r="P25" s="205">
        <v>0</v>
      </c>
      <c r="Q25" s="205">
        <f>ROUND(E25*P25,2)</f>
        <v>0</v>
      </c>
      <c r="R25" s="207"/>
      <c r="S25" s="207" t="s">
        <v>320</v>
      </c>
      <c r="T25" s="208" t="s">
        <v>404</v>
      </c>
      <c r="U25" s="162">
        <v>0</v>
      </c>
      <c r="V25" s="162">
        <f>ROUND(E25*U25,2)</f>
        <v>0</v>
      </c>
      <c r="W25" s="162"/>
      <c r="X25" s="162" t="s">
        <v>885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2">
        <v>11</v>
      </c>
      <c r="B26" s="203" t="s">
        <v>911</v>
      </c>
      <c r="C26" s="209" t="s">
        <v>912</v>
      </c>
      <c r="D26" s="204" t="s">
        <v>884</v>
      </c>
      <c r="E26" s="205">
        <v>1</v>
      </c>
      <c r="F26" s="206"/>
      <c r="G26" s="207">
        <f>ROUND(E26*F26,2)</f>
        <v>0</v>
      </c>
      <c r="H26" s="206"/>
      <c r="I26" s="207">
        <f>ROUND(E26*H26,2)</f>
        <v>0</v>
      </c>
      <c r="J26" s="206"/>
      <c r="K26" s="207">
        <f>ROUND(E26*J26,2)</f>
        <v>0</v>
      </c>
      <c r="L26" s="207">
        <v>21</v>
      </c>
      <c r="M26" s="207">
        <f>G26*(1+L26/100)</f>
        <v>0</v>
      </c>
      <c r="N26" s="205">
        <v>0</v>
      </c>
      <c r="O26" s="205">
        <f>ROUND(E26*N26,2)</f>
        <v>0</v>
      </c>
      <c r="P26" s="205">
        <v>0</v>
      </c>
      <c r="Q26" s="205">
        <f>ROUND(E26*P26,2)</f>
        <v>0</v>
      </c>
      <c r="R26" s="207"/>
      <c r="S26" s="207" t="s">
        <v>320</v>
      </c>
      <c r="T26" s="208" t="s">
        <v>404</v>
      </c>
      <c r="U26" s="162">
        <v>0</v>
      </c>
      <c r="V26" s="162">
        <f>ROUND(E26*U26,2)</f>
        <v>0</v>
      </c>
      <c r="W26" s="162"/>
      <c r="X26" s="162" t="s">
        <v>885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3">
        <v>12</v>
      </c>
      <c r="B27" s="184" t="s">
        <v>913</v>
      </c>
      <c r="C27" s="192" t="s">
        <v>914</v>
      </c>
      <c r="D27" s="185" t="s">
        <v>884</v>
      </c>
      <c r="E27" s="186">
        <v>1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320</v>
      </c>
      <c r="T27" s="189" t="s">
        <v>404</v>
      </c>
      <c r="U27" s="162">
        <v>0</v>
      </c>
      <c r="V27" s="162">
        <f>ROUND(E27*U27,2)</f>
        <v>0</v>
      </c>
      <c r="W27" s="162"/>
      <c r="X27" s="162" t="s">
        <v>885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80" t="s">
        <v>915</v>
      </c>
      <c r="D28" s="281"/>
      <c r="E28" s="281"/>
      <c r="F28" s="281"/>
      <c r="G28" s="281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344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90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82" t="s">
        <v>916</v>
      </c>
      <c r="D29" s="283"/>
      <c r="E29" s="283"/>
      <c r="F29" s="283"/>
      <c r="G29" s="283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344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90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3">
        <v>13</v>
      </c>
      <c r="B30" s="184" t="s">
        <v>917</v>
      </c>
      <c r="C30" s="192" t="s">
        <v>918</v>
      </c>
      <c r="D30" s="185" t="s">
        <v>884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8"/>
      <c r="S30" s="188" t="s">
        <v>320</v>
      </c>
      <c r="T30" s="189" t="s">
        <v>404</v>
      </c>
      <c r="U30" s="162">
        <v>0</v>
      </c>
      <c r="V30" s="162">
        <f>ROUND(E30*U30,2)</f>
        <v>0</v>
      </c>
      <c r="W30" s="162"/>
      <c r="X30" s="162" t="s">
        <v>885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80" t="s">
        <v>919</v>
      </c>
      <c r="D31" s="281"/>
      <c r="E31" s="281"/>
      <c r="F31" s="281"/>
      <c r="G31" s="281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344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90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3">
        <v>14</v>
      </c>
      <c r="B32" s="184" t="s">
        <v>920</v>
      </c>
      <c r="C32" s="192" t="s">
        <v>921</v>
      </c>
      <c r="D32" s="185" t="s">
        <v>884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8"/>
      <c r="S32" s="188" t="s">
        <v>320</v>
      </c>
      <c r="T32" s="189" t="s">
        <v>404</v>
      </c>
      <c r="U32" s="162">
        <v>0</v>
      </c>
      <c r="V32" s="162">
        <f>ROUND(E32*U32,2)</f>
        <v>0</v>
      </c>
      <c r="W32" s="162"/>
      <c r="X32" s="162" t="s">
        <v>885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80" t="s">
        <v>922</v>
      </c>
      <c r="D33" s="281"/>
      <c r="E33" s="281"/>
      <c r="F33" s="281"/>
      <c r="G33" s="281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344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90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2">
        <v>15</v>
      </c>
      <c r="B34" s="203" t="s">
        <v>923</v>
      </c>
      <c r="C34" s="209" t="s">
        <v>924</v>
      </c>
      <c r="D34" s="204" t="s">
        <v>884</v>
      </c>
      <c r="E34" s="205">
        <v>1</v>
      </c>
      <c r="F34" s="206"/>
      <c r="G34" s="207">
        <f>ROUND(E34*F34,2)</f>
        <v>0</v>
      </c>
      <c r="H34" s="206"/>
      <c r="I34" s="207">
        <f>ROUND(E34*H34,2)</f>
        <v>0</v>
      </c>
      <c r="J34" s="206"/>
      <c r="K34" s="207">
        <f>ROUND(E34*J34,2)</f>
        <v>0</v>
      </c>
      <c r="L34" s="207">
        <v>21</v>
      </c>
      <c r="M34" s="207">
        <f>G34*(1+L34/100)</f>
        <v>0</v>
      </c>
      <c r="N34" s="205">
        <v>0</v>
      </c>
      <c r="O34" s="205">
        <f>ROUND(E34*N34,2)</f>
        <v>0</v>
      </c>
      <c r="P34" s="205">
        <v>0</v>
      </c>
      <c r="Q34" s="205">
        <f>ROUND(E34*P34,2)</f>
        <v>0</v>
      </c>
      <c r="R34" s="207"/>
      <c r="S34" s="207" t="s">
        <v>320</v>
      </c>
      <c r="T34" s="208" t="s">
        <v>404</v>
      </c>
      <c r="U34" s="162">
        <v>0</v>
      </c>
      <c r="V34" s="162">
        <f>ROUND(E34*U34,2)</f>
        <v>0</v>
      </c>
      <c r="W34" s="162"/>
      <c r="X34" s="162" t="s">
        <v>885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3">
        <v>16</v>
      </c>
      <c r="B35" s="184" t="s">
        <v>925</v>
      </c>
      <c r="C35" s="192" t="s">
        <v>926</v>
      </c>
      <c r="D35" s="185" t="s">
        <v>884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8"/>
      <c r="S35" s="188" t="s">
        <v>320</v>
      </c>
      <c r="T35" s="189" t="s">
        <v>404</v>
      </c>
      <c r="U35" s="162">
        <v>0</v>
      </c>
      <c r="V35" s="162">
        <f>ROUND(E35*U35,2)</f>
        <v>0</v>
      </c>
      <c r="W35" s="162"/>
      <c r="X35" s="162" t="s">
        <v>885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80" t="s">
        <v>927</v>
      </c>
      <c r="D36" s="281"/>
      <c r="E36" s="281"/>
      <c r="F36" s="281"/>
      <c r="G36" s="281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344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90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3">
        <v>17</v>
      </c>
      <c r="B37" s="184" t="s">
        <v>928</v>
      </c>
      <c r="C37" s="192" t="s">
        <v>929</v>
      </c>
      <c r="D37" s="185" t="s">
        <v>884</v>
      </c>
      <c r="E37" s="186">
        <v>1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404</v>
      </c>
      <c r="U37" s="162">
        <v>0</v>
      </c>
      <c r="V37" s="162">
        <f>ROUND(E37*U37,2)</f>
        <v>0</v>
      </c>
      <c r="W37" s="162"/>
      <c r="X37" s="162" t="s">
        <v>885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200"/>
      <c r="D39" s="156"/>
      <c r="E39" s="157"/>
      <c r="F39" s="157"/>
      <c r="G39" s="182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880</v>
      </c>
    </row>
    <row r="40" spans="1:60" x14ac:dyDescent="0.2">
      <c r="C40" s="201"/>
      <c r="D40" s="10"/>
      <c r="AG40" t="s">
        <v>881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xcdrSNDxhEOyQkBD6YqYLPRrbAuXuUYOxk2tl10T2/E2NWnjNMwE9l4IC9+VtlMA4UYZB69mgpysZi/T9u3Lg==" saltValue="v3ZAbZpPLYhDPGk5Sl69Mg==" spinCount="100000" sheet="1" formatRows="0"/>
  <mergeCells count="15"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  <mergeCell ref="C14:G1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C27F-EECF-4B0A-8EC7-EEA91F0AF6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5" t="s">
        <v>56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SUMIF(AG9:AG54,"&lt;&gt;NOR",G9:G54)</f>
        <v>0</v>
      </c>
      <c r="H8" s="180"/>
      <c r="I8" s="180">
        <f>SUM(I9:I54)</f>
        <v>0</v>
      </c>
      <c r="J8" s="180"/>
      <c r="K8" s="180">
        <f>SUM(K9:K54)</f>
        <v>0</v>
      </c>
      <c r="L8" s="180"/>
      <c r="M8" s="180">
        <f>SUM(M9:M54)</f>
        <v>0</v>
      </c>
      <c r="N8" s="179"/>
      <c r="O8" s="179">
        <f>SUM(O9:O54)</f>
        <v>0</v>
      </c>
      <c r="P8" s="179"/>
      <c r="Q8" s="179">
        <f>SUM(Q9:Q54)</f>
        <v>1918.3200000000002</v>
      </c>
      <c r="R8" s="180"/>
      <c r="S8" s="180"/>
      <c r="T8" s="181"/>
      <c r="U8" s="175"/>
      <c r="V8" s="175">
        <f>SUM(V9:V54)</f>
        <v>308.52999999999997</v>
      </c>
      <c r="W8" s="175"/>
      <c r="X8" s="175"/>
      <c r="Y8" s="175"/>
      <c r="AG8" t="s">
        <v>315</v>
      </c>
    </row>
    <row r="9" spans="1:60" ht="22.5" outlineLevel="1" x14ac:dyDescent="0.2">
      <c r="A9" s="183">
        <v>1</v>
      </c>
      <c r="B9" s="184" t="s">
        <v>930</v>
      </c>
      <c r="C9" s="192" t="s">
        <v>931</v>
      </c>
      <c r="D9" s="185" t="s">
        <v>333</v>
      </c>
      <c r="E9" s="186">
        <v>22.37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0.13800000000000001</v>
      </c>
      <c r="Q9" s="186">
        <f>ROUND(E9*P9,2)</f>
        <v>3.09</v>
      </c>
      <c r="R9" s="188" t="s">
        <v>395</v>
      </c>
      <c r="S9" s="188" t="s">
        <v>320</v>
      </c>
      <c r="T9" s="189" t="s">
        <v>320</v>
      </c>
      <c r="U9" s="162">
        <v>0.16</v>
      </c>
      <c r="V9" s="162">
        <f>ROUND(E9*U9,2)</f>
        <v>3.58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78" t="s">
        <v>932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933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934</v>
      </c>
      <c r="D12" s="164"/>
      <c r="E12" s="165">
        <v>16.5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935</v>
      </c>
      <c r="D13" s="164"/>
      <c r="E13" s="165">
        <v>5.87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3">
        <v>2</v>
      </c>
      <c r="B14" s="184" t="s">
        <v>936</v>
      </c>
      <c r="C14" s="192" t="s">
        <v>937</v>
      </c>
      <c r="D14" s="185" t="s">
        <v>333</v>
      </c>
      <c r="E14" s="186">
        <v>22.37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6">
        <v>0</v>
      </c>
      <c r="O14" s="186">
        <f>ROUND(E14*N14,2)</f>
        <v>0</v>
      </c>
      <c r="P14" s="186">
        <v>0.11</v>
      </c>
      <c r="Q14" s="186">
        <f>ROUND(E14*P14,2)</f>
        <v>2.46</v>
      </c>
      <c r="R14" s="188" t="s">
        <v>395</v>
      </c>
      <c r="S14" s="188" t="s">
        <v>320</v>
      </c>
      <c r="T14" s="189" t="s">
        <v>320</v>
      </c>
      <c r="U14" s="162">
        <v>1.7500000000000002E-2</v>
      </c>
      <c r="V14" s="162">
        <f>ROUND(E14*U14,2)</f>
        <v>0.39</v>
      </c>
      <c r="W14" s="162"/>
      <c r="X14" s="162" t="s">
        <v>321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3" t="s">
        <v>933</v>
      </c>
      <c r="D15" s="164"/>
      <c r="E15" s="165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3" t="s">
        <v>934</v>
      </c>
      <c r="D16" s="164"/>
      <c r="E16" s="165">
        <v>16.5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935</v>
      </c>
      <c r="D17" s="164"/>
      <c r="E17" s="165">
        <v>5.87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3">
        <v>3</v>
      </c>
      <c r="B18" s="184" t="s">
        <v>938</v>
      </c>
      <c r="C18" s="192" t="s">
        <v>939</v>
      </c>
      <c r="D18" s="185" t="s">
        <v>333</v>
      </c>
      <c r="E18" s="186">
        <v>16.5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0.19800000000000001</v>
      </c>
      <c r="Q18" s="186">
        <f>ROUND(E18*P18,2)</f>
        <v>3.27</v>
      </c>
      <c r="R18" s="188" t="s">
        <v>395</v>
      </c>
      <c r="S18" s="188" t="s">
        <v>320</v>
      </c>
      <c r="T18" s="189" t="s">
        <v>320</v>
      </c>
      <c r="U18" s="162">
        <v>0.37890000000000001</v>
      </c>
      <c r="V18" s="162">
        <f>ROUND(E18*U18,2)</f>
        <v>6.25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933</v>
      </c>
      <c r="D19" s="164"/>
      <c r="E19" s="165"/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3" t="s">
        <v>940</v>
      </c>
      <c r="D20" s="164"/>
      <c r="E20" s="165">
        <v>16.5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3">
        <v>4</v>
      </c>
      <c r="B21" s="184" t="s">
        <v>941</v>
      </c>
      <c r="C21" s="192" t="s">
        <v>942</v>
      </c>
      <c r="D21" s="185" t="s">
        <v>333</v>
      </c>
      <c r="E21" s="186">
        <v>1394.37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0.22</v>
      </c>
      <c r="Q21" s="186">
        <f>ROUND(E21*P21,2)</f>
        <v>306.76</v>
      </c>
      <c r="R21" s="188" t="s">
        <v>395</v>
      </c>
      <c r="S21" s="188" t="s">
        <v>320</v>
      </c>
      <c r="T21" s="189" t="s">
        <v>320</v>
      </c>
      <c r="U21" s="162">
        <v>4.9000000000000002E-2</v>
      </c>
      <c r="V21" s="162">
        <f>ROUND(E21*U21,2)</f>
        <v>68.319999999999993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933</v>
      </c>
      <c r="D22" s="164"/>
      <c r="E22" s="165"/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3" t="s">
        <v>943</v>
      </c>
      <c r="D23" s="164"/>
      <c r="E23" s="165">
        <v>1393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944</v>
      </c>
      <c r="D24" s="164"/>
      <c r="E24" s="165">
        <v>-16.5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3" t="s">
        <v>945</v>
      </c>
      <c r="D25" s="164"/>
      <c r="E25" s="165">
        <v>-4.5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3" t="s">
        <v>934</v>
      </c>
      <c r="D26" s="164"/>
      <c r="E26" s="165">
        <v>16.5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935</v>
      </c>
      <c r="D27" s="164"/>
      <c r="E27" s="165">
        <v>5.87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3">
        <v>5</v>
      </c>
      <c r="B28" s="184" t="s">
        <v>946</v>
      </c>
      <c r="C28" s="192" t="s">
        <v>947</v>
      </c>
      <c r="D28" s="185" t="s">
        <v>333</v>
      </c>
      <c r="E28" s="186">
        <v>5.87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0.308</v>
      </c>
      <c r="Q28" s="186">
        <f>ROUND(E28*P28,2)</f>
        <v>1.81</v>
      </c>
      <c r="R28" s="188" t="s">
        <v>395</v>
      </c>
      <c r="S28" s="188" t="s">
        <v>320</v>
      </c>
      <c r="T28" s="189" t="s">
        <v>320</v>
      </c>
      <c r="U28" s="162">
        <v>5.74E-2</v>
      </c>
      <c r="V28" s="162">
        <f>ROUND(E28*U28,2)</f>
        <v>0.34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933</v>
      </c>
      <c r="D29" s="164"/>
      <c r="E29" s="165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948</v>
      </c>
      <c r="D30" s="164"/>
      <c r="E30" s="165">
        <v>5.87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3">
        <v>6</v>
      </c>
      <c r="B31" s="184" t="s">
        <v>949</v>
      </c>
      <c r="C31" s="192" t="s">
        <v>950</v>
      </c>
      <c r="D31" s="185" t="s">
        <v>333</v>
      </c>
      <c r="E31" s="186">
        <v>1372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0.44</v>
      </c>
      <c r="Q31" s="186">
        <f>ROUND(E31*P31,2)</f>
        <v>603.67999999999995</v>
      </c>
      <c r="R31" s="188" t="s">
        <v>395</v>
      </c>
      <c r="S31" s="188" t="s">
        <v>320</v>
      </c>
      <c r="T31" s="189" t="s">
        <v>320</v>
      </c>
      <c r="U31" s="162">
        <v>7.2999999999999995E-2</v>
      </c>
      <c r="V31" s="162">
        <f>ROUND(E31*U31,2)</f>
        <v>100.16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933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951</v>
      </c>
      <c r="D33" s="164"/>
      <c r="E33" s="165">
        <v>1393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3" t="s">
        <v>944</v>
      </c>
      <c r="D34" s="164"/>
      <c r="E34" s="165">
        <v>-16.5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3" t="s">
        <v>945</v>
      </c>
      <c r="D35" s="164"/>
      <c r="E35" s="165">
        <v>-4.5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3">
        <v>7</v>
      </c>
      <c r="B36" s="184" t="s">
        <v>952</v>
      </c>
      <c r="C36" s="192" t="s">
        <v>953</v>
      </c>
      <c r="D36" s="185" t="s">
        <v>333</v>
      </c>
      <c r="E36" s="186">
        <v>1372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0</v>
      </c>
      <c r="O36" s="186">
        <f>ROUND(E36*N36,2)</f>
        <v>0</v>
      </c>
      <c r="P36" s="186">
        <v>0.216</v>
      </c>
      <c r="Q36" s="186">
        <f>ROUND(E36*P36,2)</f>
        <v>296.35000000000002</v>
      </c>
      <c r="R36" s="188" t="s">
        <v>395</v>
      </c>
      <c r="S36" s="188" t="s">
        <v>320</v>
      </c>
      <c r="T36" s="189" t="s">
        <v>320</v>
      </c>
      <c r="U36" s="162">
        <v>2.7E-2</v>
      </c>
      <c r="V36" s="162">
        <f>ROUND(E36*U36,2)</f>
        <v>37.04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80" t="s">
        <v>954</v>
      </c>
      <c r="D37" s="281"/>
      <c r="E37" s="281"/>
      <c r="F37" s="281"/>
      <c r="G37" s="281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344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933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943</v>
      </c>
      <c r="D39" s="164"/>
      <c r="E39" s="165">
        <v>1393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3" t="s">
        <v>944</v>
      </c>
      <c r="D40" s="164"/>
      <c r="E40" s="165">
        <v>-16.5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945</v>
      </c>
      <c r="D41" s="164"/>
      <c r="E41" s="165">
        <v>-4.5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3">
        <v>8</v>
      </c>
      <c r="B42" s="184" t="s">
        <v>955</v>
      </c>
      <c r="C42" s="192" t="s">
        <v>956</v>
      </c>
      <c r="D42" s="185" t="s">
        <v>333</v>
      </c>
      <c r="E42" s="186">
        <v>1372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6">
        <v>0</v>
      </c>
      <c r="O42" s="186">
        <f>ROUND(E42*N42,2)</f>
        <v>0</v>
      </c>
      <c r="P42" s="186">
        <v>0.51085999999999998</v>
      </c>
      <c r="Q42" s="186">
        <f>ROUND(E42*P42,2)</f>
        <v>700.9</v>
      </c>
      <c r="R42" s="188" t="s">
        <v>395</v>
      </c>
      <c r="S42" s="188" t="s">
        <v>320</v>
      </c>
      <c r="T42" s="189" t="s">
        <v>320</v>
      </c>
      <c r="U42" s="162">
        <v>2.1999999999999999E-2</v>
      </c>
      <c r="V42" s="162">
        <f>ROUND(E42*U42,2)</f>
        <v>30.18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933</v>
      </c>
      <c r="D43" s="164"/>
      <c r="E43" s="165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943</v>
      </c>
      <c r="D44" s="164"/>
      <c r="E44" s="165">
        <v>1393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944</v>
      </c>
      <c r="D45" s="164"/>
      <c r="E45" s="165">
        <v>-16.5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3" t="s">
        <v>945</v>
      </c>
      <c r="D46" s="164"/>
      <c r="E46" s="165">
        <v>-4.5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3">
        <v>9</v>
      </c>
      <c r="B47" s="184" t="s">
        <v>957</v>
      </c>
      <c r="C47" s="192" t="s">
        <v>958</v>
      </c>
      <c r="D47" s="185" t="s">
        <v>333</v>
      </c>
      <c r="E47" s="186">
        <v>1393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8" t="s">
        <v>959</v>
      </c>
      <c r="S47" s="188" t="s">
        <v>320</v>
      </c>
      <c r="T47" s="189" t="s">
        <v>320</v>
      </c>
      <c r="U47" s="162">
        <v>1.7999999999999999E-2</v>
      </c>
      <c r="V47" s="162">
        <f>ROUND(E47*U47,2)</f>
        <v>25.07</v>
      </c>
      <c r="W47" s="162"/>
      <c r="X47" s="162" t="s">
        <v>321</v>
      </c>
      <c r="Y47" s="162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78" t="s">
        <v>960</v>
      </c>
      <c r="D48" s="279"/>
      <c r="E48" s="279"/>
      <c r="F48" s="279"/>
      <c r="G48" s="279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3" t="s">
        <v>933</v>
      </c>
      <c r="D49" s="164"/>
      <c r="E49" s="165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3" t="s">
        <v>961</v>
      </c>
      <c r="D50" s="164"/>
      <c r="E50" s="165">
        <v>1393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3">
        <v>10</v>
      </c>
      <c r="B51" s="184" t="s">
        <v>962</v>
      </c>
      <c r="C51" s="192" t="s">
        <v>963</v>
      </c>
      <c r="D51" s="185" t="s">
        <v>333</v>
      </c>
      <c r="E51" s="186">
        <v>155.655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8" t="s">
        <v>964</v>
      </c>
      <c r="S51" s="188" t="s">
        <v>320</v>
      </c>
      <c r="T51" s="189" t="s">
        <v>320</v>
      </c>
      <c r="U51" s="162">
        <v>0.23899999999999999</v>
      </c>
      <c r="V51" s="162">
        <f>ROUND(E51*U51,2)</f>
        <v>37.200000000000003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8" t="s">
        <v>965</v>
      </c>
      <c r="D52" s="279"/>
      <c r="E52" s="279"/>
      <c r="F52" s="279"/>
      <c r="G52" s="279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3" t="s">
        <v>933</v>
      </c>
      <c r="D53" s="164"/>
      <c r="E53" s="165"/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3" t="s">
        <v>966</v>
      </c>
      <c r="D54" s="164"/>
      <c r="E54" s="165">
        <v>155.66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6" t="s">
        <v>314</v>
      </c>
      <c r="B55" s="177" t="s">
        <v>142</v>
      </c>
      <c r="C55" s="191" t="s">
        <v>143</v>
      </c>
      <c r="D55" s="178"/>
      <c r="E55" s="179"/>
      <c r="F55" s="180"/>
      <c r="G55" s="180">
        <f>SUMIF(AG56:AG58,"&lt;&gt;NOR",G56:G58)</f>
        <v>0</v>
      </c>
      <c r="H55" s="180"/>
      <c r="I55" s="180">
        <f>SUM(I56:I58)</f>
        <v>0</v>
      </c>
      <c r="J55" s="180"/>
      <c r="K55" s="180">
        <f>SUM(K56:K58)</f>
        <v>0</v>
      </c>
      <c r="L55" s="180"/>
      <c r="M55" s="180">
        <f>SUM(M56:M58)</f>
        <v>0</v>
      </c>
      <c r="N55" s="179"/>
      <c r="O55" s="179">
        <f>SUM(O56:O58)</f>
        <v>0.2</v>
      </c>
      <c r="P55" s="179"/>
      <c r="Q55" s="179">
        <f>SUM(Q56:Q58)</f>
        <v>0</v>
      </c>
      <c r="R55" s="180"/>
      <c r="S55" s="180"/>
      <c r="T55" s="181"/>
      <c r="U55" s="175"/>
      <c r="V55" s="175">
        <f>SUM(V56:V58)</f>
        <v>0.06</v>
      </c>
      <c r="W55" s="175"/>
      <c r="X55" s="175"/>
      <c r="Y55" s="175"/>
      <c r="AG55" t="s">
        <v>315</v>
      </c>
    </row>
    <row r="56" spans="1:60" ht="22.5" outlineLevel="1" x14ac:dyDescent="0.2">
      <c r="A56" s="183">
        <v>11</v>
      </c>
      <c r="B56" s="184" t="s">
        <v>393</v>
      </c>
      <c r="C56" s="192" t="s">
        <v>394</v>
      </c>
      <c r="D56" s="185" t="s">
        <v>333</v>
      </c>
      <c r="E56" s="186">
        <v>10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2.0240000000000001E-2</v>
      </c>
      <c r="O56" s="186">
        <f>ROUND(E56*N56,2)</f>
        <v>0.2</v>
      </c>
      <c r="P56" s="186">
        <v>0</v>
      </c>
      <c r="Q56" s="186">
        <f>ROUND(E56*P56,2)</f>
        <v>0</v>
      </c>
      <c r="R56" s="188" t="s">
        <v>395</v>
      </c>
      <c r="S56" s="188" t="s">
        <v>320</v>
      </c>
      <c r="T56" s="189" t="s">
        <v>320</v>
      </c>
      <c r="U56" s="162">
        <v>6.0000000000000001E-3</v>
      </c>
      <c r="V56" s="162">
        <f>ROUND(E56*U56,2)</f>
        <v>0.06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78" t="s">
        <v>396</v>
      </c>
      <c r="D57" s="279"/>
      <c r="E57" s="279"/>
      <c r="F57" s="279"/>
      <c r="G57" s="279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3" t="s">
        <v>967</v>
      </c>
      <c r="D58" s="164"/>
      <c r="E58" s="165">
        <v>10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6" t="s">
        <v>314</v>
      </c>
      <c r="B59" s="177" t="s">
        <v>146</v>
      </c>
      <c r="C59" s="191" t="s">
        <v>147</v>
      </c>
      <c r="D59" s="178"/>
      <c r="E59" s="179"/>
      <c r="F59" s="180"/>
      <c r="G59" s="180">
        <f>SUMIF(AG60:AG71,"&lt;&gt;NOR",G60:G71)</f>
        <v>0</v>
      </c>
      <c r="H59" s="180"/>
      <c r="I59" s="180">
        <f>SUM(I60:I71)</f>
        <v>0</v>
      </c>
      <c r="J59" s="180"/>
      <c r="K59" s="180">
        <f>SUM(K60:K71)</f>
        <v>0</v>
      </c>
      <c r="L59" s="180"/>
      <c r="M59" s="180">
        <f>SUM(M60:M71)</f>
        <v>0</v>
      </c>
      <c r="N59" s="179"/>
      <c r="O59" s="179">
        <f>SUM(O60:O71)</f>
        <v>7.54</v>
      </c>
      <c r="P59" s="179"/>
      <c r="Q59" s="179">
        <f>SUM(Q60:Q71)</f>
        <v>0</v>
      </c>
      <c r="R59" s="180"/>
      <c r="S59" s="180"/>
      <c r="T59" s="181"/>
      <c r="U59" s="175"/>
      <c r="V59" s="175">
        <f>SUM(V60:V71)</f>
        <v>4.75</v>
      </c>
      <c r="W59" s="175"/>
      <c r="X59" s="175"/>
      <c r="Y59" s="175"/>
      <c r="AG59" t="s">
        <v>315</v>
      </c>
    </row>
    <row r="60" spans="1:60" ht="22.5" outlineLevel="1" x14ac:dyDescent="0.2">
      <c r="A60" s="183">
        <v>12</v>
      </c>
      <c r="B60" s="184" t="s">
        <v>968</v>
      </c>
      <c r="C60" s="192" t="s">
        <v>969</v>
      </c>
      <c r="D60" s="185" t="s">
        <v>333</v>
      </c>
      <c r="E60" s="186">
        <v>10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0.2205</v>
      </c>
      <c r="O60" s="186">
        <f>ROUND(E60*N60,2)</f>
        <v>2.21</v>
      </c>
      <c r="P60" s="186">
        <v>0</v>
      </c>
      <c r="Q60" s="186">
        <f>ROUND(E60*P60,2)</f>
        <v>0</v>
      </c>
      <c r="R60" s="188" t="s">
        <v>395</v>
      </c>
      <c r="S60" s="188" t="s">
        <v>320</v>
      </c>
      <c r="T60" s="189" t="s">
        <v>320</v>
      </c>
      <c r="U60" s="162">
        <v>2.3E-2</v>
      </c>
      <c r="V60" s="162">
        <f>ROUND(E60*U60,2)</f>
        <v>0.23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3" t="s">
        <v>967</v>
      </c>
      <c r="D61" s="164"/>
      <c r="E61" s="165">
        <v>10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3">
        <v>13</v>
      </c>
      <c r="B62" s="184" t="s">
        <v>970</v>
      </c>
      <c r="C62" s="192" t="s">
        <v>971</v>
      </c>
      <c r="D62" s="185" t="s">
        <v>333</v>
      </c>
      <c r="E62" s="186">
        <v>10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0.23737</v>
      </c>
      <c r="O62" s="186">
        <f>ROUND(E62*N62,2)</f>
        <v>2.37</v>
      </c>
      <c r="P62" s="186">
        <v>0</v>
      </c>
      <c r="Q62" s="186">
        <f>ROUND(E62*P62,2)</f>
        <v>0</v>
      </c>
      <c r="R62" s="188" t="s">
        <v>395</v>
      </c>
      <c r="S62" s="188" t="s">
        <v>320</v>
      </c>
      <c r="T62" s="189" t="s">
        <v>320</v>
      </c>
      <c r="U62" s="162">
        <v>7.6999999999999999E-2</v>
      </c>
      <c r="V62" s="162">
        <f>ROUND(E62*U62,2)</f>
        <v>0.77</v>
      </c>
      <c r="W62" s="162"/>
      <c r="X62" s="162" t="s">
        <v>321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78" t="s">
        <v>972</v>
      </c>
      <c r="D63" s="279"/>
      <c r="E63" s="279"/>
      <c r="F63" s="279"/>
      <c r="G63" s="279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3" t="s">
        <v>967</v>
      </c>
      <c r="D64" s="164"/>
      <c r="E64" s="165">
        <v>10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3">
        <v>14</v>
      </c>
      <c r="B65" s="184" t="s">
        <v>973</v>
      </c>
      <c r="C65" s="192" t="s">
        <v>974</v>
      </c>
      <c r="D65" s="185" t="s">
        <v>333</v>
      </c>
      <c r="E65" s="186">
        <v>10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7.1999999999999995E-2</v>
      </c>
      <c r="O65" s="186">
        <f>ROUND(E65*N65,2)</f>
        <v>0.72</v>
      </c>
      <c r="P65" s="186">
        <v>0</v>
      </c>
      <c r="Q65" s="186">
        <f>ROUND(E65*P65,2)</f>
        <v>0</v>
      </c>
      <c r="R65" s="188" t="s">
        <v>395</v>
      </c>
      <c r="S65" s="188" t="s">
        <v>320</v>
      </c>
      <c r="T65" s="189" t="s">
        <v>320</v>
      </c>
      <c r="U65" s="162">
        <v>0.375</v>
      </c>
      <c r="V65" s="162">
        <f>ROUND(E65*U65,2)</f>
        <v>3.75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78" t="s">
        <v>975</v>
      </c>
      <c r="D66" s="279"/>
      <c r="E66" s="279"/>
      <c r="F66" s="279"/>
      <c r="G66" s="279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90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3" t="s">
        <v>976</v>
      </c>
      <c r="D67" s="164"/>
      <c r="E67" s="165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3" t="s">
        <v>729</v>
      </c>
      <c r="D68" s="164"/>
      <c r="E68" s="165">
        <v>10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3">
        <v>15</v>
      </c>
      <c r="B69" s="184" t="s">
        <v>977</v>
      </c>
      <c r="C69" s="192" t="s">
        <v>978</v>
      </c>
      <c r="D69" s="185" t="s">
        <v>333</v>
      </c>
      <c r="E69" s="186">
        <v>10.199999999999999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6">
        <v>0.22</v>
      </c>
      <c r="O69" s="186">
        <f>ROUND(E69*N69,2)</f>
        <v>2.2400000000000002</v>
      </c>
      <c r="P69" s="186">
        <v>0</v>
      </c>
      <c r="Q69" s="186">
        <f>ROUND(E69*P69,2)</f>
        <v>0</v>
      </c>
      <c r="R69" s="188" t="s">
        <v>366</v>
      </c>
      <c r="S69" s="188" t="s">
        <v>413</v>
      </c>
      <c r="T69" s="189" t="s">
        <v>413</v>
      </c>
      <c r="U69" s="162">
        <v>0</v>
      </c>
      <c r="V69" s="162">
        <f>ROUND(E69*U69,2)</f>
        <v>0</v>
      </c>
      <c r="W69" s="162"/>
      <c r="X69" s="162" t="s">
        <v>367</v>
      </c>
      <c r="Y69" s="162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3" t="s">
        <v>967</v>
      </c>
      <c r="D70" s="164"/>
      <c r="E70" s="165">
        <v>10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4" t="s">
        <v>418</v>
      </c>
      <c r="D71" s="169"/>
      <c r="E71" s="170">
        <v>0.2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6" t="s">
        <v>314</v>
      </c>
      <c r="B72" s="177" t="s">
        <v>169</v>
      </c>
      <c r="C72" s="191" t="s">
        <v>170</v>
      </c>
      <c r="D72" s="178"/>
      <c r="E72" s="179"/>
      <c r="F72" s="180"/>
      <c r="G72" s="180">
        <f>SUMIF(AG73:AG75,"&lt;&gt;NOR",G73:G75)</f>
        <v>0</v>
      </c>
      <c r="H72" s="180"/>
      <c r="I72" s="180">
        <f>SUM(I73:I75)</f>
        <v>0</v>
      </c>
      <c r="J72" s="180"/>
      <c r="K72" s="180">
        <f>SUM(K73:K75)</f>
        <v>0</v>
      </c>
      <c r="L72" s="180"/>
      <c r="M72" s="180">
        <f>SUM(M73:M75)</f>
        <v>0</v>
      </c>
      <c r="N72" s="179"/>
      <c r="O72" s="179">
        <f>SUM(O73:O75)</f>
        <v>0</v>
      </c>
      <c r="P72" s="179"/>
      <c r="Q72" s="179">
        <f>SUM(Q73:Q75)</f>
        <v>0</v>
      </c>
      <c r="R72" s="180"/>
      <c r="S72" s="180"/>
      <c r="T72" s="181"/>
      <c r="U72" s="175"/>
      <c r="V72" s="175">
        <f>SUM(V73:V75)</f>
        <v>0</v>
      </c>
      <c r="W72" s="175"/>
      <c r="X72" s="175"/>
      <c r="Y72" s="175"/>
      <c r="AG72" t="s">
        <v>315</v>
      </c>
    </row>
    <row r="73" spans="1:60" outlineLevel="1" x14ac:dyDescent="0.2">
      <c r="A73" s="183">
        <v>16</v>
      </c>
      <c r="B73" s="184" t="s">
        <v>979</v>
      </c>
      <c r="C73" s="192" t="s">
        <v>980</v>
      </c>
      <c r="D73" s="185" t="s">
        <v>318</v>
      </c>
      <c r="E73" s="186">
        <v>34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8"/>
      <c r="S73" s="188" t="s">
        <v>403</v>
      </c>
      <c r="T73" s="189" t="s">
        <v>404</v>
      </c>
      <c r="U73" s="162">
        <v>0</v>
      </c>
      <c r="V73" s="162">
        <f>ROUND(E73*U73,2)</f>
        <v>0</v>
      </c>
      <c r="W73" s="162"/>
      <c r="X73" s="162" t="s">
        <v>321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3" t="s">
        <v>933</v>
      </c>
      <c r="D74" s="164"/>
      <c r="E74" s="165"/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3" t="s">
        <v>981</v>
      </c>
      <c r="D75" s="164"/>
      <c r="E75" s="165">
        <v>34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6" t="s">
        <v>314</v>
      </c>
      <c r="B76" s="177" t="s">
        <v>173</v>
      </c>
      <c r="C76" s="191" t="s">
        <v>174</v>
      </c>
      <c r="D76" s="178"/>
      <c r="E76" s="179"/>
      <c r="F76" s="180"/>
      <c r="G76" s="180">
        <f>SUMIF(AG77:AG78,"&lt;&gt;NOR",G77:G78)</f>
        <v>0</v>
      </c>
      <c r="H76" s="180"/>
      <c r="I76" s="180">
        <f>SUM(I77:I78)</f>
        <v>0</v>
      </c>
      <c r="J76" s="180"/>
      <c r="K76" s="180">
        <f>SUM(K77:K78)</f>
        <v>0</v>
      </c>
      <c r="L76" s="180"/>
      <c r="M76" s="180">
        <f>SUM(M77:M78)</f>
        <v>0</v>
      </c>
      <c r="N76" s="179"/>
      <c r="O76" s="179">
        <f>SUM(O77:O78)</f>
        <v>0</v>
      </c>
      <c r="P76" s="179"/>
      <c r="Q76" s="179">
        <f>SUM(Q77:Q78)</f>
        <v>0</v>
      </c>
      <c r="R76" s="180"/>
      <c r="S76" s="180"/>
      <c r="T76" s="181"/>
      <c r="U76" s="175"/>
      <c r="V76" s="175">
        <f>SUM(V77:V78)</f>
        <v>3.02</v>
      </c>
      <c r="W76" s="175"/>
      <c r="X76" s="175"/>
      <c r="Y76" s="175"/>
      <c r="AG76" t="s">
        <v>315</v>
      </c>
    </row>
    <row r="77" spans="1:60" outlineLevel="1" x14ac:dyDescent="0.2">
      <c r="A77" s="183">
        <v>17</v>
      </c>
      <c r="B77" s="184" t="s">
        <v>982</v>
      </c>
      <c r="C77" s="192" t="s">
        <v>983</v>
      </c>
      <c r="D77" s="185" t="s">
        <v>389</v>
      </c>
      <c r="E77" s="186">
        <v>7.7450999999999999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 t="s">
        <v>395</v>
      </c>
      <c r="S77" s="188" t="s">
        <v>320</v>
      </c>
      <c r="T77" s="189" t="s">
        <v>320</v>
      </c>
      <c r="U77" s="162">
        <v>0.39</v>
      </c>
      <c r="V77" s="162">
        <f>ROUND(E77*U77,2)</f>
        <v>3.02</v>
      </c>
      <c r="W77" s="162"/>
      <c r="X77" s="162" t="s">
        <v>390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391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78" t="s">
        <v>984</v>
      </c>
      <c r="D78" s="279"/>
      <c r="E78" s="279"/>
      <c r="F78" s="279"/>
      <c r="G78" s="279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6" t="s">
        <v>314</v>
      </c>
      <c r="B79" s="177" t="s">
        <v>281</v>
      </c>
      <c r="C79" s="191" t="s">
        <v>282</v>
      </c>
      <c r="D79" s="178"/>
      <c r="E79" s="179"/>
      <c r="F79" s="180"/>
      <c r="G79" s="180">
        <f>SUMIF(AG80:AG84,"&lt;&gt;NOR",G80:G84)</f>
        <v>0</v>
      </c>
      <c r="H79" s="180"/>
      <c r="I79" s="180">
        <f>SUM(I80:I84)</f>
        <v>0</v>
      </c>
      <c r="J79" s="180"/>
      <c r="K79" s="180">
        <f>SUM(K80:K84)</f>
        <v>0</v>
      </c>
      <c r="L79" s="180"/>
      <c r="M79" s="180">
        <f>SUM(M80:M84)</f>
        <v>0</v>
      </c>
      <c r="N79" s="179"/>
      <c r="O79" s="179">
        <f>SUM(O80:O84)</f>
        <v>0</v>
      </c>
      <c r="P79" s="179"/>
      <c r="Q79" s="179">
        <f>SUM(Q80:Q84)</f>
        <v>0</v>
      </c>
      <c r="R79" s="180"/>
      <c r="S79" s="180"/>
      <c r="T79" s="181"/>
      <c r="U79" s="175"/>
      <c r="V79" s="175">
        <f>SUM(V80:V84)</f>
        <v>939.97</v>
      </c>
      <c r="W79" s="175"/>
      <c r="X79" s="175"/>
      <c r="Y79" s="175"/>
      <c r="AG79" t="s">
        <v>315</v>
      </c>
    </row>
    <row r="80" spans="1:60" outlineLevel="1" x14ac:dyDescent="0.2">
      <c r="A80" s="202">
        <v>18</v>
      </c>
      <c r="B80" s="203" t="s">
        <v>985</v>
      </c>
      <c r="C80" s="209" t="s">
        <v>986</v>
      </c>
      <c r="D80" s="204" t="s">
        <v>389</v>
      </c>
      <c r="E80" s="205">
        <v>1918.3160399999999</v>
      </c>
      <c r="F80" s="206"/>
      <c r="G80" s="207">
        <f>ROUND(E80*F80,2)</f>
        <v>0</v>
      </c>
      <c r="H80" s="206"/>
      <c r="I80" s="207">
        <f>ROUND(E80*H80,2)</f>
        <v>0</v>
      </c>
      <c r="J80" s="206"/>
      <c r="K80" s="207">
        <f>ROUND(E80*J80,2)</f>
        <v>0</v>
      </c>
      <c r="L80" s="207">
        <v>21</v>
      </c>
      <c r="M80" s="207">
        <f>G80*(1+L80/100)</f>
        <v>0</v>
      </c>
      <c r="N80" s="205">
        <v>0</v>
      </c>
      <c r="O80" s="205">
        <f>ROUND(E80*N80,2)</f>
        <v>0</v>
      </c>
      <c r="P80" s="205">
        <v>0</v>
      </c>
      <c r="Q80" s="205">
        <f>ROUND(E80*P80,2)</f>
        <v>0</v>
      </c>
      <c r="R80" s="207"/>
      <c r="S80" s="207" t="s">
        <v>403</v>
      </c>
      <c r="T80" s="208" t="s">
        <v>987</v>
      </c>
      <c r="U80" s="162">
        <v>0</v>
      </c>
      <c r="V80" s="162">
        <f>ROUND(E80*U80,2)</f>
        <v>0</v>
      </c>
      <c r="W80" s="162"/>
      <c r="X80" s="162" t="s">
        <v>988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2">
        <v>19</v>
      </c>
      <c r="B81" s="203" t="s">
        <v>990</v>
      </c>
      <c r="C81" s="209" t="s">
        <v>991</v>
      </c>
      <c r="D81" s="204" t="s">
        <v>389</v>
      </c>
      <c r="E81" s="205">
        <v>1918.3160399999999</v>
      </c>
      <c r="F81" s="206"/>
      <c r="G81" s="207">
        <f>ROUND(E81*F81,2)</f>
        <v>0</v>
      </c>
      <c r="H81" s="206"/>
      <c r="I81" s="207">
        <f>ROUND(E81*H81,2)</f>
        <v>0</v>
      </c>
      <c r="J81" s="206"/>
      <c r="K81" s="207">
        <f>ROUND(E81*J81,2)</f>
        <v>0</v>
      </c>
      <c r="L81" s="207">
        <v>21</v>
      </c>
      <c r="M81" s="207">
        <f>G81*(1+L81/100)</f>
        <v>0</v>
      </c>
      <c r="N81" s="205">
        <v>0</v>
      </c>
      <c r="O81" s="205">
        <f>ROUND(E81*N81,2)</f>
        <v>0</v>
      </c>
      <c r="P81" s="205">
        <v>0</v>
      </c>
      <c r="Q81" s="205">
        <f>ROUND(E81*P81,2)</f>
        <v>0</v>
      </c>
      <c r="R81" s="207" t="s">
        <v>992</v>
      </c>
      <c r="S81" s="207" t="s">
        <v>993</v>
      </c>
      <c r="T81" s="208" t="s">
        <v>993</v>
      </c>
      <c r="U81" s="162">
        <v>0</v>
      </c>
      <c r="V81" s="162">
        <f>ROUND(E81*U81,2)</f>
        <v>0</v>
      </c>
      <c r="W81" s="162"/>
      <c r="X81" s="162" t="s">
        <v>988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3">
        <v>20</v>
      </c>
      <c r="B82" s="184" t="s">
        <v>994</v>
      </c>
      <c r="C82" s="192" t="s">
        <v>995</v>
      </c>
      <c r="D82" s="185" t="s">
        <v>389</v>
      </c>
      <c r="E82" s="186">
        <v>1918.3160399999999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6">
        <v>0</v>
      </c>
      <c r="O82" s="186">
        <f>ROUND(E82*N82,2)</f>
        <v>0</v>
      </c>
      <c r="P82" s="186">
        <v>0</v>
      </c>
      <c r="Q82" s="186">
        <f>ROUND(E82*P82,2)</f>
        <v>0</v>
      </c>
      <c r="R82" s="188" t="s">
        <v>992</v>
      </c>
      <c r="S82" s="188" t="s">
        <v>320</v>
      </c>
      <c r="T82" s="189" t="s">
        <v>320</v>
      </c>
      <c r="U82" s="162">
        <v>0.49</v>
      </c>
      <c r="V82" s="162">
        <f>ROUND(E82*U82,2)</f>
        <v>939.97</v>
      </c>
      <c r="W82" s="162"/>
      <c r="X82" s="162" t="s">
        <v>988</v>
      </c>
      <c r="Y82" s="162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80" t="s">
        <v>996</v>
      </c>
      <c r="D83" s="281"/>
      <c r="E83" s="281"/>
      <c r="F83" s="281"/>
      <c r="G83" s="281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344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2">
        <v>21</v>
      </c>
      <c r="B84" s="203" t="s">
        <v>997</v>
      </c>
      <c r="C84" s="209" t="s">
        <v>998</v>
      </c>
      <c r="D84" s="204" t="s">
        <v>389</v>
      </c>
      <c r="E84" s="205">
        <v>1918.3160399999999</v>
      </c>
      <c r="F84" s="206"/>
      <c r="G84" s="207">
        <f>ROUND(E84*F84,2)</f>
        <v>0</v>
      </c>
      <c r="H84" s="206"/>
      <c r="I84" s="207">
        <f>ROUND(E84*H84,2)</f>
        <v>0</v>
      </c>
      <c r="J84" s="206"/>
      <c r="K84" s="207">
        <f>ROUND(E84*J84,2)</f>
        <v>0</v>
      </c>
      <c r="L84" s="207">
        <v>21</v>
      </c>
      <c r="M84" s="207">
        <f>G84*(1+L84/100)</f>
        <v>0</v>
      </c>
      <c r="N84" s="205">
        <v>0</v>
      </c>
      <c r="O84" s="205">
        <f>ROUND(E84*N84,2)</f>
        <v>0</v>
      </c>
      <c r="P84" s="205">
        <v>0</v>
      </c>
      <c r="Q84" s="205">
        <f>ROUND(E84*P84,2)</f>
        <v>0</v>
      </c>
      <c r="R84" s="207" t="s">
        <v>992</v>
      </c>
      <c r="S84" s="207" t="s">
        <v>320</v>
      </c>
      <c r="T84" s="208" t="s">
        <v>320</v>
      </c>
      <c r="U84" s="162">
        <v>0</v>
      </c>
      <c r="V84" s="162">
        <f>ROUND(E84*U84,2)</f>
        <v>0</v>
      </c>
      <c r="W84" s="162"/>
      <c r="X84" s="162" t="s">
        <v>988</v>
      </c>
      <c r="Y84" s="162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6" t="s">
        <v>314</v>
      </c>
      <c r="B85" s="177" t="s">
        <v>285</v>
      </c>
      <c r="C85" s="191" t="s">
        <v>27</v>
      </c>
      <c r="D85" s="178"/>
      <c r="E85" s="179"/>
      <c r="F85" s="180"/>
      <c r="G85" s="180">
        <f>SUMIF(AG86:AG87,"&lt;&gt;NOR",G86:G87)</f>
        <v>0</v>
      </c>
      <c r="H85" s="180"/>
      <c r="I85" s="180">
        <f>SUM(I86:I87)</f>
        <v>0</v>
      </c>
      <c r="J85" s="180"/>
      <c r="K85" s="180">
        <f>SUM(K86:K87)</f>
        <v>0</v>
      </c>
      <c r="L85" s="180"/>
      <c r="M85" s="180">
        <f>SUM(M86:M87)</f>
        <v>0</v>
      </c>
      <c r="N85" s="179"/>
      <c r="O85" s="179">
        <f>SUM(O86:O87)</f>
        <v>0</v>
      </c>
      <c r="P85" s="179"/>
      <c r="Q85" s="179">
        <f>SUM(Q86:Q87)</f>
        <v>0</v>
      </c>
      <c r="R85" s="180"/>
      <c r="S85" s="180"/>
      <c r="T85" s="181"/>
      <c r="U85" s="175"/>
      <c r="V85" s="175">
        <f>SUM(V86:V87)</f>
        <v>0</v>
      </c>
      <c r="W85" s="175"/>
      <c r="X85" s="175"/>
      <c r="Y85" s="175"/>
      <c r="AG85" t="s">
        <v>315</v>
      </c>
    </row>
    <row r="86" spans="1:60" outlineLevel="1" x14ac:dyDescent="0.2">
      <c r="A86" s="202">
        <v>22</v>
      </c>
      <c r="B86" s="203" t="s">
        <v>999</v>
      </c>
      <c r="C86" s="209" t="s">
        <v>1000</v>
      </c>
      <c r="D86" s="204" t="s">
        <v>884</v>
      </c>
      <c r="E86" s="205">
        <v>1</v>
      </c>
      <c r="F86" s="206"/>
      <c r="G86" s="207">
        <f>ROUND(E86*F86,2)</f>
        <v>0</v>
      </c>
      <c r="H86" s="206"/>
      <c r="I86" s="207">
        <f>ROUND(E86*H86,2)</f>
        <v>0</v>
      </c>
      <c r="J86" s="206"/>
      <c r="K86" s="207">
        <f>ROUND(E86*J86,2)</f>
        <v>0</v>
      </c>
      <c r="L86" s="207">
        <v>21</v>
      </c>
      <c r="M86" s="207">
        <f>G86*(1+L86/100)</f>
        <v>0</v>
      </c>
      <c r="N86" s="205">
        <v>0</v>
      </c>
      <c r="O86" s="205">
        <f>ROUND(E86*N86,2)</f>
        <v>0</v>
      </c>
      <c r="P86" s="205">
        <v>0</v>
      </c>
      <c r="Q86" s="205">
        <f>ROUND(E86*P86,2)</f>
        <v>0</v>
      </c>
      <c r="R86" s="207"/>
      <c r="S86" s="207" t="s">
        <v>403</v>
      </c>
      <c r="T86" s="208" t="s">
        <v>404</v>
      </c>
      <c r="U86" s="162">
        <v>0</v>
      </c>
      <c r="V86" s="162">
        <f>ROUND(E86*U86,2)</f>
        <v>0</v>
      </c>
      <c r="W86" s="162"/>
      <c r="X86" s="162" t="s">
        <v>885</v>
      </c>
      <c r="Y86" s="162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3">
        <v>23</v>
      </c>
      <c r="B87" s="184" t="s">
        <v>1001</v>
      </c>
      <c r="C87" s="192" t="s">
        <v>1002</v>
      </c>
      <c r="D87" s="185" t="s">
        <v>884</v>
      </c>
      <c r="E87" s="186">
        <v>1</v>
      </c>
      <c r="F87" s="187"/>
      <c r="G87" s="188">
        <f>ROUND(E87*F87,2)</f>
        <v>0</v>
      </c>
      <c r="H87" s="187"/>
      <c r="I87" s="188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8"/>
      <c r="S87" s="188" t="s">
        <v>403</v>
      </c>
      <c r="T87" s="189" t="s">
        <v>404</v>
      </c>
      <c r="U87" s="162">
        <v>0</v>
      </c>
      <c r="V87" s="162">
        <f>ROUND(E87*U87,2)</f>
        <v>0</v>
      </c>
      <c r="W87" s="162"/>
      <c r="X87" s="162" t="s">
        <v>885</v>
      </c>
      <c r="Y87" s="162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3"/>
      <c r="B88" s="4"/>
      <c r="C88" s="19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300</v>
      </c>
    </row>
    <row r="89" spans="1:60" x14ac:dyDescent="0.2">
      <c r="A89" s="154"/>
      <c r="B89" s="155" t="s">
        <v>29</v>
      </c>
      <c r="C89" s="200"/>
      <c r="D89" s="156"/>
      <c r="E89" s="157"/>
      <c r="F89" s="157"/>
      <c r="G89" s="182">
        <f>G8+G55+G59+G72+G76+G79+G85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880</v>
      </c>
    </row>
    <row r="90" spans="1:60" x14ac:dyDescent="0.2">
      <c r="C90" s="201"/>
      <c r="D90" s="10"/>
      <c r="AG90" t="s">
        <v>881</v>
      </c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y+sAtZMxFXhC1UB9weysnyVuTz070TynzIAJwLSdINLQByFBeHtBtjKV9EnXvwUOtSJRCXQi92aVJ4umtgKYQ==" saltValue="4MlrD10fEPzo8Tzc2tS+QA==" spinCount="100000" sheet="1" formatRows="0"/>
  <mergeCells count="13">
    <mergeCell ref="C83:G83"/>
    <mergeCell ref="C48:G48"/>
    <mergeCell ref="C52:G52"/>
    <mergeCell ref="C57:G57"/>
    <mergeCell ref="C63:G63"/>
    <mergeCell ref="C66:G66"/>
    <mergeCell ref="C78:G78"/>
    <mergeCell ref="C37:G3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E37F-2F24-439F-8656-490182EEF268}">
  <sheetPr>
    <outlinePr summaryBelow="0"/>
  </sheetPr>
  <dimension ref="A1:BH5000"/>
  <sheetViews>
    <sheetView tabSelected="1" workbookViewId="0">
      <pane ySplit="7" topLeftCell="A88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SUMIF(AG9:AG121,"&lt;&gt;NOR",G9:G121)</f>
        <v>0</v>
      </c>
      <c r="H8" s="180"/>
      <c r="I8" s="180">
        <f>SUM(I9:I121)</f>
        <v>0</v>
      </c>
      <c r="J8" s="180"/>
      <c r="K8" s="180">
        <f>SUM(K9:K121)</f>
        <v>0</v>
      </c>
      <c r="L8" s="180"/>
      <c r="M8" s="180">
        <f>SUM(M9:M121)</f>
        <v>0</v>
      </c>
      <c r="N8" s="179"/>
      <c r="O8" s="179">
        <f>SUM(O9:O121)</f>
        <v>1233.56</v>
      </c>
      <c r="P8" s="179"/>
      <c r="Q8" s="179">
        <f>SUM(Q9:Q121)</f>
        <v>0</v>
      </c>
      <c r="R8" s="180"/>
      <c r="S8" s="180"/>
      <c r="T8" s="181"/>
      <c r="U8" s="175"/>
      <c r="V8" s="175">
        <f>SUM(V9:V121)</f>
        <v>1475.2</v>
      </c>
      <c r="W8" s="175"/>
      <c r="X8" s="175"/>
      <c r="Y8" s="175"/>
      <c r="AG8" t="s">
        <v>315</v>
      </c>
    </row>
    <row r="9" spans="1:60" ht="22.5" outlineLevel="1" x14ac:dyDescent="0.2">
      <c r="A9" s="183">
        <v>1</v>
      </c>
      <c r="B9" s="184" t="s">
        <v>1003</v>
      </c>
      <c r="C9" s="192" t="s">
        <v>1004</v>
      </c>
      <c r="D9" s="185" t="s">
        <v>373</v>
      </c>
      <c r="E9" s="186">
        <v>157.14768000000001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 t="s">
        <v>959</v>
      </c>
      <c r="S9" s="188" t="s">
        <v>320</v>
      </c>
      <c r="T9" s="189" t="s">
        <v>320</v>
      </c>
      <c r="U9" s="162">
        <v>1.556</v>
      </c>
      <c r="V9" s="162">
        <f>ROUND(E9*U9,2)</f>
        <v>244.52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8" t="s">
        <v>1005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1006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1007</v>
      </c>
      <c r="D12" s="164"/>
      <c r="E12" s="165">
        <v>110.42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1008</v>
      </c>
      <c r="D13" s="164"/>
      <c r="E13" s="165">
        <v>3.42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1009</v>
      </c>
      <c r="D14" s="164"/>
      <c r="E14" s="165">
        <v>43.3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2</v>
      </c>
      <c r="B15" s="184" t="s">
        <v>1010</v>
      </c>
      <c r="C15" s="192" t="s">
        <v>1011</v>
      </c>
      <c r="D15" s="185" t="s">
        <v>373</v>
      </c>
      <c r="E15" s="186">
        <v>47.144300000000001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 t="s">
        <v>959</v>
      </c>
      <c r="S15" s="188" t="s">
        <v>320</v>
      </c>
      <c r="T15" s="189" t="s">
        <v>320</v>
      </c>
      <c r="U15" s="162">
        <v>0.107</v>
      </c>
      <c r="V15" s="162">
        <f>ROUND(E15*U15,2)</f>
        <v>5.04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78" t="s">
        <v>1005</v>
      </c>
      <c r="D16" s="279"/>
      <c r="E16" s="279"/>
      <c r="F16" s="279"/>
      <c r="G16" s="279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90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3" t="s">
        <v>1012</v>
      </c>
      <c r="D17" s="164"/>
      <c r="E17" s="165">
        <v>47.14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3">
        <v>3</v>
      </c>
      <c r="B18" s="184" t="s">
        <v>1013</v>
      </c>
      <c r="C18" s="192" t="s">
        <v>1014</v>
      </c>
      <c r="D18" s="185" t="s">
        <v>373</v>
      </c>
      <c r="E18" s="186">
        <v>72.575999999999993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 t="s">
        <v>959</v>
      </c>
      <c r="S18" s="188" t="s">
        <v>320</v>
      </c>
      <c r="T18" s="189" t="s">
        <v>320</v>
      </c>
      <c r="U18" s="162">
        <v>3.1309999999999998</v>
      </c>
      <c r="V18" s="162">
        <f>ROUND(E18*U18,2)</f>
        <v>227.24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78" t="s">
        <v>1015</v>
      </c>
      <c r="D19" s="279"/>
      <c r="E19" s="279"/>
      <c r="F19" s="279"/>
      <c r="G19" s="279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90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1016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1017</v>
      </c>
      <c r="D21" s="164"/>
      <c r="E21" s="165">
        <v>72.58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4</v>
      </c>
      <c r="B22" s="184" t="s">
        <v>1018</v>
      </c>
      <c r="C22" s="192" t="s">
        <v>1019</v>
      </c>
      <c r="D22" s="185" t="s">
        <v>373</v>
      </c>
      <c r="E22" s="186">
        <v>21.7728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 t="s">
        <v>959</v>
      </c>
      <c r="S22" s="188" t="s">
        <v>320</v>
      </c>
      <c r="T22" s="189" t="s">
        <v>320</v>
      </c>
      <c r="U22" s="162">
        <v>0.47399999999999998</v>
      </c>
      <c r="V22" s="162">
        <f>ROUND(E22*U22,2)</f>
        <v>10.32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78" t="s">
        <v>1015</v>
      </c>
      <c r="D23" s="279"/>
      <c r="E23" s="279"/>
      <c r="F23" s="279"/>
      <c r="G23" s="279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90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3" t="s">
        <v>1020</v>
      </c>
      <c r="D24" s="164"/>
      <c r="E24" s="165">
        <v>21.77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3">
        <v>5</v>
      </c>
      <c r="B25" s="184" t="s">
        <v>1021</v>
      </c>
      <c r="C25" s="192" t="s">
        <v>1022</v>
      </c>
      <c r="D25" s="185" t="s">
        <v>333</v>
      </c>
      <c r="E25" s="186">
        <v>54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6.9999999999999999E-4</v>
      </c>
      <c r="O25" s="186">
        <f>ROUND(E25*N25,2)</f>
        <v>0.04</v>
      </c>
      <c r="P25" s="186">
        <v>0</v>
      </c>
      <c r="Q25" s="186">
        <f>ROUND(E25*P25,2)</f>
        <v>0</v>
      </c>
      <c r="R25" s="188" t="s">
        <v>959</v>
      </c>
      <c r="S25" s="188" t="s">
        <v>320</v>
      </c>
      <c r="T25" s="189" t="s">
        <v>320</v>
      </c>
      <c r="U25" s="162">
        <v>0.156</v>
      </c>
      <c r="V25" s="162">
        <f>ROUND(E25*U25,2)</f>
        <v>8.42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1006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1023</v>
      </c>
      <c r="D27" s="164"/>
      <c r="E27" s="165">
        <v>54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3">
        <v>6</v>
      </c>
      <c r="B28" s="184" t="s">
        <v>1024</v>
      </c>
      <c r="C28" s="192" t="s">
        <v>1025</v>
      </c>
      <c r="D28" s="185" t="s">
        <v>333</v>
      </c>
      <c r="E28" s="186">
        <v>54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 t="s">
        <v>959</v>
      </c>
      <c r="S28" s="188" t="s">
        <v>320</v>
      </c>
      <c r="T28" s="189" t="s">
        <v>320</v>
      </c>
      <c r="U28" s="162">
        <v>9.5000000000000001E-2</v>
      </c>
      <c r="V28" s="162">
        <f>ROUND(E28*U28,2)</f>
        <v>5.13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78" t="s">
        <v>1026</v>
      </c>
      <c r="D29" s="279"/>
      <c r="E29" s="279"/>
      <c r="F29" s="279"/>
      <c r="G29" s="279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1027</v>
      </c>
      <c r="D30" s="164"/>
      <c r="E30" s="165">
        <v>54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7</v>
      </c>
      <c r="B31" s="184" t="s">
        <v>1028</v>
      </c>
      <c r="C31" s="192" t="s">
        <v>1029</v>
      </c>
      <c r="D31" s="185" t="s">
        <v>333</v>
      </c>
      <c r="E31" s="186">
        <v>54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8.0000000000000004E-4</v>
      </c>
      <c r="O31" s="186">
        <f>ROUND(E31*N31,2)</f>
        <v>0.04</v>
      </c>
      <c r="P31" s="186">
        <v>0</v>
      </c>
      <c r="Q31" s="186">
        <f>ROUND(E31*P31,2)</f>
        <v>0</v>
      </c>
      <c r="R31" s="188" t="s">
        <v>959</v>
      </c>
      <c r="S31" s="188" t="s">
        <v>320</v>
      </c>
      <c r="T31" s="189" t="s">
        <v>320</v>
      </c>
      <c r="U31" s="162">
        <v>0.28299999999999997</v>
      </c>
      <c r="V31" s="162">
        <f>ROUND(E31*U31,2)</f>
        <v>15.28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78" t="s">
        <v>1030</v>
      </c>
      <c r="D32" s="279"/>
      <c r="E32" s="279"/>
      <c r="F32" s="279"/>
      <c r="G32" s="279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3" t="s">
        <v>1027</v>
      </c>
      <c r="D33" s="164"/>
      <c r="E33" s="165">
        <v>54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3">
        <v>8</v>
      </c>
      <c r="B34" s="184" t="s">
        <v>1031</v>
      </c>
      <c r="C34" s="192" t="s">
        <v>1032</v>
      </c>
      <c r="D34" s="185" t="s">
        <v>333</v>
      </c>
      <c r="E34" s="186">
        <v>83.139099999999999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8.0999999999999996E-3</v>
      </c>
      <c r="O34" s="186">
        <f>ROUND(E34*N34,2)</f>
        <v>0.67</v>
      </c>
      <c r="P34" s="186">
        <v>0</v>
      </c>
      <c r="Q34" s="186">
        <f>ROUND(E34*P34,2)</f>
        <v>0</v>
      </c>
      <c r="R34" s="188" t="s">
        <v>959</v>
      </c>
      <c r="S34" s="188" t="s">
        <v>320</v>
      </c>
      <c r="T34" s="189" t="s">
        <v>320</v>
      </c>
      <c r="U34" s="162">
        <v>0.85499999999999998</v>
      </c>
      <c r="V34" s="162">
        <f>ROUND(E34*U34,2)</f>
        <v>71.08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78" t="s">
        <v>1030</v>
      </c>
      <c r="D35" s="279"/>
      <c r="E35" s="279"/>
      <c r="F35" s="279"/>
      <c r="G35" s="279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3" t="s">
        <v>1006</v>
      </c>
      <c r="D36" s="164"/>
      <c r="E36" s="165"/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3" t="s">
        <v>1033</v>
      </c>
      <c r="D37" s="164"/>
      <c r="E37" s="165">
        <v>51.15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1034</v>
      </c>
      <c r="D38" s="164"/>
      <c r="E38" s="165">
        <v>4.26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1035</v>
      </c>
      <c r="D39" s="164"/>
      <c r="E39" s="165">
        <v>27.73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3">
        <v>9</v>
      </c>
      <c r="B40" s="184" t="s">
        <v>1036</v>
      </c>
      <c r="C40" s="192" t="s">
        <v>1037</v>
      </c>
      <c r="D40" s="185" t="s">
        <v>333</v>
      </c>
      <c r="E40" s="186">
        <v>54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 t="s">
        <v>959</v>
      </c>
      <c r="S40" s="188" t="s">
        <v>320</v>
      </c>
      <c r="T40" s="189" t="s">
        <v>320</v>
      </c>
      <c r="U40" s="162">
        <v>0.08</v>
      </c>
      <c r="V40" s="162">
        <f>ROUND(E40*U40,2)</f>
        <v>4.32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78" t="s">
        <v>1038</v>
      </c>
      <c r="D41" s="279"/>
      <c r="E41" s="279"/>
      <c r="F41" s="279"/>
      <c r="G41" s="279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3" t="s">
        <v>1039</v>
      </c>
      <c r="D42" s="164"/>
      <c r="E42" s="165">
        <v>54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3">
        <v>10</v>
      </c>
      <c r="B43" s="184" t="s">
        <v>1040</v>
      </c>
      <c r="C43" s="192" t="s">
        <v>1041</v>
      </c>
      <c r="D43" s="185" t="s">
        <v>333</v>
      </c>
      <c r="E43" s="186">
        <v>83.139099999999999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 t="s">
        <v>959</v>
      </c>
      <c r="S43" s="188" t="s">
        <v>320</v>
      </c>
      <c r="T43" s="189" t="s">
        <v>320</v>
      </c>
      <c r="U43" s="162">
        <v>0.22</v>
      </c>
      <c r="V43" s="162">
        <f>ROUND(E43*U43,2)</f>
        <v>18.29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78" t="s">
        <v>1038</v>
      </c>
      <c r="D44" s="279"/>
      <c r="E44" s="279"/>
      <c r="F44" s="279"/>
      <c r="G44" s="279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3" t="s">
        <v>1042</v>
      </c>
      <c r="D45" s="164"/>
      <c r="E45" s="165">
        <v>83.14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3">
        <v>11</v>
      </c>
      <c r="B46" s="184" t="s">
        <v>1043</v>
      </c>
      <c r="C46" s="192" t="s">
        <v>1044</v>
      </c>
      <c r="D46" s="185" t="s">
        <v>373</v>
      </c>
      <c r="E46" s="186">
        <v>12.571809999999999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 t="s">
        <v>959</v>
      </c>
      <c r="S46" s="188" t="s">
        <v>320</v>
      </c>
      <c r="T46" s="189" t="s">
        <v>320</v>
      </c>
      <c r="U46" s="162">
        <v>0.34499999999999997</v>
      </c>
      <c r="V46" s="162">
        <f>ROUND(E46*U46,2)</f>
        <v>4.34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78" t="s">
        <v>1045</v>
      </c>
      <c r="D47" s="279"/>
      <c r="E47" s="279"/>
      <c r="F47" s="279"/>
      <c r="G47" s="279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90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3" t="s">
        <v>1046</v>
      </c>
      <c r="D48" s="164"/>
      <c r="E48" s="165">
        <v>12.57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3">
        <v>12</v>
      </c>
      <c r="B49" s="184" t="s">
        <v>1047</v>
      </c>
      <c r="C49" s="192" t="s">
        <v>1048</v>
      </c>
      <c r="D49" s="185" t="s">
        <v>373</v>
      </c>
      <c r="E49" s="186">
        <v>1300.28313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8" t="s">
        <v>959</v>
      </c>
      <c r="S49" s="188" t="s">
        <v>320</v>
      </c>
      <c r="T49" s="189" t="s">
        <v>320</v>
      </c>
      <c r="U49" s="162">
        <v>1.0999999999999999E-2</v>
      </c>
      <c r="V49" s="162">
        <f>ROUND(E49*U49,2)</f>
        <v>14.3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78" t="s">
        <v>1049</v>
      </c>
      <c r="D50" s="279"/>
      <c r="E50" s="279"/>
      <c r="F50" s="279"/>
      <c r="G50" s="279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3" t="s">
        <v>1050</v>
      </c>
      <c r="D51" s="164"/>
      <c r="E51" s="165">
        <v>157.15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3" t="s">
        <v>1051</v>
      </c>
      <c r="D52" s="164"/>
      <c r="E52" s="165">
        <v>72.58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3" t="s">
        <v>1052</v>
      </c>
      <c r="D53" s="164"/>
      <c r="E53" s="165">
        <v>1070.56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83">
        <v>13</v>
      </c>
      <c r="B54" s="184" t="s">
        <v>1053</v>
      </c>
      <c r="C54" s="192" t="s">
        <v>1054</v>
      </c>
      <c r="D54" s="185" t="s">
        <v>373</v>
      </c>
      <c r="E54" s="186">
        <v>13002.8313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8" t="s">
        <v>959</v>
      </c>
      <c r="S54" s="188" t="s">
        <v>320</v>
      </c>
      <c r="T54" s="189" t="s">
        <v>320</v>
      </c>
      <c r="U54" s="162">
        <v>0</v>
      </c>
      <c r="V54" s="162">
        <f>ROUND(E54*U54,2)</f>
        <v>0</v>
      </c>
      <c r="W54" s="162"/>
      <c r="X54" s="162" t="s">
        <v>321</v>
      </c>
      <c r="Y54" s="162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278" t="s">
        <v>1049</v>
      </c>
      <c r="D55" s="279"/>
      <c r="E55" s="279"/>
      <c r="F55" s="279"/>
      <c r="G55" s="279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3" t="s">
        <v>1055</v>
      </c>
      <c r="D56" s="164"/>
      <c r="E56" s="165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3" t="s">
        <v>1056</v>
      </c>
      <c r="D57" s="164"/>
      <c r="E57" s="165">
        <v>13002.83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83">
        <v>14</v>
      </c>
      <c r="B58" s="184" t="s">
        <v>1057</v>
      </c>
      <c r="C58" s="192" t="s">
        <v>1058</v>
      </c>
      <c r="D58" s="185" t="s">
        <v>373</v>
      </c>
      <c r="E58" s="186">
        <v>1070.55945</v>
      </c>
      <c r="F58" s="187"/>
      <c r="G58" s="188">
        <f>ROUND(E58*F58,2)</f>
        <v>0</v>
      </c>
      <c r="H58" s="187"/>
      <c r="I58" s="188">
        <f>ROUND(E58*H58,2)</f>
        <v>0</v>
      </c>
      <c r="J58" s="187"/>
      <c r="K58" s="188">
        <f>ROUND(E58*J58,2)</f>
        <v>0</v>
      </c>
      <c r="L58" s="188">
        <v>21</v>
      </c>
      <c r="M58" s="188">
        <f>G58*(1+L58/100)</f>
        <v>0</v>
      </c>
      <c r="N58" s="186">
        <v>0</v>
      </c>
      <c r="O58" s="186">
        <f>ROUND(E58*N58,2)</f>
        <v>0</v>
      </c>
      <c r="P58" s="186">
        <v>0</v>
      </c>
      <c r="Q58" s="186">
        <f>ROUND(E58*P58,2)</f>
        <v>0</v>
      </c>
      <c r="R58" s="188" t="s">
        <v>959</v>
      </c>
      <c r="S58" s="188" t="s">
        <v>320</v>
      </c>
      <c r="T58" s="189" t="s">
        <v>320</v>
      </c>
      <c r="U58" s="162">
        <v>0.65200000000000002</v>
      </c>
      <c r="V58" s="162">
        <f>ROUND(E58*U58,2)</f>
        <v>698</v>
      </c>
      <c r="W58" s="162"/>
      <c r="X58" s="162" t="s">
        <v>321</v>
      </c>
      <c r="Y58" s="162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3" t="s">
        <v>1059</v>
      </c>
      <c r="D59" s="164"/>
      <c r="E59" s="165"/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3" t="s">
        <v>1060</v>
      </c>
      <c r="D60" s="164"/>
      <c r="E60" s="165">
        <v>15.9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3" t="s">
        <v>1061</v>
      </c>
      <c r="D61" s="164"/>
      <c r="E61" s="165">
        <v>28.26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3" t="s">
        <v>1062</v>
      </c>
      <c r="D62" s="164"/>
      <c r="E62" s="165"/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3" t="s">
        <v>1063</v>
      </c>
      <c r="D63" s="164"/>
      <c r="E63" s="165">
        <v>356.08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1064</v>
      </c>
      <c r="D64" s="164"/>
      <c r="E64" s="165">
        <v>670.33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3">
        <v>15</v>
      </c>
      <c r="B65" s="184" t="s">
        <v>1065</v>
      </c>
      <c r="C65" s="192" t="s">
        <v>1066</v>
      </c>
      <c r="D65" s="185" t="s">
        <v>373</v>
      </c>
      <c r="E65" s="186">
        <v>431.48399999999998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</v>
      </c>
      <c r="O65" s="186">
        <f>ROUND(E65*N65,2)</f>
        <v>0</v>
      </c>
      <c r="P65" s="186">
        <v>0</v>
      </c>
      <c r="Q65" s="186">
        <f>ROUND(E65*P65,2)</f>
        <v>0</v>
      </c>
      <c r="R65" s="188" t="s">
        <v>959</v>
      </c>
      <c r="S65" s="188" t="s">
        <v>320</v>
      </c>
      <c r="T65" s="189" t="s">
        <v>320</v>
      </c>
      <c r="U65" s="162">
        <v>0.05</v>
      </c>
      <c r="V65" s="162">
        <f>ROUND(E65*U65,2)</f>
        <v>21.57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78" t="s">
        <v>1067</v>
      </c>
      <c r="D66" s="279"/>
      <c r="E66" s="279"/>
      <c r="F66" s="279"/>
      <c r="G66" s="279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3" t="s">
        <v>1068</v>
      </c>
      <c r="D67" s="164"/>
      <c r="E67" s="165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3" t="s">
        <v>1069</v>
      </c>
      <c r="D68" s="164"/>
      <c r="E68" s="165">
        <v>431.48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3">
        <v>16</v>
      </c>
      <c r="B69" s="184" t="s">
        <v>1070</v>
      </c>
      <c r="C69" s="192" t="s">
        <v>1071</v>
      </c>
      <c r="D69" s="185" t="s">
        <v>373</v>
      </c>
      <c r="E69" s="186">
        <v>169.2903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21</v>
      </c>
      <c r="M69" s="188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8" t="s">
        <v>959</v>
      </c>
      <c r="S69" s="188" t="s">
        <v>320</v>
      </c>
      <c r="T69" s="189" t="s">
        <v>320</v>
      </c>
      <c r="U69" s="162">
        <v>0.20200000000000001</v>
      </c>
      <c r="V69" s="162">
        <f>ROUND(E69*U69,2)</f>
        <v>34.200000000000003</v>
      </c>
      <c r="W69" s="162"/>
      <c r="X69" s="162" t="s">
        <v>321</v>
      </c>
      <c r="Y69" s="162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278" t="s">
        <v>1072</v>
      </c>
      <c r="D70" s="279"/>
      <c r="E70" s="279"/>
      <c r="F70" s="279"/>
      <c r="G70" s="279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82" t="s">
        <v>1073</v>
      </c>
      <c r="D71" s="283"/>
      <c r="E71" s="283"/>
      <c r="F71" s="283"/>
      <c r="G71" s="283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344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3" t="s">
        <v>1006</v>
      </c>
      <c r="D72" s="164"/>
      <c r="E72" s="165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5" t="s">
        <v>378</v>
      </c>
      <c r="D73" s="171"/>
      <c r="E73" s="172"/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6" t="s">
        <v>1074</v>
      </c>
      <c r="D74" s="171"/>
      <c r="E74" s="172">
        <v>110.42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6" t="s">
        <v>1075</v>
      </c>
      <c r="D75" s="171"/>
      <c r="E75" s="172">
        <v>3.42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6" t="s">
        <v>1076</v>
      </c>
      <c r="D76" s="171"/>
      <c r="E76" s="172">
        <v>43.3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7" t="s">
        <v>382</v>
      </c>
      <c r="D77" s="173"/>
      <c r="E77" s="174">
        <v>157.15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3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5" t="s">
        <v>383</v>
      </c>
      <c r="D78" s="171"/>
      <c r="E78" s="172"/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1077</v>
      </c>
      <c r="D79" s="164"/>
      <c r="E79" s="165">
        <v>149.29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3" t="s">
        <v>1078</v>
      </c>
      <c r="D80" s="164"/>
      <c r="E80" s="165">
        <v>20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83">
        <v>17</v>
      </c>
      <c r="B81" s="184" t="s">
        <v>1079</v>
      </c>
      <c r="C81" s="192" t="s">
        <v>1080</v>
      </c>
      <c r="D81" s="185" t="s">
        <v>373</v>
      </c>
      <c r="E81" s="186">
        <v>25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8" t="s">
        <v>959</v>
      </c>
      <c r="S81" s="188" t="s">
        <v>320</v>
      </c>
      <c r="T81" s="189" t="s">
        <v>320</v>
      </c>
      <c r="U81" s="162">
        <v>1.1499999999999999</v>
      </c>
      <c r="V81" s="162">
        <f>ROUND(E81*U81,2)</f>
        <v>28.75</v>
      </c>
      <c r="W81" s="162"/>
      <c r="X81" s="162" t="s">
        <v>321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323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278" t="s">
        <v>1072</v>
      </c>
      <c r="D82" s="279"/>
      <c r="E82" s="279"/>
      <c r="F82" s="279"/>
      <c r="G82" s="279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193" t="s">
        <v>1081</v>
      </c>
      <c r="D83" s="164"/>
      <c r="E83" s="165">
        <v>25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3">
        <v>18</v>
      </c>
      <c r="B84" s="184" t="s">
        <v>957</v>
      </c>
      <c r="C84" s="192" t="s">
        <v>958</v>
      </c>
      <c r="D84" s="185" t="s">
        <v>333</v>
      </c>
      <c r="E84" s="186">
        <v>3130.2530000000002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6">
        <v>0</v>
      </c>
      <c r="O84" s="186">
        <f>ROUND(E84*N84,2)</f>
        <v>0</v>
      </c>
      <c r="P84" s="186">
        <v>0</v>
      </c>
      <c r="Q84" s="186">
        <f>ROUND(E84*P84,2)</f>
        <v>0</v>
      </c>
      <c r="R84" s="188" t="s">
        <v>959</v>
      </c>
      <c r="S84" s="188" t="s">
        <v>320</v>
      </c>
      <c r="T84" s="189" t="s">
        <v>320</v>
      </c>
      <c r="U84" s="162">
        <v>1.7999999999999999E-2</v>
      </c>
      <c r="V84" s="162">
        <f>ROUND(E84*U84,2)</f>
        <v>56.34</v>
      </c>
      <c r="W84" s="162"/>
      <c r="X84" s="162" t="s">
        <v>321</v>
      </c>
      <c r="Y84" s="162" t="s">
        <v>322</v>
      </c>
      <c r="Z84" s="151"/>
      <c r="AA84" s="151"/>
      <c r="AB84" s="151"/>
      <c r="AC84" s="151"/>
      <c r="AD84" s="151"/>
      <c r="AE84" s="151"/>
      <c r="AF84" s="151"/>
      <c r="AG84" s="151" t="s">
        <v>323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78" t="s">
        <v>960</v>
      </c>
      <c r="D85" s="279"/>
      <c r="E85" s="279"/>
      <c r="F85" s="279"/>
      <c r="G85" s="279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193" t="s">
        <v>360</v>
      </c>
      <c r="D86" s="164"/>
      <c r="E86" s="165"/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3" t="s">
        <v>1082</v>
      </c>
      <c r="D87" s="164"/>
      <c r="E87" s="165">
        <v>2876.56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3" t="s">
        <v>405</v>
      </c>
      <c r="D88" s="164"/>
      <c r="E88" s="165"/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3" t="s">
        <v>406</v>
      </c>
      <c r="D89" s="164"/>
      <c r="E89" s="165">
        <v>253.69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3">
        <v>19</v>
      </c>
      <c r="B90" s="184" t="s">
        <v>1083</v>
      </c>
      <c r="C90" s="192" t="s">
        <v>1084</v>
      </c>
      <c r="D90" s="185" t="s">
        <v>333</v>
      </c>
      <c r="E90" s="186">
        <v>84.009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8" t="s">
        <v>959</v>
      </c>
      <c r="S90" s="188" t="s">
        <v>320</v>
      </c>
      <c r="T90" s="189" t="s">
        <v>320</v>
      </c>
      <c r="U90" s="162">
        <v>9.6000000000000002E-2</v>
      </c>
      <c r="V90" s="162">
        <f>ROUND(E90*U90,2)</f>
        <v>8.06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323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78" t="s">
        <v>960</v>
      </c>
      <c r="D91" s="279"/>
      <c r="E91" s="279"/>
      <c r="F91" s="279"/>
      <c r="G91" s="279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3" t="s">
        <v>1006</v>
      </c>
      <c r="D92" s="164"/>
      <c r="E92" s="165"/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3" t="s">
        <v>1085</v>
      </c>
      <c r="D93" s="164"/>
      <c r="E93" s="165">
        <v>64.2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3" t="s">
        <v>1086</v>
      </c>
      <c r="D94" s="164"/>
      <c r="E94" s="165">
        <v>1.99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3" t="s">
        <v>1087</v>
      </c>
      <c r="D95" s="164"/>
      <c r="E95" s="165">
        <v>17.82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3">
        <v>20</v>
      </c>
      <c r="B96" s="184" t="s">
        <v>1088</v>
      </c>
      <c r="C96" s="192" t="s">
        <v>1089</v>
      </c>
      <c r="D96" s="185" t="s">
        <v>373</v>
      </c>
      <c r="E96" s="186">
        <v>1300.28313</v>
      </c>
      <c r="F96" s="187"/>
      <c r="G96" s="188">
        <f>ROUND(E96*F96,2)</f>
        <v>0</v>
      </c>
      <c r="H96" s="187"/>
      <c r="I96" s="188">
        <f>ROUND(E96*H96,2)</f>
        <v>0</v>
      </c>
      <c r="J96" s="187"/>
      <c r="K96" s="188">
        <f>ROUND(E96*J96,2)</f>
        <v>0</v>
      </c>
      <c r="L96" s="188">
        <v>21</v>
      </c>
      <c r="M96" s="188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8" t="s">
        <v>959</v>
      </c>
      <c r="S96" s="188" t="s">
        <v>320</v>
      </c>
      <c r="T96" s="189" t="s">
        <v>320</v>
      </c>
      <c r="U96" s="162">
        <v>0</v>
      </c>
      <c r="V96" s="162">
        <f>ROUND(E96*U96,2)</f>
        <v>0</v>
      </c>
      <c r="W96" s="162"/>
      <c r="X96" s="162" t="s">
        <v>321</v>
      </c>
      <c r="Y96" s="162" t="s">
        <v>322</v>
      </c>
      <c r="Z96" s="151"/>
      <c r="AA96" s="151"/>
      <c r="AB96" s="151"/>
      <c r="AC96" s="151"/>
      <c r="AD96" s="151"/>
      <c r="AE96" s="151"/>
      <c r="AF96" s="151"/>
      <c r="AG96" s="151" t="s">
        <v>323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3" t="s">
        <v>1090</v>
      </c>
      <c r="D97" s="164"/>
      <c r="E97" s="165">
        <v>1300.28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83">
        <v>21</v>
      </c>
      <c r="B98" s="184" t="s">
        <v>1091</v>
      </c>
      <c r="C98" s="192" t="s">
        <v>1092</v>
      </c>
      <c r="D98" s="185" t="s">
        <v>333</v>
      </c>
      <c r="E98" s="186">
        <v>96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21</v>
      </c>
      <c r="M98" s="188">
        <f>G98*(1+L98/100)</f>
        <v>0</v>
      </c>
      <c r="N98" s="186">
        <v>0.10655000000000001</v>
      </c>
      <c r="O98" s="186">
        <f>ROUND(E98*N98,2)</f>
        <v>10.23</v>
      </c>
      <c r="P98" s="186">
        <v>0</v>
      </c>
      <c r="Q98" s="186">
        <f>ROUND(E98*P98,2)</f>
        <v>0</v>
      </c>
      <c r="R98" s="188" t="s">
        <v>1093</v>
      </c>
      <c r="S98" s="188" t="s">
        <v>320</v>
      </c>
      <c r="T98" s="189" t="s">
        <v>320</v>
      </c>
      <c r="U98" s="162">
        <v>0</v>
      </c>
      <c r="V98" s="162">
        <f>ROUND(E98*U98,2)</f>
        <v>0</v>
      </c>
      <c r="W98" s="162"/>
      <c r="X98" s="162" t="s">
        <v>1094</v>
      </c>
      <c r="Y98" s="162" t="s">
        <v>322</v>
      </c>
      <c r="Z98" s="151"/>
      <c r="AA98" s="151"/>
      <c r="AB98" s="151"/>
      <c r="AC98" s="151"/>
      <c r="AD98" s="151"/>
      <c r="AE98" s="151"/>
      <c r="AF98" s="151"/>
      <c r="AG98" s="151" t="s">
        <v>1095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2" x14ac:dyDescent="0.2">
      <c r="A99" s="158"/>
      <c r="B99" s="159"/>
      <c r="C99" s="278" t="s">
        <v>1096</v>
      </c>
      <c r="D99" s="279"/>
      <c r="E99" s="279"/>
      <c r="F99" s="279"/>
      <c r="G99" s="279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90" t="str">
        <f>C99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282" t="s">
        <v>1097</v>
      </c>
      <c r="D100" s="283"/>
      <c r="E100" s="283"/>
      <c r="F100" s="283"/>
      <c r="G100" s="283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344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82" t="s">
        <v>1098</v>
      </c>
      <c r="D101" s="283"/>
      <c r="E101" s="283"/>
      <c r="F101" s="283"/>
      <c r="G101" s="283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344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82" t="s">
        <v>1099</v>
      </c>
      <c r="D102" s="283"/>
      <c r="E102" s="283"/>
      <c r="F102" s="283"/>
      <c r="G102" s="283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344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82" t="s">
        <v>1100</v>
      </c>
      <c r="D103" s="283"/>
      <c r="E103" s="283"/>
      <c r="F103" s="283"/>
      <c r="G103" s="283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344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82" t="s">
        <v>1101</v>
      </c>
      <c r="D104" s="283"/>
      <c r="E104" s="283"/>
      <c r="F104" s="283"/>
      <c r="G104" s="283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344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82" t="s">
        <v>1102</v>
      </c>
      <c r="D105" s="283"/>
      <c r="E105" s="283"/>
      <c r="F105" s="283"/>
      <c r="G105" s="283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344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82" t="s">
        <v>1103</v>
      </c>
      <c r="D106" s="283"/>
      <c r="E106" s="283"/>
      <c r="F106" s="283"/>
      <c r="G106" s="283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344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82" t="s">
        <v>1104</v>
      </c>
      <c r="D107" s="283"/>
      <c r="E107" s="283"/>
      <c r="F107" s="283"/>
      <c r="G107" s="283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344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82" t="s">
        <v>1105</v>
      </c>
      <c r="D108" s="283"/>
      <c r="E108" s="283"/>
      <c r="F108" s="283"/>
      <c r="G108" s="283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344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82" t="s">
        <v>1106</v>
      </c>
      <c r="D109" s="283"/>
      <c r="E109" s="283"/>
      <c r="F109" s="283"/>
      <c r="G109" s="283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344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82" t="s">
        <v>1107</v>
      </c>
      <c r="D110" s="283"/>
      <c r="E110" s="283"/>
      <c r="F110" s="283"/>
      <c r="G110" s="283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344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82" t="s">
        <v>1108</v>
      </c>
      <c r="D111" s="283"/>
      <c r="E111" s="283"/>
      <c r="F111" s="283"/>
      <c r="G111" s="283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344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282" t="s">
        <v>1109</v>
      </c>
      <c r="D112" s="283"/>
      <c r="E112" s="283"/>
      <c r="F112" s="283"/>
      <c r="G112" s="283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344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3" t="s">
        <v>1110</v>
      </c>
      <c r="D113" s="164"/>
      <c r="E113" s="165"/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3" t="s">
        <v>1111</v>
      </c>
      <c r="D114" s="164"/>
      <c r="E114" s="165">
        <v>96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83">
        <v>22</v>
      </c>
      <c r="B115" s="184" t="s">
        <v>1112</v>
      </c>
      <c r="C115" s="192" t="s">
        <v>1113</v>
      </c>
      <c r="D115" s="185" t="s">
        <v>389</v>
      </c>
      <c r="E115" s="186">
        <v>344.50576000000001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21</v>
      </c>
      <c r="M115" s="188">
        <f>G115*(1+L115/100)</f>
        <v>0</v>
      </c>
      <c r="N115" s="186">
        <v>1</v>
      </c>
      <c r="O115" s="186">
        <f>ROUND(E115*N115,2)</f>
        <v>344.51</v>
      </c>
      <c r="P115" s="186">
        <v>0</v>
      </c>
      <c r="Q115" s="186">
        <f>ROUND(E115*P115,2)</f>
        <v>0</v>
      </c>
      <c r="R115" s="188" t="s">
        <v>366</v>
      </c>
      <c r="S115" s="188" t="s">
        <v>413</v>
      </c>
      <c r="T115" s="189" t="s">
        <v>413</v>
      </c>
      <c r="U115" s="162">
        <v>0</v>
      </c>
      <c r="V115" s="162">
        <f>ROUND(E115*U115,2)</f>
        <v>0</v>
      </c>
      <c r="W115" s="162"/>
      <c r="X115" s="162" t="s">
        <v>367</v>
      </c>
      <c r="Y115" s="162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368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193" t="s">
        <v>1114</v>
      </c>
      <c r="D116" s="164"/>
      <c r="E116" s="165">
        <v>313.19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4" t="s">
        <v>855</v>
      </c>
      <c r="D117" s="169"/>
      <c r="E117" s="170">
        <v>31.32</v>
      </c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4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83">
        <v>23</v>
      </c>
      <c r="B118" s="184" t="s">
        <v>1115</v>
      </c>
      <c r="C118" s="192" t="s">
        <v>1116</v>
      </c>
      <c r="D118" s="185" t="s">
        <v>389</v>
      </c>
      <c r="E118" s="186">
        <v>878.06993999999997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6">
        <v>1</v>
      </c>
      <c r="O118" s="186">
        <f>ROUND(E118*N118,2)</f>
        <v>878.07</v>
      </c>
      <c r="P118" s="186">
        <v>0</v>
      </c>
      <c r="Q118" s="186">
        <f>ROUND(E118*P118,2)</f>
        <v>0</v>
      </c>
      <c r="R118" s="188" t="s">
        <v>366</v>
      </c>
      <c r="S118" s="188" t="s">
        <v>993</v>
      </c>
      <c r="T118" s="189" t="s">
        <v>993</v>
      </c>
      <c r="U118" s="162">
        <v>0</v>
      </c>
      <c r="V118" s="162">
        <f>ROUND(E118*U118,2)</f>
        <v>0</v>
      </c>
      <c r="W118" s="162"/>
      <c r="X118" s="162" t="s">
        <v>367</v>
      </c>
      <c r="Y118" s="162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368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">
      <c r="A119" s="158"/>
      <c r="B119" s="159"/>
      <c r="C119" s="193" t="s">
        <v>1068</v>
      </c>
      <c r="D119" s="164"/>
      <c r="E119" s="165"/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3" t="s">
        <v>1117</v>
      </c>
      <c r="D120" s="164"/>
      <c r="E120" s="165">
        <v>798.25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4" t="s">
        <v>855</v>
      </c>
      <c r="D121" s="169"/>
      <c r="E121" s="170">
        <v>79.819999999999993</v>
      </c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4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76" t="s">
        <v>314</v>
      </c>
      <c r="B122" s="177" t="s">
        <v>49</v>
      </c>
      <c r="C122" s="191" t="s">
        <v>133</v>
      </c>
      <c r="D122" s="178"/>
      <c r="E122" s="179"/>
      <c r="F122" s="180"/>
      <c r="G122" s="180">
        <f>SUMIF(AG123:AG437,"&lt;&gt;NOR",G123:G437)</f>
        <v>0</v>
      </c>
      <c r="H122" s="180"/>
      <c r="I122" s="180">
        <f>SUM(I123:I437)</f>
        <v>0</v>
      </c>
      <c r="J122" s="180"/>
      <c r="K122" s="180">
        <f>SUM(K123:K437)</f>
        <v>0</v>
      </c>
      <c r="L122" s="180"/>
      <c r="M122" s="180">
        <f>SUM(M123:M437)</f>
        <v>0</v>
      </c>
      <c r="N122" s="179"/>
      <c r="O122" s="179">
        <f>SUM(O123:O437)</f>
        <v>4438.9399999999996</v>
      </c>
      <c r="P122" s="179"/>
      <c r="Q122" s="179">
        <f>SUM(Q123:Q437)</f>
        <v>0</v>
      </c>
      <c r="R122" s="180"/>
      <c r="S122" s="180"/>
      <c r="T122" s="181"/>
      <c r="U122" s="175"/>
      <c r="V122" s="175">
        <f>SUM(V123:V437)</f>
        <v>10020.499999999998</v>
      </c>
      <c r="W122" s="175"/>
      <c r="X122" s="175"/>
      <c r="Y122" s="175"/>
      <c r="AG122" t="s">
        <v>315</v>
      </c>
    </row>
    <row r="123" spans="1:60" outlineLevel="1" x14ac:dyDescent="0.2">
      <c r="A123" s="183">
        <v>24</v>
      </c>
      <c r="B123" s="184" t="s">
        <v>1118</v>
      </c>
      <c r="C123" s="192" t="s">
        <v>1119</v>
      </c>
      <c r="D123" s="185" t="s">
        <v>389</v>
      </c>
      <c r="E123" s="186">
        <v>54.85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21</v>
      </c>
      <c r="M123" s="188">
        <f>G123*(1+L123/100)</f>
        <v>0</v>
      </c>
      <c r="N123" s="186">
        <v>1.07521</v>
      </c>
      <c r="O123" s="186">
        <f>ROUND(E123*N123,2)</f>
        <v>58.98</v>
      </c>
      <c r="P123" s="186">
        <v>0</v>
      </c>
      <c r="Q123" s="186">
        <f>ROUND(E123*P123,2)</f>
        <v>0</v>
      </c>
      <c r="R123" s="188" t="s">
        <v>1120</v>
      </c>
      <c r="S123" s="188" t="s">
        <v>413</v>
      </c>
      <c r="T123" s="189" t="s">
        <v>413</v>
      </c>
      <c r="U123" s="162">
        <v>22.32</v>
      </c>
      <c r="V123" s="162">
        <f>ROUND(E123*U123,2)</f>
        <v>1224.25</v>
      </c>
      <c r="W123" s="162"/>
      <c r="X123" s="162" t="s">
        <v>321</v>
      </c>
      <c r="Y123" s="162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323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3" t="s">
        <v>1059</v>
      </c>
      <c r="D124" s="164"/>
      <c r="E124" s="165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3" t="s">
        <v>1121</v>
      </c>
      <c r="D125" s="164"/>
      <c r="E125" s="165">
        <v>25.2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3" t="s">
        <v>1122</v>
      </c>
      <c r="D126" s="164"/>
      <c r="E126" s="165">
        <v>29.65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3">
        <v>25</v>
      </c>
      <c r="B127" s="184" t="s">
        <v>1123</v>
      </c>
      <c r="C127" s="192" t="s">
        <v>1124</v>
      </c>
      <c r="D127" s="185" t="s">
        <v>708</v>
      </c>
      <c r="E127" s="186">
        <v>318</v>
      </c>
      <c r="F127" s="187"/>
      <c r="G127" s="188">
        <f>ROUND(E127*F127,2)</f>
        <v>0</v>
      </c>
      <c r="H127" s="187"/>
      <c r="I127" s="188">
        <f>ROUND(E127*H127,2)</f>
        <v>0</v>
      </c>
      <c r="J127" s="187"/>
      <c r="K127" s="188">
        <f>ROUND(E127*J127,2)</f>
        <v>0</v>
      </c>
      <c r="L127" s="188">
        <v>21</v>
      </c>
      <c r="M127" s="188">
        <f>G127*(1+L127/100)</f>
        <v>0</v>
      </c>
      <c r="N127" s="186">
        <v>1.92E-3</v>
      </c>
      <c r="O127" s="186">
        <f>ROUND(E127*N127,2)</f>
        <v>0.61</v>
      </c>
      <c r="P127" s="186">
        <v>0</v>
      </c>
      <c r="Q127" s="186">
        <f>ROUND(E127*P127,2)</f>
        <v>0</v>
      </c>
      <c r="R127" s="188" t="s">
        <v>1120</v>
      </c>
      <c r="S127" s="188" t="s">
        <v>320</v>
      </c>
      <c r="T127" s="189" t="s">
        <v>320</v>
      </c>
      <c r="U127" s="162">
        <v>1.569</v>
      </c>
      <c r="V127" s="162">
        <f>ROUND(E127*U127,2)</f>
        <v>498.94</v>
      </c>
      <c r="W127" s="162"/>
      <c r="X127" s="162" t="s">
        <v>321</v>
      </c>
      <c r="Y127" s="162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278" t="s">
        <v>1125</v>
      </c>
      <c r="D128" s="279"/>
      <c r="E128" s="279"/>
      <c r="F128" s="279"/>
      <c r="G128" s="279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325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193" t="s">
        <v>1126</v>
      </c>
      <c r="D129" s="164"/>
      <c r="E129" s="165"/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3" t="s">
        <v>1127</v>
      </c>
      <c r="D130" s="164"/>
      <c r="E130" s="165"/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3" t="s">
        <v>1128</v>
      </c>
      <c r="D131" s="164"/>
      <c r="E131" s="165">
        <v>10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3" t="s">
        <v>1129</v>
      </c>
      <c r="D132" s="164"/>
      <c r="E132" s="165">
        <v>10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3" t="s">
        <v>1130</v>
      </c>
      <c r="D133" s="164"/>
      <c r="E133" s="165">
        <v>10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3" t="s">
        <v>1131</v>
      </c>
      <c r="D134" s="164"/>
      <c r="E134" s="165">
        <v>10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3" t="s">
        <v>1132</v>
      </c>
      <c r="D135" s="164"/>
      <c r="E135" s="165">
        <v>10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3" t="s">
        <v>1133</v>
      </c>
      <c r="D136" s="164"/>
      <c r="E136" s="165">
        <v>10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3" t="s">
        <v>1134</v>
      </c>
      <c r="D137" s="164"/>
      <c r="E137" s="165">
        <v>10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3" t="s">
        <v>1135</v>
      </c>
      <c r="D138" s="164"/>
      <c r="E138" s="165">
        <v>8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3" t="s">
        <v>1136</v>
      </c>
      <c r="D139" s="164"/>
      <c r="E139" s="165">
        <v>8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3" t="s">
        <v>1137</v>
      </c>
      <c r="D140" s="164"/>
      <c r="E140" s="165">
        <v>9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3" t="s">
        <v>1138</v>
      </c>
      <c r="D141" s="164"/>
      <c r="E141" s="165">
        <v>10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3" t="s">
        <v>1139</v>
      </c>
      <c r="D142" s="164"/>
      <c r="E142" s="165">
        <v>10</v>
      </c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3" t="s">
        <v>1140</v>
      </c>
      <c r="D143" s="164"/>
      <c r="E143" s="165">
        <v>10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3" t="s">
        <v>1141</v>
      </c>
      <c r="D144" s="164"/>
      <c r="E144" s="165">
        <v>10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12" t="s">
        <v>1142</v>
      </c>
      <c r="D145" s="210"/>
      <c r="E145" s="211">
        <v>135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1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3" t="s">
        <v>1143</v>
      </c>
      <c r="D146" s="164"/>
      <c r="E146" s="165"/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3" t="s">
        <v>1144</v>
      </c>
      <c r="D147" s="164"/>
      <c r="E147" s="165">
        <v>9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3" t="s">
        <v>1145</v>
      </c>
      <c r="D148" s="164"/>
      <c r="E148" s="165">
        <v>7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3" t="s">
        <v>1146</v>
      </c>
      <c r="D149" s="164"/>
      <c r="E149" s="165">
        <v>10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3" t="s">
        <v>1147</v>
      </c>
      <c r="D150" s="164"/>
      <c r="E150" s="165">
        <v>9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3" t="s">
        <v>1148</v>
      </c>
      <c r="D151" s="164"/>
      <c r="E151" s="165">
        <v>10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3" t="s">
        <v>1149</v>
      </c>
      <c r="D152" s="164"/>
      <c r="E152" s="165">
        <v>6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3" t="s">
        <v>1150</v>
      </c>
      <c r="D153" s="164"/>
      <c r="E153" s="165">
        <v>10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3" t="s">
        <v>1151</v>
      </c>
      <c r="D154" s="164"/>
      <c r="E154" s="165">
        <v>9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3" t="s">
        <v>1152</v>
      </c>
      <c r="D155" s="164"/>
      <c r="E155" s="165">
        <v>10</v>
      </c>
      <c r="F155" s="162"/>
      <c r="G155" s="162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3" t="s">
        <v>1153</v>
      </c>
      <c r="D156" s="164"/>
      <c r="E156" s="165">
        <v>8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3" t="s">
        <v>1154</v>
      </c>
      <c r="D157" s="164"/>
      <c r="E157" s="165">
        <v>8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3" t="s">
        <v>1155</v>
      </c>
      <c r="D158" s="164"/>
      <c r="E158" s="165">
        <v>8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3" t="s">
        <v>1156</v>
      </c>
      <c r="D159" s="164"/>
      <c r="E159" s="165">
        <v>8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3" t="s">
        <v>1157</v>
      </c>
      <c r="D160" s="164"/>
      <c r="E160" s="165">
        <v>10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3" t="s">
        <v>1158</v>
      </c>
      <c r="D161" s="164"/>
      <c r="E161" s="165">
        <v>10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3" t="s">
        <v>1159</v>
      </c>
      <c r="D162" s="164"/>
      <c r="E162" s="165">
        <v>9</v>
      </c>
      <c r="F162" s="162"/>
      <c r="G162" s="162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3" t="s">
        <v>1160</v>
      </c>
      <c r="D163" s="164"/>
      <c r="E163" s="165">
        <v>8</v>
      </c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3" t="s">
        <v>1161</v>
      </c>
      <c r="D164" s="164"/>
      <c r="E164" s="165">
        <v>8</v>
      </c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3" t="s">
        <v>1162</v>
      </c>
      <c r="D165" s="164"/>
      <c r="E165" s="165">
        <v>8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3" t="s">
        <v>1163</v>
      </c>
      <c r="D166" s="164"/>
      <c r="E166" s="165">
        <v>8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193" t="s">
        <v>1164</v>
      </c>
      <c r="D167" s="164"/>
      <c r="E167" s="165">
        <v>10</v>
      </c>
      <c r="F167" s="162"/>
      <c r="G167" s="162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12" t="s">
        <v>1142</v>
      </c>
      <c r="D168" s="210"/>
      <c r="E168" s="211">
        <v>183</v>
      </c>
      <c r="F168" s="162"/>
      <c r="G168" s="162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327</v>
      </c>
      <c r="AH168" s="151">
        <v>1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22.5" outlineLevel="1" x14ac:dyDescent="0.2">
      <c r="A169" s="183">
        <v>26</v>
      </c>
      <c r="B169" s="184" t="s">
        <v>1165</v>
      </c>
      <c r="C169" s="192" t="s">
        <v>1166</v>
      </c>
      <c r="D169" s="185" t="s">
        <v>708</v>
      </c>
      <c r="E169" s="186">
        <v>835</v>
      </c>
      <c r="F169" s="187"/>
      <c r="G169" s="188">
        <f>ROUND(E169*F169,2)</f>
        <v>0</v>
      </c>
      <c r="H169" s="187"/>
      <c r="I169" s="188">
        <f>ROUND(E169*H169,2)</f>
        <v>0</v>
      </c>
      <c r="J169" s="187"/>
      <c r="K169" s="188">
        <f>ROUND(E169*J169,2)</f>
        <v>0</v>
      </c>
      <c r="L169" s="188">
        <v>21</v>
      </c>
      <c r="M169" s="188">
        <f>G169*(1+L169/100)</f>
        <v>0</v>
      </c>
      <c r="N169" s="186">
        <v>3.3700000000000002E-3</v>
      </c>
      <c r="O169" s="186">
        <f>ROUND(E169*N169,2)</f>
        <v>2.81</v>
      </c>
      <c r="P169" s="186">
        <v>0</v>
      </c>
      <c r="Q169" s="186">
        <f>ROUND(E169*P169,2)</f>
        <v>0</v>
      </c>
      <c r="R169" s="188" t="s">
        <v>1120</v>
      </c>
      <c r="S169" s="188" t="s">
        <v>320</v>
      </c>
      <c r="T169" s="189" t="s">
        <v>320</v>
      </c>
      <c r="U169" s="162">
        <v>1.7709999999999999</v>
      </c>
      <c r="V169" s="162">
        <f>ROUND(E169*U169,2)</f>
        <v>1478.79</v>
      </c>
      <c r="W169" s="162"/>
      <c r="X169" s="162" t="s">
        <v>321</v>
      </c>
      <c r="Y169" s="162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323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278" t="s">
        <v>1125</v>
      </c>
      <c r="D170" s="279"/>
      <c r="E170" s="279"/>
      <c r="F170" s="279"/>
      <c r="G170" s="279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2" x14ac:dyDescent="0.2">
      <c r="A171" s="158"/>
      <c r="B171" s="159"/>
      <c r="C171" s="193" t="s">
        <v>1126</v>
      </c>
      <c r="D171" s="164"/>
      <c r="E171" s="165"/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3" t="s">
        <v>1127</v>
      </c>
      <c r="D172" s="164"/>
      <c r="E172" s="165"/>
      <c r="F172" s="162"/>
      <c r="G172" s="162"/>
      <c r="H172" s="162"/>
      <c r="I172" s="162"/>
      <c r="J172" s="162"/>
      <c r="K172" s="162"/>
      <c r="L172" s="162"/>
      <c r="M172" s="162"/>
      <c r="N172" s="161"/>
      <c r="O172" s="161"/>
      <c r="P172" s="161"/>
      <c r="Q172" s="161"/>
      <c r="R172" s="162"/>
      <c r="S172" s="162"/>
      <c r="T172" s="162"/>
      <c r="U172" s="162"/>
      <c r="V172" s="162"/>
      <c r="W172" s="162"/>
      <c r="X172" s="162"/>
      <c r="Y172" s="162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3" t="s">
        <v>1167</v>
      </c>
      <c r="D173" s="164"/>
      <c r="E173" s="165">
        <v>11</v>
      </c>
      <c r="F173" s="162"/>
      <c r="G173" s="162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3" t="s">
        <v>1168</v>
      </c>
      <c r="D174" s="164"/>
      <c r="E174" s="165">
        <v>11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3" t="s">
        <v>1169</v>
      </c>
      <c r="D175" s="164"/>
      <c r="E175" s="165">
        <v>13</v>
      </c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3" t="s">
        <v>1170</v>
      </c>
      <c r="D176" s="164"/>
      <c r="E176" s="165">
        <v>13</v>
      </c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3" t="s">
        <v>1171</v>
      </c>
      <c r="D177" s="164"/>
      <c r="E177" s="165">
        <v>14</v>
      </c>
      <c r="F177" s="162"/>
      <c r="G177" s="162"/>
      <c r="H177" s="162"/>
      <c r="I177" s="162"/>
      <c r="J177" s="162"/>
      <c r="K177" s="162"/>
      <c r="L177" s="162"/>
      <c r="M177" s="162"/>
      <c r="N177" s="161"/>
      <c r="O177" s="161"/>
      <c r="P177" s="161"/>
      <c r="Q177" s="161"/>
      <c r="R177" s="162"/>
      <c r="S177" s="162"/>
      <c r="T177" s="162"/>
      <c r="U177" s="162"/>
      <c r="V177" s="162"/>
      <c r="W177" s="162"/>
      <c r="X177" s="162"/>
      <c r="Y177" s="162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3" t="s">
        <v>1172</v>
      </c>
      <c r="D178" s="164"/>
      <c r="E178" s="165">
        <v>14</v>
      </c>
      <c r="F178" s="162"/>
      <c r="G178" s="162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3" t="s">
        <v>1173</v>
      </c>
      <c r="D179" s="164"/>
      <c r="E179" s="165">
        <v>15</v>
      </c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3" t="s">
        <v>1174</v>
      </c>
      <c r="D180" s="164"/>
      <c r="E180" s="165">
        <v>15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3" t="s">
        <v>1175</v>
      </c>
      <c r="D181" s="164"/>
      <c r="E181" s="165">
        <v>14</v>
      </c>
      <c r="F181" s="162"/>
      <c r="G181" s="162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3" t="s">
        <v>1176</v>
      </c>
      <c r="D182" s="164"/>
      <c r="E182" s="165">
        <v>14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3" t="s">
        <v>1177</v>
      </c>
      <c r="D183" s="164"/>
      <c r="E183" s="165">
        <v>13</v>
      </c>
      <c r="F183" s="162"/>
      <c r="G183" s="162"/>
      <c r="H183" s="162"/>
      <c r="I183" s="162"/>
      <c r="J183" s="162"/>
      <c r="K183" s="162"/>
      <c r="L183" s="162"/>
      <c r="M183" s="162"/>
      <c r="N183" s="161"/>
      <c r="O183" s="161"/>
      <c r="P183" s="161"/>
      <c r="Q183" s="161"/>
      <c r="R183" s="162"/>
      <c r="S183" s="162"/>
      <c r="T183" s="162"/>
      <c r="U183" s="162"/>
      <c r="V183" s="162"/>
      <c r="W183" s="162"/>
      <c r="X183" s="162"/>
      <c r="Y183" s="162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3" t="s">
        <v>1178</v>
      </c>
      <c r="D184" s="164"/>
      <c r="E184" s="165">
        <v>13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3" t="s">
        <v>1179</v>
      </c>
      <c r="D185" s="164"/>
      <c r="E185" s="165">
        <v>13</v>
      </c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3" t="s">
        <v>1180</v>
      </c>
      <c r="D186" s="164"/>
      <c r="E186" s="165">
        <v>12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3" t="s">
        <v>1181</v>
      </c>
      <c r="D187" s="164"/>
      <c r="E187" s="165">
        <v>12</v>
      </c>
      <c r="F187" s="162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3" t="s">
        <v>1182</v>
      </c>
      <c r="D188" s="164"/>
      <c r="E188" s="165">
        <v>13</v>
      </c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3" t="s">
        <v>1183</v>
      </c>
      <c r="D189" s="164"/>
      <c r="E189" s="165">
        <v>13</v>
      </c>
      <c r="F189" s="162"/>
      <c r="G189" s="162"/>
      <c r="H189" s="162"/>
      <c r="I189" s="162"/>
      <c r="J189" s="162"/>
      <c r="K189" s="162"/>
      <c r="L189" s="162"/>
      <c r="M189" s="162"/>
      <c r="N189" s="161"/>
      <c r="O189" s="161"/>
      <c r="P189" s="161"/>
      <c r="Q189" s="161"/>
      <c r="R189" s="162"/>
      <c r="S189" s="162"/>
      <c r="T189" s="162"/>
      <c r="U189" s="162"/>
      <c r="V189" s="162"/>
      <c r="W189" s="162"/>
      <c r="X189" s="162"/>
      <c r="Y189" s="162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3" t="s">
        <v>1184</v>
      </c>
      <c r="D190" s="164"/>
      <c r="E190" s="165">
        <v>14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3" t="s">
        <v>1185</v>
      </c>
      <c r="D191" s="164"/>
      <c r="E191" s="165">
        <v>14</v>
      </c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3" t="s">
        <v>1186</v>
      </c>
      <c r="D192" s="164"/>
      <c r="E192" s="165">
        <v>17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3" t="s">
        <v>1187</v>
      </c>
      <c r="D193" s="164"/>
      <c r="E193" s="165">
        <v>17</v>
      </c>
      <c r="F193" s="162"/>
      <c r="G193" s="162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3" t="s">
        <v>1188</v>
      </c>
      <c r="D194" s="164"/>
      <c r="E194" s="165">
        <v>13</v>
      </c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3" t="s">
        <v>1189</v>
      </c>
      <c r="D195" s="164"/>
      <c r="E195" s="165">
        <v>13</v>
      </c>
      <c r="F195" s="162"/>
      <c r="G195" s="162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3" t="s">
        <v>1190</v>
      </c>
      <c r="D196" s="164"/>
      <c r="E196" s="165">
        <v>12</v>
      </c>
      <c r="F196" s="162"/>
      <c r="G196" s="162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3" t="s">
        <v>1191</v>
      </c>
      <c r="D197" s="164"/>
      <c r="E197" s="165">
        <v>12</v>
      </c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3" t="s">
        <v>1192</v>
      </c>
      <c r="D198" s="164"/>
      <c r="E198" s="165">
        <v>13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3" t="s">
        <v>1193</v>
      </c>
      <c r="D199" s="164"/>
      <c r="E199" s="165">
        <v>13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3" t="s">
        <v>1194</v>
      </c>
      <c r="D200" s="164"/>
      <c r="E200" s="165">
        <v>12</v>
      </c>
      <c r="F200" s="162"/>
      <c r="G200" s="162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3" t="s">
        <v>1195</v>
      </c>
      <c r="D201" s="164"/>
      <c r="E201" s="165">
        <v>12</v>
      </c>
      <c r="F201" s="162"/>
      <c r="G201" s="162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3" t="s">
        <v>1196</v>
      </c>
      <c r="D202" s="164"/>
      <c r="E202" s="165">
        <v>15</v>
      </c>
      <c r="F202" s="162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3" t="s">
        <v>1197</v>
      </c>
      <c r="D203" s="164"/>
      <c r="E203" s="165">
        <v>11</v>
      </c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3" t="s">
        <v>1198</v>
      </c>
      <c r="D204" s="164"/>
      <c r="E204" s="165">
        <v>11</v>
      </c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3" t="s">
        <v>1199</v>
      </c>
      <c r="D205" s="164"/>
      <c r="E205" s="165">
        <v>13</v>
      </c>
      <c r="F205" s="162"/>
      <c r="G205" s="162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3" t="s">
        <v>1200</v>
      </c>
      <c r="D206" s="164"/>
      <c r="E206" s="165">
        <v>11</v>
      </c>
      <c r="F206" s="162"/>
      <c r="G206" s="162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193" t="s">
        <v>1201</v>
      </c>
      <c r="D207" s="164"/>
      <c r="E207" s="165">
        <v>12</v>
      </c>
      <c r="F207" s="162"/>
      <c r="G207" s="162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12" t="s">
        <v>1142</v>
      </c>
      <c r="D208" s="210"/>
      <c r="E208" s="211">
        <v>458</v>
      </c>
      <c r="F208" s="162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1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3" t="s">
        <v>1143</v>
      </c>
      <c r="D209" s="164"/>
      <c r="E209" s="165"/>
      <c r="F209" s="162"/>
      <c r="G209" s="162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3" t="s">
        <v>1202</v>
      </c>
      <c r="D210" s="164"/>
      <c r="E210" s="165">
        <v>11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3" t="s">
        <v>1203</v>
      </c>
      <c r="D211" s="164"/>
      <c r="E211" s="165">
        <v>13</v>
      </c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3" t="s">
        <v>1204</v>
      </c>
      <c r="D212" s="164"/>
      <c r="E212" s="165">
        <v>15</v>
      </c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3" t="s">
        <v>1205</v>
      </c>
      <c r="D213" s="164"/>
      <c r="E213" s="165">
        <v>14</v>
      </c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3" t="s">
        <v>1206</v>
      </c>
      <c r="D214" s="164"/>
      <c r="E214" s="165">
        <v>14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3" t="s">
        <v>1207</v>
      </c>
      <c r="D215" s="164"/>
      <c r="E215" s="165">
        <v>14</v>
      </c>
      <c r="F215" s="162"/>
      <c r="G215" s="162"/>
      <c r="H215" s="162"/>
      <c r="I215" s="162"/>
      <c r="J215" s="162"/>
      <c r="K215" s="162"/>
      <c r="L215" s="162"/>
      <c r="M215" s="162"/>
      <c r="N215" s="161"/>
      <c r="O215" s="161"/>
      <c r="P215" s="161"/>
      <c r="Q215" s="161"/>
      <c r="R215" s="162"/>
      <c r="S215" s="162"/>
      <c r="T215" s="162"/>
      <c r="U215" s="162"/>
      <c r="V215" s="162"/>
      <c r="W215" s="162"/>
      <c r="X215" s="162"/>
      <c r="Y215" s="162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3" t="s">
        <v>1208</v>
      </c>
      <c r="D216" s="164"/>
      <c r="E216" s="165">
        <v>14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3" t="s">
        <v>1209</v>
      </c>
      <c r="D217" s="164"/>
      <c r="E217" s="165">
        <v>13</v>
      </c>
      <c r="F217" s="162"/>
      <c r="G217" s="162"/>
      <c r="H217" s="162"/>
      <c r="I217" s="162"/>
      <c r="J217" s="162"/>
      <c r="K217" s="162"/>
      <c r="L217" s="162"/>
      <c r="M217" s="162"/>
      <c r="N217" s="161"/>
      <c r="O217" s="161"/>
      <c r="P217" s="161"/>
      <c r="Q217" s="161"/>
      <c r="R217" s="162"/>
      <c r="S217" s="162"/>
      <c r="T217" s="162"/>
      <c r="U217" s="162"/>
      <c r="V217" s="162"/>
      <c r="W217" s="162"/>
      <c r="X217" s="162"/>
      <c r="Y217" s="162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3" t="s">
        <v>1210</v>
      </c>
      <c r="D218" s="164"/>
      <c r="E218" s="165">
        <v>12</v>
      </c>
      <c r="F218" s="162"/>
      <c r="G218" s="162"/>
      <c r="H218" s="162"/>
      <c r="I218" s="162"/>
      <c r="J218" s="162"/>
      <c r="K218" s="162"/>
      <c r="L218" s="162"/>
      <c r="M218" s="162"/>
      <c r="N218" s="161"/>
      <c r="O218" s="161"/>
      <c r="P218" s="161"/>
      <c r="Q218" s="161"/>
      <c r="R218" s="162"/>
      <c r="S218" s="162"/>
      <c r="T218" s="162"/>
      <c r="U218" s="162"/>
      <c r="V218" s="162"/>
      <c r="W218" s="162"/>
      <c r="X218" s="162"/>
      <c r="Y218" s="162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3" t="s">
        <v>1211</v>
      </c>
      <c r="D219" s="164"/>
      <c r="E219" s="165">
        <v>11</v>
      </c>
      <c r="F219" s="162"/>
      <c r="G219" s="162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3" t="s">
        <v>1212</v>
      </c>
      <c r="D220" s="164"/>
      <c r="E220" s="165">
        <v>11</v>
      </c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3" t="s">
        <v>1213</v>
      </c>
      <c r="D221" s="164"/>
      <c r="E221" s="165">
        <v>11</v>
      </c>
      <c r="F221" s="162"/>
      <c r="G221" s="162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3" t="s">
        <v>1214</v>
      </c>
      <c r="D222" s="164"/>
      <c r="E222" s="165">
        <v>16</v>
      </c>
      <c r="F222" s="162"/>
      <c r="G222" s="162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3" t="s">
        <v>1215</v>
      </c>
      <c r="D223" s="164"/>
      <c r="E223" s="165">
        <v>12</v>
      </c>
      <c r="F223" s="162"/>
      <c r="G223" s="162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3" t="s">
        <v>1216</v>
      </c>
      <c r="D224" s="164"/>
      <c r="E224" s="165">
        <v>12</v>
      </c>
      <c r="F224" s="162"/>
      <c r="G224" s="162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3" t="s">
        <v>1217</v>
      </c>
      <c r="D225" s="164"/>
      <c r="E225" s="165">
        <v>12</v>
      </c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3" t="s">
        <v>1218</v>
      </c>
      <c r="D226" s="164"/>
      <c r="E226" s="165">
        <v>13</v>
      </c>
      <c r="F226" s="162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3" t="s">
        <v>1219</v>
      </c>
      <c r="D227" s="164"/>
      <c r="E227" s="165">
        <v>12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3" t="s">
        <v>1220</v>
      </c>
      <c r="D228" s="164"/>
      <c r="E228" s="165">
        <v>12</v>
      </c>
      <c r="F228" s="162"/>
      <c r="G228" s="162"/>
      <c r="H228" s="162"/>
      <c r="I228" s="162"/>
      <c r="J228" s="162"/>
      <c r="K228" s="162"/>
      <c r="L228" s="162"/>
      <c r="M228" s="162"/>
      <c r="N228" s="161"/>
      <c r="O228" s="161"/>
      <c r="P228" s="161"/>
      <c r="Q228" s="161"/>
      <c r="R228" s="162"/>
      <c r="S228" s="162"/>
      <c r="T228" s="162"/>
      <c r="U228" s="162"/>
      <c r="V228" s="162"/>
      <c r="W228" s="162"/>
      <c r="X228" s="162"/>
      <c r="Y228" s="162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3" t="s">
        <v>1221</v>
      </c>
      <c r="D229" s="164"/>
      <c r="E229" s="165">
        <v>13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3" t="s">
        <v>1222</v>
      </c>
      <c r="D230" s="164"/>
      <c r="E230" s="165">
        <v>13</v>
      </c>
      <c r="F230" s="162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3" t="s">
        <v>1223</v>
      </c>
      <c r="D231" s="164"/>
      <c r="E231" s="165">
        <v>13</v>
      </c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3" t="s">
        <v>1224</v>
      </c>
      <c r="D232" s="164"/>
      <c r="E232" s="165">
        <v>13</v>
      </c>
      <c r="F232" s="162"/>
      <c r="G232" s="162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62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3" t="s">
        <v>1225</v>
      </c>
      <c r="D233" s="164"/>
      <c r="E233" s="165">
        <v>12</v>
      </c>
      <c r="F233" s="162"/>
      <c r="G233" s="162"/>
      <c r="H233" s="162"/>
      <c r="I233" s="162"/>
      <c r="J233" s="162"/>
      <c r="K233" s="162"/>
      <c r="L233" s="162"/>
      <c r="M233" s="162"/>
      <c r="N233" s="161"/>
      <c r="O233" s="161"/>
      <c r="P233" s="161"/>
      <c r="Q233" s="161"/>
      <c r="R233" s="162"/>
      <c r="S233" s="162"/>
      <c r="T233" s="162"/>
      <c r="U233" s="162"/>
      <c r="V233" s="162"/>
      <c r="W233" s="162"/>
      <c r="X233" s="162"/>
      <c r="Y233" s="162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3" t="s">
        <v>1226</v>
      </c>
      <c r="D234" s="164"/>
      <c r="E234" s="165">
        <v>12</v>
      </c>
      <c r="F234" s="162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3" t="s">
        <v>1227</v>
      </c>
      <c r="D235" s="164"/>
      <c r="E235" s="165">
        <v>13</v>
      </c>
      <c r="F235" s="162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3" t="s">
        <v>1228</v>
      </c>
      <c r="D236" s="164"/>
      <c r="E236" s="165">
        <v>12</v>
      </c>
      <c r="F236" s="162"/>
      <c r="G236" s="162"/>
      <c r="H236" s="162"/>
      <c r="I236" s="162"/>
      <c r="J236" s="162"/>
      <c r="K236" s="162"/>
      <c r="L236" s="162"/>
      <c r="M236" s="162"/>
      <c r="N236" s="161"/>
      <c r="O236" s="161"/>
      <c r="P236" s="161"/>
      <c r="Q236" s="161"/>
      <c r="R236" s="162"/>
      <c r="S236" s="162"/>
      <c r="T236" s="162"/>
      <c r="U236" s="162"/>
      <c r="V236" s="162"/>
      <c r="W236" s="162"/>
      <c r="X236" s="162"/>
      <c r="Y236" s="162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3" t="s">
        <v>1229</v>
      </c>
      <c r="D237" s="164"/>
      <c r="E237" s="165">
        <v>11</v>
      </c>
      <c r="F237" s="162"/>
      <c r="G237" s="162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62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3" t="s">
        <v>1230</v>
      </c>
      <c r="D238" s="164"/>
      <c r="E238" s="165">
        <v>11</v>
      </c>
      <c r="F238" s="162"/>
      <c r="G238" s="162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62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193" t="s">
        <v>1231</v>
      </c>
      <c r="D239" s="164"/>
      <c r="E239" s="165">
        <v>12</v>
      </c>
      <c r="F239" s="162"/>
      <c r="G239" s="162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">
      <c r="A240" s="158"/>
      <c r="B240" s="159"/>
      <c r="C240" s="212" t="s">
        <v>1142</v>
      </c>
      <c r="D240" s="210"/>
      <c r="E240" s="211">
        <v>377</v>
      </c>
      <c r="F240" s="162"/>
      <c r="G240" s="162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1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183">
        <v>27</v>
      </c>
      <c r="B241" s="184" t="s">
        <v>1232</v>
      </c>
      <c r="C241" s="192" t="s">
        <v>1233</v>
      </c>
      <c r="D241" s="185" t="s">
        <v>708</v>
      </c>
      <c r="E241" s="186">
        <v>25</v>
      </c>
      <c r="F241" s="187"/>
      <c r="G241" s="188">
        <f>ROUND(E241*F241,2)</f>
        <v>0</v>
      </c>
      <c r="H241" s="187"/>
      <c r="I241" s="188">
        <f>ROUND(E241*H241,2)</f>
        <v>0</v>
      </c>
      <c r="J241" s="187"/>
      <c r="K241" s="188">
        <f>ROUND(E241*J241,2)</f>
        <v>0</v>
      </c>
      <c r="L241" s="188">
        <v>21</v>
      </c>
      <c r="M241" s="188">
        <f>G241*(1+L241/100)</f>
        <v>0</v>
      </c>
      <c r="N241" s="186">
        <v>7.8210000000000002E-2</v>
      </c>
      <c r="O241" s="186">
        <f>ROUND(E241*N241,2)</f>
        <v>1.96</v>
      </c>
      <c r="P241" s="186">
        <v>0</v>
      </c>
      <c r="Q241" s="186">
        <f>ROUND(E241*P241,2)</f>
        <v>0</v>
      </c>
      <c r="R241" s="188" t="s">
        <v>1120</v>
      </c>
      <c r="S241" s="188" t="s">
        <v>320</v>
      </c>
      <c r="T241" s="189" t="s">
        <v>320</v>
      </c>
      <c r="U241" s="162">
        <v>1.454</v>
      </c>
      <c r="V241" s="162">
        <f>ROUND(E241*U241,2)</f>
        <v>36.35</v>
      </c>
      <c r="W241" s="162"/>
      <c r="X241" s="162" t="s">
        <v>321</v>
      </c>
      <c r="Y241" s="162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323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">
      <c r="A242" s="158"/>
      <c r="B242" s="159"/>
      <c r="C242" s="193" t="s">
        <v>1059</v>
      </c>
      <c r="D242" s="164"/>
      <c r="E242" s="165"/>
      <c r="F242" s="162"/>
      <c r="G242" s="16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">
      <c r="A243" s="158"/>
      <c r="B243" s="159"/>
      <c r="C243" s="193" t="s">
        <v>1234</v>
      </c>
      <c r="D243" s="164"/>
      <c r="E243" s="165">
        <v>25</v>
      </c>
      <c r="F243" s="162"/>
      <c r="G243" s="162"/>
      <c r="H243" s="162"/>
      <c r="I243" s="162"/>
      <c r="J243" s="162"/>
      <c r="K243" s="162"/>
      <c r="L243" s="162"/>
      <c r="M243" s="162"/>
      <c r="N243" s="161"/>
      <c r="O243" s="161"/>
      <c r="P243" s="161"/>
      <c r="Q243" s="161"/>
      <c r="R243" s="162"/>
      <c r="S243" s="162"/>
      <c r="T243" s="162"/>
      <c r="U243" s="162"/>
      <c r="V243" s="162"/>
      <c r="W243" s="162"/>
      <c r="X243" s="162"/>
      <c r="Y243" s="162"/>
      <c r="Z243" s="151"/>
      <c r="AA243" s="151"/>
      <c r="AB243" s="151"/>
      <c r="AC243" s="151"/>
      <c r="AD243" s="151"/>
      <c r="AE243" s="151"/>
      <c r="AF243" s="151"/>
      <c r="AG243" s="151" t="s">
        <v>327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183">
        <v>28</v>
      </c>
      <c r="B244" s="184" t="s">
        <v>1235</v>
      </c>
      <c r="C244" s="192" t="s">
        <v>1236</v>
      </c>
      <c r="D244" s="185" t="s">
        <v>708</v>
      </c>
      <c r="E244" s="186">
        <v>25</v>
      </c>
      <c r="F244" s="187"/>
      <c r="G244" s="188">
        <f>ROUND(E244*F244,2)</f>
        <v>0</v>
      </c>
      <c r="H244" s="187"/>
      <c r="I244" s="188">
        <f>ROUND(E244*H244,2)</f>
        <v>0</v>
      </c>
      <c r="J244" s="187"/>
      <c r="K244" s="188">
        <f>ROUND(E244*J244,2)</f>
        <v>0</v>
      </c>
      <c r="L244" s="188">
        <v>21</v>
      </c>
      <c r="M244" s="188">
        <f>G244*(1+L244/100)</f>
        <v>0</v>
      </c>
      <c r="N244" s="186">
        <v>0.10962</v>
      </c>
      <c r="O244" s="186">
        <f>ROUND(E244*N244,2)</f>
        <v>2.74</v>
      </c>
      <c r="P244" s="186">
        <v>0</v>
      </c>
      <c r="Q244" s="186">
        <f>ROUND(E244*P244,2)</f>
        <v>0</v>
      </c>
      <c r="R244" s="188" t="s">
        <v>1120</v>
      </c>
      <c r="S244" s="188" t="s">
        <v>320</v>
      </c>
      <c r="T244" s="189" t="s">
        <v>320</v>
      </c>
      <c r="U244" s="162">
        <v>1.641</v>
      </c>
      <c r="V244" s="162">
        <f>ROUND(E244*U244,2)</f>
        <v>41.03</v>
      </c>
      <c r="W244" s="162"/>
      <c r="X244" s="162" t="s">
        <v>321</v>
      </c>
      <c r="Y244" s="162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323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3" t="s">
        <v>1059</v>
      </c>
      <c r="D245" s="164"/>
      <c r="E245" s="165"/>
      <c r="F245" s="162"/>
      <c r="G245" s="162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3" t="s">
        <v>1234</v>
      </c>
      <c r="D246" s="164"/>
      <c r="E246" s="165">
        <v>25</v>
      </c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83">
        <v>29</v>
      </c>
      <c r="B247" s="184" t="s">
        <v>1237</v>
      </c>
      <c r="C247" s="192" t="s">
        <v>1238</v>
      </c>
      <c r="D247" s="185" t="s">
        <v>708</v>
      </c>
      <c r="E247" s="186">
        <v>183</v>
      </c>
      <c r="F247" s="187"/>
      <c r="G247" s="188">
        <f>ROUND(E247*F247,2)</f>
        <v>0</v>
      </c>
      <c r="H247" s="187"/>
      <c r="I247" s="188">
        <f>ROUND(E247*H247,2)</f>
        <v>0</v>
      </c>
      <c r="J247" s="187"/>
      <c r="K247" s="188">
        <f>ROUND(E247*J247,2)</f>
        <v>0</v>
      </c>
      <c r="L247" s="188">
        <v>21</v>
      </c>
      <c r="M247" s="188">
        <f>G247*(1+L247/100)</f>
        <v>0</v>
      </c>
      <c r="N247" s="186">
        <v>8.6669999999999997E-2</v>
      </c>
      <c r="O247" s="186">
        <f>ROUND(E247*N247,2)</f>
        <v>15.86</v>
      </c>
      <c r="P247" s="186">
        <v>0</v>
      </c>
      <c r="Q247" s="186">
        <f>ROUND(E247*P247,2)</f>
        <v>0</v>
      </c>
      <c r="R247" s="188" t="s">
        <v>1120</v>
      </c>
      <c r="S247" s="188" t="s">
        <v>320</v>
      </c>
      <c r="T247" s="189" t="s">
        <v>320</v>
      </c>
      <c r="U247" s="162">
        <v>2.2040000000000002</v>
      </c>
      <c r="V247" s="162">
        <f>ROUND(E247*U247,2)</f>
        <v>403.33</v>
      </c>
      <c r="W247" s="162"/>
      <c r="X247" s="162" t="s">
        <v>321</v>
      </c>
      <c r="Y247" s="162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323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2" x14ac:dyDescent="0.2">
      <c r="A248" s="158"/>
      <c r="B248" s="159"/>
      <c r="C248" s="193" t="s">
        <v>1126</v>
      </c>
      <c r="D248" s="164"/>
      <c r="E248" s="165"/>
      <c r="F248" s="162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62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3" t="s">
        <v>1143</v>
      </c>
      <c r="D249" s="164"/>
      <c r="E249" s="165"/>
      <c r="F249" s="162"/>
      <c r="G249" s="162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3" t="s">
        <v>1144</v>
      </c>
      <c r="D250" s="164"/>
      <c r="E250" s="165">
        <v>9</v>
      </c>
      <c r="F250" s="162"/>
      <c r="G250" s="162"/>
      <c r="H250" s="162"/>
      <c r="I250" s="162"/>
      <c r="J250" s="162"/>
      <c r="K250" s="162"/>
      <c r="L250" s="162"/>
      <c r="M250" s="162"/>
      <c r="N250" s="161"/>
      <c r="O250" s="161"/>
      <c r="P250" s="161"/>
      <c r="Q250" s="161"/>
      <c r="R250" s="162"/>
      <c r="S250" s="162"/>
      <c r="T250" s="162"/>
      <c r="U250" s="162"/>
      <c r="V250" s="162"/>
      <c r="W250" s="162"/>
      <c r="X250" s="162"/>
      <c r="Y250" s="162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3" t="s">
        <v>1145</v>
      </c>
      <c r="D251" s="164"/>
      <c r="E251" s="165">
        <v>7</v>
      </c>
      <c r="F251" s="162"/>
      <c r="G251" s="162"/>
      <c r="H251" s="162"/>
      <c r="I251" s="162"/>
      <c r="J251" s="162"/>
      <c r="K251" s="162"/>
      <c r="L251" s="162"/>
      <c r="M251" s="162"/>
      <c r="N251" s="161"/>
      <c r="O251" s="161"/>
      <c r="P251" s="161"/>
      <c r="Q251" s="161"/>
      <c r="R251" s="162"/>
      <c r="S251" s="162"/>
      <c r="T251" s="162"/>
      <c r="U251" s="162"/>
      <c r="V251" s="162"/>
      <c r="W251" s="162"/>
      <c r="X251" s="162"/>
      <c r="Y251" s="162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3" t="s">
        <v>1146</v>
      </c>
      <c r="D252" s="164"/>
      <c r="E252" s="165">
        <v>10</v>
      </c>
      <c r="F252" s="162"/>
      <c r="G252" s="162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3" t="s">
        <v>1147</v>
      </c>
      <c r="D253" s="164"/>
      <c r="E253" s="165">
        <v>9</v>
      </c>
      <c r="F253" s="162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3" t="s">
        <v>1148</v>
      </c>
      <c r="D254" s="164"/>
      <c r="E254" s="165">
        <v>10</v>
      </c>
      <c r="F254" s="162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3" t="s">
        <v>1149</v>
      </c>
      <c r="D255" s="164"/>
      <c r="E255" s="165">
        <v>6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3" t="s">
        <v>1150</v>
      </c>
      <c r="D256" s="164"/>
      <c r="E256" s="165">
        <v>10</v>
      </c>
      <c r="F256" s="162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62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3" t="s">
        <v>1151</v>
      </c>
      <c r="D257" s="164"/>
      <c r="E257" s="165">
        <v>9</v>
      </c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3" t="s">
        <v>1152</v>
      </c>
      <c r="D258" s="164"/>
      <c r="E258" s="165">
        <v>10</v>
      </c>
      <c r="F258" s="162"/>
      <c r="G258" s="162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3" t="s">
        <v>1153</v>
      </c>
      <c r="D259" s="164"/>
      <c r="E259" s="165">
        <v>8</v>
      </c>
      <c r="F259" s="162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3" t="s">
        <v>1154</v>
      </c>
      <c r="D260" s="164"/>
      <c r="E260" s="165">
        <v>8</v>
      </c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3" t="s">
        <v>1155</v>
      </c>
      <c r="D261" s="164"/>
      <c r="E261" s="165">
        <v>8</v>
      </c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3" t="s">
        <v>1156</v>
      </c>
      <c r="D262" s="164"/>
      <c r="E262" s="165">
        <v>8</v>
      </c>
      <c r="F262" s="162"/>
      <c r="G262" s="162"/>
      <c r="H262" s="162"/>
      <c r="I262" s="162"/>
      <c r="J262" s="162"/>
      <c r="K262" s="162"/>
      <c r="L262" s="162"/>
      <c r="M262" s="162"/>
      <c r="N262" s="161"/>
      <c r="O262" s="161"/>
      <c r="P262" s="161"/>
      <c r="Q262" s="161"/>
      <c r="R262" s="162"/>
      <c r="S262" s="162"/>
      <c r="T262" s="162"/>
      <c r="U262" s="162"/>
      <c r="V262" s="162"/>
      <c r="W262" s="162"/>
      <c r="X262" s="162"/>
      <c r="Y262" s="162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3" t="s">
        <v>1157</v>
      </c>
      <c r="D263" s="164"/>
      <c r="E263" s="165">
        <v>10</v>
      </c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3" t="s">
        <v>1158</v>
      </c>
      <c r="D264" s="164"/>
      <c r="E264" s="165">
        <v>10</v>
      </c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3" t="s">
        <v>1159</v>
      </c>
      <c r="D265" s="164"/>
      <c r="E265" s="165">
        <v>9</v>
      </c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3" t="s">
        <v>1160</v>
      </c>
      <c r="D266" s="164"/>
      <c r="E266" s="165">
        <v>8</v>
      </c>
      <c r="F266" s="162"/>
      <c r="G266" s="162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3" t="s">
        <v>1161</v>
      </c>
      <c r="D267" s="164"/>
      <c r="E267" s="165">
        <v>8</v>
      </c>
      <c r="F267" s="162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3" t="s">
        <v>1162</v>
      </c>
      <c r="D268" s="164"/>
      <c r="E268" s="165">
        <v>8</v>
      </c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3" t="s">
        <v>1163</v>
      </c>
      <c r="D269" s="164"/>
      <c r="E269" s="165">
        <v>8</v>
      </c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3" t="s">
        <v>1164</v>
      </c>
      <c r="D270" s="164"/>
      <c r="E270" s="165">
        <v>10</v>
      </c>
      <c r="F270" s="162"/>
      <c r="G270" s="162"/>
      <c r="H270" s="162"/>
      <c r="I270" s="162"/>
      <c r="J270" s="162"/>
      <c r="K270" s="162"/>
      <c r="L270" s="162"/>
      <c r="M270" s="162"/>
      <c r="N270" s="161"/>
      <c r="O270" s="161"/>
      <c r="P270" s="161"/>
      <c r="Q270" s="161"/>
      <c r="R270" s="162"/>
      <c r="S270" s="162"/>
      <c r="T270" s="162"/>
      <c r="U270" s="162"/>
      <c r="V270" s="162"/>
      <c r="W270" s="162"/>
      <c r="X270" s="162"/>
      <c r="Y270" s="162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 x14ac:dyDescent="0.2">
      <c r="A271" s="183">
        <v>30</v>
      </c>
      <c r="B271" s="184" t="s">
        <v>1239</v>
      </c>
      <c r="C271" s="192" t="s">
        <v>1240</v>
      </c>
      <c r="D271" s="185" t="s">
        <v>708</v>
      </c>
      <c r="E271" s="186">
        <v>377</v>
      </c>
      <c r="F271" s="187"/>
      <c r="G271" s="188">
        <f>ROUND(E271*F271,2)</f>
        <v>0</v>
      </c>
      <c r="H271" s="187"/>
      <c r="I271" s="188">
        <f>ROUND(E271*H271,2)</f>
        <v>0</v>
      </c>
      <c r="J271" s="187"/>
      <c r="K271" s="188">
        <f>ROUND(E271*J271,2)</f>
        <v>0</v>
      </c>
      <c r="L271" s="188">
        <v>21</v>
      </c>
      <c r="M271" s="188">
        <f>G271*(1+L271/100)</f>
        <v>0</v>
      </c>
      <c r="N271" s="186">
        <v>8.6669999999999997E-2</v>
      </c>
      <c r="O271" s="186">
        <f>ROUND(E271*N271,2)</f>
        <v>32.67</v>
      </c>
      <c r="P271" s="186">
        <v>0</v>
      </c>
      <c r="Q271" s="186">
        <f>ROUND(E271*P271,2)</f>
        <v>0</v>
      </c>
      <c r="R271" s="188" t="s">
        <v>1120</v>
      </c>
      <c r="S271" s="188" t="s">
        <v>320</v>
      </c>
      <c r="T271" s="189" t="s">
        <v>320</v>
      </c>
      <c r="U271" s="162">
        <v>2.597</v>
      </c>
      <c r="V271" s="162">
        <f>ROUND(E271*U271,2)</f>
        <v>979.07</v>
      </c>
      <c r="W271" s="162"/>
      <c r="X271" s="162" t="s">
        <v>321</v>
      </c>
      <c r="Y271" s="162" t="s">
        <v>322</v>
      </c>
      <c r="Z271" s="151"/>
      <c r="AA271" s="151"/>
      <c r="AB271" s="151"/>
      <c r="AC271" s="151"/>
      <c r="AD271" s="151"/>
      <c r="AE271" s="151"/>
      <c r="AF271" s="151"/>
      <c r="AG271" s="151" t="s">
        <v>323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193" t="s">
        <v>1126</v>
      </c>
      <c r="D272" s="164"/>
      <c r="E272" s="165"/>
      <c r="F272" s="162"/>
      <c r="G272" s="162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3" t="s">
        <v>1143</v>
      </c>
      <c r="D273" s="164"/>
      <c r="E273" s="165"/>
      <c r="F273" s="162"/>
      <c r="G273" s="162"/>
      <c r="H273" s="162"/>
      <c r="I273" s="162"/>
      <c r="J273" s="162"/>
      <c r="K273" s="162"/>
      <c r="L273" s="162"/>
      <c r="M273" s="162"/>
      <c r="N273" s="161"/>
      <c r="O273" s="161"/>
      <c r="P273" s="161"/>
      <c r="Q273" s="161"/>
      <c r="R273" s="162"/>
      <c r="S273" s="162"/>
      <c r="T273" s="162"/>
      <c r="U273" s="162"/>
      <c r="V273" s="162"/>
      <c r="W273" s="162"/>
      <c r="X273" s="162"/>
      <c r="Y273" s="162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3" t="s">
        <v>1202</v>
      </c>
      <c r="D274" s="164"/>
      <c r="E274" s="165">
        <v>11</v>
      </c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3" t="s">
        <v>1203</v>
      </c>
      <c r="D275" s="164"/>
      <c r="E275" s="165">
        <v>13</v>
      </c>
      <c r="F275" s="162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3" t="s">
        <v>1204</v>
      </c>
      <c r="D276" s="164"/>
      <c r="E276" s="165">
        <v>15</v>
      </c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3" t="s">
        <v>1205</v>
      </c>
      <c r="D277" s="164"/>
      <c r="E277" s="165">
        <v>14</v>
      </c>
      <c r="F277" s="162"/>
      <c r="G277" s="162"/>
      <c r="H277" s="162"/>
      <c r="I277" s="162"/>
      <c r="J277" s="162"/>
      <c r="K277" s="162"/>
      <c r="L277" s="162"/>
      <c r="M277" s="162"/>
      <c r="N277" s="161"/>
      <c r="O277" s="161"/>
      <c r="P277" s="161"/>
      <c r="Q277" s="161"/>
      <c r="R277" s="162"/>
      <c r="S277" s="162"/>
      <c r="T277" s="162"/>
      <c r="U277" s="162"/>
      <c r="V277" s="162"/>
      <c r="W277" s="162"/>
      <c r="X277" s="162"/>
      <c r="Y277" s="162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3" t="s">
        <v>1206</v>
      </c>
      <c r="D278" s="164"/>
      <c r="E278" s="165">
        <v>14</v>
      </c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3" t="s">
        <v>1207</v>
      </c>
      <c r="D279" s="164"/>
      <c r="E279" s="165">
        <v>14</v>
      </c>
      <c r="F279" s="162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3" t="s">
        <v>1208</v>
      </c>
      <c r="D280" s="164"/>
      <c r="E280" s="165">
        <v>14</v>
      </c>
      <c r="F280" s="162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3" t="s">
        <v>1209</v>
      </c>
      <c r="D281" s="164"/>
      <c r="E281" s="165">
        <v>13</v>
      </c>
      <c r="F281" s="162"/>
      <c r="G281" s="16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3" t="s">
        <v>1210</v>
      </c>
      <c r="D282" s="164"/>
      <c r="E282" s="165">
        <v>12</v>
      </c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3" t="s">
        <v>1211</v>
      </c>
      <c r="D283" s="164"/>
      <c r="E283" s="165">
        <v>11</v>
      </c>
      <c r="F283" s="162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3" t="s">
        <v>1212</v>
      </c>
      <c r="D284" s="164"/>
      <c r="E284" s="165">
        <v>11</v>
      </c>
      <c r="F284" s="162"/>
      <c r="G284" s="162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3" t="s">
        <v>1213</v>
      </c>
      <c r="D285" s="164"/>
      <c r="E285" s="165">
        <v>11</v>
      </c>
      <c r="F285" s="162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3" t="s">
        <v>1214</v>
      </c>
      <c r="D286" s="164"/>
      <c r="E286" s="165">
        <v>16</v>
      </c>
      <c r="F286" s="162"/>
      <c r="G286" s="162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62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3" t="s">
        <v>1215</v>
      </c>
      <c r="D287" s="164"/>
      <c r="E287" s="165">
        <v>12</v>
      </c>
      <c r="F287" s="162"/>
      <c r="G287" s="162"/>
      <c r="H287" s="162"/>
      <c r="I287" s="162"/>
      <c r="J287" s="162"/>
      <c r="K287" s="162"/>
      <c r="L287" s="162"/>
      <c r="M287" s="162"/>
      <c r="N287" s="161"/>
      <c r="O287" s="161"/>
      <c r="P287" s="161"/>
      <c r="Q287" s="161"/>
      <c r="R287" s="162"/>
      <c r="S287" s="162"/>
      <c r="T287" s="162"/>
      <c r="U287" s="162"/>
      <c r="V287" s="162"/>
      <c r="W287" s="162"/>
      <c r="X287" s="162"/>
      <c r="Y287" s="162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3" t="s">
        <v>1216</v>
      </c>
      <c r="D288" s="164"/>
      <c r="E288" s="165">
        <v>12</v>
      </c>
      <c r="F288" s="162"/>
      <c r="G288" s="162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3" t="s">
        <v>1217</v>
      </c>
      <c r="D289" s="164"/>
      <c r="E289" s="165">
        <v>12</v>
      </c>
      <c r="F289" s="162"/>
      <c r="G289" s="162"/>
      <c r="H289" s="162"/>
      <c r="I289" s="162"/>
      <c r="J289" s="162"/>
      <c r="K289" s="162"/>
      <c r="L289" s="162"/>
      <c r="M289" s="162"/>
      <c r="N289" s="161"/>
      <c r="O289" s="161"/>
      <c r="P289" s="161"/>
      <c r="Q289" s="161"/>
      <c r="R289" s="162"/>
      <c r="S289" s="162"/>
      <c r="T289" s="162"/>
      <c r="U289" s="162"/>
      <c r="V289" s="162"/>
      <c r="W289" s="162"/>
      <c r="X289" s="162"/>
      <c r="Y289" s="162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3" t="s">
        <v>1218</v>
      </c>
      <c r="D290" s="164"/>
      <c r="E290" s="165">
        <v>13</v>
      </c>
      <c r="F290" s="162"/>
      <c r="G290" s="162"/>
      <c r="H290" s="162"/>
      <c r="I290" s="162"/>
      <c r="J290" s="162"/>
      <c r="K290" s="162"/>
      <c r="L290" s="162"/>
      <c r="M290" s="162"/>
      <c r="N290" s="161"/>
      <c r="O290" s="161"/>
      <c r="P290" s="161"/>
      <c r="Q290" s="161"/>
      <c r="R290" s="162"/>
      <c r="S290" s="162"/>
      <c r="T290" s="162"/>
      <c r="U290" s="162"/>
      <c r="V290" s="162"/>
      <c r="W290" s="162"/>
      <c r="X290" s="162"/>
      <c r="Y290" s="162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3" t="s">
        <v>1219</v>
      </c>
      <c r="D291" s="164"/>
      <c r="E291" s="165">
        <v>12</v>
      </c>
      <c r="F291" s="162"/>
      <c r="G291" s="162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3" t="s">
        <v>1220</v>
      </c>
      <c r="D292" s="164"/>
      <c r="E292" s="165">
        <v>12</v>
      </c>
      <c r="F292" s="162"/>
      <c r="G292" s="162"/>
      <c r="H292" s="162"/>
      <c r="I292" s="162"/>
      <c r="J292" s="162"/>
      <c r="K292" s="162"/>
      <c r="L292" s="162"/>
      <c r="M292" s="162"/>
      <c r="N292" s="161"/>
      <c r="O292" s="161"/>
      <c r="P292" s="161"/>
      <c r="Q292" s="161"/>
      <c r="R292" s="162"/>
      <c r="S292" s="162"/>
      <c r="T292" s="162"/>
      <c r="U292" s="162"/>
      <c r="V292" s="162"/>
      <c r="W292" s="162"/>
      <c r="X292" s="162"/>
      <c r="Y292" s="162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3" t="s">
        <v>1221</v>
      </c>
      <c r="D293" s="164"/>
      <c r="E293" s="165">
        <v>13</v>
      </c>
      <c r="F293" s="162"/>
      <c r="G293" s="162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62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3" t="s">
        <v>1222</v>
      </c>
      <c r="D294" s="164"/>
      <c r="E294" s="165">
        <v>13</v>
      </c>
      <c r="F294" s="162"/>
      <c r="G294" s="162"/>
      <c r="H294" s="162"/>
      <c r="I294" s="162"/>
      <c r="J294" s="162"/>
      <c r="K294" s="162"/>
      <c r="L294" s="162"/>
      <c r="M294" s="162"/>
      <c r="N294" s="161"/>
      <c r="O294" s="161"/>
      <c r="P294" s="161"/>
      <c r="Q294" s="161"/>
      <c r="R294" s="162"/>
      <c r="S294" s="162"/>
      <c r="T294" s="162"/>
      <c r="U294" s="162"/>
      <c r="V294" s="162"/>
      <c r="W294" s="162"/>
      <c r="X294" s="162"/>
      <c r="Y294" s="162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3" t="s">
        <v>1223</v>
      </c>
      <c r="D295" s="164"/>
      <c r="E295" s="165">
        <v>13</v>
      </c>
      <c r="F295" s="162"/>
      <c r="G295" s="162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62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3" t="s">
        <v>1224</v>
      </c>
      <c r="D296" s="164"/>
      <c r="E296" s="165">
        <v>13</v>
      </c>
      <c r="F296" s="162"/>
      <c r="G296" s="162"/>
      <c r="H296" s="162"/>
      <c r="I296" s="162"/>
      <c r="J296" s="162"/>
      <c r="K296" s="162"/>
      <c r="L296" s="162"/>
      <c r="M296" s="162"/>
      <c r="N296" s="161"/>
      <c r="O296" s="161"/>
      <c r="P296" s="161"/>
      <c r="Q296" s="161"/>
      <c r="R296" s="162"/>
      <c r="S296" s="162"/>
      <c r="T296" s="162"/>
      <c r="U296" s="162"/>
      <c r="V296" s="162"/>
      <c r="W296" s="162"/>
      <c r="X296" s="162"/>
      <c r="Y296" s="162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3" t="s">
        <v>1225</v>
      </c>
      <c r="D297" s="164"/>
      <c r="E297" s="165">
        <v>12</v>
      </c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3" t="s">
        <v>1226</v>
      </c>
      <c r="D298" s="164"/>
      <c r="E298" s="165">
        <v>12</v>
      </c>
      <c r="F298" s="162"/>
      <c r="G298" s="162"/>
      <c r="H298" s="162"/>
      <c r="I298" s="162"/>
      <c r="J298" s="162"/>
      <c r="K298" s="162"/>
      <c r="L298" s="162"/>
      <c r="M298" s="162"/>
      <c r="N298" s="161"/>
      <c r="O298" s="161"/>
      <c r="P298" s="161"/>
      <c r="Q298" s="161"/>
      <c r="R298" s="162"/>
      <c r="S298" s="162"/>
      <c r="T298" s="162"/>
      <c r="U298" s="162"/>
      <c r="V298" s="162"/>
      <c r="W298" s="162"/>
      <c r="X298" s="162"/>
      <c r="Y298" s="162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3" t="s">
        <v>1227</v>
      </c>
      <c r="D299" s="164"/>
      <c r="E299" s="165">
        <v>13</v>
      </c>
      <c r="F299" s="162"/>
      <c r="G299" s="162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3" t="s">
        <v>1228</v>
      </c>
      <c r="D300" s="164"/>
      <c r="E300" s="165">
        <v>12</v>
      </c>
      <c r="F300" s="162"/>
      <c r="G300" s="162"/>
      <c r="H300" s="162"/>
      <c r="I300" s="162"/>
      <c r="J300" s="162"/>
      <c r="K300" s="162"/>
      <c r="L300" s="162"/>
      <c r="M300" s="162"/>
      <c r="N300" s="161"/>
      <c r="O300" s="161"/>
      <c r="P300" s="161"/>
      <c r="Q300" s="161"/>
      <c r="R300" s="162"/>
      <c r="S300" s="162"/>
      <c r="T300" s="162"/>
      <c r="U300" s="162"/>
      <c r="V300" s="162"/>
      <c r="W300" s="162"/>
      <c r="X300" s="162"/>
      <c r="Y300" s="162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3" t="s">
        <v>1229</v>
      </c>
      <c r="D301" s="164"/>
      <c r="E301" s="165">
        <v>11</v>
      </c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3" t="s">
        <v>1230</v>
      </c>
      <c r="D302" s="164"/>
      <c r="E302" s="165">
        <v>11</v>
      </c>
      <c r="F302" s="162"/>
      <c r="G302" s="162"/>
      <c r="H302" s="162"/>
      <c r="I302" s="162"/>
      <c r="J302" s="162"/>
      <c r="K302" s="162"/>
      <c r="L302" s="162"/>
      <c r="M302" s="162"/>
      <c r="N302" s="161"/>
      <c r="O302" s="161"/>
      <c r="P302" s="161"/>
      <c r="Q302" s="161"/>
      <c r="R302" s="162"/>
      <c r="S302" s="162"/>
      <c r="T302" s="162"/>
      <c r="U302" s="162"/>
      <c r="V302" s="162"/>
      <c r="W302" s="162"/>
      <c r="X302" s="162"/>
      <c r="Y302" s="162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">
      <c r="A303" s="158"/>
      <c r="B303" s="159"/>
      <c r="C303" s="193" t="s">
        <v>1231</v>
      </c>
      <c r="D303" s="164"/>
      <c r="E303" s="165">
        <v>12</v>
      </c>
      <c r="F303" s="162"/>
      <c r="G303" s="162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1"/>
      <c r="AA303" s="151"/>
      <c r="AB303" s="151"/>
      <c r="AC303" s="151"/>
      <c r="AD303" s="151"/>
      <c r="AE303" s="151"/>
      <c r="AF303" s="151"/>
      <c r="AG303" s="151" t="s">
        <v>327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 x14ac:dyDescent="0.2">
      <c r="A304" s="183">
        <v>31</v>
      </c>
      <c r="B304" s="184" t="s">
        <v>1241</v>
      </c>
      <c r="C304" s="192" t="s">
        <v>1242</v>
      </c>
      <c r="D304" s="185" t="s">
        <v>708</v>
      </c>
      <c r="E304" s="186">
        <v>135</v>
      </c>
      <c r="F304" s="187"/>
      <c r="G304" s="188">
        <f>ROUND(E304*F304,2)</f>
        <v>0</v>
      </c>
      <c r="H304" s="187"/>
      <c r="I304" s="188">
        <f>ROUND(E304*H304,2)</f>
        <v>0</v>
      </c>
      <c r="J304" s="187"/>
      <c r="K304" s="188">
        <f>ROUND(E304*J304,2)</f>
        <v>0</v>
      </c>
      <c r="L304" s="188">
        <v>21</v>
      </c>
      <c r="M304" s="188">
        <f>G304*(1+L304/100)</f>
        <v>0</v>
      </c>
      <c r="N304" s="186">
        <v>0.12019000000000001</v>
      </c>
      <c r="O304" s="186">
        <f>ROUND(E304*N304,2)</f>
        <v>16.23</v>
      </c>
      <c r="P304" s="186">
        <v>0</v>
      </c>
      <c r="Q304" s="186">
        <f>ROUND(E304*P304,2)</f>
        <v>0</v>
      </c>
      <c r="R304" s="188" t="s">
        <v>1120</v>
      </c>
      <c r="S304" s="188" t="s">
        <v>320</v>
      </c>
      <c r="T304" s="189" t="s">
        <v>320</v>
      </c>
      <c r="U304" s="162">
        <v>2.4980000000000002</v>
      </c>
      <c r="V304" s="162">
        <f>ROUND(E304*U304,2)</f>
        <v>337.23</v>
      </c>
      <c r="W304" s="162"/>
      <c r="X304" s="162" t="s">
        <v>321</v>
      </c>
      <c r="Y304" s="162" t="s">
        <v>322</v>
      </c>
      <c r="Z304" s="151"/>
      <c r="AA304" s="151"/>
      <c r="AB304" s="151"/>
      <c r="AC304" s="151"/>
      <c r="AD304" s="151"/>
      <c r="AE304" s="151"/>
      <c r="AF304" s="151"/>
      <c r="AG304" s="151" t="s">
        <v>323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2" x14ac:dyDescent="0.2">
      <c r="A305" s="158"/>
      <c r="B305" s="159"/>
      <c r="C305" s="193" t="s">
        <v>1126</v>
      </c>
      <c r="D305" s="164"/>
      <c r="E305" s="165"/>
      <c r="F305" s="162"/>
      <c r="G305" s="162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3" t="s">
        <v>1127</v>
      </c>
      <c r="D306" s="164"/>
      <c r="E306" s="165"/>
      <c r="F306" s="162"/>
      <c r="G306" s="162"/>
      <c r="H306" s="162"/>
      <c r="I306" s="162"/>
      <c r="J306" s="162"/>
      <c r="K306" s="162"/>
      <c r="L306" s="162"/>
      <c r="M306" s="162"/>
      <c r="N306" s="161"/>
      <c r="O306" s="161"/>
      <c r="P306" s="161"/>
      <c r="Q306" s="161"/>
      <c r="R306" s="162"/>
      <c r="S306" s="162"/>
      <c r="T306" s="162"/>
      <c r="U306" s="162"/>
      <c r="V306" s="162"/>
      <c r="W306" s="162"/>
      <c r="X306" s="162"/>
      <c r="Y306" s="162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3" t="s">
        <v>1128</v>
      </c>
      <c r="D307" s="164"/>
      <c r="E307" s="165">
        <v>10</v>
      </c>
      <c r="F307" s="162"/>
      <c r="G307" s="162"/>
      <c r="H307" s="162"/>
      <c r="I307" s="162"/>
      <c r="J307" s="162"/>
      <c r="K307" s="162"/>
      <c r="L307" s="162"/>
      <c r="M307" s="162"/>
      <c r="N307" s="161"/>
      <c r="O307" s="161"/>
      <c r="P307" s="161"/>
      <c r="Q307" s="161"/>
      <c r="R307" s="162"/>
      <c r="S307" s="162"/>
      <c r="T307" s="162"/>
      <c r="U307" s="162"/>
      <c r="V307" s="162"/>
      <c r="W307" s="162"/>
      <c r="X307" s="162"/>
      <c r="Y307" s="162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3" t="s">
        <v>1129</v>
      </c>
      <c r="D308" s="164"/>
      <c r="E308" s="165">
        <v>10</v>
      </c>
      <c r="F308" s="162"/>
      <c r="G308" s="162"/>
      <c r="H308" s="162"/>
      <c r="I308" s="162"/>
      <c r="J308" s="162"/>
      <c r="K308" s="162"/>
      <c r="L308" s="162"/>
      <c r="M308" s="162"/>
      <c r="N308" s="161"/>
      <c r="O308" s="161"/>
      <c r="P308" s="161"/>
      <c r="Q308" s="161"/>
      <c r="R308" s="162"/>
      <c r="S308" s="162"/>
      <c r="T308" s="162"/>
      <c r="U308" s="162"/>
      <c r="V308" s="162"/>
      <c r="W308" s="162"/>
      <c r="X308" s="162"/>
      <c r="Y308" s="162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3" t="s">
        <v>1130</v>
      </c>
      <c r="D309" s="164"/>
      <c r="E309" s="165">
        <v>10</v>
      </c>
      <c r="F309" s="162"/>
      <c r="G309" s="162"/>
      <c r="H309" s="162"/>
      <c r="I309" s="162"/>
      <c r="J309" s="162"/>
      <c r="K309" s="162"/>
      <c r="L309" s="162"/>
      <c r="M309" s="162"/>
      <c r="N309" s="161"/>
      <c r="O309" s="161"/>
      <c r="P309" s="161"/>
      <c r="Q309" s="161"/>
      <c r="R309" s="162"/>
      <c r="S309" s="162"/>
      <c r="T309" s="162"/>
      <c r="U309" s="162"/>
      <c r="V309" s="162"/>
      <c r="W309" s="162"/>
      <c r="X309" s="162"/>
      <c r="Y309" s="162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3" t="s">
        <v>1131</v>
      </c>
      <c r="D310" s="164"/>
      <c r="E310" s="165">
        <v>10</v>
      </c>
      <c r="F310" s="162"/>
      <c r="G310" s="162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62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3" t="s">
        <v>1132</v>
      </c>
      <c r="D311" s="164"/>
      <c r="E311" s="165">
        <v>10</v>
      </c>
      <c r="F311" s="162"/>
      <c r="G311" s="162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3" t="s">
        <v>1133</v>
      </c>
      <c r="D312" s="164"/>
      <c r="E312" s="165">
        <v>10</v>
      </c>
      <c r="F312" s="162"/>
      <c r="G312" s="162"/>
      <c r="H312" s="162"/>
      <c r="I312" s="162"/>
      <c r="J312" s="162"/>
      <c r="K312" s="162"/>
      <c r="L312" s="162"/>
      <c r="M312" s="162"/>
      <c r="N312" s="161"/>
      <c r="O312" s="161"/>
      <c r="P312" s="161"/>
      <c r="Q312" s="161"/>
      <c r="R312" s="162"/>
      <c r="S312" s="162"/>
      <c r="T312" s="162"/>
      <c r="U312" s="162"/>
      <c r="V312" s="162"/>
      <c r="W312" s="162"/>
      <c r="X312" s="162"/>
      <c r="Y312" s="162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3" t="s">
        <v>1134</v>
      </c>
      <c r="D313" s="164"/>
      <c r="E313" s="165">
        <v>10</v>
      </c>
      <c r="F313" s="162"/>
      <c r="G313" s="162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3" t="s">
        <v>1135</v>
      </c>
      <c r="D314" s="164"/>
      <c r="E314" s="165">
        <v>8</v>
      </c>
      <c r="F314" s="162"/>
      <c r="G314" s="162"/>
      <c r="H314" s="162"/>
      <c r="I314" s="162"/>
      <c r="J314" s="162"/>
      <c r="K314" s="162"/>
      <c r="L314" s="162"/>
      <c r="M314" s="162"/>
      <c r="N314" s="161"/>
      <c r="O314" s="161"/>
      <c r="P314" s="161"/>
      <c r="Q314" s="161"/>
      <c r="R314" s="162"/>
      <c r="S314" s="162"/>
      <c r="T314" s="162"/>
      <c r="U314" s="162"/>
      <c r="V314" s="162"/>
      <c r="W314" s="162"/>
      <c r="X314" s="162"/>
      <c r="Y314" s="162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3" t="s">
        <v>1136</v>
      </c>
      <c r="D315" s="164"/>
      <c r="E315" s="165">
        <v>8</v>
      </c>
      <c r="F315" s="162"/>
      <c r="G315" s="162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3" t="s">
        <v>1137</v>
      </c>
      <c r="D316" s="164"/>
      <c r="E316" s="165">
        <v>9</v>
      </c>
      <c r="F316" s="162"/>
      <c r="G316" s="162"/>
      <c r="H316" s="162"/>
      <c r="I316" s="162"/>
      <c r="J316" s="162"/>
      <c r="K316" s="162"/>
      <c r="L316" s="162"/>
      <c r="M316" s="162"/>
      <c r="N316" s="161"/>
      <c r="O316" s="161"/>
      <c r="P316" s="161"/>
      <c r="Q316" s="161"/>
      <c r="R316" s="162"/>
      <c r="S316" s="162"/>
      <c r="T316" s="162"/>
      <c r="U316" s="162"/>
      <c r="V316" s="162"/>
      <c r="W316" s="162"/>
      <c r="X316" s="162"/>
      <c r="Y316" s="162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3" t="s">
        <v>1138</v>
      </c>
      <c r="D317" s="164"/>
      <c r="E317" s="165">
        <v>10</v>
      </c>
      <c r="F317" s="162"/>
      <c r="G317" s="162"/>
      <c r="H317" s="162"/>
      <c r="I317" s="162"/>
      <c r="J317" s="162"/>
      <c r="K317" s="162"/>
      <c r="L317" s="162"/>
      <c r="M317" s="162"/>
      <c r="N317" s="161"/>
      <c r="O317" s="161"/>
      <c r="P317" s="161"/>
      <c r="Q317" s="161"/>
      <c r="R317" s="162"/>
      <c r="S317" s="162"/>
      <c r="T317" s="162"/>
      <c r="U317" s="162"/>
      <c r="V317" s="162"/>
      <c r="W317" s="162"/>
      <c r="X317" s="162"/>
      <c r="Y317" s="162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3" t="s">
        <v>1139</v>
      </c>
      <c r="D318" s="164"/>
      <c r="E318" s="165">
        <v>10</v>
      </c>
      <c r="F318" s="162"/>
      <c r="G318" s="162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3" t="s">
        <v>1140</v>
      </c>
      <c r="D319" s="164"/>
      <c r="E319" s="165">
        <v>10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3" t="s">
        <v>1141</v>
      </c>
      <c r="D320" s="164"/>
      <c r="E320" s="165">
        <v>10</v>
      </c>
      <c r="F320" s="162"/>
      <c r="G320" s="162"/>
      <c r="H320" s="162"/>
      <c r="I320" s="162"/>
      <c r="J320" s="162"/>
      <c r="K320" s="162"/>
      <c r="L320" s="162"/>
      <c r="M320" s="162"/>
      <c r="N320" s="161"/>
      <c r="O320" s="161"/>
      <c r="P320" s="161"/>
      <c r="Q320" s="161"/>
      <c r="R320" s="162"/>
      <c r="S320" s="162"/>
      <c r="T320" s="162"/>
      <c r="U320" s="162"/>
      <c r="V320" s="162"/>
      <c r="W320" s="162"/>
      <c r="X320" s="162"/>
      <c r="Y320" s="162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 x14ac:dyDescent="0.2">
      <c r="A321" s="183">
        <v>32</v>
      </c>
      <c r="B321" s="184" t="s">
        <v>1243</v>
      </c>
      <c r="C321" s="192" t="s">
        <v>1244</v>
      </c>
      <c r="D321" s="185" t="s">
        <v>708</v>
      </c>
      <c r="E321" s="186">
        <v>458</v>
      </c>
      <c r="F321" s="187"/>
      <c r="G321" s="188">
        <f>ROUND(E321*F321,2)</f>
        <v>0</v>
      </c>
      <c r="H321" s="187"/>
      <c r="I321" s="188">
        <f>ROUND(E321*H321,2)</f>
        <v>0</v>
      </c>
      <c r="J321" s="187"/>
      <c r="K321" s="188">
        <f>ROUND(E321*J321,2)</f>
        <v>0</v>
      </c>
      <c r="L321" s="188">
        <v>21</v>
      </c>
      <c r="M321" s="188">
        <f>G321*(1+L321/100)</f>
        <v>0</v>
      </c>
      <c r="N321" s="186">
        <v>0.12019000000000001</v>
      </c>
      <c r="O321" s="186">
        <f>ROUND(E321*N321,2)</f>
        <v>55.05</v>
      </c>
      <c r="P321" s="186">
        <v>0</v>
      </c>
      <c r="Q321" s="186">
        <f>ROUND(E321*P321,2)</f>
        <v>0</v>
      </c>
      <c r="R321" s="188" t="s">
        <v>1120</v>
      </c>
      <c r="S321" s="188" t="s">
        <v>320</v>
      </c>
      <c r="T321" s="189" t="s">
        <v>320</v>
      </c>
      <c r="U321" s="162">
        <v>2.964</v>
      </c>
      <c r="V321" s="162">
        <f>ROUND(E321*U321,2)</f>
        <v>1357.51</v>
      </c>
      <c r="W321" s="162"/>
      <c r="X321" s="162" t="s">
        <v>321</v>
      </c>
      <c r="Y321" s="162" t="s">
        <v>322</v>
      </c>
      <c r="Z321" s="151"/>
      <c r="AA321" s="151"/>
      <c r="AB321" s="151"/>
      <c r="AC321" s="151"/>
      <c r="AD321" s="151"/>
      <c r="AE321" s="151"/>
      <c r="AF321" s="151"/>
      <c r="AG321" s="151" t="s">
        <v>323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">
      <c r="A322" s="158"/>
      <c r="B322" s="159"/>
      <c r="C322" s="193" t="s">
        <v>1126</v>
      </c>
      <c r="D322" s="164"/>
      <c r="E322" s="165"/>
      <c r="F322" s="162"/>
      <c r="G322" s="162"/>
      <c r="H322" s="162"/>
      <c r="I322" s="162"/>
      <c r="J322" s="162"/>
      <c r="K322" s="162"/>
      <c r="L322" s="162"/>
      <c r="M322" s="162"/>
      <c r="N322" s="161"/>
      <c r="O322" s="161"/>
      <c r="P322" s="161"/>
      <c r="Q322" s="161"/>
      <c r="R322" s="162"/>
      <c r="S322" s="162"/>
      <c r="T322" s="162"/>
      <c r="U322" s="162"/>
      <c r="V322" s="162"/>
      <c r="W322" s="162"/>
      <c r="X322" s="162"/>
      <c r="Y322" s="162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3" t="s">
        <v>1127</v>
      </c>
      <c r="D323" s="164"/>
      <c r="E323" s="165"/>
      <c r="F323" s="162"/>
      <c r="G323" s="162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62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3" t="s">
        <v>1167</v>
      </c>
      <c r="D324" s="164"/>
      <c r="E324" s="165">
        <v>11</v>
      </c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62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3" t="s">
        <v>1168</v>
      </c>
      <c r="D325" s="164"/>
      <c r="E325" s="165">
        <v>11</v>
      </c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3" t="s">
        <v>1169</v>
      </c>
      <c r="D326" s="164"/>
      <c r="E326" s="165">
        <v>13</v>
      </c>
      <c r="F326" s="162"/>
      <c r="G326" s="162"/>
      <c r="H326" s="162"/>
      <c r="I326" s="162"/>
      <c r="J326" s="162"/>
      <c r="K326" s="162"/>
      <c r="L326" s="162"/>
      <c r="M326" s="162"/>
      <c r="N326" s="161"/>
      <c r="O326" s="161"/>
      <c r="P326" s="161"/>
      <c r="Q326" s="161"/>
      <c r="R326" s="162"/>
      <c r="S326" s="162"/>
      <c r="T326" s="162"/>
      <c r="U326" s="162"/>
      <c r="V326" s="162"/>
      <c r="W326" s="162"/>
      <c r="X326" s="162"/>
      <c r="Y326" s="162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3" t="s">
        <v>1170</v>
      </c>
      <c r="D327" s="164"/>
      <c r="E327" s="165">
        <v>13</v>
      </c>
      <c r="F327" s="162"/>
      <c r="G327" s="162"/>
      <c r="H327" s="162"/>
      <c r="I327" s="162"/>
      <c r="J327" s="162"/>
      <c r="K327" s="162"/>
      <c r="L327" s="162"/>
      <c r="M327" s="162"/>
      <c r="N327" s="161"/>
      <c r="O327" s="161"/>
      <c r="P327" s="161"/>
      <c r="Q327" s="161"/>
      <c r="R327" s="162"/>
      <c r="S327" s="162"/>
      <c r="T327" s="162"/>
      <c r="U327" s="162"/>
      <c r="V327" s="162"/>
      <c r="W327" s="162"/>
      <c r="X327" s="162"/>
      <c r="Y327" s="162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3" t="s">
        <v>1171</v>
      </c>
      <c r="D328" s="164"/>
      <c r="E328" s="165">
        <v>14</v>
      </c>
      <c r="F328" s="162"/>
      <c r="G328" s="162"/>
      <c r="H328" s="162"/>
      <c r="I328" s="162"/>
      <c r="J328" s="162"/>
      <c r="K328" s="162"/>
      <c r="L328" s="162"/>
      <c r="M328" s="162"/>
      <c r="N328" s="161"/>
      <c r="O328" s="161"/>
      <c r="P328" s="161"/>
      <c r="Q328" s="161"/>
      <c r="R328" s="162"/>
      <c r="S328" s="162"/>
      <c r="T328" s="162"/>
      <c r="U328" s="162"/>
      <c r="V328" s="162"/>
      <c r="W328" s="162"/>
      <c r="X328" s="162"/>
      <c r="Y328" s="162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3" t="s">
        <v>1172</v>
      </c>
      <c r="D329" s="164"/>
      <c r="E329" s="165">
        <v>14</v>
      </c>
      <c r="F329" s="162"/>
      <c r="G329" s="162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3" t="s">
        <v>1173</v>
      </c>
      <c r="D330" s="164"/>
      <c r="E330" s="165">
        <v>15</v>
      </c>
      <c r="F330" s="162"/>
      <c r="G330" s="162"/>
      <c r="H330" s="162"/>
      <c r="I330" s="162"/>
      <c r="J330" s="162"/>
      <c r="K330" s="162"/>
      <c r="L330" s="162"/>
      <c r="M330" s="162"/>
      <c r="N330" s="161"/>
      <c r="O330" s="161"/>
      <c r="P330" s="161"/>
      <c r="Q330" s="161"/>
      <c r="R330" s="162"/>
      <c r="S330" s="162"/>
      <c r="T330" s="162"/>
      <c r="U330" s="162"/>
      <c r="V330" s="162"/>
      <c r="W330" s="162"/>
      <c r="X330" s="162"/>
      <c r="Y330" s="162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3" t="s">
        <v>1174</v>
      </c>
      <c r="D331" s="164"/>
      <c r="E331" s="165">
        <v>15</v>
      </c>
      <c r="F331" s="162"/>
      <c r="G331" s="162"/>
      <c r="H331" s="162"/>
      <c r="I331" s="162"/>
      <c r="J331" s="162"/>
      <c r="K331" s="162"/>
      <c r="L331" s="162"/>
      <c r="M331" s="162"/>
      <c r="N331" s="161"/>
      <c r="O331" s="161"/>
      <c r="P331" s="161"/>
      <c r="Q331" s="161"/>
      <c r="R331" s="162"/>
      <c r="S331" s="162"/>
      <c r="T331" s="162"/>
      <c r="U331" s="162"/>
      <c r="V331" s="162"/>
      <c r="W331" s="162"/>
      <c r="X331" s="162"/>
      <c r="Y331" s="162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3" t="s">
        <v>1175</v>
      </c>
      <c r="D332" s="164"/>
      <c r="E332" s="165">
        <v>14</v>
      </c>
      <c r="F332" s="162"/>
      <c r="G332" s="162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3" t="s">
        <v>1176</v>
      </c>
      <c r="D333" s="164"/>
      <c r="E333" s="165">
        <v>14</v>
      </c>
      <c r="F333" s="162"/>
      <c r="G333" s="162"/>
      <c r="H333" s="162"/>
      <c r="I333" s="162"/>
      <c r="J333" s="162"/>
      <c r="K333" s="162"/>
      <c r="L333" s="162"/>
      <c r="M333" s="162"/>
      <c r="N333" s="161"/>
      <c r="O333" s="161"/>
      <c r="P333" s="161"/>
      <c r="Q333" s="161"/>
      <c r="R333" s="162"/>
      <c r="S333" s="162"/>
      <c r="T333" s="162"/>
      <c r="U333" s="162"/>
      <c r="V333" s="162"/>
      <c r="W333" s="162"/>
      <c r="X333" s="162"/>
      <c r="Y333" s="162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3" t="s">
        <v>1177</v>
      </c>
      <c r="D334" s="164"/>
      <c r="E334" s="165">
        <v>13</v>
      </c>
      <c r="F334" s="162"/>
      <c r="G334" s="162"/>
      <c r="H334" s="162"/>
      <c r="I334" s="162"/>
      <c r="J334" s="162"/>
      <c r="K334" s="162"/>
      <c r="L334" s="162"/>
      <c r="M334" s="162"/>
      <c r="N334" s="161"/>
      <c r="O334" s="161"/>
      <c r="P334" s="161"/>
      <c r="Q334" s="161"/>
      <c r="R334" s="162"/>
      <c r="S334" s="162"/>
      <c r="T334" s="162"/>
      <c r="U334" s="162"/>
      <c r="V334" s="162"/>
      <c r="W334" s="162"/>
      <c r="X334" s="162"/>
      <c r="Y334" s="162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3" t="s">
        <v>1178</v>
      </c>
      <c r="D335" s="164"/>
      <c r="E335" s="165">
        <v>13</v>
      </c>
      <c r="F335" s="162"/>
      <c r="G335" s="162"/>
      <c r="H335" s="162"/>
      <c r="I335" s="162"/>
      <c r="J335" s="162"/>
      <c r="K335" s="162"/>
      <c r="L335" s="162"/>
      <c r="M335" s="162"/>
      <c r="N335" s="161"/>
      <c r="O335" s="161"/>
      <c r="P335" s="161"/>
      <c r="Q335" s="161"/>
      <c r="R335" s="162"/>
      <c r="S335" s="162"/>
      <c r="T335" s="162"/>
      <c r="U335" s="162"/>
      <c r="V335" s="162"/>
      <c r="W335" s="162"/>
      <c r="X335" s="162"/>
      <c r="Y335" s="162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3" t="s">
        <v>1179</v>
      </c>
      <c r="D336" s="164"/>
      <c r="E336" s="165">
        <v>13</v>
      </c>
      <c r="F336" s="162"/>
      <c r="G336" s="162"/>
      <c r="H336" s="162"/>
      <c r="I336" s="162"/>
      <c r="J336" s="162"/>
      <c r="K336" s="162"/>
      <c r="L336" s="162"/>
      <c r="M336" s="162"/>
      <c r="N336" s="161"/>
      <c r="O336" s="161"/>
      <c r="P336" s="161"/>
      <c r="Q336" s="161"/>
      <c r="R336" s="162"/>
      <c r="S336" s="162"/>
      <c r="T336" s="162"/>
      <c r="U336" s="162"/>
      <c r="V336" s="162"/>
      <c r="W336" s="162"/>
      <c r="X336" s="162"/>
      <c r="Y336" s="162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3" t="s">
        <v>1180</v>
      </c>
      <c r="D337" s="164"/>
      <c r="E337" s="165">
        <v>12</v>
      </c>
      <c r="F337" s="162"/>
      <c r="G337" s="162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62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3" t="s">
        <v>1181</v>
      </c>
      <c r="D338" s="164"/>
      <c r="E338" s="165">
        <v>12</v>
      </c>
      <c r="F338" s="162"/>
      <c r="G338" s="162"/>
      <c r="H338" s="162"/>
      <c r="I338" s="162"/>
      <c r="J338" s="162"/>
      <c r="K338" s="162"/>
      <c r="L338" s="162"/>
      <c r="M338" s="162"/>
      <c r="N338" s="161"/>
      <c r="O338" s="161"/>
      <c r="P338" s="161"/>
      <c r="Q338" s="161"/>
      <c r="R338" s="162"/>
      <c r="S338" s="162"/>
      <c r="T338" s="162"/>
      <c r="U338" s="162"/>
      <c r="V338" s="162"/>
      <c r="W338" s="162"/>
      <c r="X338" s="162"/>
      <c r="Y338" s="162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3" t="s">
        <v>1182</v>
      </c>
      <c r="D339" s="164"/>
      <c r="E339" s="165">
        <v>13</v>
      </c>
      <c r="F339" s="162"/>
      <c r="G339" s="162"/>
      <c r="H339" s="162"/>
      <c r="I339" s="162"/>
      <c r="J339" s="162"/>
      <c r="K339" s="162"/>
      <c r="L339" s="162"/>
      <c r="M339" s="162"/>
      <c r="N339" s="161"/>
      <c r="O339" s="161"/>
      <c r="P339" s="161"/>
      <c r="Q339" s="161"/>
      <c r="R339" s="162"/>
      <c r="S339" s="162"/>
      <c r="T339" s="162"/>
      <c r="U339" s="162"/>
      <c r="V339" s="162"/>
      <c r="W339" s="162"/>
      <c r="X339" s="162"/>
      <c r="Y339" s="162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3" t="s">
        <v>1183</v>
      </c>
      <c r="D340" s="164"/>
      <c r="E340" s="165">
        <v>13</v>
      </c>
      <c r="F340" s="162"/>
      <c r="G340" s="162"/>
      <c r="H340" s="162"/>
      <c r="I340" s="162"/>
      <c r="J340" s="162"/>
      <c r="K340" s="162"/>
      <c r="L340" s="162"/>
      <c r="M340" s="162"/>
      <c r="N340" s="161"/>
      <c r="O340" s="161"/>
      <c r="P340" s="161"/>
      <c r="Q340" s="161"/>
      <c r="R340" s="162"/>
      <c r="S340" s="162"/>
      <c r="T340" s="162"/>
      <c r="U340" s="162"/>
      <c r="V340" s="162"/>
      <c r="W340" s="162"/>
      <c r="X340" s="162"/>
      <c r="Y340" s="162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3" t="s">
        <v>1184</v>
      </c>
      <c r="D341" s="164"/>
      <c r="E341" s="165">
        <v>14</v>
      </c>
      <c r="F341" s="162"/>
      <c r="G341" s="162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3" t="s">
        <v>1185</v>
      </c>
      <c r="D342" s="164"/>
      <c r="E342" s="165">
        <v>14</v>
      </c>
      <c r="F342" s="162"/>
      <c r="G342" s="162"/>
      <c r="H342" s="162"/>
      <c r="I342" s="162"/>
      <c r="J342" s="162"/>
      <c r="K342" s="162"/>
      <c r="L342" s="162"/>
      <c r="M342" s="162"/>
      <c r="N342" s="161"/>
      <c r="O342" s="161"/>
      <c r="P342" s="161"/>
      <c r="Q342" s="161"/>
      <c r="R342" s="162"/>
      <c r="S342" s="162"/>
      <c r="T342" s="162"/>
      <c r="U342" s="162"/>
      <c r="V342" s="162"/>
      <c r="W342" s="162"/>
      <c r="X342" s="162"/>
      <c r="Y342" s="162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3" t="s">
        <v>1186</v>
      </c>
      <c r="D343" s="164"/>
      <c r="E343" s="165">
        <v>17</v>
      </c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3" t="s">
        <v>1187</v>
      </c>
      <c r="D344" s="164"/>
      <c r="E344" s="165">
        <v>17</v>
      </c>
      <c r="F344" s="162"/>
      <c r="G344" s="162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3" t="s">
        <v>1188</v>
      </c>
      <c r="D345" s="164"/>
      <c r="E345" s="165">
        <v>13</v>
      </c>
      <c r="F345" s="162"/>
      <c r="G345" s="162"/>
      <c r="H345" s="162"/>
      <c r="I345" s="162"/>
      <c r="J345" s="162"/>
      <c r="K345" s="162"/>
      <c r="L345" s="162"/>
      <c r="M345" s="162"/>
      <c r="N345" s="161"/>
      <c r="O345" s="161"/>
      <c r="P345" s="161"/>
      <c r="Q345" s="161"/>
      <c r="R345" s="162"/>
      <c r="S345" s="162"/>
      <c r="T345" s="162"/>
      <c r="U345" s="162"/>
      <c r="V345" s="162"/>
      <c r="W345" s="162"/>
      <c r="X345" s="162"/>
      <c r="Y345" s="162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3" t="s">
        <v>1189</v>
      </c>
      <c r="D346" s="164"/>
      <c r="E346" s="165">
        <v>13</v>
      </c>
      <c r="F346" s="162"/>
      <c r="G346" s="162"/>
      <c r="H346" s="162"/>
      <c r="I346" s="162"/>
      <c r="J346" s="162"/>
      <c r="K346" s="162"/>
      <c r="L346" s="162"/>
      <c r="M346" s="162"/>
      <c r="N346" s="161"/>
      <c r="O346" s="161"/>
      <c r="P346" s="161"/>
      <c r="Q346" s="161"/>
      <c r="R346" s="162"/>
      <c r="S346" s="162"/>
      <c r="T346" s="162"/>
      <c r="U346" s="162"/>
      <c r="V346" s="162"/>
      <c r="W346" s="162"/>
      <c r="X346" s="162"/>
      <c r="Y346" s="162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3" t="s">
        <v>1190</v>
      </c>
      <c r="D347" s="164"/>
      <c r="E347" s="165">
        <v>12</v>
      </c>
      <c r="F347" s="162"/>
      <c r="G347" s="162"/>
      <c r="H347" s="162"/>
      <c r="I347" s="162"/>
      <c r="J347" s="162"/>
      <c r="K347" s="162"/>
      <c r="L347" s="162"/>
      <c r="M347" s="162"/>
      <c r="N347" s="161"/>
      <c r="O347" s="161"/>
      <c r="P347" s="161"/>
      <c r="Q347" s="161"/>
      <c r="R347" s="162"/>
      <c r="S347" s="162"/>
      <c r="T347" s="162"/>
      <c r="U347" s="162"/>
      <c r="V347" s="162"/>
      <c r="W347" s="162"/>
      <c r="X347" s="162"/>
      <c r="Y347" s="162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3" t="s">
        <v>1191</v>
      </c>
      <c r="D348" s="164"/>
      <c r="E348" s="165">
        <v>12</v>
      </c>
      <c r="F348" s="162"/>
      <c r="G348" s="162"/>
      <c r="H348" s="162"/>
      <c r="I348" s="162"/>
      <c r="J348" s="162"/>
      <c r="K348" s="162"/>
      <c r="L348" s="162"/>
      <c r="M348" s="162"/>
      <c r="N348" s="161"/>
      <c r="O348" s="161"/>
      <c r="P348" s="161"/>
      <c r="Q348" s="161"/>
      <c r="R348" s="162"/>
      <c r="S348" s="162"/>
      <c r="T348" s="162"/>
      <c r="U348" s="162"/>
      <c r="V348" s="162"/>
      <c r="W348" s="162"/>
      <c r="X348" s="162"/>
      <c r="Y348" s="162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3" t="s">
        <v>1192</v>
      </c>
      <c r="D349" s="164"/>
      <c r="E349" s="165">
        <v>13</v>
      </c>
      <c r="F349" s="162"/>
      <c r="G349" s="162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3" t="s">
        <v>1193</v>
      </c>
      <c r="D350" s="164"/>
      <c r="E350" s="165">
        <v>13</v>
      </c>
      <c r="F350" s="162"/>
      <c r="G350" s="162"/>
      <c r="H350" s="162"/>
      <c r="I350" s="162"/>
      <c r="J350" s="162"/>
      <c r="K350" s="162"/>
      <c r="L350" s="162"/>
      <c r="M350" s="162"/>
      <c r="N350" s="161"/>
      <c r="O350" s="161"/>
      <c r="P350" s="161"/>
      <c r="Q350" s="161"/>
      <c r="R350" s="162"/>
      <c r="S350" s="162"/>
      <c r="T350" s="162"/>
      <c r="U350" s="162"/>
      <c r="V350" s="162"/>
      <c r="W350" s="162"/>
      <c r="X350" s="162"/>
      <c r="Y350" s="162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3" t="s">
        <v>1194</v>
      </c>
      <c r="D351" s="164"/>
      <c r="E351" s="165">
        <v>12</v>
      </c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62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3" t="s">
        <v>1195</v>
      </c>
      <c r="D352" s="164"/>
      <c r="E352" s="165">
        <v>12</v>
      </c>
      <c r="F352" s="162"/>
      <c r="G352" s="162"/>
      <c r="H352" s="162"/>
      <c r="I352" s="162"/>
      <c r="J352" s="162"/>
      <c r="K352" s="162"/>
      <c r="L352" s="162"/>
      <c r="M352" s="162"/>
      <c r="N352" s="161"/>
      <c r="O352" s="161"/>
      <c r="P352" s="161"/>
      <c r="Q352" s="161"/>
      <c r="R352" s="162"/>
      <c r="S352" s="162"/>
      <c r="T352" s="162"/>
      <c r="U352" s="162"/>
      <c r="V352" s="162"/>
      <c r="W352" s="162"/>
      <c r="X352" s="162"/>
      <c r="Y352" s="162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3" t="s">
        <v>1196</v>
      </c>
      <c r="D353" s="164"/>
      <c r="E353" s="165">
        <v>15</v>
      </c>
      <c r="F353" s="162"/>
      <c r="G353" s="162"/>
      <c r="H353" s="162"/>
      <c r="I353" s="162"/>
      <c r="J353" s="162"/>
      <c r="K353" s="162"/>
      <c r="L353" s="162"/>
      <c r="M353" s="162"/>
      <c r="N353" s="161"/>
      <c r="O353" s="161"/>
      <c r="P353" s="161"/>
      <c r="Q353" s="161"/>
      <c r="R353" s="162"/>
      <c r="S353" s="162"/>
      <c r="T353" s="162"/>
      <c r="U353" s="162"/>
      <c r="V353" s="162"/>
      <c r="W353" s="162"/>
      <c r="X353" s="162"/>
      <c r="Y353" s="162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3" t="s">
        <v>1197</v>
      </c>
      <c r="D354" s="164"/>
      <c r="E354" s="165">
        <v>11</v>
      </c>
      <c r="F354" s="162"/>
      <c r="G354" s="162"/>
      <c r="H354" s="162"/>
      <c r="I354" s="162"/>
      <c r="J354" s="162"/>
      <c r="K354" s="162"/>
      <c r="L354" s="162"/>
      <c r="M354" s="162"/>
      <c r="N354" s="161"/>
      <c r="O354" s="161"/>
      <c r="P354" s="161"/>
      <c r="Q354" s="161"/>
      <c r="R354" s="162"/>
      <c r="S354" s="162"/>
      <c r="T354" s="162"/>
      <c r="U354" s="162"/>
      <c r="V354" s="162"/>
      <c r="W354" s="162"/>
      <c r="X354" s="162"/>
      <c r="Y354" s="162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3" t="s">
        <v>1198</v>
      </c>
      <c r="D355" s="164"/>
      <c r="E355" s="165">
        <v>11</v>
      </c>
      <c r="F355" s="162"/>
      <c r="G355" s="162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62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3" t="s">
        <v>1199</v>
      </c>
      <c r="D356" s="164"/>
      <c r="E356" s="165">
        <v>13</v>
      </c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3" t="s">
        <v>1200</v>
      </c>
      <c r="D357" s="164"/>
      <c r="E357" s="165">
        <v>11</v>
      </c>
      <c r="F357" s="162"/>
      <c r="G357" s="162"/>
      <c r="H357" s="162"/>
      <c r="I357" s="162"/>
      <c r="J357" s="162"/>
      <c r="K357" s="162"/>
      <c r="L357" s="162"/>
      <c r="M357" s="162"/>
      <c r="N357" s="161"/>
      <c r="O357" s="161"/>
      <c r="P357" s="161"/>
      <c r="Q357" s="161"/>
      <c r="R357" s="162"/>
      <c r="S357" s="162"/>
      <c r="T357" s="162"/>
      <c r="U357" s="162"/>
      <c r="V357" s="162"/>
      <c r="W357" s="162"/>
      <c r="X357" s="162"/>
      <c r="Y357" s="162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3" t="s">
        <v>1201</v>
      </c>
      <c r="D358" s="164"/>
      <c r="E358" s="165">
        <v>12</v>
      </c>
      <c r="F358" s="162"/>
      <c r="G358" s="162"/>
      <c r="H358" s="162"/>
      <c r="I358" s="162"/>
      <c r="J358" s="162"/>
      <c r="K358" s="162"/>
      <c r="L358" s="162"/>
      <c r="M358" s="162"/>
      <c r="N358" s="161"/>
      <c r="O358" s="161"/>
      <c r="P358" s="161"/>
      <c r="Q358" s="161"/>
      <c r="R358" s="162"/>
      <c r="S358" s="162"/>
      <c r="T358" s="162"/>
      <c r="U358" s="162"/>
      <c r="V358" s="162"/>
      <c r="W358" s="162"/>
      <c r="X358" s="162"/>
      <c r="Y358" s="162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 x14ac:dyDescent="0.2">
      <c r="A359" s="183">
        <v>33</v>
      </c>
      <c r="B359" s="184" t="s">
        <v>1245</v>
      </c>
      <c r="C359" s="192" t="s">
        <v>1246</v>
      </c>
      <c r="D359" s="185" t="s">
        <v>373</v>
      </c>
      <c r="E359" s="186">
        <v>515.98294999999996</v>
      </c>
      <c r="F359" s="187"/>
      <c r="G359" s="188">
        <f>ROUND(E359*F359,2)</f>
        <v>0</v>
      </c>
      <c r="H359" s="187"/>
      <c r="I359" s="188">
        <f>ROUND(E359*H359,2)</f>
        <v>0</v>
      </c>
      <c r="J359" s="187"/>
      <c r="K359" s="188">
        <f>ROUND(E359*J359,2)</f>
        <v>0</v>
      </c>
      <c r="L359" s="188">
        <v>21</v>
      </c>
      <c r="M359" s="188">
        <f>G359*(1+L359/100)</f>
        <v>0</v>
      </c>
      <c r="N359" s="186">
        <v>2.5249999999999999</v>
      </c>
      <c r="O359" s="186">
        <f>ROUND(E359*N359,2)</f>
        <v>1302.8599999999999</v>
      </c>
      <c r="P359" s="186">
        <v>0</v>
      </c>
      <c r="Q359" s="186">
        <f>ROUND(E359*P359,2)</f>
        <v>0</v>
      </c>
      <c r="R359" s="188" t="s">
        <v>319</v>
      </c>
      <c r="S359" s="188" t="s">
        <v>320</v>
      </c>
      <c r="T359" s="189" t="s">
        <v>320</v>
      </c>
      <c r="U359" s="162">
        <v>0.48</v>
      </c>
      <c r="V359" s="162">
        <f>ROUND(E359*U359,2)</f>
        <v>247.67</v>
      </c>
      <c r="W359" s="162"/>
      <c r="X359" s="162" t="s">
        <v>321</v>
      </c>
      <c r="Y359" s="162" t="s">
        <v>322</v>
      </c>
      <c r="Z359" s="151"/>
      <c r="AA359" s="151"/>
      <c r="AB359" s="151"/>
      <c r="AC359" s="151"/>
      <c r="AD359" s="151"/>
      <c r="AE359" s="151"/>
      <c r="AF359" s="151"/>
      <c r="AG359" s="151" t="s">
        <v>323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">
      <c r="A360" s="158"/>
      <c r="B360" s="159"/>
      <c r="C360" s="278" t="s">
        <v>1247</v>
      </c>
      <c r="D360" s="279"/>
      <c r="E360" s="279"/>
      <c r="F360" s="279"/>
      <c r="G360" s="279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282" t="s">
        <v>1248</v>
      </c>
      <c r="D361" s="283"/>
      <c r="E361" s="283"/>
      <c r="F361" s="283"/>
      <c r="G361" s="283"/>
      <c r="H361" s="162"/>
      <c r="I361" s="162"/>
      <c r="J361" s="162"/>
      <c r="K361" s="162"/>
      <c r="L361" s="162"/>
      <c r="M361" s="162"/>
      <c r="N361" s="161"/>
      <c r="O361" s="161"/>
      <c r="P361" s="161"/>
      <c r="Q361" s="161"/>
      <c r="R361" s="162"/>
      <c r="S361" s="162"/>
      <c r="T361" s="162"/>
      <c r="U361" s="162"/>
      <c r="V361" s="162"/>
      <c r="W361" s="162"/>
      <c r="X361" s="162"/>
      <c r="Y361" s="162"/>
      <c r="Z361" s="151"/>
      <c r="AA361" s="151"/>
      <c r="AB361" s="151"/>
      <c r="AC361" s="151"/>
      <c r="AD361" s="151"/>
      <c r="AE361" s="151"/>
      <c r="AF361" s="151"/>
      <c r="AG361" s="151" t="s">
        <v>344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">
      <c r="A362" s="158"/>
      <c r="B362" s="159"/>
      <c r="C362" s="193" t="s">
        <v>360</v>
      </c>
      <c r="D362" s="164"/>
      <c r="E362" s="165"/>
      <c r="F362" s="162"/>
      <c r="G362" s="162"/>
      <c r="H362" s="162"/>
      <c r="I362" s="162"/>
      <c r="J362" s="162"/>
      <c r="K362" s="162"/>
      <c r="L362" s="162"/>
      <c r="M362" s="162"/>
      <c r="N362" s="161"/>
      <c r="O362" s="161"/>
      <c r="P362" s="161"/>
      <c r="Q362" s="161"/>
      <c r="R362" s="162"/>
      <c r="S362" s="162"/>
      <c r="T362" s="162"/>
      <c r="U362" s="162"/>
      <c r="V362" s="162"/>
      <c r="W362" s="162"/>
      <c r="X362" s="162"/>
      <c r="Y362" s="162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3" t="s">
        <v>1249</v>
      </c>
      <c r="D363" s="164"/>
      <c r="E363" s="165">
        <v>503.4</v>
      </c>
      <c r="F363" s="162"/>
      <c r="G363" s="162"/>
      <c r="H363" s="162"/>
      <c r="I363" s="162"/>
      <c r="J363" s="162"/>
      <c r="K363" s="162"/>
      <c r="L363" s="162"/>
      <c r="M363" s="162"/>
      <c r="N363" s="161"/>
      <c r="O363" s="161"/>
      <c r="P363" s="161"/>
      <c r="Q363" s="161"/>
      <c r="R363" s="162"/>
      <c r="S363" s="162"/>
      <c r="T363" s="162"/>
      <c r="U363" s="162"/>
      <c r="V363" s="162"/>
      <c r="W363" s="162"/>
      <c r="X363" s="162"/>
      <c r="Y363" s="162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4" t="s">
        <v>1250</v>
      </c>
      <c r="D364" s="169"/>
      <c r="E364" s="170">
        <v>12.58</v>
      </c>
      <c r="F364" s="162"/>
      <c r="G364" s="162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4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83">
        <v>34</v>
      </c>
      <c r="B365" s="184" t="s">
        <v>1251</v>
      </c>
      <c r="C365" s="192" t="s">
        <v>1252</v>
      </c>
      <c r="D365" s="185" t="s">
        <v>333</v>
      </c>
      <c r="E365" s="186">
        <v>80.680000000000007</v>
      </c>
      <c r="F365" s="187"/>
      <c r="G365" s="188">
        <f>ROUND(E365*F365,2)</f>
        <v>0</v>
      </c>
      <c r="H365" s="187"/>
      <c r="I365" s="188">
        <f>ROUND(E365*H365,2)</f>
        <v>0</v>
      </c>
      <c r="J365" s="187"/>
      <c r="K365" s="188">
        <f>ROUND(E365*J365,2)</f>
        <v>0</v>
      </c>
      <c r="L365" s="188">
        <v>21</v>
      </c>
      <c r="M365" s="188">
        <f>G365*(1+L365/100)</f>
        <v>0</v>
      </c>
      <c r="N365" s="186">
        <v>3.9199999999999999E-2</v>
      </c>
      <c r="O365" s="186">
        <f>ROUND(E365*N365,2)</f>
        <v>3.16</v>
      </c>
      <c r="P365" s="186">
        <v>0</v>
      </c>
      <c r="Q365" s="186">
        <f>ROUND(E365*P365,2)</f>
        <v>0</v>
      </c>
      <c r="R365" s="188" t="s">
        <v>319</v>
      </c>
      <c r="S365" s="188" t="s">
        <v>320</v>
      </c>
      <c r="T365" s="189" t="s">
        <v>320</v>
      </c>
      <c r="U365" s="162">
        <v>1.6</v>
      </c>
      <c r="V365" s="162">
        <f>ROUND(E365*U365,2)</f>
        <v>129.09</v>
      </c>
      <c r="W365" s="162"/>
      <c r="X365" s="162" t="s">
        <v>321</v>
      </c>
      <c r="Y365" s="162" t="s">
        <v>322</v>
      </c>
      <c r="Z365" s="151"/>
      <c r="AA365" s="151"/>
      <c r="AB365" s="151"/>
      <c r="AC365" s="151"/>
      <c r="AD365" s="151"/>
      <c r="AE365" s="151"/>
      <c r="AF365" s="151"/>
      <c r="AG365" s="151" t="s">
        <v>323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ht="22.5" outlineLevel="2" x14ac:dyDescent="0.2">
      <c r="A366" s="158"/>
      <c r="B366" s="159"/>
      <c r="C366" s="278" t="s">
        <v>1253</v>
      </c>
      <c r="D366" s="279"/>
      <c r="E366" s="279"/>
      <c r="F366" s="279"/>
      <c r="G366" s="279"/>
      <c r="H366" s="162"/>
      <c r="I366" s="162"/>
      <c r="J366" s="162"/>
      <c r="K366" s="162"/>
      <c r="L366" s="162"/>
      <c r="M366" s="162"/>
      <c r="N366" s="161"/>
      <c r="O366" s="161"/>
      <c r="P366" s="161"/>
      <c r="Q366" s="161"/>
      <c r="R366" s="162"/>
      <c r="S366" s="162"/>
      <c r="T366" s="162"/>
      <c r="U366" s="162"/>
      <c r="V366" s="162"/>
      <c r="W366" s="162"/>
      <c r="X366" s="162"/>
      <c r="Y366" s="162"/>
      <c r="Z366" s="151"/>
      <c r="AA366" s="151"/>
      <c r="AB366" s="151"/>
      <c r="AC366" s="151"/>
      <c r="AD366" s="151"/>
      <c r="AE366" s="151"/>
      <c r="AF366" s="151"/>
      <c r="AG366" s="151" t="s">
        <v>325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90" t="str">
        <f>C366</f>
        <v>svislé nebo šikmé (odkloněné) , půdorysně přímé nebo zalomené, stěn základových desek ve volných nebo zapažených jámách, rýhách, šachtách, včetně případných vzpěr,</v>
      </c>
      <c r="BB366" s="151"/>
      <c r="BC366" s="151"/>
      <c r="BD366" s="151"/>
      <c r="BE366" s="151"/>
      <c r="BF366" s="151"/>
      <c r="BG366" s="151"/>
      <c r="BH366" s="151"/>
    </row>
    <row r="367" spans="1:60" outlineLevel="2" x14ac:dyDescent="0.2">
      <c r="A367" s="158"/>
      <c r="B367" s="159"/>
      <c r="C367" s="193" t="s">
        <v>360</v>
      </c>
      <c r="D367" s="164"/>
      <c r="E367" s="165"/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3" t="s">
        <v>1254</v>
      </c>
      <c r="D368" s="164"/>
      <c r="E368" s="165">
        <v>64.22</v>
      </c>
      <c r="F368" s="162"/>
      <c r="G368" s="162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3" t="s">
        <v>1255</v>
      </c>
      <c r="D369" s="164"/>
      <c r="E369" s="165">
        <v>16.46</v>
      </c>
      <c r="F369" s="162"/>
      <c r="G369" s="162"/>
      <c r="H369" s="162"/>
      <c r="I369" s="162"/>
      <c r="J369" s="162"/>
      <c r="K369" s="162"/>
      <c r="L369" s="162"/>
      <c r="M369" s="162"/>
      <c r="N369" s="161"/>
      <c r="O369" s="161"/>
      <c r="P369" s="161"/>
      <c r="Q369" s="161"/>
      <c r="R369" s="162"/>
      <c r="S369" s="162"/>
      <c r="T369" s="162"/>
      <c r="U369" s="162"/>
      <c r="V369" s="162"/>
      <c r="W369" s="162"/>
      <c r="X369" s="162"/>
      <c r="Y369" s="162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83">
        <v>35</v>
      </c>
      <c r="B370" s="184" t="s">
        <v>1256</v>
      </c>
      <c r="C370" s="192" t="s">
        <v>1257</v>
      </c>
      <c r="D370" s="185" t="s">
        <v>333</v>
      </c>
      <c r="E370" s="186">
        <v>80.680000000000007</v>
      </c>
      <c r="F370" s="187"/>
      <c r="G370" s="188">
        <f>ROUND(E370*F370,2)</f>
        <v>0</v>
      </c>
      <c r="H370" s="187"/>
      <c r="I370" s="188">
        <f>ROUND(E370*H370,2)</f>
        <v>0</v>
      </c>
      <c r="J370" s="187"/>
      <c r="K370" s="188">
        <f>ROUND(E370*J370,2)</f>
        <v>0</v>
      </c>
      <c r="L370" s="188">
        <v>21</v>
      </c>
      <c r="M370" s="188">
        <f>G370*(1+L370/100)</f>
        <v>0</v>
      </c>
      <c r="N370" s="186">
        <v>0</v>
      </c>
      <c r="O370" s="186">
        <f>ROUND(E370*N370,2)</f>
        <v>0</v>
      </c>
      <c r="P370" s="186">
        <v>0</v>
      </c>
      <c r="Q370" s="186">
        <f>ROUND(E370*P370,2)</f>
        <v>0</v>
      </c>
      <c r="R370" s="188" t="s">
        <v>319</v>
      </c>
      <c r="S370" s="188" t="s">
        <v>320</v>
      </c>
      <c r="T370" s="189" t="s">
        <v>320</v>
      </c>
      <c r="U370" s="162">
        <v>0.32</v>
      </c>
      <c r="V370" s="162">
        <f>ROUND(E370*U370,2)</f>
        <v>25.82</v>
      </c>
      <c r="W370" s="162"/>
      <c r="X370" s="162" t="s">
        <v>321</v>
      </c>
      <c r="Y370" s="162" t="s">
        <v>322</v>
      </c>
      <c r="Z370" s="151"/>
      <c r="AA370" s="151"/>
      <c r="AB370" s="151"/>
      <c r="AC370" s="151"/>
      <c r="AD370" s="151"/>
      <c r="AE370" s="151"/>
      <c r="AF370" s="151"/>
      <c r="AG370" s="151" t="s">
        <v>323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ht="22.5" outlineLevel="2" x14ac:dyDescent="0.2">
      <c r="A371" s="158"/>
      <c r="B371" s="159"/>
      <c r="C371" s="278" t="s">
        <v>1253</v>
      </c>
      <c r="D371" s="279"/>
      <c r="E371" s="279"/>
      <c r="F371" s="279"/>
      <c r="G371" s="279"/>
      <c r="H371" s="162"/>
      <c r="I371" s="162"/>
      <c r="J371" s="162"/>
      <c r="K371" s="162"/>
      <c r="L371" s="162"/>
      <c r="M371" s="162"/>
      <c r="N371" s="161"/>
      <c r="O371" s="161"/>
      <c r="P371" s="161"/>
      <c r="Q371" s="161"/>
      <c r="R371" s="162"/>
      <c r="S371" s="162"/>
      <c r="T371" s="162"/>
      <c r="U371" s="162"/>
      <c r="V371" s="162"/>
      <c r="W371" s="162"/>
      <c r="X371" s="162"/>
      <c r="Y371" s="162"/>
      <c r="Z371" s="151"/>
      <c r="AA371" s="151"/>
      <c r="AB371" s="151"/>
      <c r="AC371" s="151"/>
      <c r="AD371" s="151"/>
      <c r="AE371" s="151"/>
      <c r="AF371" s="151"/>
      <c r="AG371" s="151" t="s">
        <v>325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90" t="str">
        <f>C371</f>
        <v>svislé nebo šikmé (odkloněné) , půdorysně přímé nebo zalomené, stěn základových desek ve volných nebo zapažených jámách, rýhách, šachtách, včetně případných vzpěr,</v>
      </c>
      <c r="BB371" s="151"/>
      <c r="BC371" s="151"/>
      <c r="BD371" s="151"/>
      <c r="BE371" s="151"/>
      <c r="BF371" s="151"/>
      <c r="BG371" s="151"/>
      <c r="BH371" s="151"/>
    </row>
    <row r="372" spans="1:60" outlineLevel="2" x14ac:dyDescent="0.2">
      <c r="A372" s="158"/>
      <c r="B372" s="159"/>
      <c r="C372" s="282" t="s">
        <v>1258</v>
      </c>
      <c r="D372" s="283"/>
      <c r="E372" s="283"/>
      <c r="F372" s="283"/>
      <c r="G372" s="283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1"/>
      <c r="AA372" s="151"/>
      <c r="AB372" s="151"/>
      <c r="AC372" s="151"/>
      <c r="AD372" s="151"/>
      <c r="AE372" s="151"/>
      <c r="AF372" s="151"/>
      <c r="AG372" s="151" t="s">
        <v>344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193" t="s">
        <v>1259</v>
      </c>
      <c r="D373" s="164"/>
      <c r="E373" s="165">
        <v>80.680000000000007</v>
      </c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 x14ac:dyDescent="0.2">
      <c r="A374" s="183">
        <v>36</v>
      </c>
      <c r="B374" s="184" t="s">
        <v>1260</v>
      </c>
      <c r="C374" s="192" t="s">
        <v>1261</v>
      </c>
      <c r="D374" s="185" t="s">
        <v>318</v>
      </c>
      <c r="E374" s="186">
        <v>29</v>
      </c>
      <c r="F374" s="187"/>
      <c r="G374" s="188">
        <f>ROUND(E374*F374,2)</f>
        <v>0</v>
      </c>
      <c r="H374" s="187"/>
      <c r="I374" s="188">
        <f>ROUND(E374*H374,2)</f>
        <v>0</v>
      </c>
      <c r="J374" s="187"/>
      <c r="K374" s="188">
        <f>ROUND(E374*J374,2)</f>
        <v>0</v>
      </c>
      <c r="L374" s="188">
        <v>21</v>
      </c>
      <c r="M374" s="188">
        <f>G374*(1+L374/100)</f>
        <v>0</v>
      </c>
      <c r="N374" s="186">
        <v>3.0899999999999999E-3</v>
      </c>
      <c r="O374" s="186">
        <f>ROUND(E374*N374,2)</f>
        <v>0.09</v>
      </c>
      <c r="P374" s="186">
        <v>0</v>
      </c>
      <c r="Q374" s="186">
        <f>ROUND(E374*P374,2)</f>
        <v>0</v>
      </c>
      <c r="R374" s="188" t="s">
        <v>1262</v>
      </c>
      <c r="S374" s="188" t="s">
        <v>320</v>
      </c>
      <c r="T374" s="189" t="s">
        <v>320</v>
      </c>
      <c r="U374" s="162">
        <v>0.55400000000000005</v>
      </c>
      <c r="V374" s="162">
        <f>ROUND(E374*U374,2)</f>
        <v>16.07</v>
      </c>
      <c r="W374" s="162"/>
      <c r="X374" s="162" t="s">
        <v>321</v>
      </c>
      <c r="Y374" s="162" t="s">
        <v>322</v>
      </c>
      <c r="Z374" s="151"/>
      <c r="AA374" s="151"/>
      <c r="AB374" s="151"/>
      <c r="AC374" s="151"/>
      <c r="AD374" s="151"/>
      <c r="AE374" s="151"/>
      <c r="AF374" s="151"/>
      <c r="AG374" s="151" t="s">
        <v>323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2" x14ac:dyDescent="0.2">
      <c r="A375" s="158"/>
      <c r="B375" s="159"/>
      <c r="C375" s="278" t="s">
        <v>1263</v>
      </c>
      <c r="D375" s="279"/>
      <c r="E375" s="279"/>
      <c r="F375" s="279"/>
      <c r="G375" s="279"/>
      <c r="H375" s="162"/>
      <c r="I375" s="162"/>
      <c r="J375" s="162"/>
      <c r="K375" s="162"/>
      <c r="L375" s="162"/>
      <c r="M375" s="162"/>
      <c r="N375" s="161"/>
      <c r="O375" s="161"/>
      <c r="P375" s="161"/>
      <c r="Q375" s="161"/>
      <c r="R375" s="162"/>
      <c r="S375" s="162"/>
      <c r="T375" s="162"/>
      <c r="U375" s="162"/>
      <c r="V375" s="162"/>
      <c r="W375" s="162"/>
      <c r="X375" s="162"/>
      <c r="Y375" s="162"/>
      <c r="Z375" s="151"/>
      <c r="AA375" s="151"/>
      <c r="AB375" s="151"/>
      <c r="AC375" s="151"/>
      <c r="AD375" s="151"/>
      <c r="AE375" s="151"/>
      <c r="AF375" s="151"/>
      <c r="AG375" s="151" t="s">
        <v>325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">
      <c r="A376" s="158"/>
      <c r="B376" s="159"/>
      <c r="C376" s="193" t="s">
        <v>360</v>
      </c>
      <c r="D376" s="164"/>
      <c r="E376" s="165"/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3" t="s">
        <v>1264</v>
      </c>
      <c r="D377" s="164"/>
      <c r="E377" s="165">
        <v>29</v>
      </c>
      <c r="F377" s="162"/>
      <c r="G377" s="162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22.5" outlineLevel="1" x14ac:dyDescent="0.2">
      <c r="A378" s="183">
        <v>37</v>
      </c>
      <c r="B378" s="184" t="s">
        <v>1265</v>
      </c>
      <c r="C378" s="192" t="s">
        <v>1266</v>
      </c>
      <c r="D378" s="185" t="s">
        <v>318</v>
      </c>
      <c r="E378" s="186">
        <v>10</v>
      </c>
      <c r="F378" s="187"/>
      <c r="G378" s="188">
        <f>ROUND(E378*F378,2)</f>
        <v>0</v>
      </c>
      <c r="H378" s="187"/>
      <c r="I378" s="188">
        <f>ROUND(E378*H378,2)</f>
        <v>0</v>
      </c>
      <c r="J378" s="187"/>
      <c r="K378" s="188">
        <f>ROUND(E378*J378,2)</f>
        <v>0</v>
      </c>
      <c r="L378" s="188">
        <v>21</v>
      </c>
      <c r="M378" s="188">
        <f>G378*(1+L378/100)</f>
        <v>0</v>
      </c>
      <c r="N378" s="186">
        <v>2.281E-2</v>
      </c>
      <c r="O378" s="186">
        <f>ROUND(E378*N378,2)</f>
        <v>0.23</v>
      </c>
      <c r="P378" s="186">
        <v>0</v>
      </c>
      <c r="Q378" s="186">
        <f>ROUND(E378*P378,2)</f>
        <v>0</v>
      </c>
      <c r="R378" s="188" t="s">
        <v>1262</v>
      </c>
      <c r="S378" s="188" t="s">
        <v>320</v>
      </c>
      <c r="T378" s="189" t="s">
        <v>320</v>
      </c>
      <c r="U378" s="162">
        <v>1.538</v>
      </c>
      <c r="V378" s="162">
        <f>ROUND(E378*U378,2)</f>
        <v>15.38</v>
      </c>
      <c r="W378" s="162"/>
      <c r="X378" s="162" t="s">
        <v>321</v>
      </c>
      <c r="Y378" s="162" t="s">
        <v>322</v>
      </c>
      <c r="Z378" s="151"/>
      <c r="AA378" s="151"/>
      <c r="AB378" s="151"/>
      <c r="AC378" s="151"/>
      <c r="AD378" s="151"/>
      <c r="AE378" s="151"/>
      <c r="AF378" s="151"/>
      <c r="AG378" s="151" t="s">
        <v>323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2" x14ac:dyDescent="0.2">
      <c r="A379" s="158"/>
      <c r="B379" s="159"/>
      <c r="C379" s="278" t="s">
        <v>1263</v>
      </c>
      <c r="D379" s="279"/>
      <c r="E379" s="279"/>
      <c r="F379" s="279"/>
      <c r="G379" s="279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1"/>
      <c r="AA379" s="151"/>
      <c r="AB379" s="151"/>
      <c r="AC379" s="151"/>
      <c r="AD379" s="151"/>
      <c r="AE379" s="151"/>
      <c r="AF379" s="151"/>
      <c r="AG379" s="151" t="s">
        <v>325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2" x14ac:dyDescent="0.2">
      <c r="A380" s="158"/>
      <c r="B380" s="159"/>
      <c r="C380" s="193" t="s">
        <v>360</v>
      </c>
      <c r="D380" s="164"/>
      <c r="E380" s="165"/>
      <c r="F380" s="162"/>
      <c r="G380" s="162"/>
      <c r="H380" s="162"/>
      <c r="I380" s="162"/>
      <c r="J380" s="162"/>
      <c r="K380" s="162"/>
      <c r="L380" s="162"/>
      <c r="M380" s="162"/>
      <c r="N380" s="161"/>
      <c r="O380" s="161"/>
      <c r="P380" s="161"/>
      <c r="Q380" s="161"/>
      <c r="R380" s="162"/>
      <c r="S380" s="162"/>
      <c r="T380" s="162"/>
      <c r="U380" s="162"/>
      <c r="V380" s="162"/>
      <c r="W380" s="162"/>
      <c r="X380" s="162"/>
      <c r="Y380" s="162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3" t="s">
        <v>1267</v>
      </c>
      <c r="D381" s="164"/>
      <c r="E381" s="165">
        <v>9</v>
      </c>
      <c r="F381" s="162"/>
      <c r="G381" s="162"/>
      <c r="H381" s="162"/>
      <c r="I381" s="162"/>
      <c r="J381" s="162"/>
      <c r="K381" s="162"/>
      <c r="L381" s="162"/>
      <c r="M381" s="162"/>
      <c r="N381" s="161"/>
      <c r="O381" s="161"/>
      <c r="P381" s="161"/>
      <c r="Q381" s="161"/>
      <c r="R381" s="162"/>
      <c r="S381" s="162"/>
      <c r="T381" s="162"/>
      <c r="U381" s="162"/>
      <c r="V381" s="162"/>
      <c r="W381" s="162"/>
      <c r="X381" s="162"/>
      <c r="Y381" s="162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3" t="s">
        <v>328</v>
      </c>
      <c r="D382" s="164"/>
      <c r="E382" s="165">
        <v>1</v>
      </c>
      <c r="F382" s="162"/>
      <c r="G382" s="162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83">
        <v>38</v>
      </c>
      <c r="B383" s="184" t="s">
        <v>1268</v>
      </c>
      <c r="C383" s="192" t="s">
        <v>1269</v>
      </c>
      <c r="D383" s="185" t="s">
        <v>389</v>
      </c>
      <c r="E383" s="186">
        <v>131.98154</v>
      </c>
      <c r="F383" s="187"/>
      <c r="G383" s="188">
        <f>ROUND(E383*F383,2)</f>
        <v>0</v>
      </c>
      <c r="H383" s="187"/>
      <c r="I383" s="188">
        <f>ROUND(E383*H383,2)</f>
        <v>0</v>
      </c>
      <c r="J383" s="187"/>
      <c r="K383" s="188">
        <f>ROUND(E383*J383,2)</f>
        <v>0</v>
      </c>
      <c r="L383" s="188">
        <v>21</v>
      </c>
      <c r="M383" s="188">
        <f>G383*(1+L383/100)</f>
        <v>0</v>
      </c>
      <c r="N383" s="186">
        <v>1.0217400000000001</v>
      </c>
      <c r="O383" s="186">
        <f>ROUND(E383*N383,2)</f>
        <v>134.85</v>
      </c>
      <c r="P383" s="186">
        <v>0</v>
      </c>
      <c r="Q383" s="186">
        <f>ROUND(E383*P383,2)</f>
        <v>0</v>
      </c>
      <c r="R383" s="188" t="s">
        <v>319</v>
      </c>
      <c r="S383" s="188" t="s">
        <v>320</v>
      </c>
      <c r="T383" s="189" t="s">
        <v>413</v>
      </c>
      <c r="U383" s="162">
        <v>23.53</v>
      </c>
      <c r="V383" s="162">
        <f>ROUND(E383*U383,2)</f>
        <v>3105.53</v>
      </c>
      <c r="W383" s="162"/>
      <c r="X383" s="162" t="s">
        <v>321</v>
      </c>
      <c r="Y383" s="162" t="s">
        <v>322</v>
      </c>
      <c r="Z383" s="151"/>
      <c r="AA383" s="151"/>
      <c r="AB383" s="151"/>
      <c r="AC383" s="151"/>
      <c r="AD383" s="151"/>
      <c r="AE383" s="151"/>
      <c r="AF383" s="151"/>
      <c r="AG383" s="151" t="s">
        <v>323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">
      <c r="A384" s="158"/>
      <c r="B384" s="159"/>
      <c r="C384" s="278" t="s">
        <v>595</v>
      </c>
      <c r="D384" s="279"/>
      <c r="E384" s="279"/>
      <c r="F384" s="279"/>
      <c r="G384" s="279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1"/>
      <c r="AA384" s="151"/>
      <c r="AB384" s="151"/>
      <c r="AC384" s="151"/>
      <c r="AD384" s="151"/>
      <c r="AE384" s="151"/>
      <c r="AF384" s="151"/>
      <c r="AG384" s="151" t="s">
        <v>325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2" x14ac:dyDescent="0.2">
      <c r="A385" s="158"/>
      <c r="B385" s="159"/>
      <c r="C385" s="193" t="s">
        <v>736</v>
      </c>
      <c r="D385" s="164"/>
      <c r="E385" s="165"/>
      <c r="F385" s="162"/>
      <c r="G385" s="162"/>
      <c r="H385" s="162"/>
      <c r="I385" s="162"/>
      <c r="J385" s="162"/>
      <c r="K385" s="162"/>
      <c r="L385" s="162"/>
      <c r="M385" s="162"/>
      <c r="N385" s="161"/>
      <c r="O385" s="161"/>
      <c r="P385" s="161"/>
      <c r="Q385" s="161"/>
      <c r="R385" s="162"/>
      <c r="S385" s="162"/>
      <c r="T385" s="162"/>
      <c r="U385" s="162"/>
      <c r="V385" s="162"/>
      <c r="W385" s="162"/>
      <c r="X385" s="162"/>
      <c r="Y385" s="162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3" t="s">
        <v>1270</v>
      </c>
      <c r="D386" s="164"/>
      <c r="E386" s="165">
        <v>9.9000000000000008E-3</v>
      </c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62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3" t="s">
        <v>1271</v>
      </c>
      <c r="D387" s="164"/>
      <c r="E387" s="165"/>
      <c r="F387" s="162"/>
      <c r="G387" s="162"/>
      <c r="H387" s="162"/>
      <c r="I387" s="162"/>
      <c r="J387" s="162"/>
      <c r="K387" s="162"/>
      <c r="L387" s="162"/>
      <c r="M387" s="162"/>
      <c r="N387" s="161"/>
      <c r="O387" s="161"/>
      <c r="P387" s="161"/>
      <c r="Q387" s="161"/>
      <c r="R387" s="162"/>
      <c r="S387" s="162"/>
      <c r="T387" s="162"/>
      <c r="U387" s="162"/>
      <c r="V387" s="162"/>
      <c r="W387" s="162"/>
      <c r="X387" s="162"/>
      <c r="Y387" s="162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3" t="s">
        <v>1272</v>
      </c>
      <c r="D388" s="164"/>
      <c r="E388" s="165">
        <v>90.523600000000002</v>
      </c>
      <c r="F388" s="162"/>
      <c r="G388" s="162"/>
      <c r="H388" s="162"/>
      <c r="I388" s="162"/>
      <c r="J388" s="162"/>
      <c r="K388" s="162"/>
      <c r="L388" s="162"/>
      <c r="M388" s="162"/>
      <c r="N388" s="161"/>
      <c r="O388" s="161"/>
      <c r="P388" s="161"/>
      <c r="Q388" s="161"/>
      <c r="R388" s="162"/>
      <c r="S388" s="162"/>
      <c r="T388" s="162"/>
      <c r="U388" s="162"/>
      <c r="V388" s="162"/>
      <c r="W388" s="162"/>
      <c r="X388" s="162"/>
      <c r="Y388" s="162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3" t="s">
        <v>1273</v>
      </c>
      <c r="D389" s="164"/>
      <c r="E389" s="165"/>
      <c r="F389" s="162"/>
      <c r="G389" s="162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62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3" x14ac:dyDescent="0.2">
      <c r="A390" s="158"/>
      <c r="B390" s="159"/>
      <c r="C390" s="193" t="s">
        <v>1274</v>
      </c>
      <c r="D390" s="164"/>
      <c r="E390" s="165">
        <v>35.163200000000003</v>
      </c>
      <c r="F390" s="162"/>
      <c r="G390" s="162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4" t="s">
        <v>375</v>
      </c>
      <c r="D391" s="169"/>
      <c r="E391" s="170">
        <v>6.28484</v>
      </c>
      <c r="F391" s="162"/>
      <c r="G391" s="162"/>
      <c r="H391" s="162"/>
      <c r="I391" s="162"/>
      <c r="J391" s="162"/>
      <c r="K391" s="162"/>
      <c r="L391" s="162"/>
      <c r="M391" s="162"/>
      <c r="N391" s="161"/>
      <c r="O391" s="161"/>
      <c r="P391" s="161"/>
      <c r="Q391" s="161"/>
      <c r="R391" s="162"/>
      <c r="S391" s="162"/>
      <c r="T391" s="162"/>
      <c r="U391" s="162"/>
      <c r="V391" s="162"/>
      <c r="W391" s="162"/>
      <c r="X391" s="162"/>
      <c r="Y391" s="162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4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83">
        <v>39</v>
      </c>
      <c r="B392" s="184" t="s">
        <v>1275</v>
      </c>
      <c r="C392" s="192" t="s">
        <v>1276</v>
      </c>
      <c r="D392" s="185" t="s">
        <v>373</v>
      </c>
      <c r="E392" s="186">
        <v>75.116159999999994</v>
      </c>
      <c r="F392" s="187"/>
      <c r="G392" s="188">
        <f>ROUND(E392*F392,2)</f>
        <v>0</v>
      </c>
      <c r="H392" s="187"/>
      <c r="I392" s="188">
        <f>ROUND(E392*H392,2)</f>
        <v>0</v>
      </c>
      <c r="J392" s="187"/>
      <c r="K392" s="188">
        <f>ROUND(E392*J392,2)</f>
        <v>0</v>
      </c>
      <c r="L392" s="188">
        <v>21</v>
      </c>
      <c r="M392" s="188">
        <f>G392*(1+L392/100)</f>
        <v>0</v>
      </c>
      <c r="N392" s="186">
        <v>2.5249999999999999</v>
      </c>
      <c r="O392" s="186">
        <f>ROUND(E392*N392,2)</f>
        <v>189.67</v>
      </c>
      <c r="P392" s="186">
        <v>0</v>
      </c>
      <c r="Q392" s="186">
        <f>ROUND(E392*P392,2)</f>
        <v>0</v>
      </c>
      <c r="R392" s="188" t="s">
        <v>319</v>
      </c>
      <c r="S392" s="188" t="s">
        <v>320</v>
      </c>
      <c r="T392" s="189" t="s">
        <v>320</v>
      </c>
      <c r="U392" s="162">
        <v>0.48</v>
      </c>
      <c r="V392" s="162">
        <f>ROUND(E392*U392,2)</f>
        <v>36.06</v>
      </c>
      <c r="W392" s="162"/>
      <c r="X392" s="162" t="s">
        <v>321</v>
      </c>
      <c r="Y392" s="162" t="s">
        <v>322</v>
      </c>
      <c r="Z392" s="151"/>
      <c r="AA392" s="151"/>
      <c r="AB392" s="151"/>
      <c r="AC392" s="151"/>
      <c r="AD392" s="151"/>
      <c r="AE392" s="151"/>
      <c r="AF392" s="151"/>
      <c r="AG392" s="151" t="s">
        <v>323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2" x14ac:dyDescent="0.2">
      <c r="A393" s="158"/>
      <c r="B393" s="159"/>
      <c r="C393" s="278" t="s">
        <v>1247</v>
      </c>
      <c r="D393" s="279"/>
      <c r="E393" s="279"/>
      <c r="F393" s="279"/>
      <c r="G393" s="279"/>
      <c r="H393" s="162"/>
      <c r="I393" s="162"/>
      <c r="J393" s="162"/>
      <c r="K393" s="162"/>
      <c r="L393" s="162"/>
      <c r="M393" s="162"/>
      <c r="N393" s="161"/>
      <c r="O393" s="161"/>
      <c r="P393" s="161"/>
      <c r="Q393" s="161"/>
      <c r="R393" s="162"/>
      <c r="S393" s="162"/>
      <c r="T393" s="162"/>
      <c r="U393" s="162"/>
      <c r="V393" s="162"/>
      <c r="W393" s="162"/>
      <c r="X393" s="162"/>
      <c r="Y393" s="162"/>
      <c r="Z393" s="151"/>
      <c r="AA393" s="151"/>
      <c r="AB393" s="151"/>
      <c r="AC393" s="151"/>
      <c r="AD393" s="151"/>
      <c r="AE393" s="151"/>
      <c r="AF393" s="151"/>
      <c r="AG393" s="151" t="s">
        <v>325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">
      <c r="A394" s="158"/>
      <c r="B394" s="159"/>
      <c r="C394" s="193" t="s">
        <v>1016</v>
      </c>
      <c r="D394" s="164"/>
      <c r="E394" s="165"/>
      <c r="F394" s="162"/>
      <c r="G394" s="162"/>
      <c r="H394" s="162"/>
      <c r="I394" s="162"/>
      <c r="J394" s="162"/>
      <c r="K394" s="162"/>
      <c r="L394" s="162"/>
      <c r="M394" s="162"/>
      <c r="N394" s="161"/>
      <c r="O394" s="161"/>
      <c r="P394" s="161"/>
      <c r="Q394" s="161"/>
      <c r="R394" s="162"/>
      <c r="S394" s="162"/>
      <c r="T394" s="162"/>
      <c r="U394" s="162"/>
      <c r="V394" s="162"/>
      <c r="W394" s="162"/>
      <c r="X394" s="162"/>
      <c r="Y394" s="162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3" t="s">
        <v>1017</v>
      </c>
      <c r="D395" s="164"/>
      <c r="E395" s="165">
        <v>72.58</v>
      </c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3" x14ac:dyDescent="0.2">
      <c r="A396" s="158"/>
      <c r="B396" s="159"/>
      <c r="C396" s="194" t="s">
        <v>1277</v>
      </c>
      <c r="D396" s="169"/>
      <c r="E396" s="170">
        <v>2.54</v>
      </c>
      <c r="F396" s="162"/>
      <c r="G396" s="162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62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4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83">
        <v>40</v>
      </c>
      <c r="B397" s="184" t="s">
        <v>1278</v>
      </c>
      <c r="C397" s="192" t="s">
        <v>1279</v>
      </c>
      <c r="D397" s="185" t="s">
        <v>389</v>
      </c>
      <c r="E397" s="186">
        <v>3.7558099999999999</v>
      </c>
      <c r="F397" s="187"/>
      <c r="G397" s="188">
        <f>ROUND(E397*F397,2)</f>
        <v>0</v>
      </c>
      <c r="H397" s="187"/>
      <c r="I397" s="188">
        <f>ROUND(E397*H397,2)</f>
        <v>0</v>
      </c>
      <c r="J397" s="187"/>
      <c r="K397" s="188">
        <f>ROUND(E397*J397,2)</f>
        <v>0</v>
      </c>
      <c r="L397" s="188">
        <v>21</v>
      </c>
      <c r="M397" s="188">
        <f>G397*(1+L397/100)</f>
        <v>0</v>
      </c>
      <c r="N397" s="186">
        <v>1.0211600000000001</v>
      </c>
      <c r="O397" s="186">
        <f>ROUND(E397*N397,2)</f>
        <v>3.84</v>
      </c>
      <c r="P397" s="186">
        <v>0</v>
      </c>
      <c r="Q397" s="186">
        <f>ROUND(E397*P397,2)</f>
        <v>0</v>
      </c>
      <c r="R397" s="188" t="s">
        <v>1280</v>
      </c>
      <c r="S397" s="188" t="s">
        <v>320</v>
      </c>
      <c r="T397" s="189" t="s">
        <v>320</v>
      </c>
      <c r="U397" s="162">
        <v>23.530999999999999</v>
      </c>
      <c r="V397" s="162">
        <f>ROUND(E397*U397,2)</f>
        <v>88.38</v>
      </c>
      <c r="W397" s="162"/>
      <c r="X397" s="162" t="s">
        <v>321</v>
      </c>
      <c r="Y397" s="162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3" t="s">
        <v>1281</v>
      </c>
      <c r="D398" s="164"/>
      <c r="E398" s="165">
        <v>3.76</v>
      </c>
      <c r="F398" s="162"/>
      <c r="G398" s="162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ht="22.5" outlineLevel="1" x14ac:dyDescent="0.2">
      <c r="A399" s="183">
        <v>41</v>
      </c>
      <c r="B399" s="184" t="s">
        <v>1282</v>
      </c>
      <c r="C399" s="192" t="s">
        <v>1283</v>
      </c>
      <c r="D399" s="185" t="s">
        <v>373</v>
      </c>
      <c r="E399" s="186">
        <v>1026.4032</v>
      </c>
      <c r="F399" s="187"/>
      <c r="G399" s="188">
        <f>ROUND(E399*F399,2)</f>
        <v>0</v>
      </c>
      <c r="H399" s="187"/>
      <c r="I399" s="188">
        <f>ROUND(E399*H399,2)</f>
        <v>0</v>
      </c>
      <c r="J399" s="187"/>
      <c r="K399" s="188">
        <f>ROUND(E399*J399,2)</f>
        <v>0</v>
      </c>
      <c r="L399" s="188">
        <v>21</v>
      </c>
      <c r="M399" s="188">
        <f>G399*(1+L399/100)</f>
        <v>0</v>
      </c>
      <c r="N399" s="186">
        <v>2.5499999999999998</v>
      </c>
      <c r="O399" s="186">
        <f>ROUND(E399*N399,2)</f>
        <v>2617.33</v>
      </c>
      <c r="P399" s="186">
        <v>0</v>
      </c>
      <c r="Q399" s="186">
        <f>ROUND(E399*P399,2)</f>
        <v>0</v>
      </c>
      <c r="R399" s="188" t="s">
        <v>1120</v>
      </c>
      <c r="S399" s="188" t="s">
        <v>320</v>
      </c>
      <c r="T399" s="189" t="s">
        <v>320</v>
      </c>
      <c r="U399" s="162">
        <v>0</v>
      </c>
      <c r="V399" s="162">
        <f>ROUND(E399*U399,2)</f>
        <v>0</v>
      </c>
      <c r="W399" s="162"/>
      <c r="X399" s="162" t="s">
        <v>321</v>
      </c>
      <c r="Y399" s="162" t="s">
        <v>322</v>
      </c>
      <c r="Z399" s="151"/>
      <c r="AA399" s="151"/>
      <c r="AB399" s="151"/>
      <c r="AC399" s="151"/>
      <c r="AD399" s="151"/>
      <c r="AE399" s="151"/>
      <c r="AF399" s="151"/>
      <c r="AG399" s="151" t="s">
        <v>323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2" x14ac:dyDescent="0.2">
      <c r="A400" s="158"/>
      <c r="B400" s="159"/>
      <c r="C400" s="193" t="s">
        <v>1059</v>
      </c>
      <c r="D400" s="164"/>
      <c r="E400" s="165"/>
      <c r="F400" s="162"/>
      <c r="G400" s="162"/>
      <c r="H400" s="162"/>
      <c r="I400" s="162"/>
      <c r="J400" s="162"/>
      <c r="K400" s="162"/>
      <c r="L400" s="162"/>
      <c r="M400" s="162"/>
      <c r="N400" s="161"/>
      <c r="O400" s="161"/>
      <c r="P400" s="161"/>
      <c r="Q400" s="161"/>
      <c r="R400" s="162"/>
      <c r="S400" s="162"/>
      <c r="T400" s="162"/>
      <c r="U400" s="162"/>
      <c r="V400" s="162"/>
      <c r="W400" s="162"/>
      <c r="X400" s="162"/>
      <c r="Y400" s="162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193" t="s">
        <v>1063</v>
      </c>
      <c r="D401" s="164"/>
      <c r="E401" s="165">
        <v>356.08</v>
      </c>
      <c r="F401" s="162"/>
      <c r="G401" s="162"/>
      <c r="H401" s="162"/>
      <c r="I401" s="162"/>
      <c r="J401" s="162"/>
      <c r="K401" s="162"/>
      <c r="L401" s="162"/>
      <c r="M401" s="162"/>
      <c r="N401" s="161"/>
      <c r="O401" s="161"/>
      <c r="P401" s="161"/>
      <c r="Q401" s="161"/>
      <c r="R401" s="162"/>
      <c r="S401" s="162"/>
      <c r="T401" s="162"/>
      <c r="U401" s="162"/>
      <c r="V401" s="162"/>
      <c r="W401" s="162"/>
      <c r="X401" s="162"/>
      <c r="Y401" s="162"/>
      <c r="Z401" s="151"/>
      <c r="AA401" s="151"/>
      <c r="AB401" s="151"/>
      <c r="AC401" s="151"/>
      <c r="AD401" s="151"/>
      <c r="AE401" s="151"/>
      <c r="AF401" s="151"/>
      <c r="AG401" s="151" t="s">
        <v>327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">
      <c r="A402" s="158"/>
      <c r="B402" s="159"/>
      <c r="C402" s="193" t="s">
        <v>1064</v>
      </c>
      <c r="D402" s="164"/>
      <c r="E402" s="165">
        <v>670.33</v>
      </c>
      <c r="F402" s="162"/>
      <c r="G402" s="162"/>
      <c r="H402" s="162"/>
      <c r="I402" s="162"/>
      <c r="J402" s="162"/>
      <c r="K402" s="162"/>
      <c r="L402" s="162"/>
      <c r="M402" s="162"/>
      <c r="N402" s="161"/>
      <c r="O402" s="161"/>
      <c r="P402" s="161"/>
      <c r="Q402" s="161"/>
      <c r="R402" s="162"/>
      <c r="S402" s="162"/>
      <c r="T402" s="162"/>
      <c r="U402" s="162"/>
      <c r="V402" s="162"/>
      <c r="W402" s="162"/>
      <c r="X402" s="162"/>
      <c r="Y402" s="162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83">
        <v>42</v>
      </c>
      <c r="B403" s="184" t="s">
        <v>1284</v>
      </c>
      <c r="C403" s="192" t="s">
        <v>1285</v>
      </c>
      <c r="D403" s="185" t="s">
        <v>708</v>
      </c>
      <c r="E403" s="186">
        <v>140</v>
      </c>
      <c r="F403" s="187"/>
      <c r="G403" s="188">
        <f>ROUND(E403*F403,2)</f>
        <v>0</v>
      </c>
      <c r="H403" s="187"/>
      <c r="I403" s="188">
        <f>ROUND(E403*H403,2)</f>
        <v>0</v>
      </c>
      <c r="J403" s="187"/>
      <c r="K403" s="188">
        <f>ROUND(E403*J403,2)</f>
        <v>0</v>
      </c>
      <c r="L403" s="188">
        <v>21</v>
      </c>
      <c r="M403" s="188">
        <f>G403*(1+L403/100)</f>
        <v>0</v>
      </c>
      <c r="N403" s="186">
        <v>0</v>
      </c>
      <c r="O403" s="186">
        <f>ROUND(E403*N403,2)</f>
        <v>0</v>
      </c>
      <c r="P403" s="186">
        <v>0</v>
      </c>
      <c r="Q403" s="186">
        <f>ROUND(E403*P403,2)</f>
        <v>0</v>
      </c>
      <c r="R403" s="188"/>
      <c r="S403" s="188" t="s">
        <v>403</v>
      </c>
      <c r="T403" s="189" t="s">
        <v>987</v>
      </c>
      <c r="U403" s="162">
        <v>0</v>
      </c>
      <c r="V403" s="162">
        <f>ROUND(E403*U403,2)</f>
        <v>0</v>
      </c>
      <c r="W403" s="162"/>
      <c r="X403" s="162" t="s">
        <v>321</v>
      </c>
      <c r="Y403" s="162" t="s">
        <v>322</v>
      </c>
      <c r="Z403" s="151"/>
      <c r="AA403" s="151"/>
      <c r="AB403" s="151"/>
      <c r="AC403" s="151"/>
      <c r="AD403" s="151"/>
      <c r="AE403" s="151"/>
      <c r="AF403" s="151"/>
      <c r="AG403" s="151" t="s">
        <v>323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2" x14ac:dyDescent="0.2">
      <c r="A404" s="158"/>
      <c r="B404" s="159"/>
      <c r="C404" s="193" t="s">
        <v>1110</v>
      </c>
      <c r="D404" s="164"/>
      <c r="E404" s="165"/>
      <c r="F404" s="162"/>
      <c r="G404" s="162"/>
      <c r="H404" s="162"/>
      <c r="I404" s="162"/>
      <c r="J404" s="162"/>
      <c r="K404" s="162"/>
      <c r="L404" s="162"/>
      <c r="M404" s="162"/>
      <c r="N404" s="161"/>
      <c r="O404" s="161"/>
      <c r="P404" s="161"/>
      <c r="Q404" s="161"/>
      <c r="R404" s="162"/>
      <c r="S404" s="162"/>
      <c r="T404" s="162"/>
      <c r="U404" s="162"/>
      <c r="V404" s="162"/>
      <c r="W404" s="162"/>
      <c r="X404" s="162"/>
      <c r="Y404" s="162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3" x14ac:dyDescent="0.2">
      <c r="A405" s="158"/>
      <c r="B405" s="159"/>
      <c r="C405" s="193" t="s">
        <v>1286</v>
      </c>
      <c r="D405" s="164"/>
      <c r="E405" s="165">
        <v>140</v>
      </c>
      <c r="F405" s="162"/>
      <c r="G405" s="162"/>
      <c r="H405" s="162"/>
      <c r="I405" s="162"/>
      <c r="J405" s="162"/>
      <c r="K405" s="162"/>
      <c r="L405" s="162"/>
      <c r="M405" s="162"/>
      <c r="N405" s="161"/>
      <c r="O405" s="161"/>
      <c r="P405" s="161"/>
      <c r="Q405" s="161"/>
      <c r="R405" s="162"/>
      <c r="S405" s="162"/>
      <c r="T405" s="162"/>
      <c r="U405" s="162"/>
      <c r="V405" s="162"/>
      <c r="W405" s="162"/>
      <c r="X405" s="162"/>
      <c r="Y405" s="162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83">
        <v>43</v>
      </c>
      <c r="B406" s="184" t="s">
        <v>1287</v>
      </c>
      <c r="C406" s="192" t="s">
        <v>1288</v>
      </c>
      <c r="D406" s="185" t="s">
        <v>708</v>
      </c>
      <c r="E406" s="186">
        <v>140</v>
      </c>
      <c r="F406" s="187"/>
      <c r="G406" s="188">
        <f>ROUND(E406*F406,2)</f>
        <v>0</v>
      </c>
      <c r="H406" s="187"/>
      <c r="I406" s="188">
        <f>ROUND(E406*H406,2)</f>
        <v>0</v>
      </c>
      <c r="J406" s="187"/>
      <c r="K406" s="188">
        <f>ROUND(E406*J406,2)</f>
        <v>0</v>
      </c>
      <c r="L406" s="188">
        <v>21</v>
      </c>
      <c r="M406" s="188">
        <f>G406*(1+L406/100)</f>
        <v>0</v>
      </c>
      <c r="N406" s="186">
        <v>0</v>
      </c>
      <c r="O406" s="186">
        <f>ROUND(E406*N406,2)</f>
        <v>0</v>
      </c>
      <c r="P406" s="186">
        <v>0</v>
      </c>
      <c r="Q406" s="186">
        <f>ROUND(E406*P406,2)</f>
        <v>0</v>
      </c>
      <c r="R406" s="188"/>
      <c r="S406" s="188" t="s">
        <v>403</v>
      </c>
      <c r="T406" s="189" t="s">
        <v>987</v>
      </c>
      <c r="U406" s="162">
        <v>0</v>
      </c>
      <c r="V406" s="162">
        <f>ROUND(E406*U406,2)</f>
        <v>0</v>
      </c>
      <c r="W406" s="162"/>
      <c r="X406" s="162" t="s">
        <v>321</v>
      </c>
      <c r="Y406" s="162" t="s">
        <v>322</v>
      </c>
      <c r="Z406" s="151"/>
      <c r="AA406" s="151"/>
      <c r="AB406" s="151"/>
      <c r="AC406" s="151"/>
      <c r="AD406" s="151"/>
      <c r="AE406" s="151"/>
      <c r="AF406" s="151"/>
      <c r="AG406" s="151" t="s">
        <v>323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2" x14ac:dyDescent="0.2">
      <c r="A407" s="158"/>
      <c r="B407" s="159"/>
      <c r="C407" s="193" t="s">
        <v>1110</v>
      </c>
      <c r="D407" s="164"/>
      <c r="E407" s="165"/>
      <c r="F407" s="162"/>
      <c r="G407" s="162"/>
      <c r="H407" s="162"/>
      <c r="I407" s="162"/>
      <c r="J407" s="162"/>
      <c r="K407" s="162"/>
      <c r="L407" s="162"/>
      <c r="M407" s="162"/>
      <c r="N407" s="161"/>
      <c r="O407" s="161"/>
      <c r="P407" s="161"/>
      <c r="Q407" s="161"/>
      <c r="R407" s="162"/>
      <c r="S407" s="162"/>
      <c r="T407" s="162"/>
      <c r="U407" s="162"/>
      <c r="V407" s="162"/>
      <c r="W407" s="162"/>
      <c r="X407" s="162"/>
      <c r="Y407" s="162"/>
      <c r="Z407" s="151"/>
      <c r="AA407" s="151"/>
      <c r="AB407" s="151"/>
      <c r="AC407" s="151"/>
      <c r="AD407" s="151"/>
      <c r="AE407" s="151"/>
      <c r="AF407" s="151"/>
      <c r="AG407" s="151" t="s">
        <v>327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3" x14ac:dyDescent="0.2">
      <c r="A408" s="158"/>
      <c r="B408" s="159"/>
      <c r="C408" s="193" t="s">
        <v>1286</v>
      </c>
      <c r="D408" s="164"/>
      <c r="E408" s="165">
        <v>140</v>
      </c>
      <c r="F408" s="162"/>
      <c r="G408" s="162"/>
      <c r="H408" s="162"/>
      <c r="I408" s="162"/>
      <c r="J408" s="162"/>
      <c r="K408" s="162"/>
      <c r="L408" s="162"/>
      <c r="M408" s="162"/>
      <c r="N408" s="161"/>
      <c r="O408" s="161"/>
      <c r="P408" s="161"/>
      <c r="Q408" s="161"/>
      <c r="R408" s="162"/>
      <c r="S408" s="162"/>
      <c r="T408" s="162"/>
      <c r="U408" s="162"/>
      <c r="V408" s="162"/>
      <c r="W408" s="162"/>
      <c r="X408" s="162"/>
      <c r="Y408" s="162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83">
        <v>44</v>
      </c>
      <c r="B409" s="184" t="s">
        <v>1289</v>
      </c>
      <c r="C409" s="192" t="s">
        <v>1290</v>
      </c>
      <c r="D409" s="185" t="s">
        <v>318</v>
      </c>
      <c r="E409" s="186">
        <v>138</v>
      </c>
      <c r="F409" s="187"/>
      <c r="G409" s="188">
        <f>ROUND(E409*F409,2)</f>
        <v>0</v>
      </c>
      <c r="H409" s="187"/>
      <c r="I409" s="188">
        <f>ROUND(E409*H409,2)</f>
        <v>0</v>
      </c>
      <c r="J409" s="187"/>
      <c r="K409" s="188">
        <f>ROUND(E409*J409,2)</f>
        <v>0</v>
      </c>
      <c r="L409" s="188">
        <v>21</v>
      </c>
      <c r="M409" s="188">
        <f>G409*(1+L409/100)</f>
        <v>0</v>
      </c>
      <c r="N409" s="186">
        <v>0</v>
      </c>
      <c r="O409" s="186">
        <f>ROUND(E409*N409,2)</f>
        <v>0</v>
      </c>
      <c r="P409" s="186">
        <v>0</v>
      </c>
      <c r="Q409" s="186">
        <f>ROUND(E409*P409,2)</f>
        <v>0</v>
      </c>
      <c r="R409" s="188"/>
      <c r="S409" s="188" t="s">
        <v>403</v>
      </c>
      <c r="T409" s="189" t="s">
        <v>987</v>
      </c>
      <c r="U409" s="162">
        <v>0</v>
      </c>
      <c r="V409" s="162">
        <f>ROUND(E409*U409,2)</f>
        <v>0</v>
      </c>
      <c r="W409" s="162"/>
      <c r="X409" s="162" t="s">
        <v>321</v>
      </c>
      <c r="Y409" s="162" t="s">
        <v>322</v>
      </c>
      <c r="Z409" s="151"/>
      <c r="AA409" s="151"/>
      <c r="AB409" s="151"/>
      <c r="AC409" s="151"/>
      <c r="AD409" s="151"/>
      <c r="AE409" s="151"/>
      <c r="AF409" s="151"/>
      <c r="AG409" s="151" t="s">
        <v>323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2" x14ac:dyDescent="0.2">
      <c r="A410" s="158"/>
      <c r="B410" s="159"/>
      <c r="C410" s="193" t="s">
        <v>1291</v>
      </c>
      <c r="D410" s="164"/>
      <c r="E410" s="165"/>
      <c r="F410" s="162"/>
      <c r="G410" s="162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3" t="s">
        <v>1292</v>
      </c>
      <c r="D411" s="164"/>
      <c r="E411" s="165">
        <v>23</v>
      </c>
      <c r="F411" s="162"/>
      <c r="G411" s="162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62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3" t="s">
        <v>1293</v>
      </c>
      <c r="D412" s="164"/>
      <c r="E412" s="165">
        <v>25</v>
      </c>
      <c r="F412" s="162"/>
      <c r="G412" s="162"/>
      <c r="H412" s="162"/>
      <c r="I412" s="162"/>
      <c r="J412" s="162"/>
      <c r="K412" s="162"/>
      <c r="L412" s="162"/>
      <c r="M412" s="162"/>
      <c r="N412" s="161"/>
      <c r="O412" s="161"/>
      <c r="P412" s="161"/>
      <c r="Q412" s="161"/>
      <c r="R412" s="162"/>
      <c r="S412" s="162"/>
      <c r="T412" s="162"/>
      <c r="U412" s="162"/>
      <c r="V412" s="162"/>
      <c r="W412" s="162"/>
      <c r="X412" s="162"/>
      <c r="Y412" s="162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3" t="s">
        <v>1294</v>
      </c>
      <c r="D413" s="164"/>
      <c r="E413" s="165">
        <v>25</v>
      </c>
      <c r="F413" s="162"/>
      <c r="G413" s="162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62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3" t="s">
        <v>1295</v>
      </c>
      <c r="D414" s="164"/>
      <c r="E414" s="165">
        <v>2</v>
      </c>
      <c r="F414" s="162"/>
      <c r="G414" s="162"/>
      <c r="H414" s="162"/>
      <c r="I414" s="162"/>
      <c r="J414" s="162"/>
      <c r="K414" s="162"/>
      <c r="L414" s="162"/>
      <c r="M414" s="162"/>
      <c r="N414" s="161"/>
      <c r="O414" s="161"/>
      <c r="P414" s="161"/>
      <c r="Q414" s="161"/>
      <c r="R414" s="162"/>
      <c r="S414" s="162"/>
      <c r="T414" s="162"/>
      <c r="U414" s="162"/>
      <c r="V414" s="162"/>
      <c r="W414" s="162"/>
      <c r="X414" s="162"/>
      <c r="Y414" s="162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3" t="s">
        <v>1296</v>
      </c>
      <c r="D415" s="164"/>
      <c r="E415" s="165">
        <v>25</v>
      </c>
      <c r="F415" s="162"/>
      <c r="G415" s="162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62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3" t="s">
        <v>1297</v>
      </c>
      <c r="D416" s="164"/>
      <c r="E416" s="165">
        <v>25</v>
      </c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3" t="s">
        <v>1298</v>
      </c>
      <c r="D417" s="164"/>
      <c r="E417" s="165">
        <v>3</v>
      </c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62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3" x14ac:dyDescent="0.2">
      <c r="A418" s="158"/>
      <c r="B418" s="159"/>
      <c r="C418" s="193" t="s">
        <v>1299</v>
      </c>
      <c r="D418" s="164"/>
      <c r="E418" s="165">
        <v>10</v>
      </c>
      <c r="F418" s="162"/>
      <c r="G418" s="162"/>
      <c r="H418" s="162"/>
      <c r="I418" s="162"/>
      <c r="J418" s="162"/>
      <c r="K418" s="162"/>
      <c r="L418" s="162"/>
      <c r="M418" s="162"/>
      <c r="N418" s="161"/>
      <c r="O418" s="161"/>
      <c r="P418" s="161"/>
      <c r="Q418" s="161"/>
      <c r="R418" s="162"/>
      <c r="S418" s="162"/>
      <c r="T418" s="162"/>
      <c r="U418" s="162"/>
      <c r="V418" s="162"/>
      <c r="W418" s="162"/>
      <c r="X418" s="162"/>
      <c r="Y418" s="162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83">
        <v>45</v>
      </c>
      <c r="B419" s="184" t="s">
        <v>1300</v>
      </c>
      <c r="C419" s="192" t="s">
        <v>1301</v>
      </c>
      <c r="D419" s="185" t="s">
        <v>318</v>
      </c>
      <c r="E419" s="186">
        <v>9</v>
      </c>
      <c r="F419" s="187"/>
      <c r="G419" s="188">
        <f>ROUND(E419*F419,2)</f>
        <v>0</v>
      </c>
      <c r="H419" s="187"/>
      <c r="I419" s="188">
        <f>ROUND(E419*H419,2)</f>
        <v>0</v>
      </c>
      <c r="J419" s="187"/>
      <c r="K419" s="188">
        <f>ROUND(E419*J419,2)</f>
        <v>0</v>
      </c>
      <c r="L419" s="188">
        <v>21</v>
      </c>
      <c r="M419" s="188">
        <f>G419*(1+L419/100)</f>
        <v>0</v>
      </c>
      <c r="N419" s="186">
        <v>0</v>
      </c>
      <c r="O419" s="186">
        <f>ROUND(E419*N419,2)</f>
        <v>0</v>
      </c>
      <c r="P419" s="186">
        <v>0</v>
      </c>
      <c r="Q419" s="186">
        <f>ROUND(E419*P419,2)</f>
        <v>0</v>
      </c>
      <c r="R419" s="188"/>
      <c r="S419" s="188" t="s">
        <v>403</v>
      </c>
      <c r="T419" s="189" t="s">
        <v>987</v>
      </c>
      <c r="U419" s="162">
        <v>0</v>
      </c>
      <c r="V419" s="162">
        <f>ROUND(E419*U419,2)</f>
        <v>0</v>
      </c>
      <c r="W419" s="162"/>
      <c r="X419" s="162" t="s">
        <v>321</v>
      </c>
      <c r="Y419" s="162" t="s">
        <v>322</v>
      </c>
      <c r="Z419" s="151"/>
      <c r="AA419" s="151"/>
      <c r="AB419" s="151"/>
      <c r="AC419" s="151"/>
      <c r="AD419" s="151"/>
      <c r="AE419" s="151"/>
      <c r="AF419" s="151"/>
      <c r="AG419" s="151" t="s">
        <v>323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3" t="s">
        <v>1302</v>
      </c>
      <c r="D420" s="164"/>
      <c r="E420" s="165"/>
      <c r="F420" s="162"/>
      <c r="G420" s="162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3" t="s">
        <v>1303</v>
      </c>
      <c r="D421" s="164"/>
      <c r="E421" s="165">
        <v>9</v>
      </c>
      <c r="F421" s="162"/>
      <c r="G421" s="162"/>
      <c r="H421" s="162"/>
      <c r="I421" s="162"/>
      <c r="J421" s="162"/>
      <c r="K421" s="162"/>
      <c r="L421" s="162"/>
      <c r="M421" s="162"/>
      <c r="N421" s="161"/>
      <c r="O421" s="161"/>
      <c r="P421" s="161"/>
      <c r="Q421" s="161"/>
      <c r="R421" s="162"/>
      <c r="S421" s="162"/>
      <c r="T421" s="162"/>
      <c r="U421" s="162"/>
      <c r="V421" s="162"/>
      <c r="W421" s="162"/>
      <c r="X421" s="162"/>
      <c r="Y421" s="162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83">
        <v>46</v>
      </c>
      <c r="B422" s="184" t="s">
        <v>1304</v>
      </c>
      <c r="C422" s="192" t="s">
        <v>1305</v>
      </c>
      <c r="D422" s="185" t="s">
        <v>318</v>
      </c>
      <c r="E422" s="186">
        <v>1</v>
      </c>
      <c r="F422" s="187"/>
      <c r="G422" s="188">
        <f>ROUND(E422*F422,2)</f>
        <v>0</v>
      </c>
      <c r="H422" s="187"/>
      <c r="I422" s="188">
        <f>ROUND(E422*H422,2)</f>
        <v>0</v>
      </c>
      <c r="J422" s="187"/>
      <c r="K422" s="188">
        <f>ROUND(E422*J422,2)</f>
        <v>0</v>
      </c>
      <c r="L422" s="188">
        <v>21</v>
      </c>
      <c r="M422" s="188">
        <f>G422*(1+L422/100)</f>
        <v>0</v>
      </c>
      <c r="N422" s="186">
        <v>0</v>
      </c>
      <c r="O422" s="186">
        <f>ROUND(E422*N422,2)</f>
        <v>0</v>
      </c>
      <c r="P422" s="186">
        <v>0</v>
      </c>
      <c r="Q422" s="186">
        <f>ROUND(E422*P422,2)</f>
        <v>0</v>
      </c>
      <c r="R422" s="188"/>
      <c r="S422" s="188" t="s">
        <v>403</v>
      </c>
      <c r="T422" s="189" t="s">
        <v>987</v>
      </c>
      <c r="U422" s="162">
        <v>0</v>
      </c>
      <c r="V422" s="162">
        <f>ROUND(E422*U422,2)</f>
        <v>0</v>
      </c>
      <c r="W422" s="162"/>
      <c r="X422" s="162" t="s">
        <v>321</v>
      </c>
      <c r="Y422" s="162" t="s">
        <v>322</v>
      </c>
      <c r="Z422" s="151"/>
      <c r="AA422" s="151"/>
      <c r="AB422" s="151"/>
      <c r="AC422" s="151"/>
      <c r="AD422" s="151"/>
      <c r="AE422" s="151"/>
      <c r="AF422" s="151"/>
      <c r="AG422" s="151" t="s">
        <v>323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2" x14ac:dyDescent="0.2">
      <c r="A423" s="158"/>
      <c r="B423" s="159"/>
      <c r="C423" s="193" t="s">
        <v>1302</v>
      </c>
      <c r="D423" s="164"/>
      <c r="E423" s="165"/>
      <c r="F423" s="162"/>
      <c r="G423" s="162"/>
      <c r="H423" s="162"/>
      <c r="I423" s="162"/>
      <c r="J423" s="162"/>
      <c r="K423" s="162"/>
      <c r="L423" s="162"/>
      <c r="M423" s="162"/>
      <c r="N423" s="161"/>
      <c r="O423" s="161"/>
      <c r="P423" s="161"/>
      <c r="Q423" s="161"/>
      <c r="R423" s="162"/>
      <c r="S423" s="162"/>
      <c r="T423" s="162"/>
      <c r="U423" s="162"/>
      <c r="V423" s="162"/>
      <c r="W423" s="162"/>
      <c r="X423" s="162"/>
      <c r="Y423" s="162"/>
      <c r="Z423" s="151"/>
      <c r="AA423" s="151"/>
      <c r="AB423" s="151"/>
      <c r="AC423" s="151"/>
      <c r="AD423" s="151"/>
      <c r="AE423" s="151"/>
      <c r="AF423" s="151"/>
      <c r="AG423" s="151" t="s">
        <v>327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3" x14ac:dyDescent="0.2">
      <c r="A424" s="158"/>
      <c r="B424" s="159"/>
      <c r="C424" s="193" t="s">
        <v>1306</v>
      </c>
      <c r="D424" s="164"/>
      <c r="E424" s="165">
        <v>1</v>
      </c>
      <c r="F424" s="162"/>
      <c r="G424" s="162"/>
      <c r="H424" s="162"/>
      <c r="I424" s="162"/>
      <c r="J424" s="162"/>
      <c r="K424" s="162"/>
      <c r="L424" s="162"/>
      <c r="M424" s="162"/>
      <c r="N424" s="161"/>
      <c r="O424" s="161"/>
      <c r="P424" s="161"/>
      <c r="Q424" s="161"/>
      <c r="R424" s="162"/>
      <c r="S424" s="162"/>
      <c r="T424" s="162"/>
      <c r="U424" s="162"/>
      <c r="V424" s="162"/>
      <c r="W424" s="162"/>
      <c r="X424" s="162"/>
      <c r="Y424" s="162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83">
        <v>47</v>
      </c>
      <c r="B425" s="184" t="s">
        <v>1307</v>
      </c>
      <c r="C425" s="192" t="s">
        <v>1308</v>
      </c>
      <c r="D425" s="185" t="s">
        <v>318</v>
      </c>
      <c r="E425" s="186">
        <v>7</v>
      </c>
      <c r="F425" s="187"/>
      <c r="G425" s="188">
        <f>ROUND(E425*F425,2)</f>
        <v>0</v>
      </c>
      <c r="H425" s="187"/>
      <c r="I425" s="188">
        <f>ROUND(E425*H425,2)</f>
        <v>0</v>
      </c>
      <c r="J425" s="187"/>
      <c r="K425" s="188">
        <f>ROUND(E425*J425,2)</f>
        <v>0</v>
      </c>
      <c r="L425" s="188">
        <v>21</v>
      </c>
      <c r="M425" s="188">
        <f>G425*(1+L425/100)</f>
        <v>0</v>
      </c>
      <c r="N425" s="186">
        <v>0</v>
      </c>
      <c r="O425" s="186">
        <f>ROUND(E425*N425,2)</f>
        <v>0</v>
      </c>
      <c r="P425" s="186">
        <v>0</v>
      </c>
      <c r="Q425" s="186">
        <f>ROUND(E425*P425,2)</f>
        <v>0</v>
      </c>
      <c r="R425" s="188"/>
      <c r="S425" s="188" t="s">
        <v>403</v>
      </c>
      <c r="T425" s="189" t="s">
        <v>987</v>
      </c>
      <c r="U425" s="162">
        <v>0</v>
      </c>
      <c r="V425" s="162">
        <f>ROUND(E425*U425,2)</f>
        <v>0</v>
      </c>
      <c r="W425" s="162"/>
      <c r="X425" s="162" t="s">
        <v>321</v>
      </c>
      <c r="Y425" s="162" t="s">
        <v>322</v>
      </c>
      <c r="Z425" s="151"/>
      <c r="AA425" s="151"/>
      <c r="AB425" s="151"/>
      <c r="AC425" s="151"/>
      <c r="AD425" s="151"/>
      <c r="AE425" s="151"/>
      <c r="AF425" s="151"/>
      <c r="AG425" s="151" t="s">
        <v>323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">
      <c r="A426" s="158"/>
      <c r="B426" s="159"/>
      <c r="C426" s="193" t="s">
        <v>1291</v>
      </c>
      <c r="D426" s="164"/>
      <c r="E426" s="165"/>
      <c r="F426" s="162"/>
      <c r="G426" s="162"/>
      <c r="H426" s="162"/>
      <c r="I426" s="162"/>
      <c r="J426" s="162"/>
      <c r="K426" s="162"/>
      <c r="L426" s="162"/>
      <c r="M426" s="162"/>
      <c r="N426" s="161"/>
      <c r="O426" s="161"/>
      <c r="P426" s="161"/>
      <c r="Q426" s="161"/>
      <c r="R426" s="162"/>
      <c r="S426" s="162"/>
      <c r="T426" s="162"/>
      <c r="U426" s="162"/>
      <c r="V426" s="162"/>
      <c r="W426" s="162"/>
      <c r="X426" s="162"/>
      <c r="Y426" s="162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3" t="s">
        <v>1309</v>
      </c>
      <c r="D427" s="164"/>
      <c r="E427" s="165">
        <v>1</v>
      </c>
      <c r="F427" s="162"/>
      <c r="G427" s="162"/>
      <c r="H427" s="162"/>
      <c r="I427" s="162"/>
      <c r="J427" s="162"/>
      <c r="K427" s="162"/>
      <c r="L427" s="162"/>
      <c r="M427" s="162"/>
      <c r="N427" s="161"/>
      <c r="O427" s="161"/>
      <c r="P427" s="161"/>
      <c r="Q427" s="161"/>
      <c r="R427" s="162"/>
      <c r="S427" s="162"/>
      <c r="T427" s="162"/>
      <c r="U427" s="162"/>
      <c r="V427" s="162"/>
      <c r="W427" s="162"/>
      <c r="X427" s="162"/>
      <c r="Y427" s="162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3" t="s">
        <v>1310</v>
      </c>
      <c r="D428" s="164"/>
      <c r="E428" s="165">
        <v>2</v>
      </c>
      <c r="F428" s="162"/>
      <c r="G428" s="162"/>
      <c r="H428" s="162"/>
      <c r="I428" s="162"/>
      <c r="J428" s="162"/>
      <c r="K428" s="162"/>
      <c r="L428" s="162"/>
      <c r="M428" s="162"/>
      <c r="N428" s="161"/>
      <c r="O428" s="161"/>
      <c r="P428" s="161"/>
      <c r="Q428" s="161"/>
      <c r="R428" s="162"/>
      <c r="S428" s="162"/>
      <c r="T428" s="162"/>
      <c r="U428" s="162"/>
      <c r="V428" s="162"/>
      <c r="W428" s="162"/>
      <c r="X428" s="162"/>
      <c r="Y428" s="162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">
      <c r="A429" s="158"/>
      <c r="B429" s="159"/>
      <c r="C429" s="193" t="s">
        <v>1311</v>
      </c>
      <c r="D429" s="164"/>
      <c r="E429" s="165">
        <v>2</v>
      </c>
      <c r="F429" s="162"/>
      <c r="G429" s="162"/>
      <c r="H429" s="162"/>
      <c r="I429" s="162"/>
      <c r="J429" s="162"/>
      <c r="K429" s="162"/>
      <c r="L429" s="162"/>
      <c r="M429" s="162"/>
      <c r="N429" s="161"/>
      <c r="O429" s="161"/>
      <c r="P429" s="161"/>
      <c r="Q429" s="161"/>
      <c r="R429" s="162"/>
      <c r="S429" s="162"/>
      <c r="T429" s="162"/>
      <c r="U429" s="162"/>
      <c r="V429" s="162"/>
      <c r="W429" s="162"/>
      <c r="X429" s="162"/>
      <c r="Y429" s="162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3" t="s">
        <v>1312</v>
      </c>
      <c r="D430" s="164"/>
      <c r="E430" s="165">
        <v>2</v>
      </c>
      <c r="F430" s="162"/>
      <c r="G430" s="162"/>
      <c r="H430" s="162"/>
      <c r="I430" s="162"/>
      <c r="J430" s="162"/>
      <c r="K430" s="162"/>
      <c r="L430" s="162"/>
      <c r="M430" s="162"/>
      <c r="N430" s="161"/>
      <c r="O430" s="161"/>
      <c r="P430" s="161"/>
      <c r="Q430" s="161"/>
      <c r="R430" s="162"/>
      <c r="S430" s="162"/>
      <c r="T430" s="162"/>
      <c r="U430" s="162"/>
      <c r="V430" s="162"/>
      <c r="W430" s="162"/>
      <c r="X430" s="162"/>
      <c r="Y430" s="162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83">
        <v>48</v>
      </c>
      <c r="B431" s="184" t="s">
        <v>1313</v>
      </c>
      <c r="C431" s="192" t="s">
        <v>1314</v>
      </c>
      <c r="D431" s="185" t="s">
        <v>318</v>
      </c>
      <c r="E431" s="186">
        <v>1</v>
      </c>
      <c r="F431" s="187"/>
      <c r="G431" s="188">
        <f>ROUND(E431*F431,2)</f>
        <v>0</v>
      </c>
      <c r="H431" s="187"/>
      <c r="I431" s="188">
        <f>ROUND(E431*H431,2)</f>
        <v>0</v>
      </c>
      <c r="J431" s="187"/>
      <c r="K431" s="188">
        <f>ROUND(E431*J431,2)</f>
        <v>0</v>
      </c>
      <c r="L431" s="188">
        <v>21</v>
      </c>
      <c r="M431" s="188">
        <f>G431*(1+L431/100)</f>
        <v>0</v>
      </c>
      <c r="N431" s="186">
        <v>0</v>
      </c>
      <c r="O431" s="186">
        <f>ROUND(E431*N431,2)</f>
        <v>0</v>
      </c>
      <c r="P431" s="186">
        <v>0</v>
      </c>
      <c r="Q431" s="186">
        <f>ROUND(E431*P431,2)</f>
        <v>0</v>
      </c>
      <c r="R431" s="188"/>
      <c r="S431" s="188" t="s">
        <v>403</v>
      </c>
      <c r="T431" s="189" t="s">
        <v>987</v>
      </c>
      <c r="U431" s="162">
        <v>0</v>
      </c>
      <c r="V431" s="162">
        <f>ROUND(E431*U431,2)</f>
        <v>0</v>
      </c>
      <c r="W431" s="162"/>
      <c r="X431" s="162" t="s">
        <v>321</v>
      </c>
      <c r="Y431" s="162" t="s">
        <v>322</v>
      </c>
      <c r="Z431" s="151"/>
      <c r="AA431" s="151"/>
      <c r="AB431" s="151"/>
      <c r="AC431" s="151"/>
      <c r="AD431" s="151"/>
      <c r="AE431" s="151"/>
      <c r="AF431" s="151"/>
      <c r="AG431" s="151" t="s">
        <v>323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2" x14ac:dyDescent="0.2">
      <c r="A432" s="158"/>
      <c r="B432" s="159"/>
      <c r="C432" s="193" t="s">
        <v>1291</v>
      </c>
      <c r="D432" s="164"/>
      <c r="E432" s="165"/>
      <c r="F432" s="162"/>
      <c r="G432" s="162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62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3" t="s">
        <v>1309</v>
      </c>
      <c r="D433" s="164"/>
      <c r="E433" s="165">
        <v>1</v>
      </c>
      <c r="F433" s="162"/>
      <c r="G433" s="162"/>
      <c r="H433" s="162"/>
      <c r="I433" s="162"/>
      <c r="J433" s="162"/>
      <c r="K433" s="162"/>
      <c r="L433" s="162"/>
      <c r="M433" s="162"/>
      <c r="N433" s="161"/>
      <c r="O433" s="161"/>
      <c r="P433" s="161"/>
      <c r="Q433" s="161"/>
      <c r="R433" s="162"/>
      <c r="S433" s="162"/>
      <c r="T433" s="162"/>
      <c r="U433" s="162"/>
      <c r="V433" s="162"/>
      <c r="W433" s="162"/>
      <c r="X433" s="162"/>
      <c r="Y433" s="162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83">
        <v>49</v>
      </c>
      <c r="B434" s="184" t="s">
        <v>1315</v>
      </c>
      <c r="C434" s="192" t="s">
        <v>1316</v>
      </c>
      <c r="D434" s="185" t="s">
        <v>318</v>
      </c>
      <c r="E434" s="186">
        <v>24</v>
      </c>
      <c r="F434" s="187"/>
      <c r="G434" s="188">
        <f>ROUND(E434*F434,2)</f>
        <v>0</v>
      </c>
      <c r="H434" s="187"/>
      <c r="I434" s="188">
        <f>ROUND(E434*H434,2)</f>
        <v>0</v>
      </c>
      <c r="J434" s="187"/>
      <c r="K434" s="188">
        <f>ROUND(E434*J434,2)</f>
        <v>0</v>
      </c>
      <c r="L434" s="188">
        <v>21</v>
      </c>
      <c r="M434" s="188">
        <f>G434*(1+L434/100)</f>
        <v>0</v>
      </c>
      <c r="N434" s="186">
        <v>0</v>
      </c>
      <c r="O434" s="186">
        <f>ROUND(E434*N434,2)</f>
        <v>0</v>
      </c>
      <c r="P434" s="186">
        <v>0</v>
      </c>
      <c r="Q434" s="186">
        <f>ROUND(E434*P434,2)</f>
        <v>0</v>
      </c>
      <c r="R434" s="188"/>
      <c r="S434" s="188" t="s">
        <v>403</v>
      </c>
      <c r="T434" s="189" t="s">
        <v>987</v>
      </c>
      <c r="U434" s="162">
        <v>0</v>
      </c>
      <c r="V434" s="162">
        <f>ROUND(E434*U434,2)</f>
        <v>0</v>
      </c>
      <c r="W434" s="162"/>
      <c r="X434" s="162" t="s">
        <v>321</v>
      </c>
      <c r="Y434" s="162" t="s">
        <v>322</v>
      </c>
      <c r="Z434" s="151"/>
      <c r="AA434" s="151"/>
      <c r="AB434" s="151"/>
      <c r="AC434" s="151"/>
      <c r="AD434" s="151"/>
      <c r="AE434" s="151"/>
      <c r="AF434" s="151"/>
      <c r="AG434" s="151" t="s">
        <v>323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2" x14ac:dyDescent="0.2">
      <c r="A435" s="158"/>
      <c r="B435" s="159"/>
      <c r="C435" s="193" t="s">
        <v>1291</v>
      </c>
      <c r="D435" s="164"/>
      <c r="E435" s="165"/>
      <c r="F435" s="162"/>
      <c r="G435" s="162"/>
      <c r="H435" s="162"/>
      <c r="I435" s="162"/>
      <c r="J435" s="162"/>
      <c r="K435" s="162"/>
      <c r="L435" s="162"/>
      <c r="M435" s="162"/>
      <c r="N435" s="161"/>
      <c r="O435" s="161"/>
      <c r="P435" s="161"/>
      <c r="Q435" s="161"/>
      <c r="R435" s="162"/>
      <c r="S435" s="162"/>
      <c r="T435" s="162"/>
      <c r="U435" s="162"/>
      <c r="V435" s="162"/>
      <c r="W435" s="162"/>
      <c r="X435" s="162"/>
      <c r="Y435" s="162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3" t="s">
        <v>1317</v>
      </c>
      <c r="D436" s="164"/>
      <c r="E436" s="165">
        <v>1</v>
      </c>
      <c r="F436" s="162"/>
      <c r="G436" s="162"/>
      <c r="H436" s="162"/>
      <c r="I436" s="162"/>
      <c r="J436" s="162"/>
      <c r="K436" s="162"/>
      <c r="L436" s="162"/>
      <c r="M436" s="162"/>
      <c r="N436" s="161"/>
      <c r="O436" s="161"/>
      <c r="P436" s="161"/>
      <c r="Q436" s="161"/>
      <c r="R436" s="162"/>
      <c r="S436" s="162"/>
      <c r="T436" s="162"/>
      <c r="U436" s="162"/>
      <c r="V436" s="162"/>
      <c r="W436" s="162"/>
      <c r="X436" s="162"/>
      <c r="Y436" s="162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3" t="s">
        <v>1318</v>
      </c>
      <c r="D437" s="164"/>
      <c r="E437" s="165">
        <v>23</v>
      </c>
      <c r="F437" s="162"/>
      <c r="G437" s="162"/>
      <c r="H437" s="162"/>
      <c r="I437" s="162"/>
      <c r="J437" s="162"/>
      <c r="K437" s="162"/>
      <c r="L437" s="162"/>
      <c r="M437" s="162"/>
      <c r="N437" s="161"/>
      <c r="O437" s="161"/>
      <c r="P437" s="161"/>
      <c r="Q437" s="161"/>
      <c r="R437" s="162"/>
      <c r="S437" s="162"/>
      <c r="T437" s="162"/>
      <c r="U437" s="162"/>
      <c r="V437" s="162"/>
      <c r="W437" s="162"/>
      <c r="X437" s="162"/>
      <c r="Y437" s="162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x14ac:dyDescent="0.2">
      <c r="A438" s="176" t="s">
        <v>314</v>
      </c>
      <c r="B438" s="177" t="s">
        <v>152</v>
      </c>
      <c r="C438" s="191" t="s">
        <v>153</v>
      </c>
      <c r="D438" s="178"/>
      <c r="E438" s="179"/>
      <c r="F438" s="180"/>
      <c r="G438" s="180">
        <f>SUMIF(AG439:AG703,"&lt;&gt;NOR",G439:G703)</f>
        <v>0</v>
      </c>
      <c r="H438" s="180"/>
      <c r="I438" s="180">
        <f>SUM(I439:I703)</f>
        <v>0</v>
      </c>
      <c r="J438" s="180"/>
      <c r="K438" s="180">
        <f>SUM(K439:K703)</f>
        <v>0</v>
      </c>
      <c r="L438" s="180"/>
      <c r="M438" s="180">
        <f>SUM(M439:M703)</f>
        <v>0</v>
      </c>
      <c r="N438" s="179"/>
      <c r="O438" s="179">
        <f>SUM(O439:O703)</f>
        <v>2087.5400000000004</v>
      </c>
      <c r="P438" s="179"/>
      <c r="Q438" s="179">
        <f>SUM(Q439:Q703)</f>
        <v>0</v>
      </c>
      <c r="R438" s="180"/>
      <c r="S438" s="180"/>
      <c r="T438" s="181"/>
      <c r="U438" s="175"/>
      <c r="V438" s="175">
        <f>SUM(V439:V703)</f>
        <v>5362.1399999999994</v>
      </c>
      <c r="W438" s="175"/>
      <c r="X438" s="175"/>
      <c r="Y438" s="175"/>
      <c r="AG438" t="s">
        <v>315</v>
      </c>
    </row>
    <row r="439" spans="1:60" outlineLevel="1" x14ac:dyDescent="0.2">
      <c r="A439" s="183">
        <v>50</v>
      </c>
      <c r="B439" s="184" t="s">
        <v>1319</v>
      </c>
      <c r="C439" s="192" t="s">
        <v>1320</v>
      </c>
      <c r="D439" s="185" t="s">
        <v>373</v>
      </c>
      <c r="E439" s="186">
        <v>75.509699999999995</v>
      </c>
      <c r="F439" s="187"/>
      <c r="G439" s="188">
        <f>ROUND(E439*F439,2)</f>
        <v>0</v>
      </c>
      <c r="H439" s="187"/>
      <c r="I439" s="188">
        <f>ROUND(E439*H439,2)</f>
        <v>0</v>
      </c>
      <c r="J439" s="187"/>
      <c r="K439" s="188">
        <f>ROUND(E439*J439,2)</f>
        <v>0</v>
      </c>
      <c r="L439" s="188">
        <v>21</v>
      </c>
      <c r="M439" s="188">
        <f>G439*(1+L439/100)</f>
        <v>0</v>
      </c>
      <c r="N439" s="186">
        <v>2.5249999999999999</v>
      </c>
      <c r="O439" s="186">
        <f>ROUND(E439*N439,2)</f>
        <v>190.66</v>
      </c>
      <c r="P439" s="186">
        <v>0</v>
      </c>
      <c r="Q439" s="186">
        <f>ROUND(E439*P439,2)</f>
        <v>0</v>
      </c>
      <c r="R439" s="188" t="s">
        <v>319</v>
      </c>
      <c r="S439" s="188" t="s">
        <v>320</v>
      </c>
      <c r="T439" s="189" t="s">
        <v>320</v>
      </c>
      <c r="U439" s="162">
        <v>3.2130000000000001</v>
      </c>
      <c r="V439" s="162">
        <f>ROUND(E439*U439,2)</f>
        <v>242.61</v>
      </c>
      <c r="W439" s="162"/>
      <c r="X439" s="162" t="s">
        <v>321</v>
      </c>
      <c r="Y439" s="162" t="s">
        <v>322</v>
      </c>
      <c r="Z439" s="151"/>
      <c r="AA439" s="151"/>
      <c r="AB439" s="151"/>
      <c r="AC439" s="151"/>
      <c r="AD439" s="151"/>
      <c r="AE439" s="151"/>
      <c r="AF439" s="151"/>
      <c r="AG439" s="151" t="s">
        <v>323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278" t="s">
        <v>1321</v>
      </c>
      <c r="D440" s="279"/>
      <c r="E440" s="279"/>
      <c r="F440" s="279"/>
      <c r="G440" s="279"/>
      <c r="H440" s="162"/>
      <c r="I440" s="162"/>
      <c r="J440" s="162"/>
      <c r="K440" s="162"/>
      <c r="L440" s="162"/>
      <c r="M440" s="162"/>
      <c r="N440" s="161"/>
      <c r="O440" s="161"/>
      <c r="P440" s="161"/>
      <c r="Q440" s="161"/>
      <c r="R440" s="162"/>
      <c r="S440" s="162"/>
      <c r="T440" s="162"/>
      <c r="U440" s="162"/>
      <c r="V440" s="162"/>
      <c r="W440" s="162"/>
      <c r="X440" s="162"/>
      <c r="Y440" s="162"/>
      <c r="Z440" s="151"/>
      <c r="AA440" s="151"/>
      <c r="AB440" s="151"/>
      <c r="AC440" s="151"/>
      <c r="AD440" s="151"/>
      <c r="AE440" s="151"/>
      <c r="AF440" s="151"/>
      <c r="AG440" s="151" t="s">
        <v>325</v>
      </c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2" x14ac:dyDescent="0.2">
      <c r="A441" s="158"/>
      <c r="B441" s="159"/>
      <c r="C441" s="282" t="s">
        <v>1322</v>
      </c>
      <c r="D441" s="283"/>
      <c r="E441" s="283"/>
      <c r="F441" s="283"/>
      <c r="G441" s="283"/>
      <c r="H441" s="162"/>
      <c r="I441" s="162"/>
      <c r="J441" s="162"/>
      <c r="K441" s="162"/>
      <c r="L441" s="162"/>
      <c r="M441" s="162"/>
      <c r="N441" s="161"/>
      <c r="O441" s="161"/>
      <c r="P441" s="161"/>
      <c r="Q441" s="161"/>
      <c r="R441" s="162"/>
      <c r="S441" s="162"/>
      <c r="T441" s="162"/>
      <c r="U441" s="162"/>
      <c r="V441" s="162"/>
      <c r="W441" s="162"/>
      <c r="X441" s="162"/>
      <c r="Y441" s="162"/>
      <c r="Z441" s="151"/>
      <c r="AA441" s="151"/>
      <c r="AB441" s="151"/>
      <c r="AC441" s="151"/>
      <c r="AD441" s="151"/>
      <c r="AE441" s="151"/>
      <c r="AF441" s="151"/>
      <c r="AG441" s="151" t="s">
        <v>344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2" x14ac:dyDescent="0.2">
      <c r="A442" s="158"/>
      <c r="B442" s="159"/>
      <c r="C442" s="193" t="s">
        <v>360</v>
      </c>
      <c r="D442" s="164"/>
      <c r="E442" s="165"/>
      <c r="F442" s="162"/>
      <c r="G442" s="162"/>
      <c r="H442" s="162"/>
      <c r="I442" s="162"/>
      <c r="J442" s="162"/>
      <c r="K442" s="162"/>
      <c r="L442" s="162"/>
      <c r="M442" s="162"/>
      <c r="N442" s="161"/>
      <c r="O442" s="161"/>
      <c r="P442" s="161"/>
      <c r="Q442" s="161"/>
      <c r="R442" s="162"/>
      <c r="S442" s="162"/>
      <c r="T442" s="162"/>
      <c r="U442" s="162"/>
      <c r="V442" s="162"/>
      <c r="W442" s="162"/>
      <c r="X442" s="162"/>
      <c r="Y442" s="162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3" t="s">
        <v>1323</v>
      </c>
      <c r="D443" s="164"/>
      <c r="E443" s="165">
        <v>71.91</v>
      </c>
      <c r="F443" s="162"/>
      <c r="G443" s="162"/>
      <c r="H443" s="162"/>
      <c r="I443" s="162"/>
      <c r="J443" s="162"/>
      <c r="K443" s="162"/>
      <c r="L443" s="162"/>
      <c r="M443" s="162"/>
      <c r="N443" s="161"/>
      <c r="O443" s="161"/>
      <c r="P443" s="161"/>
      <c r="Q443" s="161"/>
      <c r="R443" s="162"/>
      <c r="S443" s="162"/>
      <c r="T443" s="162"/>
      <c r="U443" s="162"/>
      <c r="V443" s="162"/>
      <c r="W443" s="162"/>
      <c r="X443" s="162"/>
      <c r="Y443" s="162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4" t="s">
        <v>375</v>
      </c>
      <c r="D444" s="169"/>
      <c r="E444" s="170">
        <v>3.6</v>
      </c>
      <c r="F444" s="162"/>
      <c r="G444" s="162"/>
      <c r="H444" s="162"/>
      <c r="I444" s="162"/>
      <c r="J444" s="162"/>
      <c r="K444" s="162"/>
      <c r="L444" s="162"/>
      <c r="M444" s="162"/>
      <c r="N444" s="161"/>
      <c r="O444" s="161"/>
      <c r="P444" s="161"/>
      <c r="Q444" s="161"/>
      <c r="R444" s="162"/>
      <c r="S444" s="162"/>
      <c r="T444" s="162"/>
      <c r="U444" s="162"/>
      <c r="V444" s="162"/>
      <c r="W444" s="162"/>
      <c r="X444" s="162"/>
      <c r="Y444" s="162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4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83">
        <v>51</v>
      </c>
      <c r="B445" s="184" t="s">
        <v>1324</v>
      </c>
      <c r="C445" s="192" t="s">
        <v>1325</v>
      </c>
      <c r="D445" s="185" t="s">
        <v>373</v>
      </c>
      <c r="E445" s="186">
        <v>352.86200000000002</v>
      </c>
      <c r="F445" s="187"/>
      <c r="G445" s="188">
        <f>ROUND(E445*F445,2)</f>
        <v>0</v>
      </c>
      <c r="H445" s="187"/>
      <c r="I445" s="188">
        <f>ROUND(E445*H445,2)</f>
        <v>0</v>
      </c>
      <c r="J445" s="187"/>
      <c r="K445" s="188">
        <f>ROUND(E445*J445,2)</f>
        <v>0</v>
      </c>
      <c r="L445" s="188">
        <v>21</v>
      </c>
      <c r="M445" s="188">
        <f>G445*(1+L445/100)</f>
        <v>0</v>
      </c>
      <c r="N445" s="186">
        <v>2.5249999999999999</v>
      </c>
      <c r="O445" s="186">
        <f>ROUND(E445*N445,2)</f>
        <v>890.98</v>
      </c>
      <c r="P445" s="186">
        <v>0</v>
      </c>
      <c r="Q445" s="186">
        <f>ROUND(E445*P445,2)</f>
        <v>0</v>
      </c>
      <c r="R445" s="188" t="s">
        <v>319</v>
      </c>
      <c r="S445" s="188" t="s">
        <v>320</v>
      </c>
      <c r="T445" s="189" t="s">
        <v>320</v>
      </c>
      <c r="U445" s="162">
        <v>3.2130000000000001</v>
      </c>
      <c r="V445" s="162">
        <f>ROUND(E445*U445,2)</f>
        <v>1133.75</v>
      </c>
      <c r="W445" s="162"/>
      <c r="X445" s="162" t="s">
        <v>321</v>
      </c>
      <c r="Y445" s="162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78" t="s">
        <v>1321</v>
      </c>
      <c r="D446" s="279"/>
      <c r="E446" s="279"/>
      <c r="F446" s="279"/>
      <c r="G446" s="279"/>
      <c r="H446" s="162"/>
      <c r="I446" s="162"/>
      <c r="J446" s="162"/>
      <c r="K446" s="162"/>
      <c r="L446" s="162"/>
      <c r="M446" s="162"/>
      <c r="N446" s="161"/>
      <c r="O446" s="161"/>
      <c r="P446" s="161"/>
      <c r="Q446" s="161"/>
      <c r="R446" s="162"/>
      <c r="S446" s="162"/>
      <c r="T446" s="162"/>
      <c r="U446" s="162"/>
      <c r="V446" s="162"/>
      <c r="W446" s="162"/>
      <c r="X446" s="162"/>
      <c r="Y446" s="162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282" t="s">
        <v>1322</v>
      </c>
      <c r="D447" s="283"/>
      <c r="E447" s="283"/>
      <c r="F447" s="283"/>
      <c r="G447" s="283"/>
      <c r="H447" s="162"/>
      <c r="I447" s="162"/>
      <c r="J447" s="162"/>
      <c r="K447" s="162"/>
      <c r="L447" s="162"/>
      <c r="M447" s="162"/>
      <c r="N447" s="161"/>
      <c r="O447" s="161"/>
      <c r="P447" s="161"/>
      <c r="Q447" s="161"/>
      <c r="R447" s="162"/>
      <c r="S447" s="162"/>
      <c r="T447" s="162"/>
      <c r="U447" s="162"/>
      <c r="V447" s="162"/>
      <c r="W447" s="162"/>
      <c r="X447" s="162"/>
      <c r="Y447" s="162"/>
      <c r="Z447" s="151"/>
      <c r="AA447" s="151"/>
      <c r="AB447" s="151"/>
      <c r="AC447" s="151"/>
      <c r="AD447" s="151"/>
      <c r="AE447" s="151"/>
      <c r="AF447" s="151"/>
      <c r="AG447" s="151" t="s">
        <v>344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2" x14ac:dyDescent="0.2">
      <c r="A448" s="158"/>
      <c r="B448" s="159"/>
      <c r="C448" s="193" t="s">
        <v>360</v>
      </c>
      <c r="D448" s="164"/>
      <c r="E448" s="165"/>
      <c r="F448" s="162"/>
      <c r="G448" s="162"/>
      <c r="H448" s="162"/>
      <c r="I448" s="162"/>
      <c r="J448" s="162"/>
      <c r="K448" s="162"/>
      <c r="L448" s="162"/>
      <c r="M448" s="162"/>
      <c r="N448" s="161"/>
      <c r="O448" s="161"/>
      <c r="P448" s="161"/>
      <c r="Q448" s="161"/>
      <c r="R448" s="162"/>
      <c r="S448" s="162"/>
      <c r="T448" s="162"/>
      <c r="U448" s="162"/>
      <c r="V448" s="162"/>
      <c r="W448" s="162"/>
      <c r="X448" s="162"/>
      <c r="Y448" s="162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3" t="s">
        <v>1326</v>
      </c>
      <c r="D449" s="164"/>
      <c r="E449" s="165">
        <v>86.3</v>
      </c>
      <c r="F449" s="162"/>
      <c r="G449" s="162"/>
      <c r="H449" s="162"/>
      <c r="I449" s="162"/>
      <c r="J449" s="162"/>
      <c r="K449" s="162"/>
      <c r="L449" s="162"/>
      <c r="M449" s="162"/>
      <c r="N449" s="161"/>
      <c r="O449" s="161"/>
      <c r="P449" s="161"/>
      <c r="Q449" s="161"/>
      <c r="R449" s="162"/>
      <c r="S449" s="162"/>
      <c r="T449" s="162"/>
      <c r="U449" s="162"/>
      <c r="V449" s="162"/>
      <c r="W449" s="162"/>
      <c r="X449" s="162"/>
      <c r="Y449" s="162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3" t="s">
        <v>694</v>
      </c>
      <c r="D450" s="164"/>
      <c r="E450" s="165"/>
      <c r="F450" s="162"/>
      <c r="G450" s="162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3" t="s">
        <v>695</v>
      </c>
      <c r="D451" s="164"/>
      <c r="E451" s="165"/>
      <c r="F451" s="162"/>
      <c r="G451" s="162"/>
      <c r="H451" s="162"/>
      <c r="I451" s="162"/>
      <c r="J451" s="162"/>
      <c r="K451" s="162"/>
      <c r="L451" s="162"/>
      <c r="M451" s="162"/>
      <c r="N451" s="161"/>
      <c r="O451" s="161"/>
      <c r="P451" s="161"/>
      <c r="Q451" s="161"/>
      <c r="R451" s="162"/>
      <c r="S451" s="162"/>
      <c r="T451" s="162"/>
      <c r="U451" s="162"/>
      <c r="V451" s="162"/>
      <c r="W451" s="162"/>
      <c r="X451" s="162"/>
      <c r="Y451" s="162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3" t="s">
        <v>1327</v>
      </c>
      <c r="D452" s="164"/>
      <c r="E452" s="165">
        <v>66.64</v>
      </c>
      <c r="F452" s="162"/>
      <c r="G452" s="162"/>
      <c r="H452" s="162"/>
      <c r="I452" s="162"/>
      <c r="J452" s="162"/>
      <c r="K452" s="162"/>
      <c r="L452" s="162"/>
      <c r="M452" s="162"/>
      <c r="N452" s="161"/>
      <c r="O452" s="161"/>
      <c r="P452" s="161"/>
      <c r="Q452" s="161"/>
      <c r="R452" s="162"/>
      <c r="S452" s="162"/>
      <c r="T452" s="162"/>
      <c r="U452" s="162"/>
      <c r="V452" s="162"/>
      <c r="W452" s="162"/>
      <c r="X452" s="162"/>
      <c r="Y452" s="162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3" t="s">
        <v>698</v>
      </c>
      <c r="D453" s="164"/>
      <c r="E453" s="165"/>
      <c r="F453" s="162"/>
      <c r="G453" s="162"/>
      <c r="H453" s="162"/>
      <c r="I453" s="162"/>
      <c r="J453" s="162"/>
      <c r="K453" s="162"/>
      <c r="L453" s="162"/>
      <c r="M453" s="162"/>
      <c r="N453" s="161"/>
      <c r="O453" s="161"/>
      <c r="P453" s="161"/>
      <c r="Q453" s="161"/>
      <c r="R453" s="162"/>
      <c r="S453" s="162"/>
      <c r="T453" s="162"/>
      <c r="U453" s="162"/>
      <c r="V453" s="162"/>
      <c r="W453" s="162"/>
      <c r="X453" s="162"/>
      <c r="Y453" s="162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3" t="s">
        <v>1327</v>
      </c>
      <c r="D454" s="164"/>
      <c r="E454" s="165">
        <v>66.64</v>
      </c>
      <c r="F454" s="162"/>
      <c r="G454" s="162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3" t="s">
        <v>700</v>
      </c>
      <c r="D455" s="164"/>
      <c r="E455" s="165"/>
      <c r="F455" s="162"/>
      <c r="G455" s="162"/>
      <c r="H455" s="162"/>
      <c r="I455" s="162"/>
      <c r="J455" s="162"/>
      <c r="K455" s="162"/>
      <c r="L455" s="162"/>
      <c r="M455" s="162"/>
      <c r="N455" s="161"/>
      <c r="O455" s="161"/>
      <c r="P455" s="161"/>
      <c r="Q455" s="161"/>
      <c r="R455" s="162"/>
      <c r="S455" s="162"/>
      <c r="T455" s="162"/>
      <c r="U455" s="162"/>
      <c r="V455" s="162"/>
      <c r="W455" s="162"/>
      <c r="X455" s="162"/>
      <c r="Y455" s="162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3" t="s">
        <v>1327</v>
      </c>
      <c r="D456" s="164"/>
      <c r="E456" s="165">
        <v>66.64</v>
      </c>
      <c r="F456" s="162"/>
      <c r="G456" s="162"/>
      <c r="H456" s="162"/>
      <c r="I456" s="162"/>
      <c r="J456" s="162"/>
      <c r="K456" s="162"/>
      <c r="L456" s="162"/>
      <c r="M456" s="162"/>
      <c r="N456" s="161"/>
      <c r="O456" s="161"/>
      <c r="P456" s="161"/>
      <c r="Q456" s="161"/>
      <c r="R456" s="162"/>
      <c r="S456" s="162"/>
      <c r="T456" s="162"/>
      <c r="U456" s="162"/>
      <c r="V456" s="162"/>
      <c r="W456" s="162"/>
      <c r="X456" s="162"/>
      <c r="Y456" s="162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3" t="s">
        <v>701</v>
      </c>
      <c r="D457" s="164"/>
      <c r="E457" s="165"/>
      <c r="F457" s="162"/>
      <c r="G457" s="162"/>
      <c r="H457" s="162"/>
      <c r="I457" s="162"/>
      <c r="J457" s="162"/>
      <c r="K457" s="162"/>
      <c r="L457" s="162"/>
      <c r="M457" s="162"/>
      <c r="N457" s="161"/>
      <c r="O457" s="161"/>
      <c r="P457" s="161"/>
      <c r="Q457" s="161"/>
      <c r="R457" s="162"/>
      <c r="S457" s="162"/>
      <c r="T457" s="162"/>
      <c r="U457" s="162"/>
      <c r="V457" s="162"/>
      <c r="W457" s="162"/>
      <c r="X457" s="162"/>
      <c r="Y457" s="162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3" t="s">
        <v>1327</v>
      </c>
      <c r="D458" s="164"/>
      <c r="E458" s="165">
        <v>66.64</v>
      </c>
      <c r="F458" s="162"/>
      <c r="G458" s="162"/>
      <c r="H458" s="162"/>
      <c r="I458" s="162"/>
      <c r="J458" s="162"/>
      <c r="K458" s="162"/>
      <c r="L458" s="162"/>
      <c r="M458" s="162"/>
      <c r="N458" s="161"/>
      <c r="O458" s="161"/>
      <c r="P458" s="161"/>
      <c r="Q458" s="161"/>
      <c r="R458" s="162"/>
      <c r="S458" s="162"/>
      <c r="T458" s="162"/>
      <c r="U458" s="162"/>
      <c r="V458" s="162"/>
      <c r="W458" s="162"/>
      <c r="X458" s="162"/>
      <c r="Y458" s="162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83">
        <v>52</v>
      </c>
      <c r="B459" s="184" t="s">
        <v>1328</v>
      </c>
      <c r="C459" s="192" t="s">
        <v>1329</v>
      </c>
      <c r="D459" s="185" t="s">
        <v>373</v>
      </c>
      <c r="E459" s="186">
        <v>143.828</v>
      </c>
      <c r="F459" s="187"/>
      <c r="G459" s="188">
        <f>ROUND(E459*F459,2)</f>
        <v>0</v>
      </c>
      <c r="H459" s="187"/>
      <c r="I459" s="188">
        <f>ROUND(E459*H459,2)</f>
        <v>0</v>
      </c>
      <c r="J459" s="187"/>
      <c r="K459" s="188">
        <f>ROUND(E459*J459,2)</f>
        <v>0</v>
      </c>
      <c r="L459" s="188">
        <v>21</v>
      </c>
      <c r="M459" s="188">
        <f>G459*(1+L459/100)</f>
        <v>0</v>
      </c>
      <c r="N459" s="186">
        <v>2.5249999999999999</v>
      </c>
      <c r="O459" s="186">
        <f>ROUND(E459*N459,2)</f>
        <v>363.17</v>
      </c>
      <c r="P459" s="186">
        <v>0</v>
      </c>
      <c r="Q459" s="186">
        <f>ROUND(E459*P459,2)</f>
        <v>0</v>
      </c>
      <c r="R459" s="188" t="s">
        <v>319</v>
      </c>
      <c r="S459" s="188" t="s">
        <v>320</v>
      </c>
      <c r="T459" s="189" t="s">
        <v>320</v>
      </c>
      <c r="U459" s="162">
        <v>2.58</v>
      </c>
      <c r="V459" s="162">
        <f>ROUND(E459*U459,2)</f>
        <v>371.08</v>
      </c>
      <c r="W459" s="162"/>
      <c r="X459" s="162" t="s">
        <v>321</v>
      </c>
      <c r="Y459" s="162" t="s">
        <v>322</v>
      </c>
      <c r="Z459" s="151"/>
      <c r="AA459" s="151"/>
      <c r="AB459" s="151"/>
      <c r="AC459" s="151"/>
      <c r="AD459" s="151"/>
      <c r="AE459" s="151"/>
      <c r="AF459" s="151"/>
      <c r="AG459" s="151" t="s">
        <v>323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278" t="s">
        <v>1321</v>
      </c>
      <c r="D460" s="279"/>
      <c r="E460" s="279"/>
      <c r="F460" s="279"/>
      <c r="G460" s="279"/>
      <c r="H460" s="162"/>
      <c r="I460" s="162"/>
      <c r="J460" s="162"/>
      <c r="K460" s="162"/>
      <c r="L460" s="162"/>
      <c r="M460" s="162"/>
      <c r="N460" s="161"/>
      <c r="O460" s="161"/>
      <c r="P460" s="161"/>
      <c r="Q460" s="161"/>
      <c r="R460" s="162"/>
      <c r="S460" s="162"/>
      <c r="T460" s="162"/>
      <c r="U460" s="162"/>
      <c r="V460" s="162"/>
      <c r="W460" s="162"/>
      <c r="X460" s="162"/>
      <c r="Y460" s="162"/>
      <c r="Z460" s="151"/>
      <c r="AA460" s="151"/>
      <c r="AB460" s="151"/>
      <c r="AC460" s="151"/>
      <c r="AD460" s="151"/>
      <c r="AE460" s="151"/>
      <c r="AF460" s="151"/>
      <c r="AG460" s="151" t="s">
        <v>325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2" x14ac:dyDescent="0.2">
      <c r="A461" s="158"/>
      <c r="B461" s="159"/>
      <c r="C461" s="282" t="s">
        <v>1322</v>
      </c>
      <c r="D461" s="283"/>
      <c r="E461" s="283"/>
      <c r="F461" s="283"/>
      <c r="G461" s="283"/>
      <c r="H461" s="162"/>
      <c r="I461" s="162"/>
      <c r="J461" s="162"/>
      <c r="K461" s="162"/>
      <c r="L461" s="162"/>
      <c r="M461" s="162"/>
      <c r="N461" s="161"/>
      <c r="O461" s="161"/>
      <c r="P461" s="161"/>
      <c r="Q461" s="161"/>
      <c r="R461" s="162"/>
      <c r="S461" s="162"/>
      <c r="T461" s="162"/>
      <c r="U461" s="162"/>
      <c r="V461" s="162"/>
      <c r="W461" s="162"/>
      <c r="X461" s="162"/>
      <c r="Y461" s="162"/>
      <c r="Z461" s="151"/>
      <c r="AA461" s="151"/>
      <c r="AB461" s="151"/>
      <c r="AC461" s="151"/>
      <c r="AD461" s="151"/>
      <c r="AE461" s="151"/>
      <c r="AF461" s="151"/>
      <c r="AG461" s="151" t="s">
        <v>344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">
      <c r="A462" s="158"/>
      <c r="B462" s="159"/>
      <c r="C462" s="193" t="s">
        <v>360</v>
      </c>
      <c r="D462" s="164"/>
      <c r="E462" s="165"/>
      <c r="F462" s="162"/>
      <c r="G462" s="162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3" t="s">
        <v>1330</v>
      </c>
      <c r="D463" s="164"/>
      <c r="E463" s="165">
        <v>143.83000000000001</v>
      </c>
      <c r="F463" s="162"/>
      <c r="G463" s="162"/>
      <c r="H463" s="162"/>
      <c r="I463" s="162"/>
      <c r="J463" s="162"/>
      <c r="K463" s="162"/>
      <c r="L463" s="162"/>
      <c r="M463" s="162"/>
      <c r="N463" s="161"/>
      <c r="O463" s="161"/>
      <c r="P463" s="161"/>
      <c r="Q463" s="161"/>
      <c r="R463" s="162"/>
      <c r="S463" s="162"/>
      <c r="T463" s="162"/>
      <c r="U463" s="162"/>
      <c r="V463" s="162"/>
      <c r="W463" s="162"/>
      <c r="X463" s="162"/>
      <c r="Y463" s="162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83">
        <v>53</v>
      </c>
      <c r="B464" s="184" t="s">
        <v>1331</v>
      </c>
      <c r="C464" s="192" t="s">
        <v>1332</v>
      </c>
      <c r="D464" s="185" t="s">
        <v>373</v>
      </c>
      <c r="E464" s="186">
        <v>26.170490000000001</v>
      </c>
      <c r="F464" s="187"/>
      <c r="G464" s="188">
        <f>ROUND(E464*F464,2)</f>
        <v>0</v>
      </c>
      <c r="H464" s="187"/>
      <c r="I464" s="188">
        <f>ROUND(E464*H464,2)</f>
        <v>0</v>
      </c>
      <c r="J464" s="187"/>
      <c r="K464" s="188">
        <f>ROUND(E464*J464,2)</f>
        <v>0</v>
      </c>
      <c r="L464" s="188">
        <v>21</v>
      </c>
      <c r="M464" s="188">
        <f>G464*(1+L464/100)</f>
        <v>0</v>
      </c>
      <c r="N464" s="186">
        <v>2.5249999999999999</v>
      </c>
      <c r="O464" s="186">
        <f>ROUND(E464*N464,2)</f>
        <v>66.08</v>
      </c>
      <c r="P464" s="186">
        <v>0</v>
      </c>
      <c r="Q464" s="186">
        <f>ROUND(E464*P464,2)</f>
        <v>0</v>
      </c>
      <c r="R464" s="188" t="s">
        <v>319</v>
      </c>
      <c r="S464" s="188" t="s">
        <v>320</v>
      </c>
      <c r="T464" s="189" t="s">
        <v>320</v>
      </c>
      <c r="U464" s="162">
        <v>2.58</v>
      </c>
      <c r="V464" s="162">
        <f>ROUND(E464*U464,2)</f>
        <v>67.52</v>
      </c>
      <c r="W464" s="162"/>
      <c r="X464" s="162" t="s">
        <v>321</v>
      </c>
      <c r="Y464" s="162" t="s">
        <v>322</v>
      </c>
      <c r="Z464" s="151"/>
      <c r="AA464" s="151"/>
      <c r="AB464" s="151"/>
      <c r="AC464" s="151"/>
      <c r="AD464" s="151"/>
      <c r="AE464" s="151"/>
      <c r="AF464" s="151"/>
      <c r="AG464" s="151" t="s">
        <v>323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2" x14ac:dyDescent="0.2">
      <c r="A465" s="158"/>
      <c r="B465" s="159"/>
      <c r="C465" s="278" t="s">
        <v>1321</v>
      </c>
      <c r="D465" s="279"/>
      <c r="E465" s="279"/>
      <c r="F465" s="279"/>
      <c r="G465" s="279"/>
      <c r="H465" s="162"/>
      <c r="I465" s="162"/>
      <c r="J465" s="162"/>
      <c r="K465" s="162"/>
      <c r="L465" s="162"/>
      <c r="M465" s="162"/>
      <c r="N465" s="161"/>
      <c r="O465" s="161"/>
      <c r="P465" s="161"/>
      <c r="Q465" s="161"/>
      <c r="R465" s="162"/>
      <c r="S465" s="162"/>
      <c r="T465" s="162"/>
      <c r="U465" s="162"/>
      <c r="V465" s="162"/>
      <c r="W465" s="162"/>
      <c r="X465" s="162"/>
      <c r="Y465" s="162"/>
      <c r="Z465" s="151"/>
      <c r="AA465" s="151"/>
      <c r="AB465" s="151"/>
      <c r="AC465" s="151"/>
      <c r="AD465" s="151"/>
      <c r="AE465" s="151"/>
      <c r="AF465" s="151"/>
      <c r="AG465" s="151" t="s">
        <v>325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">
      <c r="A466" s="158"/>
      <c r="B466" s="159"/>
      <c r="C466" s="282" t="s">
        <v>1322</v>
      </c>
      <c r="D466" s="283"/>
      <c r="E466" s="283"/>
      <c r="F466" s="283"/>
      <c r="G466" s="283"/>
      <c r="H466" s="162"/>
      <c r="I466" s="162"/>
      <c r="J466" s="162"/>
      <c r="K466" s="162"/>
      <c r="L466" s="162"/>
      <c r="M466" s="162"/>
      <c r="N466" s="161"/>
      <c r="O466" s="161"/>
      <c r="P466" s="161"/>
      <c r="Q466" s="161"/>
      <c r="R466" s="162"/>
      <c r="S466" s="162"/>
      <c r="T466" s="162"/>
      <c r="U466" s="162"/>
      <c r="V466" s="162"/>
      <c r="W466" s="162"/>
      <c r="X466" s="162"/>
      <c r="Y466" s="162"/>
      <c r="Z466" s="151"/>
      <c r="AA466" s="151"/>
      <c r="AB466" s="151"/>
      <c r="AC466" s="151"/>
      <c r="AD466" s="151"/>
      <c r="AE466" s="151"/>
      <c r="AF466" s="151"/>
      <c r="AG466" s="151" t="s">
        <v>344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2" x14ac:dyDescent="0.2">
      <c r="A467" s="158"/>
      <c r="B467" s="159"/>
      <c r="C467" s="193" t="s">
        <v>1333</v>
      </c>
      <c r="D467" s="164"/>
      <c r="E467" s="165"/>
      <c r="F467" s="162"/>
      <c r="G467" s="162"/>
      <c r="H467" s="162"/>
      <c r="I467" s="162"/>
      <c r="J467" s="162"/>
      <c r="K467" s="162"/>
      <c r="L467" s="162"/>
      <c r="M467" s="162"/>
      <c r="N467" s="161"/>
      <c r="O467" s="161"/>
      <c r="P467" s="161"/>
      <c r="Q467" s="161"/>
      <c r="R467" s="162"/>
      <c r="S467" s="162"/>
      <c r="T467" s="162"/>
      <c r="U467" s="162"/>
      <c r="V467" s="162"/>
      <c r="W467" s="162"/>
      <c r="X467" s="162"/>
      <c r="Y467" s="162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3" t="s">
        <v>335</v>
      </c>
      <c r="D468" s="164"/>
      <c r="E468" s="165"/>
      <c r="F468" s="162"/>
      <c r="G468" s="162"/>
      <c r="H468" s="162"/>
      <c r="I468" s="162"/>
      <c r="J468" s="162"/>
      <c r="K468" s="162"/>
      <c r="L468" s="162"/>
      <c r="M468" s="162"/>
      <c r="N468" s="161"/>
      <c r="O468" s="161"/>
      <c r="P468" s="161"/>
      <c r="Q468" s="161"/>
      <c r="R468" s="162"/>
      <c r="S468" s="162"/>
      <c r="T468" s="162"/>
      <c r="U468" s="162"/>
      <c r="V468" s="162"/>
      <c r="W468" s="162"/>
      <c r="X468" s="162"/>
      <c r="Y468" s="162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3" t="s">
        <v>1334</v>
      </c>
      <c r="D469" s="164"/>
      <c r="E469" s="165">
        <v>2.15</v>
      </c>
      <c r="F469" s="162"/>
      <c r="G469" s="162"/>
      <c r="H469" s="162"/>
      <c r="I469" s="162"/>
      <c r="J469" s="162"/>
      <c r="K469" s="162"/>
      <c r="L469" s="162"/>
      <c r="M469" s="162"/>
      <c r="N469" s="161"/>
      <c r="O469" s="161"/>
      <c r="P469" s="161"/>
      <c r="Q469" s="161"/>
      <c r="R469" s="162"/>
      <c r="S469" s="162"/>
      <c r="T469" s="162"/>
      <c r="U469" s="162"/>
      <c r="V469" s="162"/>
      <c r="W469" s="162"/>
      <c r="X469" s="162"/>
      <c r="Y469" s="162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3" t="s">
        <v>1335</v>
      </c>
      <c r="D470" s="164"/>
      <c r="E470" s="165">
        <v>10.07</v>
      </c>
      <c r="F470" s="162"/>
      <c r="G470" s="162"/>
      <c r="H470" s="162"/>
      <c r="I470" s="162"/>
      <c r="J470" s="162"/>
      <c r="K470" s="162"/>
      <c r="L470" s="162"/>
      <c r="M470" s="162"/>
      <c r="N470" s="161"/>
      <c r="O470" s="161"/>
      <c r="P470" s="161"/>
      <c r="Q470" s="161"/>
      <c r="R470" s="162"/>
      <c r="S470" s="162"/>
      <c r="T470" s="162"/>
      <c r="U470" s="162"/>
      <c r="V470" s="162"/>
      <c r="W470" s="162"/>
      <c r="X470" s="162"/>
      <c r="Y470" s="162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3" t="s">
        <v>1336</v>
      </c>
      <c r="D471" s="164"/>
      <c r="E471" s="165">
        <v>1.86</v>
      </c>
      <c r="F471" s="162"/>
      <c r="G471" s="162"/>
      <c r="H471" s="162"/>
      <c r="I471" s="162"/>
      <c r="J471" s="162"/>
      <c r="K471" s="162"/>
      <c r="L471" s="162"/>
      <c r="M471" s="162"/>
      <c r="N471" s="161"/>
      <c r="O471" s="161"/>
      <c r="P471" s="161"/>
      <c r="Q471" s="161"/>
      <c r="R471" s="162"/>
      <c r="S471" s="162"/>
      <c r="T471" s="162"/>
      <c r="U471" s="162"/>
      <c r="V471" s="162"/>
      <c r="W471" s="162"/>
      <c r="X471" s="162"/>
      <c r="Y471" s="162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3" t="s">
        <v>1337</v>
      </c>
      <c r="D472" s="164"/>
      <c r="E472" s="165">
        <v>2.86</v>
      </c>
      <c r="F472" s="162"/>
      <c r="G472" s="162"/>
      <c r="H472" s="162"/>
      <c r="I472" s="162"/>
      <c r="J472" s="162"/>
      <c r="K472" s="162"/>
      <c r="L472" s="162"/>
      <c r="M472" s="162"/>
      <c r="N472" s="161"/>
      <c r="O472" s="161"/>
      <c r="P472" s="161"/>
      <c r="Q472" s="161"/>
      <c r="R472" s="162"/>
      <c r="S472" s="162"/>
      <c r="T472" s="162"/>
      <c r="U472" s="162"/>
      <c r="V472" s="162"/>
      <c r="W472" s="162"/>
      <c r="X472" s="162"/>
      <c r="Y472" s="162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3" t="s">
        <v>1338</v>
      </c>
      <c r="D473" s="164"/>
      <c r="E473" s="165">
        <v>0.8</v>
      </c>
      <c r="F473" s="162"/>
      <c r="G473" s="162"/>
      <c r="H473" s="162"/>
      <c r="I473" s="162"/>
      <c r="J473" s="162"/>
      <c r="K473" s="162"/>
      <c r="L473" s="162"/>
      <c r="M473" s="162"/>
      <c r="N473" s="161"/>
      <c r="O473" s="161"/>
      <c r="P473" s="161"/>
      <c r="Q473" s="161"/>
      <c r="R473" s="162"/>
      <c r="S473" s="162"/>
      <c r="T473" s="162"/>
      <c r="U473" s="162"/>
      <c r="V473" s="162"/>
      <c r="W473" s="162"/>
      <c r="X473" s="162"/>
      <c r="Y473" s="162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3" t="s">
        <v>1339</v>
      </c>
      <c r="D474" s="164"/>
      <c r="E474" s="165"/>
      <c r="F474" s="162"/>
      <c r="G474" s="162"/>
      <c r="H474" s="162"/>
      <c r="I474" s="162"/>
      <c r="J474" s="162"/>
      <c r="K474" s="162"/>
      <c r="L474" s="162"/>
      <c r="M474" s="162"/>
      <c r="N474" s="161"/>
      <c r="O474" s="161"/>
      <c r="P474" s="161"/>
      <c r="Q474" s="161"/>
      <c r="R474" s="162"/>
      <c r="S474" s="162"/>
      <c r="T474" s="162"/>
      <c r="U474" s="162"/>
      <c r="V474" s="162"/>
      <c r="W474" s="162"/>
      <c r="X474" s="162"/>
      <c r="Y474" s="162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3" t="s">
        <v>1340</v>
      </c>
      <c r="D475" s="164"/>
      <c r="E475" s="165">
        <v>0.11</v>
      </c>
      <c r="F475" s="162"/>
      <c r="G475" s="162"/>
      <c r="H475" s="162"/>
      <c r="I475" s="162"/>
      <c r="J475" s="162"/>
      <c r="K475" s="162"/>
      <c r="L475" s="162"/>
      <c r="M475" s="162"/>
      <c r="N475" s="161"/>
      <c r="O475" s="161"/>
      <c r="P475" s="161"/>
      <c r="Q475" s="161"/>
      <c r="R475" s="162"/>
      <c r="S475" s="162"/>
      <c r="T475" s="162"/>
      <c r="U475" s="162"/>
      <c r="V475" s="162"/>
      <c r="W475" s="162"/>
      <c r="X475" s="162"/>
      <c r="Y475" s="162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3" t="s">
        <v>1341</v>
      </c>
      <c r="D476" s="164"/>
      <c r="E476" s="165">
        <v>3.63</v>
      </c>
      <c r="F476" s="162"/>
      <c r="G476" s="162"/>
      <c r="H476" s="162"/>
      <c r="I476" s="162"/>
      <c r="J476" s="162"/>
      <c r="K476" s="162"/>
      <c r="L476" s="162"/>
      <c r="M476" s="162"/>
      <c r="N476" s="161"/>
      <c r="O476" s="161"/>
      <c r="P476" s="161"/>
      <c r="Q476" s="161"/>
      <c r="R476" s="162"/>
      <c r="S476" s="162"/>
      <c r="T476" s="162"/>
      <c r="U476" s="162"/>
      <c r="V476" s="162"/>
      <c r="W476" s="162"/>
      <c r="X476" s="162"/>
      <c r="Y476" s="162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3" t="s">
        <v>1342</v>
      </c>
      <c r="D477" s="164"/>
      <c r="E477" s="165">
        <v>1.05</v>
      </c>
      <c r="F477" s="162"/>
      <c r="G477" s="162"/>
      <c r="H477" s="162"/>
      <c r="I477" s="162"/>
      <c r="J477" s="162"/>
      <c r="K477" s="162"/>
      <c r="L477" s="162"/>
      <c r="M477" s="162"/>
      <c r="N477" s="161"/>
      <c r="O477" s="161"/>
      <c r="P477" s="161"/>
      <c r="Q477" s="161"/>
      <c r="R477" s="162"/>
      <c r="S477" s="162"/>
      <c r="T477" s="162"/>
      <c r="U477" s="162"/>
      <c r="V477" s="162"/>
      <c r="W477" s="162"/>
      <c r="X477" s="162"/>
      <c r="Y477" s="162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3" t="s">
        <v>1343</v>
      </c>
      <c r="D478" s="164"/>
      <c r="E478" s="165">
        <v>1.32</v>
      </c>
      <c r="F478" s="162"/>
      <c r="G478" s="162"/>
      <c r="H478" s="162"/>
      <c r="I478" s="162"/>
      <c r="J478" s="162"/>
      <c r="K478" s="162"/>
      <c r="L478" s="162"/>
      <c r="M478" s="162"/>
      <c r="N478" s="161"/>
      <c r="O478" s="161"/>
      <c r="P478" s="161"/>
      <c r="Q478" s="161"/>
      <c r="R478" s="162"/>
      <c r="S478" s="162"/>
      <c r="T478" s="162"/>
      <c r="U478" s="162"/>
      <c r="V478" s="162"/>
      <c r="W478" s="162"/>
      <c r="X478" s="162"/>
      <c r="Y478" s="162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3" t="s">
        <v>566</v>
      </c>
      <c r="D479" s="164"/>
      <c r="E479" s="165"/>
      <c r="F479" s="162"/>
      <c r="G479" s="162"/>
      <c r="H479" s="162"/>
      <c r="I479" s="162"/>
      <c r="J479" s="162"/>
      <c r="K479" s="162"/>
      <c r="L479" s="162"/>
      <c r="M479" s="162"/>
      <c r="N479" s="161"/>
      <c r="O479" s="161"/>
      <c r="P479" s="161"/>
      <c r="Q479" s="161"/>
      <c r="R479" s="162"/>
      <c r="S479" s="162"/>
      <c r="T479" s="162"/>
      <c r="U479" s="162"/>
      <c r="V479" s="162"/>
      <c r="W479" s="162"/>
      <c r="X479" s="162"/>
      <c r="Y479" s="162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3" t="s">
        <v>1344</v>
      </c>
      <c r="D480" s="164"/>
      <c r="E480" s="165">
        <v>0.91</v>
      </c>
      <c r="F480" s="162"/>
      <c r="G480" s="162"/>
      <c r="H480" s="162"/>
      <c r="I480" s="162"/>
      <c r="J480" s="162"/>
      <c r="K480" s="162"/>
      <c r="L480" s="162"/>
      <c r="M480" s="162"/>
      <c r="N480" s="161"/>
      <c r="O480" s="161"/>
      <c r="P480" s="161"/>
      <c r="Q480" s="161"/>
      <c r="R480" s="162"/>
      <c r="S480" s="162"/>
      <c r="T480" s="162"/>
      <c r="U480" s="162"/>
      <c r="V480" s="162"/>
      <c r="W480" s="162"/>
      <c r="X480" s="162"/>
      <c r="Y480" s="162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3" t="s">
        <v>1345</v>
      </c>
      <c r="D481" s="164"/>
      <c r="E481" s="165">
        <v>0.26</v>
      </c>
      <c r="F481" s="162"/>
      <c r="G481" s="162"/>
      <c r="H481" s="162"/>
      <c r="I481" s="162"/>
      <c r="J481" s="162"/>
      <c r="K481" s="162"/>
      <c r="L481" s="162"/>
      <c r="M481" s="162"/>
      <c r="N481" s="161"/>
      <c r="O481" s="161"/>
      <c r="P481" s="161"/>
      <c r="Q481" s="161"/>
      <c r="R481" s="162"/>
      <c r="S481" s="162"/>
      <c r="T481" s="162"/>
      <c r="U481" s="162"/>
      <c r="V481" s="162"/>
      <c r="W481" s="162"/>
      <c r="X481" s="162"/>
      <c r="Y481" s="162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3" t="s">
        <v>1346</v>
      </c>
      <c r="D482" s="164"/>
      <c r="E482" s="165">
        <v>0.19</v>
      </c>
      <c r="F482" s="162"/>
      <c r="G482" s="162"/>
      <c r="H482" s="162"/>
      <c r="I482" s="162"/>
      <c r="J482" s="162"/>
      <c r="K482" s="162"/>
      <c r="L482" s="162"/>
      <c r="M482" s="162"/>
      <c r="N482" s="161"/>
      <c r="O482" s="161"/>
      <c r="P482" s="161"/>
      <c r="Q482" s="161"/>
      <c r="R482" s="162"/>
      <c r="S482" s="162"/>
      <c r="T482" s="162"/>
      <c r="U482" s="162"/>
      <c r="V482" s="162"/>
      <c r="W482" s="162"/>
      <c r="X482" s="162"/>
      <c r="Y482" s="162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3" t="s">
        <v>1347</v>
      </c>
      <c r="D483" s="164"/>
      <c r="E483" s="165">
        <v>0.06</v>
      </c>
      <c r="F483" s="162"/>
      <c r="G483" s="162"/>
      <c r="H483" s="162"/>
      <c r="I483" s="162"/>
      <c r="J483" s="162"/>
      <c r="K483" s="162"/>
      <c r="L483" s="162"/>
      <c r="M483" s="162"/>
      <c r="N483" s="161"/>
      <c r="O483" s="161"/>
      <c r="P483" s="161"/>
      <c r="Q483" s="161"/>
      <c r="R483" s="162"/>
      <c r="S483" s="162"/>
      <c r="T483" s="162"/>
      <c r="U483" s="162"/>
      <c r="V483" s="162"/>
      <c r="W483" s="162"/>
      <c r="X483" s="162"/>
      <c r="Y483" s="162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4" t="s">
        <v>1277</v>
      </c>
      <c r="D484" s="169"/>
      <c r="E484" s="170">
        <v>0.88</v>
      </c>
      <c r="F484" s="162"/>
      <c r="G484" s="162"/>
      <c r="H484" s="162"/>
      <c r="I484" s="162"/>
      <c r="J484" s="162"/>
      <c r="K484" s="162"/>
      <c r="L484" s="162"/>
      <c r="M484" s="162"/>
      <c r="N484" s="161"/>
      <c r="O484" s="161"/>
      <c r="P484" s="161"/>
      <c r="Q484" s="161"/>
      <c r="R484" s="162"/>
      <c r="S484" s="162"/>
      <c r="T484" s="162"/>
      <c r="U484" s="162"/>
      <c r="V484" s="162"/>
      <c r="W484" s="162"/>
      <c r="X484" s="162"/>
      <c r="Y484" s="162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4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83">
        <v>54</v>
      </c>
      <c r="B485" s="184" t="s">
        <v>1348</v>
      </c>
      <c r="C485" s="192" t="s">
        <v>1349</v>
      </c>
      <c r="D485" s="185" t="s">
        <v>373</v>
      </c>
      <c r="E485" s="186">
        <v>2.8035000000000001</v>
      </c>
      <c r="F485" s="187"/>
      <c r="G485" s="188">
        <f>ROUND(E485*F485,2)</f>
        <v>0</v>
      </c>
      <c r="H485" s="187"/>
      <c r="I485" s="188">
        <f>ROUND(E485*H485,2)</f>
        <v>0</v>
      </c>
      <c r="J485" s="187"/>
      <c r="K485" s="188">
        <f>ROUND(E485*J485,2)</f>
        <v>0</v>
      </c>
      <c r="L485" s="188">
        <v>21</v>
      </c>
      <c r="M485" s="188">
        <f>G485*(1+L485/100)</f>
        <v>0</v>
      </c>
      <c r="N485" s="186">
        <v>2.5249999999999999</v>
      </c>
      <c r="O485" s="186">
        <f>ROUND(E485*N485,2)</f>
        <v>7.08</v>
      </c>
      <c r="P485" s="186">
        <v>0</v>
      </c>
      <c r="Q485" s="186">
        <f>ROUND(E485*P485,2)</f>
        <v>0</v>
      </c>
      <c r="R485" s="188" t="s">
        <v>319</v>
      </c>
      <c r="S485" s="188" t="s">
        <v>320</v>
      </c>
      <c r="T485" s="189" t="s">
        <v>320</v>
      </c>
      <c r="U485" s="162">
        <v>2.3170000000000002</v>
      </c>
      <c r="V485" s="162">
        <f>ROUND(E485*U485,2)</f>
        <v>6.5</v>
      </c>
      <c r="W485" s="162"/>
      <c r="X485" s="162" t="s">
        <v>321</v>
      </c>
      <c r="Y485" s="162" t="s">
        <v>322</v>
      </c>
      <c r="Z485" s="151"/>
      <c r="AA485" s="151"/>
      <c r="AB485" s="151"/>
      <c r="AC485" s="151"/>
      <c r="AD485" s="151"/>
      <c r="AE485" s="151"/>
      <c r="AF485" s="151"/>
      <c r="AG485" s="151" t="s">
        <v>323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278" t="s">
        <v>1321</v>
      </c>
      <c r="D486" s="279"/>
      <c r="E486" s="279"/>
      <c r="F486" s="279"/>
      <c r="G486" s="279"/>
      <c r="H486" s="162"/>
      <c r="I486" s="162"/>
      <c r="J486" s="162"/>
      <c r="K486" s="162"/>
      <c r="L486" s="162"/>
      <c r="M486" s="162"/>
      <c r="N486" s="161"/>
      <c r="O486" s="161"/>
      <c r="P486" s="161"/>
      <c r="Q486" s="161"/>
      <c r="R486" s="162"/>
      <c r="S486" s="162"/>
      <c r="T486" s="162"/>
      <c r="U486" s="162"/>
      <c r="V486" s="162"/>
      <c r="W486" s="162"/>
      <c r="X486" s="162"/>
      <c r="Y486" s="162"/>
      <c r="Z486" s="151"/>
      <c r="AA486" s="151"/>
      <c r="AB486" s="151"/>
      <c r="AC486" s="151"/>
      <c r="AD486" s="151"/>
      <c r="AE486" s="151"/>
      <c r="AF486" s="151"/>
      <c r="AG486" s="151" t="s">
        <v>325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82" t="s">
        <v>1322</v>
      </c>
      <c r="D487" s="283"/>
      <c r="E487" s="283"/>
      <c r="F487" s="283"/>
      <c r="G487" s="283"/>
      <c r="H487" s="162"/>
      <c r="I487" s="162"/>
      <c r="J487" s="162"/>
      <c r="K487" s="162"/>
      <c r="L487" s="162"/>
      <c r="M487" s="162"/>
      <c r="N487" s="161"/>
      <c r="O487" s="161"/>
      <c r="P487" s="161"/>
      <c r="Q487" s="161"/>
      <c r="R487" s="162"/>
      <c r="S487" s="162"/>
      <c r="T487" s="162"/>
      <c r="U487" s="162"/>
      <c r="V487" s="162"/>
      <c r="W487" s="162"/>
      <c r="X487" s="162"/>
      <c r="Y487" s="162"/>
      <c r="Z487" s="151"/>
      <c r="AA487" s="151"/>
      <c r="AB487" s="151"/>
      <c r="AC487" s="151"/>
      <c r="AD487" s="151"/>
      <c r="AE487" s="151"/>
      <c r="AF487" s="151"/>
      <c r="AG487" s="151" t="s">
        <v>344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3" t="s">
        <v>1350</v>
      </c>
      <c r="D488" s="164"/>
      <c r="E488" s="165"/>
      <c r="F488" s="162"/>
      <c r="G488" s="162"/>
      <c r="H488" s="162"/>
      <c r="I488" s="162"/>
      <c r="J488" s="162"/>
      <c r="K488" s="162"/>
      <c r="L488" s="162"/>
      <c r="M488" s="162"/>
      <c r="N488" s="161"/>
      <c r="O488" s="161"/>
      <c r="P488" s="161"/>
      <c r="Q488" s="161"/>
      <c r="R488" s="162"/>
      <c r="S488" s="162"/>
      <c r="T488" s="162"/>
      <c r="U488" s="162"/>
      <c r="V488" s="162"/>
      <c r="W488" s="162"/>
      <c r="X488" s="162"/>
      <c r="Y488" s="162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3" t="s">
        <v>1351</v>
      </c>
      <c r="D489" s="164"/>
      <c r="E489" s="165">
        <v>2.8</v>
      </c>
      <c r="F489" s="162"/>
      <c r="G489" s="162"/>
      <c r="H489" s="162"/>
      <c r="I489" s="162"/>
      <c r="J489" s="162"/>
      <c r="K489" s="162"/>
      <c r="L489" s="162"/>
      <c r="M489" s="162"/>
      <c r="N489" s="161"/>
      <c r="O489" s="161"/>
      <c r="P489" s="161"/>
      <c r="Q489" s="161"/>
      <c r="R489" s="162"/>
      <c r="S489" s="162"/>
      <c r="T489" s="162"/>
      <c r="U489" s="162"/>
      <c r="V489" s="162"/>
      <c r="W489" s="162"/>
      <c r="X489" s="162"/>
      <c r="Y489" s="162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3">
        <v>55</v>
      </c>
      <c r="B490" s="184" t="s">
        <v>1352</v>
      </c>
      <c r="C490" s="192" t="s">
        <v>1353</v>
      </c>
      <c r="D490" s="185" t="s">
        <v>373</v>
      </c>
      <c r="E490" s="186">
        <v>181.749</v>
      </c>
      <c r="F490" s="187"/>
      <c r="G490" s="188">
        <f>ROUND(E490*F490,2)</f>
        <v>0</v>
      </c>
      <c r="H490" s="187"/>
      <c r="I490" s="188">
        <f>ROUND(E490*H490,2)</f>
        <v>0</v>
      </c>
      <c r="J490" s="187"/>
      <c r="K490" s="188">
        <f>ROUND(E490*J490,2)</f>
        <v>0</v>
      </c>
      <c r="L490" s="188">
        <v>21</v>
      </c>
      <c r="M490" s="188">
        <f>G490*(1+L490/100)</f>
        <v>0</v>
      </c>
      <c r="N490" s="186">
        <v>2.5249999999999999</v>
      </c>
      <c r="O490" s="186">
        <f>ROUND(E490*N490,2)</f>
        <v>458.92</v>
      </c>
      <c r="P490" s="186">
        <v>0</v>
      </c>
      <c r="Q490" s="186">
        <f>ROUND(E490*P490,2)</f>
        <v>0</v>
      </c>
      <c r="R490" s="188" t="s">
        <v>319</v>
      </c>
      <c r="S490" s="188" t="s">
        <v>320</v>
      </c>
      <c r="T490" s="189" t="s">
        <v>320</v>
      </c>
      <c r="U490" s="162">
        <v>2.3170000000000002</v>
      </c>
      <c r="V490" s="162">
        <f>ROUND(E490*U490,2)</f>
        <v>421.11</v>
      </c>
      <c r="W490" s="162"/>
      <c r="X490" s="162" t="s">
        <v>321</v>
      </c>
      <c r="Y490" s="162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78" t="s">
        <v>1321</v>
      </c>
      <c r="D491" s="279"/>
      <c r="E491" s="279"/>
      <c r="F491" s="279"/>
      <c r="G491" s="279"/>
      <c r="H491" s="162"/>
      <c r="I491" s="162"/>
      <c r="J491" s="162"/>
      <c r="K491" s="162"/>
      <c r="L491" s="162"/>
      <c r="M491" s="162"/>
      <c r="N491" s="161"/>
      <c r="O491" s="161"/>
      <c r="P491" s="161"/>
      <c r="Q491" s="161"/>
      <c r="R491" s="162"/>
      <c r="S491" s="162"/>
      <c r="T491" s="162"/>
      <c r="U491" s="162"/>
      <c r="V491" s="162"/>
      <c r="W491" s="162"/>
      <c r="X491" s="162"/>
      <c r="Y491" s="162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282" t="s">
        <v>1322</v>
      </c>
      <c r="D492" s="283"/>
      <c r="E492" s="283"/>
      <c r="F492" s="283"/>
      <c r="G492" s="283"/>
      <c r="H492" s="162"/>
      <c r="I492" s="162"/>
      <c r="J492" s="162"/>
      <c r="K492" s="162"/>
      <c r="L492" s="162"/>
      <c r="M492" s="162"/>
      <c r="N492" s="161"/>
      <c r="O492" s="161"/>
      <c r="P492" s="161"/>
      <c r="Q492" s="161"/>
      <c r="R492" s="162"/>
      <c r="S492" s="162"/>
      <c r="T492" s="162"/>
      <c r="U492" s="162"/>
      <c r="V492" s="162"/>
      <c r="W492" s="162"/>
      <c r="X492" s="162"/>
      <c r="Y492" s="162"/>
      <c r="Z492" s="151"/>
      <c r="AA492" s="151"/>
      <c r="AB492" s="151"/>
      <c r="AC492" s="151"/>
      <c r="AD492" s="151"/>
      <c r="AE492" s="151"/>
      <c r="AF492" s="151"/>
      <c r="AG492" s="151" t="s">
        <v>344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2" x14ac:dyDescent="0.2">
      <c r="A493" s="158"/>
      <c r="B493" s="159"/>
      <c r="C493" s="193" t="s">
        <v>694</v>
      </c>
      <c r="D493" s="164"/>
      <c r="E493" s="165"/>
      <c r="F493" s="162"/>
      <c r="G493" s="162"/>
      <c r="H493" s="162"/>
      <c r="I493" s="162"/>
      <c r="J493" s="162"/>
      <c r="K493" s="162"/>
      <c r="L493" s="162"/>
      <c r="M493" s="162"/>
      <c r="N493" s="161"/>
      <c r="O493" s="161"/>
      <c r="P493" s="161"/>
      <c r="Q493" s="161"/>
      <c r="R493" s="162"/>
      <c r="S493" s="162"/>
      <c r="T493" s="162"/>
      <c r="U493" s="162"/>
      <c r="V493" s="162"/>
      <c r="W493" s="162"/>
      <c r="X493" s="162"/>
      <c r="Y493" s="162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3" t="s">
        <v>702</v>
      </c>
      <c r="D494" s="164"/>
      <c r="E494" s="165"/>
      <c r="F494" s="162"/>
      <c r="G494" s="162"/>
      <c r="H494" s="162"/>
      <c r="I494" s="162"/>
      <c r="J494" s="162"/>
      <c r="K494" s="162"/>
      <c r="L494" s="162"/>
      <c r="M494" s="162"/>
      <c r="N494" s="161"/>
      <c r="O494" s="161"/>
      <c r="P494" s="161"/>
      <c r="Q494" s="161"/>
      <c r="R494" s="162"/>
      <c r="S494" s="162"/>
      <c r="T494" s="162"/>
      <c r="U494" s="162"/>
      <c r="V494" s="162"/>
      <c r="W494" s="162"/>
      <c r="X494" s="162"/>
      <c r="Y494" s="162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3" t="s">
        <v>1354</v>
      </c>
      <c r="D495" s="164"/>
      <c r="E495" s="165">
        <v>181.75</v>
      </c>
      <c r="F495" s="162"/>
      <c r="G495" s="162"/>
      <c r="H495" s="162"/>
      <c r="I495" s="162"/>
      <c r="J495" s="162"/>
      <c r="K495" s="162"/>
      <c r="L495" s="162"/>
      <c r="M495" s="162"/>
      <c r="N495" s="161"/>
      <c r="O495" s="161"/>
      <c r="P495" s="161"/>
      <c r="Q495" s="161"/>
      <c r="R495" s="162"/>
      <c r="S495" s="162"/>
      <c r="T495" s="162"/>
      <c r="U495" s="162"/>
      <c r="V495" s="162"/>
      <c r="W495" s="162"/>
      <c r="X495" s="162"/>
      <c r="Y495" s="162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ht="22.5" outlineLevel="1" x14ac:dyDescent="0.2">
      <c r="A496" s="183">
        <v>56</v>
      </c>
      <c r="B496" s="184" t="s">
        <v>1355</v>
      </c>
      <c r="C496" s="192" t="s">
        <v>1356</v>
      </c>
      <c r="D496" s="185" t="s">
        <v>333</v>
      </c>
      <c r="E496" s="186">
        <v>8302.1827499999999</v>
      </c>
      <c r="F496" s="187"/>
      <c r="G496" s="188">
        <f>ROUND(E496*F496,2)</f>
        <v>0</v>
      </c>
      <c r="H496" s="187"/>
      <c r="I496" s="188">
        <f>ROUND(E496*H496,2)</f>
        <v>0</v>
      </c>
      <c r="J496" s="187"/>
      <c r="K496" s="188">
        <f>ROUND(E496*J496,2)</f>
        <v>0</v>
      </c>
      <c r="L496" s="188">
        <v>21</v>
      </c>
      <c r="M496" s="188">
        <f>G496*(1+L496/100)</f>
        <v>0</v>
      </c>
      <c r="N496" s="186">
        <v>2.2000000000000001E-4</v>
      </c>
      <c r="O496" s="186">
        <f>ROUND(E496*N496,2)</f>
        <v>1.83</v>
      </c>
      <c r="P496" s="186">
        <v>0</v>
      </c>
      <c r="Q496" s="186">
        <f>ROUND(E496*P496,2)</f>
        <v>0</v>
      </c>
      <c r="R496" s="188" t="s">
        <v>319</v>
      </c>
      <c r="S496" s="188" t="s">
        <v>320</v>
      </c>
      <c r="T496" s="189" t="s">
        <v>320</v>
      </c>
      <c r="U496" s="162">
        <v>0.02</v>
      </c>
      <c r="V496" s="162">
        <f>ROUND(E496*U496,2)</f>
        <v>166.04</v>
      </c>
      <c r="W496" s="162"/>
      <c r="X496" s="162" t="s">
        <v>321</v>
      </c>
      <c r="Y496" s="162" t="s">
        <v>322</v>
      </c>
      <c r="Z496" s="151"/>
      <c r="AA496" s="151"/>
      <c r="AB496" s="151"/>
      <c r="AC496" s="151"/>
      <c r="AD496" s="151"/>
      <c r="AE496" s="151"/>
      <c r="AF496" s="151"/>
      <c r="AG496" s="151" t="s">
        <v>323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2" x14ac:dyDescent="0.2">
      <c r="A497" s="158"/>
      <c r="B497" s="159"/>
      <c r="C497" s="278" t="s">
        <v>1321</v>
      </c>
      <c r="D497" s="279"/>
      <c r="E497" s="279"/>
      <c r="F497" s="279"/>
      <c r="G497" s="279"/>
      <c r="H497" s="162"/>
      <c r="I497" s="162"/>
      <c r="J497" s="162"/>
      <c r="K497" s="162"/>
      <c r="L497" s="162"/>
      <c r="M497" s="162"/>
      <c r="N497" s="161"/>
      <c r="O497" s="161"/>
      <c r="P497" s="161"/>
      <c r="Q497" s="161"/>
      <c r="R497" s="162"/>
      <c r="S497" s="162"/>
      <c r="T497" s="162"/>
      <c r="U497" s="162"/>
      <c r="V497" s="162"/>
      <c r="W497" s="162"/>
      <c r="X497" s="162"/>
      <c r="Y497" s="162"/>
      <c r="Z497" s="151"/>
      <c r="AA497" s="151"/>
      <c r="AB497" s="151"/>
      <c r="AC497" s="151"/>
      <c r="AD497" s="151"/>
      <c r="AE497" s="151"/>
      <c r="AF497" s="151"/>
      <c r="AG497" s="151" t="s">
        <v>325</v>
      </c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2" x14ac:dyDescent="0.2">
      <c r="A498" s="158"/>
      <c r="B498" s="159"/>
      <c r="C498" s="193" t="s">
        <v>360</v>
      </c>
      <c r="D498" s="164"/>
      <c r="E498" s="165"/>
      <c r="F498" s="162"/>
      <c r="G498" s="162"/>
      <c r="H498" s="162"/>
      <c r="I498" s="162"/>
      <c r="J498" s="162"/>
      <c r="K498" s="162"/>
      <c r="L498" s="162"/>
      <c r="M498" s="162"/>
      <c r="N498" s="161"/>
      <c r="O498" s="161"/>
      <c r="P498" s="161"/>
      <c r="Q498" s="161"/>
      <c r="R498" s="162"/>
      <c r="S498" s="162"/>
      <c r="T498" s="162"/>
      <c r="U498" s="162"/>
      <c r="V498" s="162"/>
      <c r="W498" s="162"/>
      <c r="X498" s="162"/>
      <c r="Y498" s="162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3" t="s">
        <v>1357</v>
      </c>
      <c r="D499" s="164"/>
      <c r="E499" s="165">
        <v>1438.28</v>
      </c>
      <c r="F499" s="162"/>
      <c r="G499" s="162"/>
      <c r="H499" s="162"/>
      <c r="I499" s="162"/>
      <c r="J499" s="162"/>
      <c r="K499" s="162"/>
      <c r="L499" s="162"/>
      <c r="M499" s="162"/>
      <c r="N499" s="161"/>
      <c r="O499" s="161"/>
      <c r="P499" s="161"/>
      <c r="Q499" s="161"/>
      <c r="R499" s="162"/>
      <c r="S499" s="162"/>
      <c r="T499" s="162"/>
      <c r="U499" s="162"/>
      <c r="V499" s="162"/>
      <c r="W499" s="162"/>
      <c r="X499" s="162"/>
      <c r="Y499" s="162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3" t="s">
        <v>694</v>
      </c>
      <c r="D500" s="164"/>
      <c r="E500" s="165"/>
      <c r="F500" s="162"/>
      <c r="G500" s="162"/>
      <c r="H500" s="162"/>
      <c r="I500" s="162"/>
      <c r="J500" s="162"/>
      <c r="K500" s="162"/>
      <c r="L500" s="162"/>
      <c r="M500" s="162"/>
      <c r="N500" s="161"/>
      <c r="O500" s="161"/>
      <c r="P500" s="161"/>
      <c r="Q500" s="161"/>
      <c r="R500" s="162"/>
      <c r="S500" s="162"/>
      <c r="T500" s="162"/>
      <c r="U500" s="162"/>
      <c r="V500" s="162"/>
      <c r="W500" s="162"/>
      <c r="X500" s="162"/>
      <c r="Y500" s="162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3" t="s">
        <v>695</v>
      </c>
      <c r="D501" s="164"/>
      <c r="E501" s="165"/>
      <c r="F501" s="162"/>
      <c r="G501" s="162"/>
      <c r="H501" s="162"/>
      <c r="I501" s="162"/>
      <c r="J501" s="162"/>
      <c r="K501" s="162"/>
      <c r="L501" s="162"/>
      <c r="M501" s="162"/>
      <c r="N501" s="161"/>
      <c r="O501" s="161"/>
      <c r="P501" s="161"/>
      <c r="Q501" s="161"/>
      <c r="R501" s="162"/>
      <c r="S501" s="162"/>
      <c r="T501" s="162"/>
      <c r="U501" s="162"/>
      <c r="V501" s="162"/>
      <c r="W501" s="162"/>
      <c r="X501" s="162"/>
      <c r="Y501" s="162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3" t="s">
        <v>696</v>
      </c>
      <c r="D502" s="164"/>
      <c r="E502" s="165">
        <v>1225.02</v>
      </c>
      <c r="F502" s="162"/>
      <c r="G502" s="162"/>
      <c r="H502" s="162"/>
      <c r="I502" s="162"/>
      <c r="J502" s="162"/>
      <c r="K502" s="162"/>
      <c r="L502" s="162"/>
      <c r="M502" s="162"/>
      <c r="N502" s="161"/>
      <c r="O502" s="161"/>
      <c r="P502" s="161"/>
      <c r="Q502" s="161"/>
      <c r="R502" s="162"/>
      <c r="S502" s="162"/>
      <c r="T502" s="162"/>
      <c r="U502" s="162"/>
      <c r="V502" s="162"/>
      <c r="W502" s="162"/>
      <c r="X502" s="162"/>
      <c r="Y502" s="162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3" t="s">
        <v>697</v>
      </c>
      <c r="D503" s="164"/>
      <c r="E503" s="165">
        <v>148.35</v>
      </c>
      <c r="F503" s="162"/>
      <c r="G503" s="162"/>
      <c r="H503" s="162"/>
      <c r="I503" s="162"/>
      <c r="J503" s="162"/>
      <c r="K503" s="162"/>
      <c r="L503" s="162"/>
      <c r="M503" s="162"/>
      <c r="N503" s="161"/>
      <c r="O503" s="161"/>
      <c r="P503" s="161"/>
      <c r="Q503" s="161"/>
      <c r="R503" s="162"/>
      <c r="S503" s="162"/>
      <c r="T503" s="162"/>
      <c r="U503" s="162"/>
      <c r="V503" s="162"/>
      <c r="W503" s="162"/>
      <c r="X503" s="162"/>
      <c r="Y503" s="162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3" t="s">
        <v>698</v>
      </c>
      <c r="D504" s="164"/>
      <c r="E504" s="165"/>
      <c r="F504" s="162"/>
      <c r="G504" s="162"/>
      <c r="H504" s="162"/>
      <c r="I504" s="162"/>
      <c r="J504" s="162"/>
      <c r="K504" s="162"/>
      <c r="L504" s="162"/>
      <c r="M504" s="162"/>
      <c r="N504" s="161"/>
      <c r="O504" s="161"/>
      <c r="P504" s="161"/>
      <c r="Q504" s="161"/>
      <c r="R504" s="162"/>
      <c r="S504" s="162"/>
      <c r="T504" s="162"/>
      <c r="U504" s="162"/>
      <c r="V504" s="162"/>
      <c r="W504" s="162"/>
      <c r="X504" s="162"/>
      <c r="Y504" s="162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3" t="s">
        <v>696</v>
      </c>
      <c r="D505" s="164"/>
      <c r="E505" s="165">
        <v>1225.02</v>
      </c>
      <c r="F505" s="162"/>
      <c r="G505" s="162"/>
      <c r="H505" s="162"/>
      <c r="I505" s="162"/>
      <c r="J505" s="162"/>
      <c r="K505" s="162"/>
      <c r="L505" s="162"/>
      <c r="M505" s="162"/>
      <c r="N505" s="161"/>
      <c r="O505" s="161"/>
      <c r="P505" s="161"/>
      <c r="Q505" s="161"/>
      <c r="R505" s="162"/>
      <c r="S505" s="162"/>
      <c r="T505" s="162"/>
      <c r="U505" s="162"/>
      <c r="V505" s="162"/>
      <c r="W505" s="162"/>
      <c r="X505" s="162"/>
      <c r="Y505" s="162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3" t="s">
        <v>699</v>
      </c>
      <c r="D506" s="164"/>
      <c r="E506" s="165">
        <v>147.62</v>
      </c>
      <c r="F506" s="162"/>
      <c r="G506" s="162"/>
      <c r="H506" s="162"/>
      <c r="I506" s="162"/>
      <c r="J506" s="162"/>
      <c r="K506" s="162"/>
      <c r="L506" s="162"/>
      <c r="M506" s="162"/>
      <c r="N506" s="161"/>
      <c r="O506" s="161"/>
      <c r="P506" s="161"/>
      <c r="Q506" s="161"/>
      <c r="R506" s="162"/>
      <c r="S506" s="162"/>
      <c r="T506" s="162"/>
      <c r="U506" s="162"/>
      <c r="V506" s="162"/>
      <c r="W506" s="162"/>
      <c r="X506" s="162"/>
      <c r="Y506" s="162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3" t="s">
        <v>700</v>
      </c>
      <c r="D507" s="164"/>
      <c r="E507" s="165"/>
      <c r="F507" s="162"/>
      <c r="G507" s="162"/>
      <c r="H507" s="162"/>
      <c r="I507" s="162"/>
      <c r="J507" s="162"/>
      <c r="K507" s="162"/>
      <c r="L507" s="162"/>
      <c r="M507" s="162"/>
      <c r="N507" s="161"/>
      <c r="O507" s="161"/>
      <c r="P507" s="161"/>
      <c r="Q507" s="161"/>
      <c r="R507" s="162"/>
      <c r="S507" s="162"/>
      <c r="T507" s="162"/>
      <c r="U507" s="162"/>
      <c r="V507" s="162"/>
      <c r="W507" s="162"/>
      <c r="X507" s="162"/>
      <c r="Y507" s="162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3" t="s">
        <v>696</v>
      </c>
      <c r="D508" s="164"/>
      <c r="E508" s="165">
        <v>1225.02</v>
      </c>
      <c r="F508" s="162"/>
      <c r="G508" s="162"/>
      <c r="H508" s="162"/>
      <c r="I508" s="162"/>
      <c r="J508" s="162"/>
      <c r="K508" s="162"/>
      <c r="L508" s="162"/>
      <c r="M508" s="162"/>
      <c r="N508" s="161"/>
      <c r="O508" s="161"/>
      <c r="P508" s="161"/>
      <c r="Q508" s="161"/>
      <c r="R508" s="162"/>
      <c r="S508" s="162"/>
      <c r="T508" s="162"/>
      <c r="U508" s="162"/>
      <c r="V508" s="162"/>
      <c r="W508" s="162"/>
      <c r="X508" s="162"/>
      <c r="Y508" s="162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3" t="s">
        <v>699</v>
      </c>
      <c r="D509" s="164"/>
      <c r="E509" s="165">
        <v>147.62</v>
      </c>
      <c r="F509" s="162"/>
      <c r="G509" s="162"/>
      <c r="H509" s="162"/>
      <c r="I509" s="162"/>
      <c r="J509" s="162"/>
      <c r="K509" s="162"/>
      <c r="L509" s="162"/>
      <c r="M509" s="162"/>
      <c r="N509" s="161"/>
      <c r="O509" s="161"/>
      <c r="P509" s="161"/>
      <c r="Q509" s="161"/>
      <c r="R509" s="162"/>
      <c r="S509" s="162"/>
      <c r="T509" s="162"/>
      <c r="U509" s="162"/>
      <c r="V509" s="162"/>
      <c r="W509" s="162"/>
      <c r="X509" s="162"/>
      <c r="Y509" s="162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3" t="s">
        <v>701</v>
      </c>
      <c r="D510" s="164"/>
      <c r="E510" s="165"/>
      <c r="F510" s="162"/>
      <c r="G510" s="162"/>
      <c r="H510" s="162"/>
      <c r="I510" s="162"/>
      <c r="J510" s="162"/>
      <c r="K510" s="162"/>
      <c r="L510" s="162"/>
      <c r="M510" s="162"/>
      <c r="N510" s="161"/>
      <c r="O510" s="161"/>
      <c r="P510" s="161"/>
      <c r="Q510" s="161"/>
      <c r="R510" s="162"/>
      <c r="S510" s="162"/>
      <c r="T510" s="162"/>
      <c r="U510" s="162"/>
      <c r="V510" s="162"/>
      <c r="W510" s="162"/>
      <c r="X510" s="162"/>
      <c r="Y510" s="162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3" t="s">
        <v>696</v>
      </c>
      <c r="D511" s="164"/>
      <c r="E511" s="165">
        <v>1225.02</v>
      </c>
      <c r="F511" s="162"/>
      <c r="G511" s="162"/>
      <c r="H511" s="162"/>
      <c r="I511" s="162"/>
      <c r="J511" s="162"/>
      <c r="K511" s="162"/>
      <c r="L511" s="162"/>
      <c r="M511" s="162"/>
      <c r="N511" s="161"/>
      <c r="O511" s="161"/>
      <c r="P511" s="161"/>
      <c r="Q511" s="161"/>
      <c r="R511" s="162"/>
      <c r="S511" s="162"/>
      <c r="T511" s="162"/>
      <c r="U511" s="162"/>
      <c r="V511" s="162"/>
      <c r="W511" s="162"/>
      <c r="X511" s="162"/>
      <c r="Y511" s="162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3" t="s">
        <v>699</v>
      </c>
      <c r="D512" s="164"/>
      <c r="E512" s="165">
        <v>147.62</v>
      </c>
      <c r="F512" s="162"/>
      <c r="G512" s="162"/>
      <c r="H512" s="162"/>
      <c r="I512" s="162"/>
      <c r="J512" s="162"/>
      <c r="K512" s="162"/>
      <c r="L512" s="162"/>
      <c r="M512" s="162"/>
      <c r="N512" s="161"/>
      <c r="O512" s="161"/>
      <c r="P512" s="161"/>
      <c r="Q512" s="161"/>
      <c r="R512" s="162"/>
      <c r="S512" s="162"/>
      <c r="T512" s="162"/>
      <c r="U512" s="162"/>
      <c r="V512" s="162"/>
      <c r="W512" s="162"/>
      <c r="X512" s="162"/>
      <c r="Y512" s="162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3" t="s">
        <v>702</v>
      </c>
      <c r="D513" s="164"/>
      <c r="E513" s="165"/>
      <c r="F513" s="162"/>
      <c r="G513" s="162"/>
      <c r="H513" s="162"/>
      <c r="I513" s="162"/>
      <c r="J513" s="162"/>
      <c r="K513" s="162"/>
      <c r="L513" s="162"/>
      <c r="M513" s="162"/>
      <c r="N513" s="161"/>
      <c r="O513" s="161"/>
      <c r="P513" s="161"/>
      <c r="Q513" s="161"/>
      <c r="R513" s="162"/>
      <c r="S513" s="162"/>
      <c r="T513" s="162"/>
      <c r="U513" s="162"/>
      <c r="V513" s="162"/>
      <c r="W513" s="162"/>
      <c r="X513" s="162"/>
      <c r="Y513" s="162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3" t="s">
        <v>696</v>
      </c>
      <c r="D514" s="164"/>
      <c r="E514" s="165">
        <v>1225.02</v>
      </c>
      <c r="F514" s="162"/>
      <c r="G514" s="162"/>
      <c r="H514" s="162"/>
      <c r="I514" s="162"/>
      <c r="J514" s="162"/>
      <c r="K514" s="162"/>
      <c r="L514" s="162"/>
      <c r="M514" s="162"/>
      <c r="N514" s="161"/>
      <c r="O514" s="161"/>
      <c r="P514" s="161"/>
      <c r="Q514" s="161"/>
      <c r="R514" s="162"/>
      <c r="S514" s="162"/>
      <c r="T514" s="162"/>
      <c r="U514" s="162"/>
      <c r="V514" s="162"/>
      <c r="W514" s="162"/>
      <c r="X514" s="162"/>
      <c r="Y514" s="162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3" t="s">
        <v>699</v>
      </c>
      <c r="D515" s="164"/>
      <c r="E515" s="165">
        <v>147.62</v>
      </c>
      <c r="F515" s="162"/>
      <c r="G515" s="162"/>
      <c r="H515" s="162"/>
      <c r="I515" s="162"/>
      <c r="J515" s="162"/>
      <c r="K515" s="162"/>
      <c r="L515" s="162"/>
      <c r="M515" s="162"/>
      <c r="N515" s="161"/>
      <c r="O515" s="161"/>
      <c r="P515" s="161"/>
      <c r="Q515" s="161"/>
      <c r="R515" s="162"/>
      <c r="S515" s="162"/>
      <c r="T515" s="162"/>
      <c r="U515" s="162"/>
      <c r="V515" s="162"/>
      <c r="W515" s="162"/>
      <c r="X515" s="162"/>
      <c r="Y515" s="162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ht="22.5" outlineLevel="1" x14ac:dyDescent="0.2">
      <c r="A516" s="183">
        <v>57</v>
      </c>
      <c r="B516" s="184" t="s">
        <v>1358</v>
      </c>
      <c r="C516" s="192" t="s">
        <v>1359</v>
      </c>
      <c r="D516" s="185" t="s">
        <v>373</v>
      </c>
      <c r="E516" s="186">
        <v>7</v>
      </c>
      <c r="F516" s="187"/>
      <c r="G516" s="188">
        <f>ROUND(E516*F516,2)</f>
        <v>0</v>
      </c>
      <c r="H516" s="187"/>
      <c r="I516" s="188">
        <f>ROUND(E516*H516,2)</f>
        <v>0</v>
      </c>
      <c r="J516" s="187"/>
      <c r="K516" s="188">
        <f>ROUND(E516*J516,2)</f>
        <v>0</v>
      </c>
      <c r="L516" s="188">
        <v>21</v>
      </c>
      <c r="M516" s="188">
        <f>G516*(1+L516/100)</f>
        <v>0</v>
      </c>
      <c r="N516" s="186">
        <v>2.5</v>
      </c>
      <c r="O516" s="186">
        <f>ROUND(E516*N516,2)</f>
        <v>17.5</v>
      </c>
      <c r="P516" s="186">
        <v>0</v>
      </c>
      <c r="Q516" s="186">
        <f>ROUND(E516*P516,2)</f>
        <v>0</v>
      </c>
      <c r="R516" s="188" t="s">
        <v>1360</v>
      </c>
      <c r="S516" s="188" t="s">
        <v>320</v>
      </c>
      <c r="T516" s="189" t="s">
        <v>320</v>
      </c>
      <c r="U516" s="162">
        <v>3.6</v>
      </c>
      <c r="V516" s="162">
        <f>ROUND(E516*U516,2)</f>
        <v>25.2</v>
      </c>
      <c r="W516" s="162"/>
      <c r="X516" s="162" t="s">
        <v>321</v>
      </c>
      <c r="Y516" s="162" t="s">
        <v>322</v>
      </c>
      <c r="Z516" s="151"/>
      <c r="AA516" s="151"/>
      <c r="AB516" s="151"/>
      <c r="AC516" s="151"/>
      <c r="AD516" s="151"/>
      <c r="AE516" s="151"/>
      <c r="AF516" s="151"/>
      <c r="AG516" s="151" t="s">
        <v>323</v>
      </c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2" x14ac:dyDescent="0.2">
      <c r="A517" s="158"/>
      <c r="B517" s="159"/>
      <c r="C517" s="278" t="s">
        <v>1361</v>
      </c>
      <c r="D517" s="279"/>
      <c r="E517" s="279"/>
      <c r="F517" s="279"/>
      <c r="G517" s="279"/>
      <c r="H517" s="162"/>
      <c r="I517" s="162"/>
      <c r="J517" s="162"/>
      <c r="K517" s="162"/>
      <c r="L517" s="162"/>
      <c r="M517" s="162"/>
      <c r="N517" s="161"/>
      <c r="O517" s="161"/>
      <c r="P517" s="161"/>
      <c r="Q517" s="161"/>
      <c r="R517" s="162"/>
      <c r="S517" s="162"/>
      <c r="T517" s="162"/>
      <c r="U517" s="162"/>
      <c r="V517" s="162"/>
      <c r="W517" s="162"/>
      <c r="X517" s="162"/>
      <c r="Y517" s="162"/>
      <c r="Z517" s="151"/>
      <c r="AA517" s="151"/>
      <c r="AB517" s="151"/>
      <c r="AC517" s="151"/>
      <c r="AD517" s="151"/>
      <c r="AE517" s="151"/>
      <c r="AF517" s="151"/>
      <c r="AG517" s="151" t="s">
        <v>325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193" t="s">
        <v>721</v>
      </c>
      <c r="D518" s="164"/>
      <c r="E518" s="165"/>
      <c r="F518" s="162"/>
      <c r="G518" s="162"/>
      <c r="H518" s="162"/>
      <c r="I518" s="162"/>
      <c r="J518" s="162"/>
      <c r="K518" s="162"/>
      <c r="L518" s="162"/>
      <c r="M518" s="162"/>
      <c r="N518" s="161"/>
      <c r="O518" s="161"/>
      <c r="P518" s="161"/>
      <c r="Q518" s="161"/>
      <c r="R518" s="162"/>
      <c r="S518" s="162"/>
      <c r="T518" s="162"/>
      <c r="U518" s="162"/>
      <c r="V518" s="162"/>
      <c r="W518" s="162"/>
      <c r="X518" s="162"/>
      <c r="Y518" s="162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3" t="s">
        <v>1362</v>
      </c>
      <c r="D519" s="164"/>
      <c r="E519" s="165">
        <v>7</v>
      </c>
      <c r="F519" s="162"/>
      <c r="G519" s="162"/>
      <c r="H519" s="162"/>
      <c r="I519" s="162"/>
      <c r="J519" s="162"/>
      <c r="K519" s="162"/>
      <c r="L519" s="162"/>
      <c r="M519" s="162"/>
      <c r="N519" s="161"/>
      <c r="O519" s="161"/>
      <c r="P519" s="161"/>
      <c r="Q519" s="161"/>
      <c r="R519" s="162"/>
      <c r="S519" s="162"/>
      <c r="T519" s="162"/>
      <c r="U519" s="162"/>
      <c r="V519" s="162"/>
      <c r="W519" s="162"/>
      <c r="X519" s="162"/>
      <c r="Y519" s="162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83">
        <v>58</v>
      </c>
      <c r="B520" s="184" t="s">
        <v>1363</v>
      </c>
      <c r="C520" s="192" t="s">
        <v>1364</v>
      </c>
      <c r="D520" s="185" t="s">
        <v>373</v>
      </c>
      <c r="E520" s="186">
        <v>1</v>
      </c>
      <c r="F520" s="187"/>
      <c r="G520" s="188">
        <f>ROUND(E520*F520,2)</f>
        <v>0</v>
      </c>
      <c r="H520" s="187"/>
      <c r="I520" s="188">
        <f>ROUND(E520*H520,2)</f>
        <v>0</v>
      </c>
      <c r="J520" s="187"/>
      <c r="K520" s="188">
        <f>ROUND(E520*J520,2)</f>
        <v>0</v>
      </c>
      <c r="L520" s="188">
        <v>21</v>
      </c>
      <c r="M520" s="188">
        <f>G520*(1+L520/100)</f>
        <v>0</v>
      </c>
      <c r="N520" s="186">
        <v>2.5</v>
      </c>
      <c r="O520" s="186">
        <f>ROUND(E520*N520,2)</f>
        <v>2.5</v>
      </c>
      <c r="P520" s="186">
        <v>0</v>
      </c>
      <c r="Q520" s="186">
        <f>ROUND(E520*P520,2)</f>
        <v>0</v>
      </c>
      <c r="R520" s="188" t="s">
        <v>1360</v>
      </c>
      <c r="S520" s="188" t="s">
        <v>320</v>
      </c>
      <c r="T520" s="189" t="s">
        <v>320</v>
      </c>
      <c r="U520" s="162">
        <v>5.33</v>
      </c>
      <c r="V520" s="162">
        <f>ROUND(E520*U520,2)</f>
        <v>5.33</v>
      </c>
      <c r="W520" s="162"/>
      <c r="X520" s="162" t="s">
        <v>321</v>
      </c>
      <c r="Y520" s="162" t="s">
        <v>322</v>
      </c>
      <c r="Z520" s="151"/>
      <c r="AA520" s="151"/>
      <c r="AB520" s="151"/>
      <c r="AC520" s="151"/>
      <c r="AD520" s="151"/>
      <c r="AE520" s="151"/>
      <c r="AF520" s="151"/>
      <c r="AG520" s="151" t="s">
        <v>323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2" x14ac:dyDescent="0.2">
      <c r="A521" s="158"/>
      <c r="B521" s="159"/>
      <c r="C521" s="278" t="s">
        <v>1361</v>
      </c>
      <c r="D521" s="279"/>
      <c r="E521" s="279"/>
      <c r="F521" s="279"/>
      <c r="G521" s="279"/>
      <c r="H521" s="162"/>
      <c r="I521" s="162"/>
      <c r="J521" s="162"/>
      <c r="K521" s="162"/>
      <c r="L521" s="162"/>
      <c r="M521" s="162"/>
      <c r="N521" s="161"/>
      <c r="O521" s="161"/>
      <c r="P521" s="161"/>
      <c r="Q521" s="161"/>
      <c r="R521" s="162"/>
      <c r="S521" s="162"/>
      <c r="T521" s="162"/>
      <c r="U521" s="162"/>
      <c r="V521" s="162"/>
      <c r="W521" s="162"/>
      <c r="X521" s="162"/>
      <c r="Y521" s="162"/>
      <c r="Z521" s="151"/>
      <c r="AA521" s="151"/>
      <c r="AB521" s="151"/>
      <c r="AC521" s="151"/>
      <c r="AD521" s="151"/>
      <c r="AE521" s="151"/>
      <c r="AF521" s="151"/>
      <c r="AG521" s="151" t="s">
        <v>325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193" t="s">
        <v>721</v>
      </c>
      <c r="D522" s="164"/>
      <c r="E522" s="165"/>
      <c r="F522" s="162"/>
      <c r="G522" s="162"/>
      <c r="H522" s="162"/>
      <c r="I522" s="162"/>
      <c r="J522" s="162"/>
      <c r="K522" s="162"/>
      <c r="L522" s="162"/>
      <c r="M522" s="162"/>
      <c r="N522" s="161"/>
      <c r="O522" s="161"/>
      <c r="P522" s="161"/>
      <c r="Q522" s="161"/>
      <c r="R522" s="162"/>
      <c r="S522" s="162"/>
      <c r="T522" s="162"/>
      <c r="U522" s="162"/>
      <c r="V522" s="162"/>
      <c r="W522" s="162"/>
      <c r="X522" s="162"/>
      <c r="Y522" s="162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3" t="s">
        <v>1365</v>
      </c>
      <c r="D523" s="164"/>
      <c r="E523" s="165">
        <v>1</v>
      </c>
      <c r="F523" s="162"/>
      <c r="G523" s="162"/>
      <c r="H523" s="162"/>
      <c r="I523" s="162"/>
      <c r="J523" s="162"/>
      <c r="K523" s="162"/>
      <c r="L523" s="162"/>
      <c r="M523" s="162"/>
      <c r="N523" s="161"/>
      <c r="O523" s="161"/>
      <c r="P523" s="161"/>
      <c r="Q523" s="161"/>
      <c r="R523" s="162"/>
      <c r="S523" s="162"/>
      <c r="T523" s="162"/>
      <c r="U523" s="162"/>
      <c r="V523" s="162"/>
      <c r="W523" s="162"/>
      <c r="X523" s="162"/>
      <c r="Y523" s="162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83">
        <v>59</v>
      </c>
      <c r="B524" s="184" t="s">
        <v>1366</v>
      </c>
      <c r="C524" s="192" t="s">
        <v>1367</v>
      </c>
      <c r="D524" s="185" t="s">
        <v>373</v>
      </c>
      <c r="E524" s="186">
        <v>428.37169999999998</v>
      </c>
      <c r="F524" s="187"/>
      <c r="G524" s="188">
        <f>ROUND(E524*F524,2)</f>
        <v>0</v>
      </c>
      <c r="H524" s="187"/>
      <c r="I524" s="188">
        <f>ROUND(E524*H524,2)</f>
        <v>0</v>
      </c>
      <c r="J524" s="187"/>
      <c r="K524" s="188">
        <f>ROUND(E524*J524,2)</f>
        <v>0</v>
      </c>
      <c r="L524" s="188">
        <v>21</v>
      </c>
      <c r="M524" s="188">
        <f>G524*(1+L524/100)</f>
        <v>0</v>
      </c>
      <c r="N524" s="186">
        <v>0</v>
      </c>
      <c r="O524" s="186">
        <f>ROUND(E524*N524,2)</f>
        <v>0</v>
      </c>
      <c r="P524" s="186">
        <v>0</v>
      </c>
      <c r="Q524" s="186">
        <f>ROUND(E524*P524,2)</f>
        <v>0</v>
      </c>
      <c r="R524" s="188" t="s">
        <v>319</v>
      </c>
      <c r="S524" s="188" t="s">
        <v>320</v>
      </c>
      <c r="T524" s="189" t="s">
        <v>320</v>
      </c>
      <c r="U524" s="162">
        <v>2.7</v>
      </c>
      <c r="V524" s="162">
        <f>ROUND(E524*U524,2)</f>
        <v>1156.5999999999999</v>
      </c>
      <c r="W524" s="162"/>
      <c r="X524" s="162" t="s">
        <v>321</v>
      </c>
      <c r="Y524" s="162" t="s">
        <v>322</v>
      </c>
      <c r="Z524" s="151"/>
      <c r="AA524" s="151"/>
      <c r="AB524" s="151"/>
      <c r="AC524" s="151"/>
      <c r="AD524" s="151"/>
      <c r="AE524" s="151"/>
      <c r="AF524" s="151"/>
      <c r="AG524" s="151" t="s">
        <v>323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2" x14ac:dyDescent="0.2">
      <c r="A525" s="158"/>
      <c r="B525" s="159"/>
      <c r="C525" s="278" t="s">
        <v>1368</v>
      </c>
      <c r="D525" s="279"/>
      <c r="E525" s="279"/>
      <c r="F525" s="279"/>
      <c r="G525" s="279"/>
      <c r="H525" s="162"/>
      <c r="I525" s="162"/>
      <c r="J525" s="162"/>
      <c r="K525" s="162"/>
      <c r="L525" s="162"/>
      <c r="M525" s="162"/>
      <c r="N525" s="161"/>
      <c r="O525" s="161"/>
      <c r="P525" s="161"/>
      <c r="Q525" s="161"/>
      <c r="R525" s="162"/>
      <c r="S525" s="162"/>
      <c r="T525" s="162"/>
      <c r="U525" s="162"/>
      <c r="V525" s="162"/>
      <c r="W525" s="162"/>
      <c r="X525" s="162"/>
      <c r="Y525" s="162"/>
      <c r="Z525" s="151"/>
      <c r="AA525" s="151"/>
      <c r="AB525" s="151"/>
      <c r="AC525" s="151"/>
      <c r="AD525" s="151"/>
      <c r="AE525" s="151"/>
      <c r="AF525" s="151"/>
      <c r="AG525" s="151" t="s">
        <v>325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193" t="s">
        <v>1369</v>
      </c>
      <c r="D526" s="164"/>
      <c r="E526" s="165">
        <v>75.510000000000005</v>
      </c>
      <c r="F526" s="162"/>
      <c r="G526" s="162"/>
      <c r="H526" s="162"/>
      <c r="I526" s="162"/>
      <c r="J526" s="162"/>
      <c r="K526" s="162"/>
      <c r="L526" s="162"/>
      <c r="M526" s="162"/>
      <c r="N526" s="161"/>
      <c r="O526" s="161"/>
      <c r="P526" s="161"/>
      <c r="Q526" s="161"/>
      <c r="R526" s="162"/>
      <c r="S526" s="162"/>
      <c r="T526" s="162"/>
      <c r="U526" s="162"/>
      <c r="V526" s="162"/>
      <c r="W526" s="162"/>
      <c r="X526" s="162"/>
      <c r="Y526" s="162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3" x14ac:dyDescent="0.2">
      <c r="A527" s="158"/>
      <c r="B527" s="159"/>
      <c r="C527" s="193" t="s">
        <v>1370</v>
      </c>
      <c r="D527" s="164"/>
      <c r="E527" s="165">
        <v>352.86</v>
      </c>
      <c r="F527" s="162"/>
      <c r="G527" s="162"/>
      <c r="H527" s="162"/>
      <c r="I527" s="162"/>
      <c r="J527" s="162"/>
      <c r="K527" s="162"/>
      <c r="L527" s="162"/>
      <c r="M527" s="162"/>
      <c r="N527" s="161"/>
      <c r="O527" s="161"/>
      <c r="P527" s="161"/>
      <c r="Q527" s="161"/>
      <c r="R527" s="162"/>
      <c r="S527" s="162"/>
      <c r="T527" s="162"/>
      <c r="U527" s="162"/>
      <c r="V527" s="162"/>
      <c r="W527" s="162"/>
      <c r="X527" s="162"/>
      <c r="Y527" s="162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3">
        <v>60</v>
      </c>
      <c r="B528" s="184" t="s">
        <v>1371</v>
      </c>
      <c r="C528" s="192" t="s">
        <v>1372</v>
      </c>
      <c r="D528" s="185" t="s">
        <v>373</v>
      </c>
      <c r="E528" s="186">
        <v>169.99849</v>
      </c>
      <c r="F528" s="187"/>
      <c r="G528" s="188">
        <f>ROUND(E528*F528,2)</f>
        <v>0</v>
      </c>
      <c r="H528" s="187"/>
      <c r="I528" s="188">
        <f>ROUND(E528*H528,2)</f>
        <v>0</v>
      </c>
      <c r="J528" s="187"/>
      <c r="K528" s="188">
        <f>ROUND(E528*J528,2)</f>
        <v>0</v>
      </c>
      <c r="L528" s="188">
        <v>21</v>
      </c>
      <c r="M528" s="188">
        <f>G528*(1+L528/100)</f>
        <v>0</v>
      </c>
      <c r="N528" s="186">
        <v>0</v>
      </c>
      <c r="O528" s="186">
        <f>ROUND(E528*N528,2)</f>
        <v>0</v>
      </c>
      <c r="P528" s="186">
        <v>0</v>
      </c>
      <c r="Q528" s="186">
        <f>ROUND(E528*P528,2)</f>
        <v>0</v>
      </c>
      <c r="R528" s="188" t="s">
        <v>319</v>
      </c>
      <c r="S528" s="188" t="s">
        <v>320</v>
      </c>
      <c r="T528" s="189" t="s">
        <v>320</v>
      </c>
      <c r="U528" s="162">
        <v>1.35</v>
      </c>
      <c r="V528" s="162">
        <f>ROUND(E528*U528,2)</f>
        <v>229.5</v>
      </c>
      <c r="W528" s="162"/>
      <c r="X528" s="162" t="s">
        <v>321</v>
      </c>
      <c r="Y528" s="162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78" t="s">
        <v>1368</v>
      </c>
      <c r="D529" s="279"/>
      <c r="E529" s="279"/>
      <c r="F529" s="279"/>
      <c r="G529" s="279"/>
      <c r="H529" s="162"/>
      <c r="I529" s="162"/>
      <c r="J529" s="162"/>
      <c r="K529" s="162"/>
      <c r="L529" s="162"/>
      <c r="M529" s="162"/>
      <c r="N529" s="161"/>
      <c r="O529" s="161"/>
      <c r="P529" s="161"/>
      <c r="Q529" s="161"/>
      <c r="R529" s="162"/>
      <c r="S529" s="162"/>
      <c r="T529" s="162"/>
      <c r="U529" s="162"/>
      <c r="V529" s="162"/>
      <c r="W529" s="162"/>
      <c r="X529" s="162"/>
      <c r="Y529" s="162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3" t="s">
        <v>1373</v>
      </c>
      <c r="D530" s="164"/>
      <c r="E530" s="165">
        <v>143.83000000000001</v>
      </c>
      <c r="F530" s="162"/>
      <c r="G530" s="162"/>
      <c r="H530" s="162"/>
      <c r="I530" s="162"/>
      <c r="J530" s="162"/>
      <c r="K530" s="162"/>
      <c r="L530" s="162"/>
      <c r="M530" s="162"/>
      <c r="N530" s="161"/>
      <c r="O530" s="161"/>
      <c r="P530" s="161"/>
      <c r="Q530" s="161"/>
      <c r="R530" s="162"/>
      <c r="S530" s="162"/>
      <c r="T530" s="162"/>
      <c r="U530" s="162"/>
      <c r="V530" s="162"/>
      <c r="W530" s="162"/>
      <c r="X530" s="162"/>
      <c r="Y530" s="162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3" t="s">
        <v>1374</v>
      </c>
      <c r="D531" s="164"/>
      <c r="E531" s="165">
        <v>26.17</v>
      </c>
      <c r="F531" s="162"/>
      <c r="G531" s="162"/>
      <c r="H531" s="162"/>
      <c r="I531" s="162"/>
      <c r="J531" s="162"/>
      <c r="K531" s="162"/>
      <c r="L531" s="162"/>
      <c r="M531" s="162"/>
      <c r="N531" s="161"/>
      <c r="O531" s="161"/>
      <c r="P531" s="161"/>
      <c r="Q531" s="161"/>
      <c r="R531" s="162"/>
      <c r="S531" s="162"/>
      <c r="T531" s="162"/>
      <c r="U531" s="162"/>
      <c r="V531" s="162"/>
      <c r="W531" s="162"/>
      <c r="X531" s="162"/>
      <c r="Y531" s="162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3">
        <v>61</v>
      </c>
      <c r="B532" s="184" t="s">
        <v>1375</v>
      </c>
      <c r="C532" s="192" t="s">
        <v>1376</v>
      </c>
      <c r="D532" s="185" t="s">
        <v>373</v>
      </c>
      <c r="E532" s="186">
        <v>181.749</v>
      </c>
      <c r="F532" s="187"/>
      <c r="G532" s="188">
        <f>ROUND(E532*F532,2)</f>
        <v>0</v>
      </c>
      <c r="H532" s="187"/>
      <c r="I532" s="188">
        <f>ROUND(E532*H532,2)</f>
        <v>0</v>
      </c>
      <c r="J532" s="187"/>
      <c r="K532" s="188">
        <f>ROUND(E532*J532,2)</f>
        <v>0</v>
      </c>
      <c r="L532" s="188">
        <v>21</v>
      </c>
      <c r="M532" s="188">
        <f>G532*(1+L532/100)</f>
        <v>0</v>
      </c>
      <c r="N532" s="186">
        <v>0</v>
      </c>
      <c r="O532" s="186">
        <f>ROUND(E532*N532,2)</f>
        <v>0</v>
      </c>
      <c r="P532" s="186">
        <v>0</v>
      </c>
      <c r="Q532" s="186">
        <f>ROUND(E532*P532,2)</f>
        <v>0</v>
      </c>
      <c r="R532" s="188" t="s">
        <v>319</v>
      </c>
      <c r="S532" s="188" t="s">
        <v>320</v>
      </c>
      <c r="T532" s="189" t="s">
        <v>320</v>
      </c>
      <c r="U532" s="162">
        <v>0.67500000000000004</v>
      </c>
      <c r="V532" s="162">
        <f>ROUND(E532*U532,2)</f>
        <v>122.68</v>
      </c>
      <c r="W532" s="162"/>
      <c r="X532" s="162" t="s">
        <v>321</v>
      </c>
      <c r="Y532" s="162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78" t="s">
        <v>1368</v>
      </c>
      <c r="D533" s="279"/>
      <c r="E533" s="279"/>
      <c r="F533" s="279"/>
      <c r="G533" s="279"/>
      <c r="H533" s="162"/>
      <c r="I533" s="162"/>
      <c r="J533" s="162"/>
      <c r="K533" s="162"/>
      <c r="L533" s="162"/>
      <c r="M533" s="162"/>
      <c r="N533" s="161"/>
      <c r="O533" s="161"/>
      <c r="P533" s="161"/>
      <c r="Q533" s="161"/>
      <c r="R533" s="162"/>
      <c r="S533" s="162"/>
      <c r="T533" s="162"/>
      <c r="U533" s="162"/>
      <c r="V533" s="162"/>
      <c r="W533" s="162"/>
      <c r="X533" s="162"/>
      <c r="Y533" s="162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3" t="s">
        <v>1377</v>
      </c>
      <c r="D534" s="164"/>
      <c r="E534" s="165">
        <v>181.75</v>
      </c>
      <c r="F534" s="162"/>
      <c r="G534" s="162"/>
      <c r="H534" s="162"/>
      <c r="I534" s="162"/>
      <c r="J534" s="162"/>
      <c r="K534" s="162"/>
      <c r="L534" s="162"/>
      <c r="M534" s="162"/>
      <c r="N534" s="161"/>
      <c r="O534" s="161"/>
      <c r="P534" s="161"/>
      <c r="Q534" s="161"/>
      <c r="R534" s="162"/>
      <c r="S534" s="162"/>
      <c r="T534" s="162"/>
      <c r="U534" s="162"/>
      <c r="V534" s="162"/>
      <c r="W534" s="162"/>
      <c r="X534" s="162"/>
      <c r="Y534" s="162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83">
        <v>62</v>
      </c>
      <c r="B535" s="184" t="s">
        <v>1378</v>
      </c>
      <c r="C535" s="192" t="s">
        <v>1379</v>
      </c>
      <c r="D535" s="185" t="s">
        <v>373</v>
      </c>
      <c r="E535" s="186">
        <v>86.296800000000005</v>
      </c>
      <c r="F535" s="187"/>
      <c r="G535" s="188">
        <f>ROUND(E535*F535,2)</f>
        <v>0</v>
      </c>
      <c r="H535" s="187"/>
      <c r="I535" s="188">
        <f>ROUND(E535*H535,2)</f>
        <v>0</v>
      </c>
      <c r="J535" s="187"/>
      <c r="K535" s="188">
        <f>ROUND(E535*J535,2)</f>
        <v>0</v>
      </c>
      <c r="L535" s="188">
        <v>21</v>
      </c>
      <c r="M535" s="188">
        <f>G535*(1+L535/100)</f>
        <v>0</v>
      </c>
      <c r="N535" s="186">
        <v>0</v>
      </c>
      <c r="O535" s="186">
        <f>ROUND(E535*N535,2)</f>
        <v>0</v>
      </c>
      <c r="P535" s="186">
        <v>0</v>
      </c>
      <c r="Q535" s="186">
        <f>ROUND(E535*P535,2)</f>
        <v>0</v>
      </c>
      <c r="R535" s="188" t="s">
        <v>319</v>
      </c>
      <c r="S535" s="188" t="s">
        <v>320</v>
      </c>
      <c r="T535" s="189" t="s">
        <v>320</v>
      </c>
      <c r="U535" s="162">
        <v>0.82</v>
      </c>
      <c r="V535" s="162">
        <f>ROUND(E535*U535,2)</f>
        <v>70.760000000000005</v>
      </c>
      <c r="W535" s="162"/>
      <c r="X535" s="162" t="s">
        <v>321</v>
      </c>
      <c r="Y535" s="162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278" t="s">
        <v>1380</v>
      </c>
      <c r="D536" s="279"/>
      <c r="E536" s="279"/>
      <c r="F536" s="279"/>
      <c r="G536" s="279"/>
      <c r="H536" s="162"/>
      <c r="I536" s="162"/>
      <c r="J536" s="162"/>
      <c r="K536" s="162"/>
      <c r="L536" s="162"/>
      <c r="M536" s="162"/>
      <c r="N536" s="161"/>
      <c r="O536" s="161"/>
      <c r="P536" s="161"/>
      <c r="Q536" s="161"/>
      <c r="R536" s="162"/>
      <c r="S536" s="162"/>
      <c r="T536" s="162"/>
      <c r="U536" s="162"/>
      <c r="V536" s="162"/>
      <c r="W536" s="162"/>
      <c r="X536" s="162"/>
      <c r="Y536" s="162"/>
      <c r="Z536" s="151"/>
      <c r="AA536" s="151"/>
      <c r="AB536" s="151"/>
      <c r="AC536" s="151"/>
      <c r="AD536" s="151"/>
      <c r="AE536" s="151"/>
      <c r="AF536" s="151"/>
      <c r="AG536" s="151" t="s">
        <v>325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2" x14ac:dyDescent="0.2">
      <c r="A537" s="158"/>
      <c r="B537" s="159"/>
      <c r="C537" s="193" t="s">
        <v>360</v>
      </c>
      <c r="D537" s="164"/>
      <c r="E537" s="165"/>
      <c r="F537" s="162"/>
      <c r="G537" s="162"/>
      <c r="H537" s="162"/>
      <c r="I537" s="162"/>
      <c r="J537" s="162"/>
      <c r="K537" s="162"/>
      <c r="L537" s="162"/>
      <c r="M537" s="162"/>
      <c r="N537" s="161"/>
      <c r="O537" s="161"/>
      <c r="P537" s="161"/>
      <c r="Q537" s="161"/>
      <c r="R537" s="162"/>
      <c r="S537" s="162"/>
      <c r="T537" s="162"/>
      <c r="U537" s="162"/>
      <c r="V537" s="162"/>
      <c r="W537" s="162"/>
      <c r="X537" s="162"/>
      <c r="Y537" s="162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3" t="s">
        <v>1326</v>
      </c>
      <c r="D538" s="164"/>
      <c r="E538" s="165">
        <v>86.3</v>
      </c>
      <c r="F538" s="162"/>
      <c r="G538" s="162"/>
      <c r="H538" s="162"/>
      <c r="I538" s="162"/>
      <c r="J538" s="162"/>
      <c r="K538" s="162"/>
      <c r="L538" s="162"/>
      <c r="M538" s="162"/>
      <c r="N538" s="161"/>
      <c r="O538" s="161"/>
      <c r="P538" s="161"/>
      <c r="Q538" s="161"/>
      <c r="R538" s="162"/>
      <c r="S538" s="162"/>
      <c r="T538" s="162"/>
      <c r="U538" s="162"/>
      <c r="V538" s="162"/>
      <c r="W538" s="162"/>
      <c r="X538" s="162"/>
      <c r="Y538" s="162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3">
        <v>63</v>
      </c>
      <c r="B539" s="184" t="s">
        <v>1381</v>
      </c>
      <c r="C539" s="192" t="s">
        <v>1382</v>
      </c>
      <c r="D539" s="185" t="s">
        <v>373</v>
      </c>
      <c r="E539" s="186">
        <v>181.749</v>
      </c>
      <c r="F539" s="187"/>
      <c r="G539" s="188">
        <f>ROUND(E539*F539,2)</f>
        <v>0</v>
      </c>
      <c r="H539" s="187"/>
      <c r="I539" s="188">
        <f>ROUND(E539*H539,2)</f>
        <v>0</v>
      </c>
      <c r="J539" s="187"/>
      <c r="K539" s="188">
        <f>ROUND(E539*J539,2)</f>
        <v>0</v>
      </c>
      <c r="L539" s="188">
        <v>21</v>
      </c>
      <c r="M539" s="188">
        <f>G539*(1+L539/100)</f>
        <v>0</v>
      </c>
      <c r="N539" s="186">
        <v>0</v>
      </c>
      <c r="O539" s="186">
        <f>ROUND(E539*N539,2)</f>
        <v>0</v>
      </c>
      <c r="P539" s="186">
        <v>0</v>
      </c>
      <c r="Q539" s="186">
        <f>ROUND(E539*P539,2)</f>
        <v>0</v>
      </c>
      <c r="R539" s="188" t="s">
        <v>319</v>
      </c>
      <c r="S539" s="188" t="s">
        <v>320</v>
      </c>
      <c r="T539" s="189" t="s">
        <v>320</v>
      </c>
      <c r="U539" s="162">
        <v>0.20499999999999999</v>
      </c>
      <c r="V539" s="162">
        <f>ROUND(E539*U539,2)</f>
        <v>37.26</v>
      </c>
      <c r="W539" s="162"/>
      <c r="X539" s="162" t="s">
        <v>321</v>
      </c>
      <c r="Y539" s="162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78" t="s">
        <v>1380</v>
      </c>
      <c r="D540" s="279"/>
      <c r="E540" s="279"/>
      <c r="F540" s="279"/>
      <c r="G540" s="279"/>
      <c r="H540" s="162"/>
      <c r="I540" s="162"/>
      <c r="J540" s="162"/>
      <c r="K540" s="162"/>
      <c r="L540" s="162"/>
      <c r="M540" s="162"/>
      <c r="N540" s="161"/>
      <c r="O540" s="161"/>
      <c r="P540" s="161"/>
      <c r="Q540" s="161"/>
      <c r="R540" s="162"/>
      <c r="S540" s="162"/>
      <c r="T540" s="162"/>
      <c r="U540" s="162"/>
      <c r="V540" s="162"/>
      <c r="W540" s="162"/>
      <c r="X540" s="162"/>
      <c r="Y540" s="162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">
      <c r="A541" s="158"/>
      <c r="B541" s="159"/>
      <c r="C541" s="193" t="s">
        <v>1377</v>
      </c>
      <c r="D541" s="164"/>
      <c r="E541" s="165">
        <v>181.75</v>
      </c>
      <c r="F541" s="162"/>
      <c r="G541" s="162"/>
      <c r="H541" s="162"/>
      <c r="I541" s="162"/>
      <c r="J541" s="162"/>
      <c r="K541" s="162"/>
      <c r="L541" s="162"/>
      <c r="M541" s="162"/>
      <c r="N541" s="161"/>
      <c r="O541" s="161"/>
      <c r="P541" s="161"/>
      <c r="Q541" s="161"/>
      <c r="R541" s="162"/>
      <c r="S541" s="162"/>
      <c r="T541" s="162"/>
      <c r="U541" s="162"/>
      <c r="V541" s="162"/>
      <c r="W541" s="162"/>
      <c r="X541" s="162"/>
      <c r="Y541" s="162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ht="22.5" outlineLevel="1" x14ac:dyDescent="0.2">
      <c r="A542" s="183">
        <v>64</v>
      </c>
      <c r="B542" s="184" t="s">
        <v>1383</v>
      </c>
      <c r="C542" s="192" t="s">
        <v>1384</v>
      </c>
      <c r="D542" s="185" t="s">
        <v>373</v>
      </c>
      <c r="E542" s="186">
        <v>3.2768000000000002</v>
      </c>
      <c r="F542" s="187"/>
      <c r="G542" s="188">
        <f>ROUND(E542*F542,2)</f>
        <v>0</v>
      </c>
      <c r="H542" s="187"/>
      <c r="I542" s="188">
        <f>ROUND(E542*H542,2)</f>
        <v>0</v>
      </c>
      <c r="J542" s="187"/>
      <c r="K542" s="188">
        <f>ROUND(E542*J542,2)</f>
        <v>0</v>
      </c>
      <c r="L542" s="188">
        <v>21</v>
      </c>
      <c r="M542" s="188">
        <f>G542*(1+L542/100)</f>
        <v>0</v>
      </c>
      <c r="N542" s="186">
        <v>0.42621999999999999</v>
      </c>
      <c r="O542" s="186">
        <f>ROUND(E542*N542,2)</f>
        <v>1.4</v>
      </c>
      <c r="P542" s="186">
        <v>0</v>
      </c>
      <c r="Q542" s="186">
        <f>ROUND(E542*P542,2)</f>
        <v>0</v>
      </c>
      <c r="R542" s="188" t="s">
        <v>319</v>
      </c>
      <c r="S542" s="188" t="s">
        <v>320</v>
      </c>
      <c r="T542" s="189" t="s">
        <v>320</v>
      </c>
      <c r="U542" s="162">
        <v>5.24</v>
      </c>
      <c r="V542" s="162">
        <f>ROUND(E542*U542,2)</f>
        <v>17.170000000000002</v>
      </c>
      <c r="W542" s="162"/>
      <c r="X542" s="162" t="s">
        <v>321</v>
      </c>
      <c r="Y542" s="162" t="s">
        <v>322</v>
      </c>
      <c r="Z542" s="151"/>
      <c r="AA542" s="151"/>
      <c r="AB542" s="151"/>
      <c r="AC542" s="151"/>
      <c r="AD542" s="151"/>
      <c r="AE542" s="151"/>
      <c r="AF542" s="151"/>
      <c r="AG542" s="151" t="s">
        <v>323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2" x14ac:dyDescent="0.2">
      <c r="A543" s="158"/>
      <c r="B543" s="159"/>
      <c r="C543" s="193" t="s">
        <v>680</v>
      </c>
      <c r="D543" s="164"/>
      <c r="E543" s="165"/>
      <c r="F543" s="162"/>
      <c r="G543" s="162"/>
      <c r="H543" s="162"/>
      <c r="I543" s="162"/>
      <c r="J543" s="162"/>
      <c r="K543" s="162"/>
      <c r="L543" s="162"/>
      <c r="M543" s="162"/>
      <c r="N543" s="161"/>
      <c r="O543" s="161"/>
      <c r="P543" s="161"/>
      <c r="Q543" s="161"/>
      <c r="R543" s="162"/>
      <c r="S543" s="162"/>
      <c r="T543" s="162"/>
      <c r="U543" s="162"/>
      <c r="V543" s="162"/>
      <c r="W543" s="162"/>
      <c r="X543" s="162"/>
      <c r="Y543" s="162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3" t="s">
        <v>1385</v>
      </c>
      <c r="D544" s="164"/>
      <c r="E544" s="165">
        <v>1.68</v>
      </c>
      <c r="F544" s="162"/>
      <c r="G544" s="162"/>
      <c r="H544" s="162"/>
      <c r="I544" s="162"/>
      <c r="J544" s="162"/>
      <c r="K544" s="162"/>
      <c r="L544" s="162"/>
      <c r="M544" s="162"/>
      <c r="N544" s="161"/>
      <c r="O544" s="161"/>
      <c r="P544" s="161"/>
      <c r="Q544" s="161"/>
      <c r="R544" s="162"/>
      <c r="S544" s="162"/>
      <c r="T544" s="162"/>
      <c r="U544" s="162"/>
      <c r="V544" s="162"/>
      <c r="W544" s="162"/>
      <c r="X544" s="162"/>
      <c r="Y544" s="162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3" t="s">
        <v>1386</v>
      </c>
      <c r="D545" s="164"/>
      <c r="E545" s="165">
        <v>1.6</v>
      </c>
      <c r="F545" s="162"/>
      <c r="G545" s="162"/>
      <c r="H545" s="162"/>
      <c r="I545" s="162"/>
      <c r="J545" s="162"/>
      <c r="K545" s="162"/>
      <c r="L545" s="162"/>
      <c r="M545" s="162"/>
      <c r="N545" s="161"/>
      <c r="O545" s="161"/>
      <c r="P545" s="161"/>
      <c r="Q545" s="161"/>
      <c r="R545" s="162"/>
      <c r="S545" s="162"/>
      <c r="T545" s="162"/>
      <c r="U545" s="162"/>
      <c r="V545" s="162"/>
      <c r="W545" s="162"/>
      <c r="X545" s="162"/>
      <c r="Y545" s="162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83">
        <v>65</v>
      </c>
      <c r="B546" s="184" t="s">
        <v>1387</v>
      </c>
      <c r="C546" s="192" t="s">
        <v>1388</v>
      </c>
      <c r="D546" s="185" t="s">
        <v>333</v>
      </c>
      <c r="E546" s="186">
        <v>67.043499999999995</v>
      </c>
      <c r="F546" s="187"/>
      <c r="G546" s="188">
        <f>ROUND(E546*F546,2)</f>
        <v>0</v>
      </c>
      <c r="H546" s="187"/>
      <c r="I546" s="188">
        <f>ROUND(E546*H546,2)</f>
        <v>0</v>
      </c>
      <c r="J546" s="187"/>
      <c r="K546" s="188">
        <f>ROUND(E546*J546,2)</f>
        <v>0</v>
      </c>
      <c r="L546" s="188">
        <v>21</v>
      </c>
      <c r="M546" s="188">
        <f>G546*(1+L546/100)</f>
        <v>0</v>
      </c>
      <c r="N546" s="186">
        <v>1.41E-2</v>
      </c>
      <c r="O546" s="186">
        <f>ROUND(E546*N546,2)</f>
        <v>0.95</v>
      </c>
      <c r="P546" s="186">
        <v>0</v>
      </c>
      <c r="Q546" s="186">
        <f>ROUND(E546*P546,2)</f>
        <v>0</v>
      </c>
      <c r="R546" s="188" t="s">
        <v>319</v>
      </c>
      <c r="S546" s="188" t="s">
        <v>320</v>
      </c>
      <c r="T546" s="189" t="s">
        <v>320</v>
      </c>
      <c r="U546" s="162">
        <v>0.39600000000000002</v>
      </c>
      <c r="V546" s="162">
        <f>ROUND(E546*U546,2)</f>
        <v>26.55</v>
      </c>
      <c r="W546" s="162"/>
      <c r="X546" s="162" t="s">
        <v>321</v>
      </c>
      <c r="Y546" s="162" t="s">
        <v>322</v>
      </c>
      <c r="Z546" s="151"/>
      <c r="AA546" s="151"/>
      <c r="AB546" s="151"/>
      <c r="AC546" s="151"/>
      <c r="AD546" s="151"/>
      <c r="AE546" s="151"/>
      <c r="AF546" s="151"/>
      <c r="AG546" s="151" t="s">
        <v>323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">
      <c r="A547" s="158"/>
      <c r="B547" s="159"/>
      <c r="C547" s="193" t="s">
        <v>1333</v>
      </c>
      <c r="D547" s="164"/>
      <c r="E547" s="165"/>
      <c r="F547" s="162"/>
      <c r="G547" s="162"/>
      <c r="H547" s="162"/>
      <c r="I547" s="162"/>
      <c r="J547" s="162"/>
      <c r="K547" s="162"/>
      <c r="L547" s="162"/>
      <c r="M547" s="162"/>
      <c r="N547" s="161"/>
      <c r="O547" s="161"/>
      <c r="P547" s="161"/>
      <c r="Q547" s="161"/>
      <c r="R547" s="162"/>
      <c r="S547" s="162"/>
      <c r="T547" s="162"/>
      <c r="U547" s="162"/>
      <c r="V547" s="162"/>
      <c r="W547" s="162"/>
      <c r="X547" s="162"/>
      <c r="Y547" s="162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3" t="s">
        <v>335</v>
      </c>
      <c r="D548" s="164"/>
      <c r="E548" s="165"/>
      <c r="F548" s="162"/>
      <c r="G548" s="162"/>
      <c r="H548" s="162"/>
      <c r="I548" s="162"/>
      <c r="J548" s="162"/>
      <c r="K548" s="162"/>
      <c r="L548" s="162"/>
      <c r="M548" s="162"/>
      <c r="N548" s="161"/>
      <c r="O548" s="161"/>
      <c r="P548" s="161"/>
      <c r="Q548" s="161"/>
      <c r="R548" s="162"/>
      <c r="S548" s="162"/>
      <c r="T548" s="162"/>
      <c r="U548" s="162"/>
      <c r="V548" s="162"/>
      <c r="W548" s="162"/>
      <c r="X548" s="162"/>
      <c r="Y548" s="162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3" t="s">
        <v>1389</v>
      </c>
      <c r="D549" s="164"/>
      <c r="E549" s="165">
        <v>5.69</v>
      </c>
      <c r="F549" s="162"/>
      <c r="G549" s="162"/>
      <c r="H549" s="162"/>
      <c r="I549" s="162"/>
      <c r="J549" s="162"/>
      <c r="K549" s="162"/>
      <c r="L549" s="162"/>
      <c r="M549" s="162"/>
      <c r="N549" s="161"/>
      <c r="O549" s="161"/>
      <c r="P549" s="161"/>
      <c r="Q549" s="161"/>
      <c r="R549" s="162"/>
      <c r="S549" s="162"/>
      <c r="T549" s="162"/>
      <c r="U549" s="162"/>
      <c r="V549" s="162"/>
      <c r="W549" s="162"/>
      <c r="X549" s="162"/>
      <c r="Y549" s="162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3" t="s">
        <v>1390</v>
      </c>
      <c r="D550" s="164"/>
      <c r="E550" s="165">
        <v>8.2799999999999994</v>
      </c>
      <c r="F550" s="162"/>
      <c r="G550" s="162"/>
      <c r="H550" s="162"/>
      <c r="I550" s="162"/>
      <c r="J550" s="162"/>
      <c r="K550" s="162"/>
      <c r="L550" s="162"/>
      <c r="M550" s="162"/>
      <c r="N550" s="161"/>
      <c r="O550" s="161"/>
      <c r="P550" s="161"/>
      <c r="Q550" s="161"/>
      <c r="R550" s="162"/>
      <c r="S550" s="162"/>
      <c r="T550" s="162"/>
      <c r="U550" s="162"/>
      <c r="V550" s="162"/>
      <c r="W550" s="162"/>
      <c r="X550" s="162"/>
      <c r="Y550" s="162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3" t="s">
        <v>1391</v>
      </c>
      <c r="D551" s="164"/>
      <c r="E551" s="165">
        <v>2.67</v>
      </c>
      <c r="F551" s="162"/>
      <c r="G551" s="162"/>
      <c r="H551" s="162"/>
      <c r="I551" s="162"/>
      <c r="J551" s="162"/>
      <c r="K551" s="162"/>
      <c r="L551" s="162"/>
      <c r="M551" s="162"/>
      <c r="N551" s="161"/>
      <c r="O551" s="161"/>
      <c r="P551" s="161"/>
      <c r="Q551" s="161"/>
      <c r="R551" s="162"/>
      <c r="S551" s="162"/>
      <c r="T551" s="162"/>
      <c r="U551" s="162"/>
      <c r="V551" s="162"/>
      <c r="W551" s="162"/>
      <c r="X551" s="162"/>
      <c r="Y551" s="162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3" t="s">
        <v>1392</v>
      </c>
      <c r="D552" s="164"/>
      <c r="E552" s="165">
        <v>3.88</v>
      </c>
      <c r="F552" s="162"/>
      <c r="G552" s="162"/>
      <c r="H552" s="162"/>
      <c r="I552" s="162"/>
      <c r="J552" s="162"/>
      <c r="K552" s="162"/>
      <c r="L552" s="162"/>
      <c r="M552" s="162"/>
      <c r="N552" s="161"/>
      <c r="O552" s="161"/>
      <c r="P552" s="161"/>
      <c r="Q552" s="161"/>
      <c r="R552" s="162"/>
      <c r="S552" s="162"/>
      <c r="T552" s="162"/>
      <c r="U552" s="162"/>
      <c r="V552" s="162"/>
      <c r="W552" s="162"/>
      <c r="X552" s="162"/>
      <c r="Y552" s="162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3" t="s">
        <v>1393</v>
      </c>
      <c r="D553" s="164"/>
      <c r="E553" s="165">
        <v>1.35</v>
      </c>
      <c r="F553" s="162"/>
      <c r="G553" s="162"/>
      <c r="H553" s="162"/>
      <c r="I553" s="162"/>
      <c r="J553" s="162"/>
      <c r="K553" s="162"/>
      <c r="L553" s="162"/>
      <c r="M553" s="162"/>
      <c r="N553" s="161"/>
      <c r="O553" s="161"/>
      <c r="P553" s="161"/>
      <c r="Q553" s="161"/>
      <c r="R553" s="162"/>
      <c r="S553" s="162"/>
      <c r="T553" s="162"/>
      <c r="U553" s="162"/>
      <c r="V553" s="162"/>
      <c r="W553" s="162"/>
      <c r="X553" s="162"/>
      <c r="Y553" s="162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3" t="s">
        <v>1339</v>
      </c>
      <c r="D554" s="164"/>
      <c r="E554" s="165"/>
      <c r="F554" s="162"/>
      <c r="G554" s="162"/>
      <c r="H554" s="162"/>
      <c r="I554" s="162"/>
      <c r="J554" s="162"/>
      <c r="K554" s="162"/>
      <c r="L554" s="162"/>
      <c r="M554" s="162"/>
      <c r="N554" s="161"/>
      <c r="O554" s="161"/>
      <c r="P554" s="161"/>
      <c r="Q554" s="161"/>
      <c r="R554" s="162"/>
      <c r="S554" s="162"/>
      <c r="T554" s="162"/>
      <c r="U554" s="162"/>
      <c r="V554" s="162"/>
      <c r="W554" s="162"/>
      <c r="X554" s="162"/>
      <c r="Y554" s="162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3" t="s">
        <v>1394</v>
      </c>
      <c r="D555" s="164"/>
      <c r="E555" s="165">
        <v>1.06</v>
      </c>
      <c r="F555" s="162"/>
      <c r="G555" s="162"/>
      <c r="H555" s="162"/>
      <c r="I555" s="162"/>
      <c r="J555" s="162"/>
      <c r="K555" s="162"/>
      <c r="L555" s="162"/>
      <c r="M555" s="162"/>
      <c r="N555" s="161"/>
      <c r="O555" s="161"/>
      <c r="P555" s="161"/>
      <c r="Q555" s="161"/>
      <c r="R555" s="162"/>
      <c r="S555" s="162"/>
      <c r="T555" s="162"/>
      <c r="U555" s="162"/>
      <c r="V555" s="162"/>
      <c r="W555" s="162"/>
      <c r="X555" s="162"/>
      <c r="Y555" s="162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3" t="s">
        <v>1395</v>
      </c>
      <c r="D556" s="164"/>
      <c r="E556" s="165">
        <v>24.43</v>
      </c>
      <c r="F556" s="162"/>
      <c r="G556" s="162"/>
      <c r="H556" s="162"/>
      <c r="I556" s="162"/>
      <c r="J556" s="162"/>
      <c r="K556" s="162"/>
      <c r="L556" s="162"/>
      <c r="M556" s="162"/>
      <c r="N556" s="161"/>
      <c r="O556" s="161"/>
      <c r="P556" s="161"/>
      <c r="Q556" s="161"/>
      <c r="R556" s="162"/>
      <c r="S556" s="162"/>
      <c r="T556" s="162"/>
      <c r="U556" s="162"/>
      <c r="V556" s="162"/>
      <c r="W556" s="162"/>
      <c r="X556" s="162"/>
      <c r="Y556" s="162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3" x14ac:dyDescent="0.2">
      <c r="A557" s="158"/>
      <c r="B557" s="159"/>
      <c r="C557" s="193" t="s">
        <v>1396</v>
      </c>
      <c r="D557" s="164"/>
      <c r="E557" s="165">
        <v>1.39</v>
      </c>
      <c r="F557" s="162"/>
      <c r="G557" s="162"/>
      <c r="H557" s="162"/>
      <c r="I557" s="162"/>
      <c r="J557" s="162"/>
      <c r="K557" s="162"/>
      <c r="L557" s="162"/>
      <c r="M557" s="162"/>
      <c r="N557" s="161"/>
      <c r="O557" s="161"/>
      <c r="P557" s="161"/>
      <c r="Q557" s="161"/>
      <c r="R557" s="162"/>
      <c r="S557" s="162"/>
      <c r="T557" s="162"/>
      <c r="U557" s="162"/>
      <c r="V557" s="162"/>
      <c r="W557" s="162"/>
      <c r="X557" s="162"/>
      <c r="Y557" s="162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3" t="s">
        <v>1397</v>
      </c>
      <c r="D558" s="164"/>
      <c r="E558" s="165">
        <v>9.09</v>
      </c>
      <c r="F558" s="162"/>
      <c r="G558" s="162"/>
      <c r="H558" s="162"/>
      <c r="I558" s="162"/>
      <c r="J558" s="162"/>
      <c r="K558" s="162"/>
      <c r="L558" s="162"/>
      <c r="M558" s="162"/>
      <c r="N558" s="161"/>
      <c r="O558" s="161"/>
      <c r="P558" s="161"/>
      <c r="Q558" s="161"/>
      <c r="R558" s="162"/>
      <c r="S558" s="162"/>
      <c r="T558" s="162"/>
      <c r="U558" s="162"/>
      <c r="V558" s="162"/>
      <c r="W558" s="162"/>
      <c r="X558" s="162"/>
      <c r="Y558" s="162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3" t="s">
        <v>566</v>
      </c>
      <c r="D559" s="164"/>
      <c r="E559" s="165"/>
      <c r="F559" s="162"/>
      <c r="G559" s="162"/>
      <c r="H559" s="162"/>
      <c r="I559" s="162"/>
      <c r="J559" s="162"/>
      <c r="K559" s="162"/>
      <c r="L559" s="162"/>
      <c r="M559" s="162"/>
      <c r="N559" s="161"/>
      <c r="O559" s="161"/>
      <c r="P559" s="161"/>
      <c r="Q559" s="161"/>
      <c r="R559" s="162"/>
      <c r="S559" s="162"/>
      <c r="T559" s="162"/>
      <c r="U559" s="162"/>
      <c r="V559" s="162"/>
      <c r="W559" s="162"/>
      <c r="X559" s="162"/>
      <c r="Y559" s="162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3" t="s">
        <v>1398</v>
      </c>
      <c r="D560" s="164"/>
      <c r="E560" s="165">
        <v>6.11</v>
      </c>
      <c r="F560" s="162"/>
      <c r="G560" s="162"/>
      <c r="H560" s="162"/>
      <c r="I560" s="162"/>
      <c r="J560" s="162"/>
      <c r="K560" s="162"/>
      <c r="L560" s="162"/>
      <c r="M560" s="162"/>
      <c r="N560" s="161"/>
      <c r="O560" s="161"/>
      <c r="P560" s="161"/>
      <c r="Q560" s="161"/>
      <c r="R560" s="162"/>
      <c r="S560" s="162"/>
      <c r="T560" s="162"/>
      <c r="U560" s="162"/>
      <c r="V560" s="162"/>
      <c r="W560" s="162"/>
      <c r="X560" s="162"/>
      <c r="Y560" s="162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3" t="s">
        <v>1399</v>
      </c>
      <c r="D561" s="164"/>
      <c r="E561" s="165">
        <v>1.39</v>
      </c>
      <c r="F561" s="162"/>
      <c r="G561" s="162"/>
      <c r="H561" s="162"/>
      <c r="I561" s="162"/>
      <c r="J561" s="162"/>
      <c r="K561" s="162"/>
      <c r="L561" s="162"/>
      <c r="M561" s="162"/>
      <c r="N561" s="161"/>
      <c r="O561" s="161"/>
      <c r="P561" s="161"/>
      <c r="Q561" s="161"/>
      <c r="R561" s="162"/>
      <c r="S561" s="162"/>
      <c r="T561" s="162"/>
      <c r="U561" s="162"/>
      <c r="V561" s="162"/>
      <c r="W561" s="162"/>
      <c r="X561" s="162"/>
      <c r="Y561" s="162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">
      <c r="A562" s="158"/>
      <c r="B562" s="159"/>
      <c r="C562" s="193" t="s">
        <v>1400</v>
      </c>
      <c r="D562" s="164"/>
      <c r="E562" s="165">
        <v>1.35</v>
      </c>
      <c r="F562" s="162"/>
      <c r="G562" s="162"/>
      <c r="H562" s="162"/>
      <c r="I562" s="162"/>
      <c r="J562" s="162"/>
      <c r="K562" s="162"/>
      <c r="L562" s="162"/>
      <c r="M562" s="162"/>
      <c r="N562" s="161"/>
      <c r="O562" s="161"/>
      <c r="P562" s="161"/>
      <c r="Q562" s="161"/>
      <c r="R562" s="162"/>
      <c r="S562" s="162"/>
      <c r="T562" s="162"/>
      <c r="U562" s="162"/>
      <c r="V562" s="162"/>
      <c r="W562" s="162"/>
      <c r="X562" s="162"/>
      <c r="Y562" s="162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3" t="s">
        <v>1401</v>
      </c>
      <c r="D563" s="164"/>
      <c r="E563" s="165">
        <v>0.36</v>
      </c>
      <c r="F563" s="162"/>
      <c r="G563" s="162"/>
      <c r="H563" s="162"/>
      <c r="I563" s="162"/>
      <c r="J563" s="162"/>
      <c r="K563" s="162"/>
      <c r="L563" s="162"/>
      <c r="M563" s="162"/>
      <c r="N563" s="161"/>
      <c r="O563" s="161"/>
      <c r="P563" s="161"/>
      <c r="Q563" s="161"/>
      <c r="R563" s="162"/>
      <c r="S563" s="162"/>
      <c r="T563" s="162"/>
      <c r="U563" s="162"/>
      <c r="V563" s="162"/>
      <c r="W563" s="162"/>
      <c r="X563" s="162"/>
      <c r="Y563" s="162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83">
        <v>66</v>
      </c>
      <c r="B564" s="184" t="s">
        <v>1402</v>
      </c>
      <c r="C564" s="192" t="s">
        <v>1403</v>
      </c>
      <c r="D564" s="185" t="s">
        <v>333</v>
      </c>
      <c r="E564" s="186">
        <v>67.043499999999995</v>
      </c>
      <c r="F564" s="187"/>
      <c r="G564" s="188">
        <f>ROUND(E564*F564,2)</f>
        <v>0</v>
      </c>
      <c r="H564" s="187"/>
      <c r="I564" s="188">
        <f>ROUND(E564*H564,2)</f>
        <v>0</v>
      </c>
      <c r="J564" s="187"/>
      <c r="K564" s="188">
        <f>ROUND(E564*J564,2)</f>
        <v>0</v>
      </c>
      <c r="L564" s="188">
        <v>21</v>
      </c>
      <c r="M564" s="188">
        <f>G564*(1+L564/100)</f>
        <v>0</v>
      </c>
      <c r="N564" s="186">
        <v>0</v>
      </c>
      <c r="O564" s="186">
        <f>ROUND(E564*N564,2)</f>
        <v>0</v>
      </c>
      <c r="P564" s="186">
        <v>0</v>
      </c>
      <c r="Q564" s="186">
        <f>ROUND(E564*P564,2)</f>
        <v>0</v>
      </c>
      <c r="R564" s="188" t="s">
        <v>319</v>
      </c>
      <c r="S564" s="188" t="s">
        <v>320</v>
      </c>
      <c r="T564" s="189" t="s">
        <v>320</v>
      </c>
      <c r="U564" s="162">
        <v>0.24</v>
      </c>
      <c r="V564" s="162">
        <f>ROUND(E564*U564,2)</f>
        <v>16.09</v>
      </c>
      <c r="W564" s="162"/>
      <c r="X564" s="162" t="s">
        <v>321</v>
      </c>
      <c r="Y564" s="162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193" t="s">
        <v>1404</v>
      </c>
      <c r="D565" s="164"/>
      <c r="E565" s="165">
        <v>67.040000000000006</v>
      </c>
      <c r="F565" s="162"/>
      <c r="G565" s="162"/>
      <c r="H565" s="162"/>
      <c r="I565" s="162"/>
      <c r="J565" s="162"/>
      <c r="K565" s="162"/>
      <c r="L565" s="162"/>
      <c r="M565" s="162"/>
      <c r="N565" s="161"/>
      <c r="O565" s="161"/>
      <c r="P565" s="161"/>
      <c r="Q565" s="161"/>
      <c r="R565" s="162"/>
      <c r="S565" s="162"/>
      <c r="T565" s="162"/>
      <c r="U565" s="162"/>
      <c r="V565" s="162"/>
      <c r="W565" s="162"/>
      <c r="X565" s="162"/>
      <c r="Y565" s="162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ht="22.5" outlineLevel="1" x14ac:dyDescent="0.2">
      <c r="A566" s="183">
        <v>67</v>
      </c>
      <c r="B566" s="184" t="s">
        <v>1405</v>
      </c>
      <c r="C566" s="192" t="s">
        <v>1406</v>
      </c>
      <c r="D566" s="185" t="s">
        <v>389</v>
      </c>
      <c r="E566" s="186">
        <v>79.513499999999993</v>
      </c>
      <c r="F566" s="187"/>
      <c r="G566" s="188">
        <f>ROUND(E566*F566,2)</f>
        <v>0</v>
      </c>
      <c r="H566" s="187"/>
      <c r="I566" s="188">
        <f>ROUND(E566*H566,2)</f>
        <v>0</v>
      </c>
      <c r="J566" s="187"/>
      <c r="K566" s="188">
        <f>ROUND(E566*J566,2)</f>
        <v>0</v>
      </c>
      <c r="L566" s="188">
        <v>21</v>
      </c>
      <c r="M566" s="188">
        <f>G566*(1+L566/100)</f>
        <v>0</v>
      </c>
      <c r="N566" s="186">
        <v>1.0662499999999999</v>
      </c>
      <c r="O566" s="186">
        <f>ROUND(E566*N566,2)</f>
        <v>84.78</v>
      </c>
      <c r="P566" s="186">
        <v>0</v>
      </c>
      <c r="Q566" s="186">
        <f>ROUND(E566*P566,2)</f>
        <v>0</v>
      </c>
      <c r="R566" s="188" t="s">
        <v>319</v>
      </c>
      <c r="S566" s="188" t="s">
        <v>320</v>
      </c>
      <c r="T566" s="189" t="s">
        <v>320</v>
      </c>
      <c r="U566" s="162">
        <v>15.231</v>
      </c>
      <c r="V566" s="162">
        <f>ROUND(E566*U566,2)</f>
        <v>1211.07</v>
      </c>
      <c r="W566" s="162"/>
      <c r="X566" s="162" t="s">
        <v>321</v>
      </c>
      <c r="Y566" s="162" t="s">
        <v>322</v>
      </c>
      <c r="Z566" s="151"/>
      <c r="AA566" s="151"/>
      <c r="AB566" s="151"/>
      <c r="AC566" s="151"/>
      <c r="AD566" s="151"/>
      <c r="AE566" s="151"/>
      <c r="AF566" s="151"/>
      <c r="AG566" s="151" t="s">
        <v>323</v>
      </c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2" x14ac:dyDescent="0.2">
      <c r="A567" s="158"/>
      <c r="B567" s="159"/>
      <c r="C567" s="278" t="s">
        <v>595</v>
      </c>
      <c r="D567" s="279"/>
      <c r="E567" s="279"/>
      <c r="F567" s="279"/>
      <c r="G567" s="279"/>
      <c r="H567" s="162"/>
      <c r="I567" s="162"/>
      <c r="J567" s="162"/>
      <c r="K567" s="162"/>
      <c r="L567" s="162"/>
      <c r="M567" s="162"/>
      <c r="N567" s="161"/>
      <c r="O567" s="161"/>
      <c r="P567" s="161"/>
      <c r="Q567" s="161"/>
      <c r="R567" s="162"/>
      <c r="S567" s="162"/>
      <c r="T567" s="162"/>
      <c r="U567" s="162"/>
      <c r="V567" s="162"/>
      <c r="W567" s="162"/>
      <c r="X567" s="162"/>
      <c r="Y567" s="162"/>
      <c r="Z567" s="151"/>
      <c r="AA567" s="151"/>
      <c r="AB567" s="151"/>
      <c r="AC567" s="151"/>
      <c r="AD567" s="151"/>
      <c r="AE567" s="151"/>
      <c r="AF567" s="151"/>
      <c r="AG567" s="151" t="s">
        <v>325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2" x14ac:dyDescent="0.2">
      <c r="A568" s="158"/>
      <c r="B568" s="159"/>
      <c r="C568" s="282" t="s">
        <v>1407</v>
      </c>
      <c r="D568" s="283"/>
      <c r="E568" s="283"/>
      <c r="F568" s="283"/>
      <c r="G568" s="283"/>
      <c r="H568" s="162"/>
      <c r="I568" s="162"/>
      <c r="J568" s="162"/>
      <c r="K568" s="162"/>
      <c r="L568" s="162"/>
      <c r="M568" s="162"/>
      <c r="N568" s="161"/>
      <c r="O568" s="161"/>
      <c r="P568" s="161"/>
      <c r="Q568" s="161"/>
      <c r="R568" s="162"/>
      <c r="S568" s="162"/>
      <c r="T568" s="162"/>
      <c r="U568" s="162"/>
      <c r="V568" s="162"/>
      <c r="W568" s="162"/>
      <c r="X568" s="162"/>
      <c r="Y568" s="162"/>
      <c r="Z568" s="151"/>
      <c r="AA568" s="151"/>
      <c r="AB568" s="151"/>
      <c r="AC568" s="151"/>
      <c r="AD568" s="151"/>
      <c r="AE568" s="151"/>
      <c r="AF568" s="151"/>
      <c r="AG568" s="151" t="s">
        <v>344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2" x14ac:dyDescent="0.2">
      <c r="A569" s="158"/>
      <c r="B569" s="159"/>
      <c r="C569" s="193" t="s">
        <v>1271</v>
      </c>
      <c r="D569" s="164"/>
      <c r="E569" s="165"/>
      <c r="F569" s="162"/>
      <c r="G569" s="162"/>
      <c r="H569" s="162"/>
      <c r="I569" s="162"/>
      <c r="J569" s="162"/>
      <c r="K569" s="162"/>
      <c r="L569" s="162"/>
      <c r="M569" s="162"/>
      <c r="N569" s="161"/>
      <c r="O569" s="161"/>
      <c r="P569" s="161"/>
      <c r="Q569" s="161"/>
      <c r="R569" s="162"/>
      <c r="S569" s="162"/>
      <c r="T569" s="162"/>
      <c r="U569" s="162"/>
      <c r="V569" s="162"/>
      <c r="W569" s="162"/>
      <c r="X569" s="162"/>
      <c r="Y569" s="162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3" t="s">
        <v>1408</v>
      </c>
      <c r="D570" s="164"/>
      <c r="E570" s="165">
        <v>13.98</v>
      </c>
      <c r="F570" s="162"/>
      <c r="G570" s="162"/>
      <c r="H570" s="162"/>
      <c r="I570" s="162"/>
      <c r="J570" s="162"/>
      <c r="K570" s="162"/>
      <c r="L570" s="162"/>
      <c r="M570" s="162"/>
      <c r="N570" s="161"/>
      <c r="O570" s="161"/>
      <c r="P570" s="161"/>
      <c r="Q570" s="161"/>
      <c r="R570" s="162"/>
      <c r="S570" s="162"/>
      <c r="T570" s="162"/>
      <c r="U570" s="162"/>
      <c r="V570" s="162"/>
      <c r="W570" s="162"/>
      <c r="X570" s="162"/>
      <c r="Y570" s="162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3" t="s">
        <v>738</v>
      </c>
      <c r="D571" s="164"/>
      <c r="E571" s="165"/>
      <c r="F571" s="162"/>
      <c r="G571" s="162"/>
      <c r="H571" s="162"/>
      <c r="I571" s="162"/>
      <c r="J571" s="162"/>
      <c r="K571" s="162"/>
      <c r="L571" s="162"/>
      <c r="M571" s="162"/>
      <c r="N571" s="161"/>
      <c r="O571" s="161"/>
      <c r="P571" s="161"/>
      <c r="Q571" s="161"/>
      <c r="R571" s="162"/>
      <c r="S571" s="162"/>
      <c r="T571" s="162"/>
      <c r="U571" s="162"/>
      <c r="V571" s="162"/>
      <c r="W571" s="162"/>
      <c r="X571" s="162"/>
      <c r="Y571" s="162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3" t="s">
        <v>1409</v>
      </c>
      <c r="D572" s="164"/>
      <c r="E572" s="165">
        <v>11.66</v>
      </c>
      <c r="F572" s="162"/>
      <c r="G572" s="162"/>
      <c r="H572" s="162"/>
      <c r="I572" s="162"/>
      <c r="J572" s="162"/>
      <c r="K572" s="162"/>
      <c r="L572" s="162"/>
      <c r="M572" s="162"/>
      <c r="N572" s="161"/>
      <c r="O572" s="161"/>
      <c r="P572" s="161"/>
      <c r="Q572" s="161"/>
      <c r="R572" s="162"/>
      <c r="S572" s="162"/>
      <c r="T572" s="162"/>
      <c r="U572" s="162"/>
      <c r="V572" s="162"/>
      <c r="W572" s="162"/>
      <c r="X572" s="162"/>
      <c r="Y572" s="162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3" t="s">
        <v>744</v>
      </c>
      <c r="D573" s="164"/>
      <c r="E573" s="165"/>
      <c r="F573" s="162"/>
      <c r="G573" s="162"/>
      <c r="H573" s="162"/>
      <c r="I573" s="162"/>
      <c r="J573" s="162"/>
      <c r="K573" s="162"/>
      <c r="L573" s="162"/>
      <c r="M573" s="162"/>
      <c r="N573" s="161"/>
      <c r="O573" s="161"/>
      <c r="P573" s="161"/>
      <c r="Q573" s="161"/>
      <c r="R573" s="162"/>
      <c r="S573" s="162"/>
      <c r="T573" s="162"/>
      <c r="U573" s="162"/>
      <c r="V573" s="162"/>
      <c r="W573" s="162"/>
      <c r="X573" s="162"/>
      <c r="Y573" s="162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3" t="s">
        <v>1410</v>
      </c>
      <c r="D574" s="164"/>
      <c r="E574" s="165">
        <v>11.66</v>
      </c>
      <c r="F574" s="162"/>
      <c r="G574" s="162"/>
      <c r="H574" s="162"/>
      <c r="I574" s="162"/>
      <c r="J574" s="162"/>
      <c r="K574" s="162"/>
      <c r="L574" s="162"/>
      <c r="M574" s="162"/>
      <c r="N574" s="161"/>
      <c r="O574" s="161"/>
      <c r="P574" s="161"/>
      <c r="Q574" s="161"/>
      <c r="R574" s="162"/>
      <c r="S574" s="162"/>
      <c r="T574" s="162"/>
      <c r="U574" s="162"/>
      <c r="V574" s="162"/>
      <c r="W574" s="162"/>
      <c r="X574" s="162"/>
      <c r="Y574" s="162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3" t="s">
        <v>749</v>
      </c>
      <c r="D575" s="164"/>
      <c r="E575" s="165"/>
      <c r="F575" s="162"/>
      <c r="G575" s="162"/>
      <c r="H575" s="162"/>
      <c r="I575" s="162"/>
      <c r="J575" s="162"/>
      <c r="K575" s="162"/>
      <c r="L575" s="162"/>
      <c r="M575" s="162"/>
      <c r="N575" s="161"/>
      <c r="O575" s="161"/>
      <c r="P575" s="161"/>
      <c r="Q575" s="161"/>
      <c r="R575" s="162"/>
      <c r="S575" s="162"/>
      <c r="T575" s="162"/>
      <c r="U575" s="162"/>
      <c r="V575" s="162"/>
      <c r="W575" s="162"/>
      <c r="X575" s="162"/>
      <c r="Y575" s="162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3" t="s">
        <v>1411</v>
      </c>
      <c r="D576" s="164"/>
      <c r="E576" s="165">
        <v>11.66</v>
      </c>
      <c r="F576" s="162"/>
      <c r="G576" s="162"/>
      <c r="H576" s="162"/>
      <c r="I576" s="162"/>
      <c r="J576" s="162"/>
      <c r="K576" s="162"/>
      <c r="L576" s="162"/>
      <c r="M576" s="162"/>
      <c r="N576" s="161"/>
      <c r="O576" s="161"/>
      <c r="P576" s="161"/>
      <c r="Q576" s="161"/>
      <c r="R576" s="162"/>
      <c r="S576" s="162"/>
      <c r="T576" s="162"/>
      <c r="U576" s="162"/>
      <c r="V576" s="162"/>
      <c r="W576" s="162"/>
      <c r="X576" s="162"/>
      <c r="Y576" s="162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3" t="s">
        <v>754</v>
      </c>
      <c r="D577" s="164"/>
      <c r="E577" s="165"/>
      <c r="F577" s="162"/>
      <c r="G577" s="162"/>
      <c r="H577" s="162"/>
      <c r="I577" s="162"/>
      <c r="J577" s="162"/>
      <c r="K577" s="162"/>
      <c r="L577" s="162"/>
      <c r="M577" s="162"/>
      <c r="N577" s="161"/>
      <c r="O577" s="161"/>
      <c r="P577" s="161"/>
      <c r="Q577" s="161"/>
      <c r="R577" s="162"/>
      <c r="S577" s="162"/>
      <c r="T577" s="162"/>
      <c r="U577" s="162"/>
      <c r="V577" s="162"/>
      <c r="W577" s="162"/>
      <c r="X577" s="162"/>
      <c r="Y577" s="162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3" t="s">
        <v>1412</v>
      </c>
      <c r="D578" s="164"/>
      <c r="E578" s="165">
        <v>11.66</v>
      </c>
      <c r="F578" s="162"/>
      <c r="G578" s="162"/>
      <c r="H578" s="162"/>
      <c r="I578" s="162"/>
      <c r="J578" s="162"/>
      <c r="K578" s="162"/>
      <c r="L578" s="162"/>
      <c r="M578" s="162"/>
      <c r="N578" s="161"/>
      <c r="O578" s="161"/>
      <c r="P578" s="161"/>
      <c r="Q578" s="161"/>
      <c r="R578" s="162"/>
      <c r="S578" s="162"/>
      <c r="T578" s="162"/>
      <c r="U578" s="162"/>
      <c r="V578" s="162"/>
      <c r="W578" s="162"/>
      <c r="X578" s="162"/>
      <c r="Y578" s="162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3" t="s">
        <v>759</v>
      </c>
      <c r="D579" s="164"/>
      <c r="E579" s="165"/>
      <c r="F579" s="162"/>
      <c r="G579" s="162"/>
      <c r="H579" s="162"/>
      <c r="I579" s="162"/>
      <c r="J579" s="162"/>
      <c r="K579" s="162"/>
      <c r="L579" s="162"/>
      <c r="M579" s="162"/>
      <c r="N579" s="161"/>
      <c r="O579" s="161"/>
      <c r="P579" s="161"/>
      <c r="Q579" s="161"/>
      <c r="R579" s="162"/>
      <c r="S579" s="162"/>
      <c r="T579" s="162"/>
      <c r="U579" s="162"/>
      <c r="V579" s="162"/>
      <c r="W579" s="162"/>
      <c r="X579" s="162"/>
      <c r="Y579" s="162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3" t="s">
        <v>1413</v>
      </c>
      <c r="D580" s="164"/>
      <c r="E580" s="165">
        <v>11.66</v>
      </c>
      <c r="F580" s="162"/>
      <c r="G580" s="162"/>
      <c r="H580" s="162"/>
      <c r="I580" s="162"/>
      <c r="J580" s="162"/>
      <c r="K580" s="162"/>
      <c r="L580" s="162"/>
      <c r="M580" s="162"/>
      <c r="N580" s="161"/>
      <c r="O580" s="161"/>
      <c r="P580" s="161"/>
      <c r="Q580" s="161"/>
      <c r="R580" s="162"/>
      <c r="S580" s="162"/>
      <c r="T580" s="162"/>
      <c r="U580" s="162"/>
      <c r="V580" s="162"/>
      <c r="W580" s="162"/>
      <c r="X580" s="162"/>
      <c r="Y580" s="162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4" t="s">
        <v>855</v>
      </c>
      <c r="D581" s="169"/>
      <c r="E581" s="170">
        <v>7.23</v>
      </c>
      <c r="F581" s="162"/>
      <c r="G581" s="162"/>
      <c r="H581" s="162"/>
      <c r="I581" s="162"/>
      <c r="J581" s="162"/>
      <c r="K581" s="162"/>
      <c r="L581" s="162"/>
      <c r="M581" s="162"/>
      <c r="N581" s="161"/>
      <c r="O581" s="161"/>
      <c r="P581" s="161"/>
      <c r="Q581" s="161"/>
      <c r="R581" s="162"/>
      <c r="S581" s="162"/>
      <c r="T581" s="162"/>
      <c r="U581" s="162"/>
      <c r="V581" s="162"/>
      <c r="W581" s="162"/>
      <c r="X581" s="162"/>
      <c r="Y581" s="162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4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ht="22.5" outlineLevel="1" x14ac:dyDescent="0.2">
      <c r="A582" s="183">
        <v>68</v>
      </c>
      <c r="B582" s="184" t="s">
        <v>1414</v>
      </c>
      <c r="C582" s="192" t="s">
        <v>1415</v>
      </c>
      <c r="D582" s="185" t="s">
        <v>333</v>
      </c>
      <c r="E582" s="186">
        <v>15.31</v>
      </c>
      <c r="F582" s="187"/>
      <c r="G582" s="188">
        <f>ROUND(E582*F582,2)</f>
        <v>0</v>
      </c>
      <c r="H582" s="187"/>
      <c r="I582" s="188">
        <f>ROUND(E582*H582,2)</f>
        <v>0</v>
      </c>
      <c r="J582" s="187"/>
      <c r="K582" s="188">
        <f>ROUND(E582*J582,2)</f>
        <v>0</v>
      </c>
      <c r="L582" s="188">
        <v>21</v>
      </c>
      <c r="M582" s="188">
        <f>G582*(1+L582/100)</f>
        <v>0</v>
      </c>
      <c r="N582" s="186">
        <v>0.11025</v>
      </c>
      <c r="O582" s="186">
        <f>ROUND(E582*N582,2)</f>
        <v>1.69</v>
      </c>
      <c r="P582" s="186">
        <v>0</v>
      </c>
      <c r="Q582" s="186">
        <f>ROUND(E582*P582,2)</f>
        <v>0</v>
      </c>
      <c r="R582" s="188" t="s">
        <v>319</v>
      </c>
      <c r="S582" s="188" t="s">
        <v>320</v>
      </c>
      <c r="T582" s="189" t="s">
        <v>320</v>
      </c>
      <c r="U582" s="162">
        <v>0.153</v>
      </c>
      <c r="V582" s="162">
        <f>ROUND(E582*U582,2)</f>
        <v>2.34</v>
      </c>
      <c r="W582" s="162"/>
      <c r="X582" s="162" t="s">
        <v>321</v>
      </c>
      <c r="Y582" s="162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278" t="s">
        <v>1416</v>
      </c>
      <c r="D583" s="279"/>
      <c r="E583" s="279"/>
      <c r="F583" s="279"/>
      <c r="G583" s="279"/>
      <c r="H583" s="162"/>
      <c r="I583" s="162"/>
      <c r="J583" s="162"/>
      <c r="K583" s="162"/>
      <c r="L583" s="162"/>
      <c r="M583" s="162"/>
      <c r="N583" s="161"/>
      <c r="O583" s="161"/>
      <c r="P583" s="161"/>
      <c r="Q583" s="161"/>
      <c r="R583" s="162"/>
      <c r="S583" s="162"/>
      <c r="T583" s="162"/>
      <c r="U583" s="162"/>
      <c r="V583" s="162"/>
      <c r="W583" s="162"/>
      <c r="X583" s="162"/>
      <c r="Y583" s="162"/>
      <c r="Z583" s="151"/>
      <c r="AA583" s="151"/>
      <c r="AB583" s="151"/>
      <c r="AC583" s="151"/>
      <c r="AD583" s="151"/>
      <c r="AE583" s="151"/>
      <c r="AF583" s="151"/>
      <c r="AG583" s="151" t="s">
        <v>325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90" t="str">
        <f>C583</f>
        <v>dovoz směsi, doprava pomocí šnekového čerpadla, lití hadicí na plochu, dvojí (křížem vedené) rozvlnění hrazdami</v>
      </c>
      <c r="BB583" s="151"/>
      <c r="BC583" s="151"/>
      <c r="BD583" s="151"/>
      <c r="BE583" s="151"/>
      <c r="BF583" s="151"/>
      <c r="BG583" s="151"/>
      <c r="BH583" s="151"/>
    </row>
    <row r="584" spans="1:60" outlineLevel="2" x14ac:dyDescent="0.2">
      <c r="A584" s="158"/>
      <c r="B584" s="159"/>
      <c r="C584" s="193" t="s">
        <v>335</v>
      </c>
      <c r="D584" s="164"/>
      <c r="E584" s="165"/>
      <c r="F584" s="162"/>
      <c r="G584" s="162"/>
      <c r="H584" s="162"/>
      <c r="I584" s="162"/>
      <c r="J584" s="162"/>
      <c r="K584" s="162"/>
      <c r="L584" s="162"/>
      <c r="M584" s="162"/>
      <c r="N584" s="161"/>
      <c r="O584" s="161"/>
      <c r="P584" s="161"/>
      <c r="Q584" s="161"/>
      <c r="R584" s="162"/>
      <c r="S584" s="162"/>
      <c r="T584" s="162"/>
      <c r="U584" s="162"/>
      <c r="V584" s="162"/>
      <c r="W584" s="162"/>
      <c r="X584" s="162"/>
      <c r="Y584" s="162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3" t="s">
        <v>347</v>
      </c>
      <c r="D585" s="164"/>
      <c r="E585" s="165"/>
      <c r="F585" s="162"/>
      <c r="G585" s="162"/>
      <c r="H585" s="162"/>
      <c r="I585" s="162"/>
      <c r="J585" s="162"/>
      <c r="K585" s="162"/>
      <c r="L585" s="162"/>
      <c r="M585" s="162"/>
      <c r="N585" s="161"/>
      <c r="O585" s="161"/>
      <c r="P585" s="161"/>
      <c r="Q585" s="161"/>
      <c r="R585" s="162"/>
      <c r="S585" s="162"/>
      <c r="T585" s="162"/>
      <c r="U585" s="162"/>
      <c r="V585" s="162"/>
      <c r="W585" s="162"/>
      <c r="X585" s="162"/>
      <c r="Y585" s="162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3" t="s">
        <v>338</v>
      </c>
      <c r="D586" s="164"/>
      <c r="E586" s="165">
        <v>8.2899999999999991</v>
      </c>
      <c r="F586" s="162"/>
      <c r="G586" s="162"/>
      <c r="H586" s="162"/>
      <c r="I586" s="162"/>
      <c r="J586" s="162"/>
      <c r="K586" s="162"/>
      <c r="L586" s="162"/>
      <c r="M586" s="162"/>
      <c r="N586" s="161"/>
      <c r="O586" s="161"/>
      <c r="P586" s="161"/>
      <c r="Q586" s="161"/>
      <c r="R586" s="162"/>
      <c r="S586" s="162"/>
      <c r="T586" s="162"/>
      <c r="U586" s="162"/>
      <c r="V586" s="162"/>
      <c r="W586" s="162"/>
      <c r="X586" s="162"/>
      <c r="Y586" s="162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3" t="s">
        <v>339</v>
      </c>
      <c r="D587" s="164"/>
      <c r="E587" s="165">
        <v>3.22</v>
      </c>
      <c r="F587" s="162"/>
      <c r="G587" s="162"/>
      <c r="H587" s="162"/>
      <c r="I587" s="162"/>
      <c r="J587" s="162"/>
      <c r="K587" s="162"/>
      <c r="L587" s="162"/>
      <c r="M587" s="162"/>
      <c r="N587" s="161"/>
      <c r="O587" s="161"/>
      <c r="P587" s="161"/>
      <c r="Q587" s="161"/>
      <c r="R587" s="162"/>
      <c r="S587" s="162"/>
      <c r="T587" s="162"/>
      <c r="U587" s="162"/>
      <c r="V587" s="162"/>
      <c r="W587" s="162"/>
      <c r="X587" s="162"/>
      <c r="Y587" s="162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3" t="s">
        <v>340</v>
      </c>
      <c r="D588" s="164"/>
      <c r="E588" s="165">
        <v>3.8</v>
      </c>
      <c r="F588" s="162"/>
      <c r="G588" s="162"/>
      <c r="H588" s="162"/>
      <c r="I588" s="162"/>
      <c r="J588" s="162"/>
      <c r="K588" s="162"/>
      <c r="L588" s="162"/>
      <c r="M588" s="162"/>
      <c r="N588" s="161"/>
      <c r="O588" s="161"/>
      <c r="P588" s="161"/>
      <c r="Q588" s="161"/>
      <c r="R588" s="162"/>
      <c r="S588" s="162"/>
      <c r="T588" s="162"/>
      <c r="U588" s="162"/>
      <c r="V588" s="162"/>
      <c r="W588" s="162"/>
      <c r="X588" s="162"/>
      <c r="Y588" s="162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83">
        <v>69</v>
      </c>
      <c r="B589" s="184" t="s">
        <v>1417</v>
      </c>
      <c r="C589" s="192" t="s">
        <v>1418</v>
      </c>
      <c r="D589" s="185" t="s">
        <v>333</v>
      </c>
      <c r="E589" s="186">
        <v>253.69300000000001</v>
      </c>
      <c r="F589" s="187"/>
      <c r="G589" s="188">
        <f>ROUND(E589*F589,2)</f>
        <v>0</v>
      </c>
      <c r="H589" s="187"/>
      <c r="I589" s="188">
        <f>ROUND(E589*H589,2)</f>
        <v>0</v>
      </c>
      <c r="J589" s="187"/>
      <c r="K589" s="188">
        <f>ROUND(E589*J589,2)</f>
        <v>0</v>
      </c>
      <c r="L589" s="188">
        <v>21</v>
      </c>
      <c r="M589" s="188">
        <f>G589*(1+L589/100)</f>
        <v>0</v>
      </c>
      <c r="N589" s="186">
        <v>0</v>
      </c>
      <c r="O589" s="186">
        <f>ROUND(E589*N589,2)</f>
        <v>0</v>
      </c>
      <c r="P589" s="186">
        <v>0</v>
      </c>
      <c r="Q589" s="186">
        <f>ROUND(E589*P589,2)</f>
        <v>0</v>
      </c>
      <c r="R589" s="188" t="s">
        <v>319</v>
      </c>
      <c r="S589" s="188" t="s">
        <v>320</v>
      </c>
      <c r="T589" s="189" t="s">
        <v>320</v>
      </c>
      <c r="U589" s="162">
        <v>0.13</v>
      </c>
      <c r="V589" s="162">
        <f>ROUND(E589*U589,2)</f>
        <v>32.979999999999997</v>
      </c>
      <c r="W589" s="162"/>
      <c r="X589" s="162" t="s">
        <v>321</v>
      </c>
      <c r="Y589" s="162" t="s">
        <v>322</v>
      </c>
      <c r="Z589" s="151"/>
      <c r="AA589" s="151"/>
      <c r="AB589" s="151"/>
      <c r="AC589" s="151"/>
      <c r="AD589" s="151"/>
      <c r="AE589" s="151"/>
      <c r="AF589" s="151"/>
      <c r="AG589" s="151" t="s">
        <v>323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2" x14ac:dyDescent="0.2">
      <c r="A590" s="158"/>
      <c r="B590" s="159"/>
      <c r="C590" s="193" t="s">
        <v>405</v>
      </c>
      <c r="D590" s="164"/>
      <c r="E590" s="165"/>
      <c r="F590" s="162"/>
      <c r="G590" s="162"/>
      <c r="H590" s="162"/>
      <c r="I590" s="162"/>
      <c r="J590" s="162"/>
      <c r="K590" s="162"/>
      <c r="L590" s="162"/>
      <c r="M590" s="162"/>
      <c r="N590" s="161"/>
      <c r="O590" s="161"/>
      <c r="P590" s="161"/>
      <c r="Q590" s="161"/>
      <c r="R590" s="162"/>
      <c r="S590" s="162"/>
      <c r="T590" s="162"/>
      <c r="U590" s="162"/>
      <c r="V590" s="162"/>
      <c r="W590" s="162"/>
      <c r="X590" s="162"/>
      <c r="Y590" s="162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3" t="s">
        <v>406</v>
      </c>
      <c r="D591" s="164"/>
      <c r="E591" s="165">
        <v>253.69</v>
      </c>
      <c r="F591" s="162"/>
      <c r="G591" s="162"/>
      <c r="H591" s="162"/>
      <c r="I591" s="162"/>
      <c r="J591" s="162"/>
      <c r="K591" s="162"/>
      <c r="L591" s="162"/>
      <c r="M591" s="162"/>
      <c r="N591" s="161"/>
      <c r="O591" s="161"/>
      <c r="P591" s="161"/>
      <c r="Q591" s="161"/>
      <c r="R591" s="162"/>
      <c r="S591" s="162"/>
      <c r="T591" s="162"/>
      <c r="U591" s="162"/>
      <c r="V591" s="162"/>
      <c r="W591" s="162"/>
      <c r="X591" s="162"/>
      <c r="Y591" s="162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83">
        <v>70</v>
      </c>
      <c r="B592" s="184" t="s">
        <v>1419</v>
      </c>
      <c r="C592" s="192" t="s">
        <v>1420</v>
      </c>
      <c r="D592" s="185" t="s">
        <v>333</v>
      </c>
      <c r="E592" s="186">
        <v>1180.6500000000001</v>
      </c>
      <c r="F592" s="187"/>
      <c r="G592" s="188">
        <f>ROUND(E592*F592,2)</f>
        <v>0</v>
      </c>
      <c r="H592" s="187"/>
      <c r="I592" s="188">
        <f>ROUND(E592*H592,2)</f>
        <v>0</v>
      </c>
      <c r="J592" s="187"/>
      <c r="K592" s="188">
        <f>ROUND(E592*J592,2)</f>
        <v>0</v>
      </c>
      <c r="L592" s="188">
        <v>21</v>
      </c>
      <c r="M592" s="188">
        <f>G592*(1+L592/100)</f>
        <v>0</v>
      </c>
      <c r="N592" s="186">
        <v>0</v>
      </c>
      <c r="O592" s="186">
        <f>ROUND(E592*N592,2)</f>
        <v>0</v>
      </c>
      <c r="P592" s="186">
        <v>0</v>
      </c>
      <c r="Q592" s="186">
        <f>ROUND(E592*P592,2)</f>
        <v>0</v>
      </c>
      <c r="R592" s="188"/>
      <c r="S592" s="188" t="s">
        <v>403</v>
      </c>
      <c r="T592" s="189" t="s">
        <v>404</v>
      </c>
      <c r="U592" s="162">
        <v>0</v>
      </c>
      <c r="V592" s="162">
        <f>ROUND(E592*U592,2)</f>
        <v>0</v>
      </c>
      <c r="W592" s="162"/>
      <c r="X592" s="162" t="s">
        <v>321</v>
      </c>
      <c r="Y592" s="162" t="s">
        <v>322</v>
      </c>
      <c r="Z592" s="151"/>
      <c r="AA592" s="151"/>
      <c r="AB592" s="151"/>
      <c r="AC592" s="151"/>
      <c r="AD592" s="151"/>
      <c r="AE592" s="151"/>
      <c r="AF592" s="151"/>
      <c r="AG592" s="151" t="s">
        <v>323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2" x14ac:dyDescent="0.2">
      <c r="A593" s="158"/>
      <c r="B593" s="159"/>
      <c r="C593" s="280" t="s">
        <v>1421</v>
      </c>
      <c r="D593" s="281"/>
      <c r="E593" s="281"/>
      <c r="F593" s="281"/>
      <c r="G593" s="281"/>
      <c r="H593" s="162"/>
      <c r="I593" s="162"/>
      <c r="J593" s="162"/>
      <c r="K593" s="162"/>
      <c r="L593" s="162"/>
      <c r="M593" s="162"/>
      <c r="N593" s="161"/>
      <c r="O593" s="161"/>
      <c r="P593" s="161"/>
      <c r="Q593" s="161"/>
      <c r="R593" s="162"/>
      <c r="S593" s="162"/>
      <c r="T593" s="162"/>
      <c r="U593" s="162"/>
      <c r="V593" s="162"/>
      <c r="W593" s="162"/>
      <c r="X593" s="162"/>
      <c r="Y593" s="162"/>
      <c r="Z593" s="151"/>
      <c r="AA593" s="151"/>
      <c r="AB593" s="151"/>
      <c r="AC593" s="151"/>
      <c r="AD593" s="151"/>
      <c r="AE593" s="151"/>
      <c r="AF593" s="151"/>
      <c r="AG593" s="151" t="s">
        <v>344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82" t="s">
        <v>1422</v>
      </c>
      <c r="D594" s="283"/>
      <c r="E594" s="283"/>
      <c r="F594" s="283"/>
      <c r="G594" s="283"/>
      <c r="H594" s="162"/>
      <c r="I594" s="162"/>
      <c r="J594" s="162"/>
      <c r="K594" s="162"/>
      <c r="L594" s="162"/>
      <c r="M594" s="162"/>
      <c r="N594" s="161"/>
      <c r="O594" s="161"/>
      <c r="P594" s="161"/>
      <c r="Q594" s="161"/>
      <c r="R594" s="162"/>
      <c r="S594" s="162"/>
      <c r="T594" s="162"/>
      <c r="U594" s="162"/>
      <c r="V594" s="162"/>
      <c r="W594" s="162"/>
      <c r="X594" s="162"/>
      <c r="Y594" s="162"/>
      <c r="Z594" s="151"/>
      <c r="AA594" s="151"/>
      <c r="AB594" s="151"/>
      <c r="AC594" s="151"/>
      <c r="AD594" s="151"/>
      <c r="AE594" s="151"/>
      <c r="AF594" s="151"/>
      <c r="AG594" s="151" t="s">
        <v>344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82" t="s">
        <v>1423</v>
      </c>
      <c r="D595" s="283"/>
      <c r="E595" s="283"/>
      <c r="F595" s="283"/>
      <c r="G595" s="283"/>
      <c r="H595" s="162"/>
      <c r="I595" s="162"/>
      <c r="J595" s="162"/>
      <c r="K595" s="162"/>
      <c r="L595" s="162"/>
      <c r="M595" s="162"/>
      <c r="N595" s="161"/>
      <c r="O595" s="161"/>
      <c r="P595" s="161"/>
      <c r="Q595" s="161"/>
      <c r="R595" s="162"/>
      <c r="S595" s="162"/>
      <c r="T595" s="162"/>
      <c r="U595" s="162"/>
      <c r="V595" s="162"/>
      <c r="W595" s="162"/>
      <c r="X595" s="162"/>
      <c r="Y595" s="162"/>
      <c r="Z595" s="151"/>
      <c r="AA595" s="151"/>
      <c r="AB595" s="151"/>
      <c r="AC595" s="151"/>
      <c r="AD595" s="151"/>
      <c r="AE595" s="151"/>
      <c r="AF595" s="151"/>
      <c r="AG595" s="151" t="s">
        <v>344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90" t="str">
        <f>C595</f>
        <v>- Penetrační stěrka polymermaltovou směsí bezrozpoštědlové dvousložkové nizkoviskozní pryskyřice a křemenného plniva s následným posypem sušeným</v>
      </c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282" t="s">
        <v>1424</v>
      </c>
      <c r="D596" s="283"/>
      <c r="E596" s="283"/>
      <c r="F596" s="283"/>
      <c r="G596" s="283"/>
      <c r="H596" s="162"/>
      <c r="I596" s="162"/>
      <c r="J596" s="162"/>
      <c r="K596" s="162"/>
      <c r="L596" s="162"/>
      <c r="M596" s="162"/>
      <c r="N596" s="161"/>
      <c r="O596" s="161"/>
      <c r="P596" s="161"/>
      <c r="Q596" s="161"/>
      <c r="R596" s="162"/>
      <c r="S596" s="162"/>
      <c r="T596" s="162"/>
      <c r="U596" s="162"/>
      <c r="V596" s="162"/>
      <c r="W596" s="162"/>
      <c r="X596" s="162"/>
      <c r="Y596" s="162"/>
      <c r="Z596" s="151"/>
      <c r="AA596" s="151"/>
      <c r="AB596" s="151"/>
      <c r="AC596" s="151"/>
      <c r="AD596" s="151"/>
      <c r="AE596" s="151"/>
      <c r="AF596" s="151"/>
      <c r="AG596" s="151" t="s">
        <v>344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82" t="s">
        <v>1425</v>
      </c>
      <c r="D597" s="283"/>
      <c r="E597" s="283"/>
      <c r="F597" s="283"/>
      <c r="G597" s="283"/>
      <c r="H597" s="162"/>
      <c r="I597" s="162"/>
      <c r="J597" s="162"/>
      <c r="K597" s="162"/>
      <c r="L597" s="162"/>
      <c r="M597" s="162"/>
      <c r="N597" s="161"/>
      <c r="O597" s="161"/>
      <c r="P597" s="161"/>
      <c r="Q597" s="161"/>
      <c r="R597" s="162"/>
      <c r="S597" s="162"/>
      <c r="T597" s="162"/>
      <c r="U597" s="162"/>
      <c r="V597" s="162"/>
      <c r="W597" s="162"/>
      <c r="X597" s="162"/>
      <c r="Y597" s="162"/>
      <c r="Z597" s="151"/>
      <c r="AA597" s="151"/>
      <c r="AB597" s="151"/>
      <c r="AC597" s="151"/>
      <c r="AD597" s="151"/>
      <c r="AE597" s="151"/>
      <c r="AF597" s="151"/>
      <c r="AG597" s="151" t="s">
        <v>344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82" t="s">
        <v>1426</v>
      </c>
      <c r="D598" s="283"/>
      <c r="E598" s="283"/>
      <c r="F598" s="283"/>
      <c r="G598" s="283"/>
      <c r="H598" s="162"/>
      <c r="I598" s="162"/>
      <c r="J598" s="162"/>
      <c r="K598" s="162"/>
      <c r="L598" s="162"/>
      <c r="M598" s="162"/>
      <c r="N598" s="161"/>
      <c r="O598" s="161"/>
      <c r="P598" s="161"/>
      <c r="Q598" s="161"/>
      <c r="R598" s="162"/>
      <c r="S598" s="162"/>
      <c r="T598" s="162"/>
      <c r="U598" s="162"/>
      <c r="V598" s="162"/>
      <c r="W598" s="162"/>
      <c r="X598" s="162"/>
      <c r="Y598" s="162"/>
      <c r="Z598" s="151"/>
      <c r="AA598" s="151"/>
      <c r="AB598" s="151"/>
      <c r="AC598" s="151"/>
      <c r="AD598" s="151"/>
      <c r="AE598" s="151"/>
      <c r="AF598" s="151"/>
      <c r="AG598" s="151" t="s">
        <v>344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ht="22.5" outlineLevel="3" x14ac:dyDescent="0.2">
      <c r="A599" s="158"/>
      <c r="B599" s="159"/>
      <c r="C599" s="282" t="s">
        <v>1427</v>
      </c>
      <c r="D599" s="283"/>
      <c r="E599" s="283"/>
      <c r="F599" s="283"/>
      <c r="G599" s="283"/>
      <c r="H599" s="162"/>
      <c r="I599" s="162"/>
      <c r="J599" s="162"/>
      <c r="K599" s="162"/>
      <c r="L599" s="162"/>
      <c r="M599" s="162"/>
      <c r="N599" s="161"/>
      <c r="O599" s="161"/>
      <c r="P599" s="161"/>
      <c r="Q599" s="161"/>
      <c r="R599" s="162"/>
      <c r="S599" s="162"/>
      <c r="T599" s="162"/>
      <c r="U599" s="162"/>
      <c r="V599" s="162"/>
      <c r="W599" s="162"/>
      <c r="X599" s="162"/>
      <c r="Y599" s="162"/>
      <c r="Z599" s="151"/>
      <c r="AA599" s="151"/>
      <c r="AB599" s="151"/>
      <c r="AC599" s="151"/>
      <c r="AD599" s="151"/>
      <c r="AE599" s="151"/>
      <c r="AF599" s="151"/>
      <c r="AG599" s="151" t="s">
        <v>344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90" t="str">
        <f>C599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82" t="s">
        <v>1428</v>
      </c>
      <c r="D600" s="283"/>
      <c r="E600" s="283"/>
      <c r="F600" s="283"/>
      <c r="G600" s="283"/>
      <c r="H600" s="162"/>
      <c r="I600" s="162"/>
      <c r="J600" s="162"/>
      <c r="K600" s="162"/>
      <c r="L600" s="162"/>
      <c r="M600" s="162"/>
      <c r="N600" s="161"/>
      <c r="O600" s="161"/>
      <c r="P600" s="161"/>
      <c r="Q600" s="161"/>
      <c r="R600" s="162"/>
      <c r="S600" s="162"/>
      <c r="T600" s="162"/>
      <c r="U600" s="162"/>
      <c r="V600" s="162"/>
      <c r="W600" s="162"/>
      <c r="X600" s="162"/>
      <c r="Y600" s="162"/>
      <c r="Z600" s="151"/>
      <c r="AA600" s="151"/>
      <c r="AB600" s="151"/>
      <c r="AC600" s="151"/>
      <c r="AD600" s="151"/>
      <c r="AE600" s="151"/>
      <c r="AF600" s="151"/>
      <c r="AG600" s="151" t="s">
        <v>344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82" t="s">
        <v>1429</v>
      </c>
      <c r="D601" s="283"/>
      <c r="E601" s="283"/>
      <c r="F601" s="283"/>
      <c r="G601" s="283"/>
      <c r="H601" s="162"/>
      <c r="I601" s="162"/>
      <c r="J601" s="162"/>
      <c r="K601" s="162"/>
      <c r="L601" s="162"/>
      <c r="M601" s="162"/>
      <c r="N601" s="161"/>
      <c r="O601" s="161"/>
      <c r="P601" s="161"/>
      <c r="Q601" s="161"/>
      <c r="R601" s="162"/>
      <c r="S601" s="162"/>
      <c r="T601" s="162"/>
      <c r="U601" s="162"/>
      <c r="V601" s="162"/>
      <c r="W601" s="162"/>
      <c r="X601" s="162"/>
      <c r="Y601" s="162"/>
      <c r="Z601" s="151"/>
      <c r="AA601" s="151"/>
      <c r="AB601" s="151"/>
      <c r="AC601" s="151"/>
      <c r="AD601" s="151"/>
      <c r="AE601" s="151"/>
      <c r="AF601" s="151"/>
      <c r="AG601" s="151" t="s">
        <v>344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ht="22.5" outlineLevel="3" x14ac:dyDescent="0.2">
      <c r="A602" s="158"/>
      <c r="B602" s="159"/>
      <c r="C602" s="282" t="s">
        <v>1430</v>
      </c>
      <c r="D602" s="283"/>
      <c r="E602" s="283"/>
      <c r="F602" s="283"/>
      <c r="G602" s="283"/>
      <c r="H602" s="162"/>
      <c r="I602" s="162"/>
      <c r="J602" s="162"/>
      <c r="K602" s="162"/>
      <c r="L602" s="162"/>
      <c r="M602" s="162"/>
      <c r="N602" s="161"/>
      <c r="O602" s="161"/>
      <c r="P602" s="161"/>
      <c r="Q602" s="161"/>
      <c r="R602" s="162"/>
      <c r="S602" s="162"/>
      <c r="T602" s="162"/>
      <c r="U602" s="162"/>
      <c r="V602" s="162"/>
      <c r="W602" s="162"/>
      <c r="X602" s="162"/>
      <c r="Y602" s="162"/>
      <c r="Z602" s="151"/>
      <c r="AA602" s="151"/>
      <c r="AB602" s="151"/>
      <c r="AC602" s="151"/>
      <c r="AD602" s="151"/>
      <c r="AE602" s="151"/>
      <c r="AF602" s="151"/>
      <c r="AG602" s="151" t="s">
        <v>344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90" t="str">
        <f>C602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602" s="151"/>
      <c r="BC602" s="151"/>
      <c r="BD602" s="151"/>
      <c r="BE602" s="151"/>
      <c r="BF602" s="151"/>
      <c r="BG602" s="151"/>
      <c r="BH602" s="151"/>
    </row>
    <row r="603" spans="1:60" ht="22.5" outlineLevel="3" x14ac:dyDescent="0.2">
      <c r="A603" s="158"/>
      <c r="B603" s="159"/>
      <c r="C603" s="282" t="s">
        <v>1431</v>
      </c>
      <c r="D603" s="283"/>
      <c r="E603" s="283"/>
      <c r="F603" s="283"/>
      <c r="G603" s="283"/>
      <c r="H603" s="162"/>
      <c r="I603" s="162"/>
      <c r="J603" s="162"/>
      <c r="K603" s="162"/>
      <c r="L603" s="162"/>
      <c r="M603" s="162"/>
      <c r="N603" s="161"/>
      <c r="O603" s="161"/>
      <c r="P603" s="161"/>
      <c r="Q603" s="161"/>
      <c r="R603" s="162"/>
      <c r="S603" s="162"/>
      <c r="T603" s="162"/>
      <c r="U603" s="162"/>
      <c r="V603" s="162"/>
      <c r="W603" s="162"/>
      <c r="X603" s="162"/>
      <c r="Y603" s="162"/>
      <c r="Z603" s="151"/>
      <c r="AA603" s="151"/>
      <c r="AB603" s="151"/>
      <c r="AC603" s="151"/>
      <c r="AD603" s="151"/>
      <c r="AE603" s="151"/>
      <c r="AF603" s="151"/>
      <c r="AG603" s="151" t="s">
        <v>344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90" t="str">
        <f>C603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82" t="s">
        <v>1432</v>
      </c>
      <c r="D604" s="283"/>
      <c r="E604" s="283"/>
      <c r="F604" s="283"/>
      <c r="G604" s="283"/>
      <c r="H604" s="162"/>
      <c r="I604" s="162"/>
      <c r="J604" s="162"/>
      <c r="K604" s="162"/>
      <c r="L604" s="162"/>
      <c r="M604" s="162"/>
      <c r="N604" s="161"/>
      <c r="O604" s="161"/>
      <c r="P604" s="161"/>
      <c r="Q604" s="161"/>
      <c r="R604" s="162"/>
      <c r="S604" s="162"/>
      <c r="T604" s="162"/>
      <c r="U604" s="162"/>
      <c r="V604" s="162"/>
      <c r="W604" s="162"/>
      <c r="X604" s="162"/>
      <c r="Y604" s="162"/>
      <c r="Z604" s="151"/>
      <c r="AA604" s="151"/>
      <c r="AB604" s="151"/>
      <c r="AC604" s="151"/>
      <c r="AD604" s="151"/>
      <c r="AE604" s="151"/>
      <c r="AF604" s="151"/>
      <c r="AG604" s="151" t="s">
        <v>344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82" t="s">
        <v>1433</v>
      </c>
      <c r="D605" s="283"/>
      <c r="E605" s="283"/>
      <c r="F605" s="283"/>
      <c r="G605" s="283"/>
      <c r="H605" s="162"/>
      <c r="I605" s="162"/>
      <c r="J605" s="162"/>
      <c r="K605" s="162"/>
      <c r="L605" s="162"/>
      <c r="M605" s="162"/>
      <c r="N605" s="161"/>
      <c r="O605" s="161"/>
      <c r="P605" s="161"/>
      <c r="Q605" s="161"/>
      <c r="R605" s="162"/>
      <c r="S605" s="162"/>
      <c r="T605" s="162"/>
      <c r="U605" s="162"/>
      <c r="V605" s="162"/>
      <c r="W605" s="162"/>
      <c r="X605" s="162"/>
      <c r="Y605" s="162"/>
      <c r="Z605" s="151"/>
      <c r="AA605" s="151"/>
      <c r="AB605" s="151"/>
      <c r="AC605" s="151"/>
      <c r="AD605" s="151"/>
      <c r="AE605" s="151"/>
      <c r="AF605" s="151"/>
      <c r="AG605" s="151" t="s">
        <v>344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">
      <c r="A606" s="158"/>
      <c r="B606" s="159"/>
      <c r="C606" s="282" t="s">
        <v>1434</v>
      </c>
      <c r="D606" s="283"/>
      <c r="E606" s="283"/>
      <c r="F606" s="283"/>
      <c r="G606" s="283"/>
      <c r="H606" s="162"/>
      <c r="I606" s="162"/>
      <c r="J606" s="162"/>
      <c r="K606" s="162"/>
      <c r="L606" s="162"/>
      <c r="M606" s="162"/>
      <c r="N606" s="161"/>
      <c r="O606" s="161"/>
      <c r="P606" s="161"/>
      <c r="Q606" s="161"/>
      <c r="R606" s="162"/>
      <c r="S606" s="162"/>
      <c r="T606" s="162"/>
      <c r="U606" s="162"/>
      <c r="V606" s="162"/>
      <c r="W606" s="162"/>
      <c r="X606" s="162"/>
      <c r="Y606" s="162"/>
      <c r="Z606" s="151"/>
      <c r="AA606" s="151"/>
      <c r="AB606" s="151"/>
      <c r="AC606" s="151"/>
      <c r="AD606" s="151"/>
      <c r="AE606" s="151"/>
      <c r="AF606" s="151"/>
      <c r="AG606" s="151" t="s">
        <v>344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282" t="s">
        <v>1435</v>
      </c>
      <c r="D607" s="283"/>
      <c r="E607" s="283"/>
      <c r="F607" s="283"/>
      <c r="G607" s="283"/>
      <c r="H607" s="162"/>
      <c r="I607" s="162"/>
      <c r="J607" s="162"/>
      <c r="K607" s="162"/>
      <c r="L607" s="162"/>
      <c r="M607" s="162"/>
      <c r="N607" s="161"/>
      <c r="O607" s="161"/>
      <c r="P607" s="161"/>
      <c r="Q607" s="161"/>
      <c r="R607" s="162"/>
      <c r="S607" s="162"/>
      <c r="T607" s="162"/>
      <c r="U607" s="162"/>
      <c r="V607" s="162"/>
      <c r="W607" s="162"/>
      <c r="X607" s="162"/>
      <c r="Y607" s="162"/>
      <c r="Z607" s="151"/>
      <c r="AA607" s="151"/>
      <c r="AB607" s="151"/>
      <c r="AC607" s="151"/>
      <c r="AD607" s="151"/>
      <c r="AE607" s="151"/>
      <c r="AF607" s="151"/>
      <c r="AG607" s="151" t="s">
        <v>344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282" t="s">
        <v>1436</v>
      </c>
      <c r="D608" s="283"/>
      <c r="E608" s="283"/>
      <c r="F608" s="283"/>
      <c r="G608" s="283"/>
      <c r="H608" s="162"/>
      <c r="I608" s="162"/>
      <c r="J608" s="162"/>
      <c r="K608" s="162"/>
      <c r="L608" s="162"/>
      <c r="M608" s="162"/>
      <c r="N608" s="161"/>
      <c r="O608" s="161"/>
      <c r="P608" s="161"/>
      <c r="Q608" s="161"/>
      <c r="R608" s="162"/>
      <c r="S608" s="162"/>
      <c r="T608" s="162"/>
      <c r="U608" s="162"/>
      <c r="V608" s="162"/>
      <c r="W608" s="162"/>
      <c r="X608" s="162"/>
      <c r="Y608" s="162"/>
      <c r="Z608" s="151"/>
      <c r="AA608" s="151"/>
      <c r="AB608" s="151"/>
      <c r="AC608" s="151"/>
      <c r="AD608" s="151"/>
      <c r="AE608" s="151"/>
      <c r="AF608" s="151"/>
      <c r="AG608" s="151" t="s">
        <v>344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282" t="s">
        <v>1437</v>
      </c>
      <c r="D609" s="283"/>
      <c r="E609" s="283"/>
      <c r="F609" s="283"/>
      <c r="G609" s="283"/>
      <c r="H609" s="162"/>
      <c r="I609" s="162"/>
      <c r="J609" s="162"/>
      <c r="K609" s="162"/>
      <c r="L609" s="162"/>
      <c r="M609" s="162"/>
      <c r="N609" s="161"/>
      <c r="O609" s="161"/>
      <c r="P609" s="161"/>
      <c r="Q609" s="161"/>
      <c r="R609" s="162"/>
      <c r="S609" s="162"/>
      <c r="T609" s="162"/>
      <c r="U609" s="162"/>
      <c r="V609" s="162"/>
      <c r="W609" s="162"/>
      <c r="X609" s="162"/>
      <c r="Y609" s="162"/>
      <c r="Z609" s="151"/>
      <c r="AA609" s="151"/>
      <c r="AB609" s="151"/>
      <c r="AC609" s="151"/>
      <c r="AD609" s="151"/>
      <c r="AE609" s="151"/>
      <c r="AF609" s="151"/>
      <c r="AG609" s="151" t="s">
        <v>344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">
      <c r="A610" s="158"/>
      <c r="B610" s="159"/>
      <c r="C610" s="282" t="s">
        <v>1438</v>
      </c>
      <c r="D610" s="283"/>
      <c r="E610" s="283"/>
      <c r="F610" s="283"/>
      <c r="G610" s="283"/>
      <c r="H610" s="162"/>
      <c r="I610" s="162"/>
      <c r="J610" s="162"/>
      <c r="K610" s="162"/>
      <c r="L610" s="162"/>
      <c r="M610" s="162"/>
      <c r="N610" s="161"/>
      <c r="O610" s="161"/>
      <c r="P610" s="161"/>
      <c r="Q610" s="161"/>
      <c r="R610" s="162"/>
      <c r="S610" s="162"/>
      <c r="T610" s="162"/>
      <c r="U610" s="162"/>
      <c r="V610" s="162"/>
      <c r="W610" s="162"/>
      <c r="X610" s="162"/>
      <c r="Y610" s="162"/>
      <c r="Z610" s="151"/>
      <c r="AA610" s="151"/>
      <c r="AB610" s="151"/>
      <c r="AC610" s="151"/>
      <c r="AD610" s="151"/>
      <c r="AE610" s="151"/>
      <c r="AF610" s="151"/>
      <c r="AG610" s="151" t="s">
        <v>344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">
      <c r="A611" s="158"/>
      <c r="B611" s="159"/>
      <c r="C611" s="282" t="s">
        <v>1439</v>
      </c>
      <c r="D611" s="283"/>
      <c r="E611" s="283"/>
      <c r="F611" s="283"/>
      <c r="G611" s="283"/>
      <c r="H611" s="162"/>
      <c r="I611" s="162"/>
      <c r="J611" s="162"/>
      <c r="K611" s="162"/>
      <c r="L611" s="162"/>
      <c r="M611" s="162"/>
      <c r="N611" s="161"/>
      <c r="O611" s="161"/>
      <c r="P611" s="161"/>
      <c r="Q611" s="161"/>
      <c r="R611" s="162"/>
      <c r="S611" s="162"/>
      <c r="T611" s="162"/>
      <c r="U611" s="162"/>
      <c r="V611" s="162"/>
      <c r="W611" s="162"/>
      <c r="X611" s="162"/>
      <c r="Y611" s="162"/>
      <c r="Z611" s="151"/>
      <c r="AA611" s="151"/>
      <c r="AB611" s="151"/>
      <c r="AC611" s="151"/>
      <c r="AD611" s="151"/>
      <c r="AE611" s="151"/>
      <c r="AF611" s="151"/>
      <c r="AG611" s="151" t="s">
        <v>344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82" t="s">
        <v>1440</v>
      </c>
      <c r="D612" s="283"/>
      <c r="E612" s="283"/>
      <c r="F612" s="283"/>
      <c r="G612" s="283"/>
      <c r="H612" s="162"/>
      <c r="I612" s="162"/>
      <c r="J612" s="162"/>
      <c r="K612" s="162"/>
      <c r="L612" s="162"/>
      <c r="M612" s="162"/>
      <c r="N612" s="161"/>
      <c r="O612" s="161"/>
      <c r="P612" s="161"/>
      <c r="Q612" s="161"/>
      <c r="R612" s="162"/>
      <c r="S612" s="162"/>
      <c r="T612" s="162"/>
      <c r="U612" s="162"/>
      <c r="V612" s="162"/>
      <c r="W612" s="162"/>
      <c r="X612" s="162"/>
      <c r="Y612" s="162"/>
      <c r="Z612" s="151"/>
      <c r="AA612" s="151"/>
      <c r="AB612" s="151"/>
      <c r="AC612" s="151"/>
      <c r="AD612" s="151"/>
      <c r="AE612" s="151"/>
      <c r="AF612" s="151"/>
      <c r="AG612" s="151" t="s">
        <v>344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2" x14ac:dyDescent="0.2">
      <c r="A613" s="158"/>
      <c r="B613" s="159"/>
      <c r="C613" s="193" t="s">
        <v>778</v>
      </c>
      <c r="D613" s="164"/>
      <c r="E613" s="165"/>
      <c r="F613" s="162"/>
      <c r="G613" s="162"/>
      <c r="H613" s="162"/>
      <c r="I613" s="162"/>
      <c r="J613" s="162"/>
      <c r="K613" s="162"/>
      <c r="L613" s="162"/>
      <c r="M613" s="162"/>
      <c r="N613" s="161"/>
      <c r="O613" s="161"/>
      <c r="P613" s="161"/>
      <c r="Q613" s="161"/>
      <c r="R613" s="162"/>
      <c r="S613" s="162"/>
      <c r="T613" s="162"/>
      <c r="U613" s="162"/>
      <c r="V613" s="162"/>
      <c r="W613" s="162"/>
      <c r="X613" s="162"/>
      <c r="Y613" s="162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3" t="s">
        <v>1441</v>
      </c>
      <c r="D614" s="164"/>
      <c r="E614" s="165">
        <v>1176.48</v>
      </c>
      <c r="F614" s="162"/>
      <c r="G614" s="162"/>
      <c r="H614" s="162"/>
      <c r="I614" s="162"/>
      <c r="J614" s="162"/>
      <c r="K614" s="162"/>
      <c r="L614" s="162"/>
      <c r="M614" s="162"/>
      <c r="N614" s="161"/>
      <c r="O614" s="161"/>
      <c r="P614" s="161"/>
      <c r="Q614" s="161"/>
      <c r="R614" s="162"/>
      <c r="S614" s="162"/>
      <c r="T614" s="162"/>
      <c r="U614" s="162"/>
      <c r="V614" s="162"/>
      <c r="W614" s="162"/>
      <c r="X614" s="162"/>
      <c r="Y614" s="162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3" t="s">
        <v>337</v>
      </c>
      <c r="D615" s="164"/>
      <c r="E615" s="165">
        <v>3.47</v>
      </c>
      <c r="F615" s="162"/>
      <c r="G615" s="162"/>
      <c r="H615" s="162"/>
      <c r="I615" s="162"/>
      <c r="J615" s="162"/>
      <c r="K615" s="162"/>
      <c r="L615" s="162"/>
      <c r="M615" s="162"/>
      <c r="N615" s="161"/>
      <c r="O615" s="161"/>
      <c r="P615" s="161"/>
      <c r="Q615" s="161"/>
      <c r="R615" s="162"/>
      <c r="S615" s="162"/>
      <c r="T615" s="162"/>
      <c r="U615" s="162"/>
      <c r="V615" s="162"/>
      <c r="W615" s="162"/>
      <c r="X615" s="162"/>
      <c r="Y615" s="162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3" t="s">
        <v>1442</v>
      </c>
      <c r="D616" s="164"/>
      <c r="E616" s="165">
        <v>0.7</v>
      </c>
      <c r="F616" s="162"/>
      <c r="G616" s="162"/>
      <c r="H616" s="162"/>
      <c r="I616" s="162"/>
      <c r="J616" s="162"/>
      <c r="K616" s="162"/>
      <c r="L616" s="162"/>
      <c r="M616" s="162"/>
      <c r="N616" s="161"/>
      <c r="O616" s="161"/>
      <c r="P616" s="161"/>
      <c r="Q616" s="161"/>
      <c r="R616" s="162"/>
      <c r="S616" s="162"/>
      <c r="T616" s="162"/>
      <c r="U616" s="162"/>
      <c r="V616" s="162"/>
      <c r="W616" s="162"/>
      <c r="X616" s="162"/>
      <c r="Y616" s="162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ht="22.5" outlineLevel="1" x14ac:dyDescent="0.2">
      <c r="A617" s="183">
        <v>71</v>
      </c>
      <c r="B617" s="184" t="s">
        <v>1443</v>
      </c>
      <c r="C617" s="192" t="s">
        <v>1444</v>
      </c>
      <c r="D617" s="185" t="s">
        <v>333</v>
      </c>
      <c r="E617" s="186">
        <v>4689.84</v>
      </c>
      <c r="F617" s="187"/>
      <c r="G617" s="188">
        <f>ROUND(E617*F617,2)</f>
        <v>0</v>
      </c>
      <c r="H617" s="187"/>
      <c r="I617" s="188">
        <f>ROUND(E617*H617,2)</f>
        <v>0</v>
      </c>
      <c r="J617" s="187"/>
      <c r="K617" s="188">
        <f>ROUND(E617*J617,2)</f>
        <v>0</v>
      </c>
      <c r="L617" s="188">
        <v>21</v>
      </c>
      <c r="M617" s="188">
        <f>G617*(1+L617/100)</f>
        <v>0</v>
      </c>
      <c r="N617" s="186">
        <v>0</v>
      </c>
      <c r="O617" s="186">
        <f>ROUND(E617*N617,2)</f>
        <v>0</v>
      </c>
      <c r="P617" s="186">
        <v>0</v>
      </c>
      <c r="Q617" s="186">
        <f>ROUND(E617*P617,2)</f>
        <v>0</v>
      </c>
      <c r="R617" s="188"/>
      <c r="S617" s="188" t="s">
        <v>403</v>
      </c>
      <c r="T617" s="189" t="s">
        <v>404</v>
      </c>
      <c r="U617" s="162">
        <v>0</v>
      </c>
      <c r="V617" s="162">
        <f>ROUND(E617*U617,2)</f>
        <v>0</v>
      </c>
      <c r="W617" s="162"/>
      <c r="X617" s="162" t="s">
        <v>321</v>
      </c>
      <c r="Y617" s="162" t="s">
        <v>322</v>
      </c>
      <c r="Z617" s="151"/>
      <c r="AA617" s="151"/>
      <c r="AB617" s="151"/>
      <c r="AC617" s="151"/>
      <c r="AD617" s="151"/>
      <c r="AE617" s="151"/>
      <c r="AF617" s="151"/>
      <c r="AG617" s="151" t="s">
        <v>323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2" x14ac:dyDescent="0.2">
      <c r="A618" s="158"/>
      <c r="B618" s="159"/>
      <c r="C618" s="280" t="s">
        <v>1421</v>
      </c>
      <c r="D618" s="281"/>
      <c r="E618" s="281"/>
      <c r="F618" s="281"/>
      <c r="G618" s="281"/>
      <c r="H618" s="162"/>
      <c r="I618" s="162"/>
      <c r="J618" s="162"/>
      <c r="K618" s="162"/>
      <c r="L618" s="162"/>
      <c r="M618" s="162"/>
      <c r="N618" s="161"/>
      <c r="O618" s="161"/>
      <c r="P618" s="161"/>
      <c r="Q618" s="161"/>
      <c r="R618" s="162"/>
      <c r="S618" s="162"/>
      <c r="T618" s="162"/>
      <c r="U618" s="162"/>
      <c r="V618" s="162"/>
      <c r="W618" s="162"/>
      <c r="X618" s="162"/>
      <c r="Y618" s="162"/>
      <c r="Z618" s="151"/>
      <c r="AA618" s="151"/>
      <c r="AB618" s="151"/>
      <c r="AC618" s="151"/>
      <c r="AD618" s="151"/>
      <c r="AE618" s="151"/>
      <c r="AF618" s="151"/>
      <c r="AG618" s="151" t="s">
        <v>344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282" t="s">
        <v>1422</v>
      </c>
      <c r="D619" s="283"/>
      <c r="E619" s="283"/>
      <c r="F619" s="283"/>
      <c r="G619" s="283"/>
      <c r="H619" s="162"/>
      <c r="I619" s="162"/>
      <c r="J619" s="162"/>
      <c r="K619" s="162"/>
      <c r="L619" s="162"/>
      <c r="M619" s="162"/>
      <c r="N619" s="161"/>
      <c r="O619" s="161"/>
      <c r="P619" s="161"/>
      <c r="Q619" s="161"/>
      <c r="R619" s="162"/>
      <c r="S619" s="162"/>
      <c r="T619" s="162"/>
      <c r="U619" s="162"/>
      <c r="V619" s="162"/>
      <c r="W619" s="162"/>
      <c r="X619" s="162"/>
      <c r="Y619" s="162"/>
      <c r="Z619" s="151"/>
      <c r="AA619" s="151"/>
      <c r="AB619" s="151"/>
      <c r="AC619" s="151"/>
      <c r="AD619" s="151"/>
      <c r="AE619" s="151"/>
      <c r="AF619" s="151"/>
      <c r="AG619" s="151" t="s">
        <v>344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ht="22.5" outlineLevel="3" x14ac:dyDescent="0.2">
      <c r="A620" s="158"/>
      <c r="B620" s="159"/>
      <c r="C620" s="282" t="s">
        <v>1445</v>
      </c>
      <c r="D620" s="283"/>
      <c r="E620" s="283"/>
      <c r="F620" s="283"/>
      <c r="G620" s="283"/>
      <c r="H620" s="162"/>
      <c r="I620" s="162"/>
      <c r="J620" s="162"/>
      <c r="K620" s="162"/>
      <c r="L620" s="162"/>
      <c r="M620" s="162"/>
      <c r="N620" s="161"/>
      <c r="O620" s="161"/>
      <c r="P620" s="161"/>
      <c r="Q620" s="161"/>
      <c r="R620" s="162"/>
      <c r="S620" s="162"/>
      <c r="T620" s="162"/>
      <c r="U620" s="162"/>
      <c r="V620" s="162"/>
      <c r="W620" s="162"/>
      <c r="X620" s="162"/>
      <c r="Y620" s="162"/>
      <c r="Z620" s="151"/>
      <c r="AA620" s="151"/>
      <c r="AB620" s="151"/>
      <c r="AC620" s="151"/>
      <c r="AD620" s="151"/>
      <c r="AE620" s="151"/>
      <c r="AF620" s="151"/>
      <c r="AG620" s="151" t="s">
        <v>344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90" t="str">
        <f>C620</f>
        <v>- Penetrace bezrozpouštědlovou dvousložkovou nízkoviskózní pryskyřicí s následným posypem sušeným křemenným pískem zrnitosti 0,3 - 0,8mm zrno vedle zrna</v>
      </c>
      <c r="BB620" s="151"/>
      <c r="BC620" s="151"/>
      <c r="BD620" s="151"/>
      <c r="BE620" s="151"/>
      <c r="BF620" s="151"/>
      <c r="BG620" s="151"/>
      <c r="BH620" s="151"/>
    </row>
    <row r="621" spans="1:60" ht="22.5" outlineLevel="3" x14ac:dyDescent="0.2">
      <c r="A621" s="158"/>
      <c r="B621" s="159"/>
      <c r="C621" s="282" t="s">
        <v>1446</v>
      </c>
      <c r="D621" s="283"/>
      <c r="E621" s="283"/>
      <c r="F621" s="283"/>
      <c r="G621" s="283"/>
      <c r="H621" s="162"/>
      <c r="I621" s="162"/>
      <c r="J621" s="162"/>
      <c r="K621" s="162"/>
      <c r="L621" s="162"/>
      <c r="M621" s="162"/>
      <c r="N621" s="161"/>
      <c r="O621" s="161"/>
      <c r="P621" s="161"/>
      <c r="Q621" s="161"/>
      <c r="R621" s="162"/>
      <c r="S621" s="162"/>
      <c r="T621" s="162"/>
      <c r="U621" s="162"/>
      <c r="V621" s="162"/>
      <c r="W621" s="162"/>
      <c r="X621" s="162"/>
      <c r="Y621" s="162"/>
      <c r="Z621" s="151"/>
      <c r="AA621" s="151"/>
      <c r="AB621" s="151"/>
      <c r="AC621" s="151"/>
      <c r="AD621" s="151"/>
      <c r="AE621" s="151"/>
      <c r="AF621" s="151"/>
      <c r="AG621" s="151" t="s">
        <v>344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90" t="str">
        <f>C621</f>
        <v>- Případná vyrovnávací vrstva polymermatlou z dvousložkové pryskyřice a křemenných písků s následným posypem sušeným křemenným pískem zrnitosti 0,3 -</v>
      </c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82" t="s">
        <v>1447</v>
      </c>
      <c r="D622" s="283"/>
      <c r="E622" s="283"/>
      <c r="F622" s="283"/>
      <c r="G622" s="283"/>
      <c r="H622" s="162"/>
      <c r="I622" s="162"/>
      <c r="J622" s="162"/>
      <c r="K622" s="162"/>
      <c r="L622" s="162"/>
      <c r="M622" s="162"/>
      <c r="N622" s="161"/>
      <c r="O622" s="161"/>
      <c r="P622" s="161"/>
      <c r="Q622" s="161"/>
      <c r="R622" s="162"/>
      <c r="S622" s="162"/>
      <c r="T622" s="162"/>
      <c r="U622" s="162"/>
      <c r="V622" s="162"/>
      <c r="W622" s="162"/>
      <c r="X622" s="162"/>
      <c r="Y622" s="162"/>
      <c r="Z622" s="151"/>
      <c r="AA622" s="151"/>
      <c r="AB622" s="151"/>
      <c r="AC622" s="151"/>
      <c r="AD622" s="151"/>
      <c r="AE622" s="151"/>
      <c r="AF622" s="151"/>
      <c r="AG622" s="151" t="s">
        <v>344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82" t="s">
        <v>1448</v>
      </c>
      <c r="D623" s="283"/>
      <c r="E623" s="283"/>
      <c r="F623" s="283"/>
      <c r="G623" s="283"/>
      <c r="H623" s="162"/>
      <c r="I623" s="162"/>
      <c r="J623" s="162"/>
      <c r="K623" s="162"/>
      <c r="L623" s="162"/>
      <c r="M623" s="162"/>
      <c r="N623" s="161"/>
      <c r="O623" s="161"/>
      <c r="P623" s="161"/>
      <c r="Q623" s="161"/>
      <c r="R623" s="162"/>
      <c r="S623" s="162"/>
      <c r="T623" s="162"/>
      <c r="U623" s="162"/>
      <c r="V623" s="162"/>
      <c r="W623" s="162"/>
      <c r="X623" s="162"/>
      <c r="Y623" s="162"/>
      <c r="Z623" s="151"/>
      <c r="AA623" s="151"/>
      <c r="AB623" s="151"/>
      <c r="AC623" s="151"/>
      <c r="AD623" s="151"/>
      <c r="AE623" s="151"/>
      <c r="AF623" s="151"/>
      <c r="AG623" s="151" t="s">
        <v>344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90" t="str">
        <f>C623</f>
        <v>- Vodotěsná polyuretanová vysoce elastická membrána o průtažnosti 800% se následným posypem sušeným křemenným pískem zrnitosti 0,3 - 0,8mm v přebytku.</v>
      </c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282" t="s">
        <v>1449</v>
      </c>
      <c r="D624" s="283"/>
      <c r="E624" s="283"/>
      <c r="F624" s="283"/>
      <c r="G624" s="283"/>
      <c r="H624" s="162"/>
      <c r="I624" s="162"/>
      <c r="J624" s="162"/>
      <c r="K624" s="162"/>
      <c r="L624" s="162"/>
      <c r="M624" s="162"/>
      <c r="N624" s="161"/>
      <c r="O624" s="161"/>
      <c r="P624" s="161"/>
      <c r="Q624" s="161"/>
      <c r="R624" s="162"/>
      <c r="S624" s="162"/>
      <c r="T624" s="162"/>
      <c r="U624" s="162"/>
      <c r="V624" s="162"/>
      <c r="W624" s="162"/>
      <c r="X624" s="162"/>
      <c r="Y624" s="162"/>
      <c r="Z624" s="151"/>
      <c r="AA624" s="151"/>
      <c r="AB624" s="151"/>
      <c r="AC624" s="151"/>
      <c r="AD624" s="151"/>
      <c r="AE624" s="151"/>
      <c r="AF624" s="151"/>
      <c r="AG624" s="151" t="s">
        <v>344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82" t="s">
        <v>1426</v>
      </c>
      <c r="D625" s="283"/>
      <c r="E625" s="283"/>
      <c r="F625" s="283"/>
      <c r="G625" s="283"/>
      <c r="H625" s="162"/>
      <c r="I625" s="162"/>
      <c r="J625" s="162"/>
      <c r="K625" s="162"/>
      <c r="L625" s="162"/>
      <c r="M625" s="162"/>
      <c r="N625" s="161"/>
      <c r="O625" s="161"/>
      <c r="P625" s="161"/>
      <c r="Q625" s="161"/>
      <c r="R625" s="162"/>
      <c r="S625" s="162"/>
      <c r="T625" s="162"/>
      <c r="U625" s="162"/>
      <c r="V625" s="162"/>
      <c r="W625" s="162"/>
      <c r="X625" s="162"/>
      <c r="Y625" s="162"/>
      <c r="Z625" s="151"/>
      <c r="AA625" s="151"/>
      <c r="AB625" s="151"/>
      <c r="AC625" s="151"/>
      <c r="AD625" s="151"/>
      <c r="AE625" s="151"/>
      <c r="AF625" s="151"/>
      <c r="AG625" s="151" t="s">
        <v>344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ht="22.5" outlineLevel="3" x14ac:dyDescent="0.2">
      <c r="A626" s="158"/>
      <c r="B626" s="159"/>
      <c r="C626" s="282" t="s">
        <v>1450</v>
      </c>
      <c r="D626" s="283"/>
      <c r="E626" s="283"/>
      <c r="F626" s="283"/>
      <c r="G626" s="283"/>
      <c r="H626" s="162"/>
      <c r="I626" s="162"/>
      <c r="J626" s="162"/>
      <c r="K626" s="162"/>
      <c r="L626" s="162"/>
      <c r="M626" s="162"/>
      <c r="N626" s="161"/>
      <c r="O626" s="161"/>
      <c r="P626" s="161"/>
      <c r="Q626" s="161"/>
      <c r="R626" s="162"/>
      <c r="S626" s="162"/>
      <c r="T626" s="162"/>
      <c r="U626" s="162"/>
      <c r="V626" s="162"/>
      <c r="W626" s="162"/>
      <c r="X626" s="162"/>
      <c r="Y626" s="162"/>
      <c r="Z626" s="151"/>
      <c r="AA626" s="151"/>
      <c r="AB626" s="151"/>
      <c r="AC626" s="151"/>
      <c r="AD626" s="151"/>
      <c r="AE626" s="151"/>
      <c r="AF626" s="151"/>
      <c r="AG626" s="151" t="s">
        <v>344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90" t="str">
        <f>C626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82" t="s">
        <v>1451</v>
      </c>
      <c r="D627" s="283"/>
      <c r="E627" s="283"/>
      <c r="F627" s="283"/>
      <c r="G627" s="283"/>
      <c r="H627" s="162"/>
      <c r="I627" s="162"/>
      <c r="J627" s="162"/>
      <c r="K627" s="162"/>
      <c r="L627" s="162"/>
      <c r="M627" s="162"/>
      <c r="N627" s="161"/>
      <c r="O627" s="161"/>
      <c r="P627" s="161"/>
      <c r="Q627" s="161"/>
      <c r="R627" s="162"/>
      <c r="S627" s="162"/>
      <c r="T627" s="162"/>
      <c r="U627" s="162"/>
      <c r="V627" s="162"/>
      <c r="W627" s="162"/>
      <c r="X627" s="162"/>
      <c r="Y627" s="162"/>
      <c r="Z627" s="151"/>
      <c r="AA627" s="151"/>
      <c r="AB627" s="151"/>
      <c r="AC627" s="151"/>
      <c r="AD627" s="151"/>
      <c r="AE627" s="151"/>
      <c r="AF627" s="151"/>
      <c r="AG627" s="151" t="s">
        <v>344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82" t="s">
        <v>1452</v>
      </c>
      <c r="D628" s="283"/>
      <c r="E628" s="283"/>
      <c r="F628" s="283"/>
      <c r="G628" s="283"/>
      <c r="H628" s="162"/>
      <c r="I628" s="162"/>
      <c r="J628" s="162"/>
      <c r="K628" s="162"/>
      <c r="L628" s="162"/>
      <c r="M628" s="162"/>
      <c r="N628" s="161"/>
      <c r="O628" s="161"/>
      <c r="P628" s="161"/>
      <c r="Q628" s="161"/>
      <c r="R628" s="162"/>
      <c r="S628" s="162"/>
      <c r="T628" s="162"/>
      <c r="U628" s="162"/>
      <c r="V628" s="162"/>
      <c r="W628" s="162"/>
      <c r="X628" s="162"/>
      <c r="Y628" s="162"/>
      <c r="Z628" s="151"/>
      <c r="AA628" s="151"/>
      <c r="AB628" s="151"/>
      <c r="AC628" s="151"/>
      <c r="AD628" s="151"/>
      <c r="AE628" s="151"/>
      <c r="AF628" s="151"/>
      <c r="AG628" s="151" t="s">
        <v>344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82" t="s">
        <v>1453</v>
      </c>
      <c r="D629" s="283"/>
      <c r="E629" s="283"/>
      <c r="F629" s="283"/>
      <c r="G629" s="283"/>
      <c r="H629" s="162"/>
      <c r="I629" s="162"/>
      <c r="J629" s="162"/>
      <c r="K629" s="162"/>
      <c r="L629" s="162"/>
      <c r="M629" s="162"/>
      <c r="N629" s="161"/>
      <c r="O629" s="161"/>
      <c r="P629" s="161"/>
      <c r="Q629" s="161"/>
      <c r="R629" s="162"/>
      <c r="S629" s="162"/>
      <c r="T629" s="162"/>
      <c r="U629" s="162"/>
      <c r="V629" s="162"/>
      <c r="W629" s="162"/>
      <c r="X629" s="162"/>
      <c r="Y629" s="162"/>
      <c r="Z629" s="151"/>
      <c r="AA629" s="151"/>
      <c r="AB629" s="151"/>
      <c r="AC629" s="151"/>
      <c r="AD629" s="151"/>
      <c r="AE629" s="151"/>
      <c r="AF629" s="151"/>
      <c r="AG629" s="151" t="s">
        <v>344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ht="22.5" outlineLevel="3" x14ac:dyDescent="0.2">
      <c r="A630" s="158"/>
      <c r="B630" s="159"/>
      <c r="C630" s="282" t="s">
        <v>1454</v>
      </c>
      <c r="D630" s="283"/>
      <c r="E630" s="283"/>
      <c r="F630" s="283"/>
      <c r="G630" s="283"/>
      <c r="H630" s="162"/>
      <c r="I630" s="162"/>
      <c r="J630" s="162"/>
      <c r="K630" s="162"/>
      <c r="L630" s="162"/>
      <c r="M630" s="162"/>
      <c r="N630" s="161"/>
      <c r="O630" s="161"/>
      <c r="P630" s="161"/>
      <c r="Q630" s="161"/>
      <c r="R630" s="162"/>
      <c r="S630" s="162"/>
      <c r="T630" s="162"/>
      <c r="U630" s="162"/>
      <c r="V630" s="162"/>
      <c r="W630" s="162"/>
      <c r="X630" s="162"/>
      <c r="Y630" s="162"/>
      <c r="Z630" s="151"/>
      <c r="AA630" s="151"/>
      <c r="AB630" s="151"/>
      <c r="AC630" s="151"/>
      <c r="AD630" s="151"/>
      <c r="AE630" s="151"/>
      <c r="AF630" s="151"/>
      <c r="AG630" s="151" t="s">
        <v>344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90" t="str">
        <f>C630</f>
        <v>Řešení soklu – styk podlaha stěna vytmelen systémovým PU tmelem o poloměru 20 mm + nátěr soklu epoxidovým nátěrem do požadované výšky 150 mm</v>
      </c>
      <c r="BB630" s="151"/>
      <c r="BC630" s="151"/>
      <c r="BD630" s="151"/>
      <c r="BE630" s="151"/>
      <c r="BF630" s="151"/>
      <c r="BG630" s="151"/>
      <c r="BH630" s="151"/>
    </row>
    <row r="631" spans="1:60" ht="22.5" outlineLevel="3" x14ac:dyDescent="0.2">
      <c r="A631" s="158"/>
      <c r="B631" s="159"/>
      <c r="C631" s="282" t="s">
        <v>1455</v>
      </c>
      <c r="D631" s="283"/>
      <c r="E631" s="283"/>
      <c r="F631" s="283"/>
      <c r="G631" s="283"/>
      <c r="H631" s="162"/>
      <c r="I631" s="162"/>
      <c r="J631" s="162"/>
      <c r="K631" s="162"/>
      <c r="L631" s="162"/>
      <c r="M631" s="162"/>
      <c r="N631" s="161"/>
      <c r="O631" s="161"/>
      <c r="P631" s="161"/>
      <c r="Q631" s="161"/>
      <c r="R631" s="162"/>
      <c r="S631" s="162"/>
      <c r="T631" s="162"/>
      <c r="U631" s="162"/>
      <c r="V631" s="162"/>
      <c r="W631" s="162"/>
      <c r="X631" s="162"/>
      <c r="Y631" s="162"/>
      <c r="Z631" s="151"/>
      <c r="AA631" s="151"/>
      <c r="AB631" s="151"/>
      <c r="AC631" s="151"/>
      <c r="AD631" s="151"/>
      <c r="AE631" s="151"/>
      <c r="AF631" s="151"/>
      <c r="AG631" s="151" t="s">
        <v>344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90" t="str">
        <f>C631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82" t="s">
        <v>1432</v>
      </c>
      <c r="D632" s="283"/>
      <c r="E632" s="283"/>
      <c r="F632" s="283"/>
      <c r="G632" s="283"/>
      <c r="H632" s="162"/>
      <c r="I632" s="162"/>
      <c r="J632" s="162"/>
      <c r="K632" s="162"/>
      <c r="L632" s="162"/>
      <c r="M632" s="162"/>
      <c r="N632" s="161"/>
      <c r="O632" s="161"/>
      <c r="P632" s="161"/>
      <c r="Q632" s="161"/>
      <c r="R632" s="162"/>
      <c r="S632" s="162"/>
      <c r="T632" s="162"/>
      <c r="U632" s="162"/>
      <c r="V632" s="162"/>
      <c r="W632" s="162"/>
      <c r="X632" s="162"/>
      <c r="Y632" s="162"/>
      <c r="Z632" s="151"/>
      <c r="AA632" s="151"/>
      <c r="AB632" s="151"/>
      <c r="AC632" s="151"/>
      <c r="AD632" s="151"/>
      <c r="AE632" s="151"/>
      <c r="AF632" s="151"/>
      <c r="AG632" s="151" t="s">
        <v>344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82" t="s">
        <v>1456</v>
      </c>
      <c r="D633" s="283"/>
      <c r="E633" s="283"/>
      <c r="F633" s="283"/>
      <c r="G633" s="283"/>
      <c r="H633" s="162"/>
      <c r="I633" s="162"/>
      <c r="J633" s="162"/>
      <c r="K633" s="162"/>
      <c r="L633" s="162"/>
      <c r="M633" s="162"/>
      <c r="N633" s="161"/>
      <c r="O633" s="161"/>
      <c r="P633" s="161"/>
      <c r="Q633" s="161"/>
      <c r="R633" s="162"/>
      <c r="S633" s="162"/>
      <c r="T633" s="162"/>
      <c r="U633" s="162"/>
      <c r="V633" s="162"/>
      <c r="W633" s="162"/>
      <c r="X633" s="162"/>
      <c r="Y633" s="162"/>
      <c r="Z633" s="151"/>
      <c r="AA633" s="151"/>
      <c r="AB633" s="151"/>
      <c r="AC633" s="151"/>
      <c r="AD633" s="151"/>
      <c r="AE633" s="151"/>
      <c r="AF633" s="151"/>
      <c r="AG633" s="151" t="s">
        <v>344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282" t="s">
        <v>1457</v>
      </c>
      <c r="D634" s="283"/>
      <c r="E634" s="283"/>
      <c r="F634" s="283"/>
      <c r="G634" s="283"/>
      <c r="H634" s="162"/>
      <c r="I634" s="162"/>
      <c r="J634" s="162"/>
      <c r="K634" s="162"/>
      <c r="L634" s="162"/>
      <c r="M634" s="162"/>
      <c r="N634" s="161"/>
      <c r="O634" s="161"/>
      <c r="P634" s="161"/>
      <c r="Q634" s="161"/>
      <c r="R634" s="162"/>
      <c r="S634" s="162"/>
      <c r="T634" s="162"/>
      <c r="U634" s="162"/>
      <c r="V634" s="162"/>
      <c r="W634" s="162"/>
      <c r="X634" s="162"/>
      <c r="Y634" s="162"/>
      <c r="Z634" s="151"/>
      <c r="AA634" s="151"/>
      <c r="AB634" s="151"/>
      <c r="AC634" s="151"/>
      <c r="AD634" s="151"/>
      <c r="AE634" s="151"/>
      <c r="AF634" s="151"/>
      <c r="AG634" s="151" t="s">
        <v>344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282" t="s">
        <v>1458</v>
      </c>
      <c r="D635" s="283"/>
      <c r="E635" s="283"/>
      <c r="F635" s="283"/>
      <c r="G635" s="283"/>
      <c r="H635" s="162"/>
      <c r="I635" s="162"/>
      <c r="J635" s="162"/>
      <c r="K635" s="162"/>
      <c r="L635" s="162"/>
      <c r="M635" s="162"/>
      <c r="N635" s="161"/>
      <c r="O635" s="161"/>
      <c r="P635" s="161"/>
      <c r="Q635" s="161"/>
      <c r="R635" s="162"/>
      <c r="S635" s="162"/>
      <c r="T635" s="162"/>
      <c r="U635" s="162"/>
      <c r="V635" s="162"/>
      <c r="W635" s="162"/>
      <c r="X635" s="162"/>
      <c r="Y635" s="162"/>
      <c r="Z635" s="151"/>
      <c r="AA635" s="151"/>
      <c r="AB635" s="151"/>
      <c r="AC635" s="151"/>
      <c r="AD635" s="151"/>
      <c r="AE635" s="151"/>
      <c r="AF635" s="151"/>
      <c r="AG635" s="151" t="s">
        <v>344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282" t="s">
        <v>1459</v>
      </c>
      <c r="D636" s="283"/>
      <c r="E636" s="283"/>
      <c r="F636" s="283"/>
      <c r="G636" s="283"/>
      <c r="H636" s="162"/>
      <c r="I636" s="162"/>
      <c r="J636" s="162"/>
      <c r="K636" s="162"/>
      <c r="L636" s="162"/>
      <c r="M636" s="162"/>
      <c r="N636" s="161"/>
      <c r="O636" s="161"/>
      <c r="P636" s="161"/>
      <c r="Q636" s="161"/>
      <c r="R636" s="162"/>
      <c r="S636" s="162"/>
      <c r="T636" s="162"/>
      <c r="U636" s="162"/>
      <c r="V636" s="162"/>
      <c r="W636" s="162"/>
      <c r="X636" s="162"/>
      <c r="Y636" s="162"/>
      <c r="Z636" s="151"/>
      <c r="AA636" s="151"/>
      <c r="AB636" s="151"/>
      <c r="AC636" s="151"/>
      <c r="AD636" s="151"/>
      <c r="AE636" s="151"/>
      <c r="AF636" s="151"/>
      <c r="AG636" s="151" t="s">
        <v>344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282" t="s">
        <v>1460</v>
      </c>
      <c r="D637" s="283"/>
      <c r="E637" s="283"/>
      <c r="F637" s="283"/>
      <c r="G637" s="283"/>
      <c r="H637" s="162"/>
      <c r="I637" s="162"/>
      <c r="J637" s="162"/>
      <c r="K637" s="162"/>
      <c r="L637" s="162"/>
      <c r="M637" s="162"/>
      <c r="N637" s="161"/>
      <c r="O637" s="161"/>
      <c r="P637" s="161"/>
      <c r="Q637" s="161"/>
      <c r="R637" s="162"/>
      <c r="S637" s="162"/>
      <c r="T637" s="162"/>
      <c r="U637" s="162"/>
      <c r="V637" s="162"/>
      <c r="W637" s="162"/>
      <c r="X637" s="162"/>
      <c r="Y637" s="162"/>
      <c r="Z637" s="151"/>
      <c r="AA637" s="151"/>
      <c r="AB637" s="151"/>
      <c r="AC637" s="151"/>
      <c r="AD637" s="151"/>
      <c r="AE637" s="151"/>
      <c r="AF637" s="151"/>
      <c r="AG637" s="151" t="s">
        <v>344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282" t="s">
        <v>1461</v>
      </c>
      <c r="D638" s="283"/>
      <c r="E638" s="283"/>
      <c r="F638" s="283"/>
      <c r="G638" s="283"/>
      <c r="H638" s="162"/>
      <c r="I638" s="162"/>
      <c r="J638" s="162"/>
      <c r="K638" s="162"/>
      <c r="L638" s="162"/>
      <c r="M638" s="162"/>
      <c r="N638" s="161"/>
      <c r="O638" s="161"/>
      <c r="P638" s="161"/>
      <c r="Q638" s="161"/>
      <c r="R638" s="162"/>
      <c r="S638" s="162"/>
      <c r="T638" s="162"/>
      <c r="U638" s="162"/>
      <c r="V638" s="162"/>
      <c r="W638" s="162"/>
      <c r="X638" s="162"/>
      <c r="Y638" s="162"/>
      <c r="Z638" s="151"/>
      <c r="AA638" s="151"/>
      <c r="AB638" s="151"/>
      <c r="AC638" s="151"/>
      <c r="AD638" s="151"/>
      <c r="AE638" s="151"/>
      <c r="AF638" s="151"/>
      <c r="AG638" s="151" t="s">
        <v>344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">
      <c r="A639" s="158"/>
      <c r="B639" s="159"/>
      <c r="C639" s="282" t="s">
        <v>1439</v>
      </c>
      <c r="D639" s="283"/>
      <c r="E639" s="283"/>
      <c r="F639" s="283"/>
      <c r="G639" s="283"/>
      <c r="H639" s="162"/>
      <c r="I639" s="162"/>
      <c r="J639" s="162"/>
      <c r="K639" s="162"/>
      <c r="L639" s="162"/>
      <c r="M639" s="162"/>
      <c r="N639" s="161"/>
      <c r="O639" s="161"/>
      <c r="P639" s="161"/>
      <c r="Q639" s="161"/>
      <c r="R639" s="162"/>
      <c r="S639" s="162"/>
      <c r="T639" s="162"/>
      <c r="U639" s="162"/>
      <c r="V639" s="162"/>
      <c r="W639" s="162"/>
      <c r="X639" s="162"/>
      <c r="Y639" s="162"/>
      <c r="Z639" s="151"/>
      <c r="AA639" s="151"/>
      <c r="AB639" s="151"/>
      <c r="AC639" s="151"/>
      <c r="AD639" s="151"/>
      <c r="AE639" s="151"/>
      <c r="AF639" s="151"/>
      <c r="AG639" s="151" t="s">
        <v>344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">
      <c r="A640" s="158"/>
      <c r="B640" s="159"/>
      <c r="C640" s="282" t="s">
        <v>1440</v>
      </c>
      <c r="D640" s="283"/>
      <c r="E640" s="283"/>
      <c r="F640" s="283"/>
      <c r="G640" s="283"/>
      <c r="H640" s="162"/>
      <c r="I640" s="162"/>
      <c r="J640" s="162"/>
      <c r="K640" s="162"/>
      <c r="L640" s="162"/>
      <c r="M640" s="162"/>
      <c r="N640" s="161"/>
      <c r="O640" s="161"/>
      <c r="P640" s="161"/>
      <c r="Q640" s="161"/>
      <c r="R640" s="162"/>
      <c r="S640" s="162"/>
      <c r="T640" s="162"/>
      <c r="U640" s="162"/>
      <c r="V640" s="162"/>
      <c r="W640" s="162"/>
      <c r="X640" s="162"/>
      <c r="Y640" s="162"/>
      <c r="Z640" s="151"/>
      <c r="AA640" s="151"/>
      <c r="AB640" s="151"/>
      <c r="AC640" s="151"/>
      <c r="AD640" s="151"/>
      <c r="AE640" s="151"/>
      <c r="AF640" s="151"/>
      <c r="AG640" s="151" t="s">
        <v>344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2" x14ac:dyDescent="0.2">
      <c r="A641" s="158"/>
      <c r="B641" s="159"/>
      <c r="C641" s="193" t="s">
        <v>1462</v>
      </c>
      <c r="D641" s="164"/>
      <c r="E641" s="165"/>
      <c r="F641" s="162"/>
      <c r="G641" s="162"/>
      <c r="H641" s="162"/>
      <c r="I641" s="162"/>
      <c r="J641" s="162"/>
      <c r="K641" s="162"/>
      <c r="L641" s="162"/>
      <c r="M641" s="162"/>
      <c r="N641" s="161"/>
      <c r="O641" s="161"/>
      <c r="P641" s="161"/>
      <c r="Q641" s="161"/>
      <c r="R641" s="162"/>
      <c r="S641" s="162"/>
      <c r="T641" s="162"/>
      <c r="U641" s="162"/>
      <c r="V641" s="162"/>
      <c r="W641" s="162"/>
      <c r="X641" s="162"/>
      <c r="Y641" s="162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3" t="s">
        <v>1463</v>
      </c>
      <c r="D642" s="164"/>
      <c r="E642" s="165">
        <v>1172.46</v>
      </c>
      <c r="F642" s="162"/>
      <c r="G642" s="162"/>
      <c r="H642" s="162"/>
      <c r="I642" s="162"/>
      <c r="J642" s="162"/>
      <c r="K642" s="162"/>
      <c r="L642" s="162"/>
      <c r="M642" s="162"/>
      <c r="N642" s="161"/>
      <c r="O642" s="161"/>
      <c r="P642" s="161"/>
      <c r="Q642" s="161"/>
      <c r="R642" s="162"/>
      <c r="S642" s="162"/>
      <c r="T642" s="162"/>
      <c r="U642" s="162"/>
      <c r="V642" s="162"/>
      <c r="W642" s="162"/>
      <c r="X642" s="162"/>
      <c r="Y642" s="162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3" t="s">
        <v>1464</v>
      </c>
      <c r="D643" s="164"/>
      <c r="E643" s="165">
        <v>1172.46</v>
      </c>
      <c r="F643" s="162"/>
      <c r="G643" s="162"/>
      <c r="H643" s="162"/>
      <c r="I643" s="162"/>
      <c r="J643" s="162"/>
      <c r="K643" s="162"/>
      <c r="L643" s="162"/>
      <c r="M643" s="162"/>
      <c r="N643" s="161"/>
      <c r="O643" s="161"/>
      <c r="P643" s="161"/>
      <c r="Q643" s="161"/>
      <c r="R643" s="162"/>
      <c r="S643" s="162"/>
      <c r="T643" s="162"/>
      <c r="U643" s="162"/>
      <c r="V643" s="162"/>
      <c r="W643" s="162"/>
      <c r="X643" s="162"/>
      <c r="Y643" s="162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3" t="s">
        <v>1465</v>
      </c>
      <c r="D644" s="164"/>
      <c r="E644" s="165">
        <v>1172.46</v>
      </c>
      <c r="F644" s="162"/>
      <c r="G644" s="162"/>
      <c r="H644" s="162"/>
      <c r="I644" s="162"/>
      <c r="J644" s="162"/>
      <c r="K644" s="162"/>
      <c r="L644" s="162"/>
      <c r="M644" s="162"/>
      <c r="N644" s="161"/>
      <c r="O644" s="161"/>
      <c r="P644" s="161"/>
      <c r="Q644" s="161"/>
      <c r="R644" s="162"/>
      <c r="S644" s="162"/>
      <c r="T644" s="162"/>
      <c r="U644" s="162"/>
      <c r="V644" s="162"/>
      <c r="W644" s="162"/>
      <c r="X644" s="162"/>
      <c r="Y644" s="162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3" t="s">
        <v>1466</v>
      </c>
      <c r="D645" s="164"/>
      <c r="E645" s="165">
        <v>1172.46</v>
      </c>
      <c r="F645" s="162"/>
      <c r="G645" s="162"/>
      <c r="H645" s="162"/>
      <c r="I645" s="162"/>
      <c r="J645" s="162"/>
      <c r="K645" s="162"/>
      <c r="L645" s="162"/>
      <c r="M645" s="162"/>
      <c r="N645" s="161"/>
      <c r="O645" s="161"/>
      <c r="P645" s="161"/>
      <c r="Q645" s="161"/>
      <c r="R645" s="162"/>
      <c r="S645" s="162"/>
      <c r="T645" s="162"/>
      <c r="U645" s="162"/>
      <c r="V645" s="162"/>
      <c r="W645" s="162"/>
      <c r="X645" s="162"/>
      <c r="Y645" s="162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ht="22.5" outlineLevel="1" x14ac:dyDescent="0.2">
      <c r="A646" s="183">
        <v>72</v>
      </c>
      <c r="B646" s="184" t="s">
        <v>1467</v>
      </c>
      <c r="C646" s="192" t="s">
        <v>1468</v>
      </c>
      <c r="D646" s="185" t="s">
        <v>333</v>
      </c>
      <c r="E646" s="186">
        <v>1172.46</v>
      </c>
      <c r="F646" s="187"/>
      <c r="G646" s="188">
        <f>ROUND(E646*F646,2)</f>
        <v>0</v>
      </c>
      <c r="H646" s="187"/>
      <c r="I646" s="188">
        <f>ROUND(E646*H646,2)</f>
        <v>0</v>
      </c>
      <c r="J646" s="187"/>
      <c r="K646" s="188">
        <f>ROUND(E646*J646,2)</f>
        <v>0</v>
      </c>
      <c r="L646" s="188">
        <v>21</v>
      </c>
      <c r="M646" s="188">
        <f>G646*(1+L646/100)</f>
        <v>0</v>
      </c>
      <c r="N646" s="186">
        <v>0</v>
      </c>
      <c r="O646" s="186">
        <f>ROUND(E646*N646,2)</f>
        <v>0</v>
      </c>
      <c r="P646" s="186">
        <v>0</v>
      </c>
      <c r="Q646" s="186">
        <f>ROUND(E646*P646,2)</f>
        <v>0</v>
      </c>
      <c r="R646" s="188"/>
      <c r="S646" s="188" t="s">
        <v>403</v>
      </c>
      <c r="T646" s="189" t="s">
        <v>404</v>
      </c>
      <c r="U646" s="162">
        <v>0</v>
      </c>
      <c r="V646" s="162">
        <f>ROUND(E646*U646,2)</f>
        <v>0</v>
      </c>
      <c r="W646" s="162"/>
      <c r="X646" s="162" t="s">
        <v>321</v>
      </c>
      <c r="Y646" s="162" t="s">
        <v>322</v>
      </c>
      <c r="Z646" s="151"/>
      <c r="AA646" s="151"/>
      <c r="AB646" s="151"/>
      <c r="AC646" s="151"/>
      <c r="AD646" s="151"/>
      <c r="AE646" s="151"/>
      <c r="AF646" s="151"/>
      <c r="AG646" s="151" t="s">
        <v>323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2" x14ac:dyDescent="0.2">
      <c r="A647" s="158"/>
      <c r="B647" s="159"/>
      <c r="C647" s="280" t="s">
        <v>1421</v>
      </c>
      <c r="D647" s="281"/>
      <c r="E647" s="281"/>
      <c r="F647" s="281"/>
      <c r="G647" s="281"/>
      <c r="H647" s="162"/>
      <c r="I647" s="162"/>
      <c r="J647" s="162"/>
      <c r="K647" s="162"/>
      <c r="L647" s="162"/>
      <c r="M647" s="162"/>
      <c r="N647" s="161"/>
      <c r="O647" s="161"/>
      <c r="P647" s="161"/>
      <c r="Q647" s="161"/>
      <c r="R647" s="162"/>
      <c r="S647" s="162"/>
      <c r="T647" s="162"/>
      <c r="U647" s="162"/>
      <c r="V647" s="162"/>
      <c r="W647" s="162"/>
      <c r="X647" s="162"/>
      <c r="Y647" s="162"/>
      <c r="Z647" s="151"/>
      <c r="AA647" s="151"/>
      <c r="AB647" s="151"/>
      <c r="AC647" s="151"/>
      <c r="AD647" s="151"/>
      <c r="AE647" s="151"/>
      <c r="AF647" s="151"/>
      <c r="AG647" s="151" t="s">
        <v>344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82" t="s">
        <v>1422</v>
      </c>
      <c r="D648" s="283"/>
      <c r="E648" s="283"/>
      <c r="F648" s="283"/>
      <c r="G648" s="283"/>
      <c r="H648" s="162"/>
      <c r="I648" s="162"/>
      <c r="J648" s="162"/>
      <c r="K648" s="162"/>
      <c r="L648" s="162"/>
      <c r="M648" s="162"/>
      <c r="N648" s="161"/>
      <c r="O648" s="161"/>
      <c r="P648" s="161"/>
      <c r="Q648" s="161"/>
      <c r="R648" s="162"/>
      <c r="S648" s="162"/>
      <c r="T648" s="162"/>
      <c r="U648" s="162"/>
      <c r="V648" s="162"/>
      <c r="W648" s="162"/>
      <c r="X648" s="162"/>
      <c r="Y648" s="162"/>
      <c r="Z648" s="151"/>
      <c r="AA648" s="151"/>
      <c r="AB648" s="151"/>
      <c r="AC648" s="151"/>
      <c r="AD648" s="151"/>
      <c r="AE648" s="151"/>
      <c r="AF648" s="151"/>
      <c r="AG648" s="151" t="s">
        <v>344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82" t="s">
        <v>1445</v>
      </c>
      <c r="D649" s="283"/>
      <c r="E649" s="283"/>
      <c r="F649" s="283"/>
      <c r="G649" s="283"/>
      <c r="H649" s="162"/>
      <c r="I649" s="162"/>
      <c r="J649" s="162"/>
      <c r="K649" s="162"/>
      <c r="L649" s="162"/>
      <c r="M649" s="162"/>
      <c r="N649" s="161"/>
      <c r="O649" s="161"/>
      <c r="P649" s="161"/>
      <c r="Q649" s="161"/>
      <c r="R649" s="162"/>
      <c r="S649" s="162"/>
      <c r="T649" s="162"/>
      <c r="U649" s="162"/>
      <c r="V649" s="162"/>
      <c r="W649" s="162"/>
      <c r="X649" s="162"/>
      <c r="Y649" s="162"/>
      <c r="Z649" s="151"/>
      <c r="AA649" s="151"/>
      <c r="AB649" s="151"/>
      <c r="AC649" s="151"/>
      <c r="AD649" s="151"/>
      <c r="AE649" s="151"/>
      <c r="AF649" s="151"/>
      <c r="AG649" s="151" t="s">
        <v>344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90" t="str">
        <f>C649</f>
        <v>- Penetrace bezrozpouštědlovou dvousložkovou nízkoviskózní pryskyřicí s následným posypem sušeným křemenným pískem zrnitosti 0,3 - 0,8mm zrno vedle zrna</v>
      </c>
      <c r="BB649" s="151"/>
      <c r="BC649" s="151"/>
      <c r="BD649" s="151"/>
      <c r="BE649" s="151"/>
      <c r="BF649" s="151"/>
      <c r="BG649" s="151"/>
      <c r="BH649" s="151"/>
    </row>
    <row r="650" spans="1:60" ht="22.5" outlineLevel="3" x14ac:dyDescent="0.2">
      <c r="A650" s="158"/>
      <c r="B650" s="159"/>
      <c r="C650" s="282" t="s">
        <v>1469</v>
      </c>
      <c r="D650" s="283"/>
      <c r="E650" s="283"/>
      <c r="F650" s="283"/>
      <c r="G650" s="283"/>
      <c r="H650" s="162"/>
      <c r="I650" s="162"/>
      <c r="J650" s="162"/>
      <c r="K650" s="162"/>
      <c r="L650" s="162"/>
      <c r="M650" s="162"/>
      <c r="N650" s="161"/>
      <c r="O650" s="161"/>
      <c r="P650" s="161"/>
      <c r="Q650" s="161"/>
      <c r="R650" s="162"/>
      <c r="S650" s="162"/>
      <c r="T650" s="162"/>
      <c r="U650" s="162"/>
      <c r="V650" s="162"/>
      <c r="W650" s="162"/>
      <c r="X650" s="162"/>
      <c r="Y650" s="162"/>
      <c r="Z650" s="151"/>
      <c r="AA650" s="151"/>
      <c r="AB650" s="151"/>
      <c r="AC650" s="151"/>
      <c r="AD650" s="151"/>
      <c r="AE650" s="151"/>
      <c r="AF650" s="151"/>
      <c r="AG650" s="151" t="s">
        <v>344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90" t="str">
        <f>C650</f>
        <v>- Případná vyrovnávací (egalizační) vrstva polymermatlou z dvousložkové pryskyřice a křemenných písků s následným posypem sušeným křemenným pískem zrnitosti 0,3 -</v>
      </c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82" t="s">
        <v>1447</v>
      </c>
      <c r="D651" s="283"/>
      <c r="E651" s="283"/>
      <c r="F651" s="283"/>
      <c r="G651" s="283"/>
      <c r="H651" s="162"/>
      <c r="I651" s="162"/>
      <c r="J651" s="162"/>
      <c r="K651" s="162"/>
      <c r="L651" s="162"/>
      <c r="M651" s="162"/>
      <c r="N651" s="161"/>
      <c r="O651" s="161"/>
      <c r="P651" s="161"/>
      <c r="Q651" s="161"/>
      <c r="R651" s="162"/>
      <c r="S651" s="162"/>
      <c r="T651" s="162"/>
      <c r="U651" s="162"/>
      <c r="V651" s="162"/>
      <c r="W651" s="162"/>
      <c r="X651" s="162"/>
      <c r="Y651" s="162"/>
      <c r="Z651" s="151"/>
      <c r="AA651" s="151"/>
      <c r="AB651" s="151"/>
      <c r="AC651" s="151"/>
      <c r="AD651" s="151"/>
      <c r="AE651" s="151"/>
      <c r="AF651" s="151"/>
      <c r="AG651" s="151" t="s">
        <v>344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ht="22.5" outlineLevel="3" x14ac:dyDescent="0.2">
      <c r="A652" s="158"/>
      <c r="B652" s="159"/>
      <c r="C652" s="282" t="s">
        <v>1470</v>
      </c>
      <c r="D652" s="283"/>
      <c r="E652" s="283"/>
      <c r="F652" s="283"/>
      <c r="G652" s="283"/>
      <c r="H652" s="162"/>
      <c r="I652" s="162"/>
      <c r="J652" s="162"/>
      <c r="K652" s="162"/>
      <c r="L652" s="162"/>
      <c r="M652" s="162"/>
      <c r="N652" s="161"/>
      <c r="O652" s="161"/>
      <c r="P652" s="161"/>
      <c r="Q652" s="161"/>
      <c r="R652" s="162"/>
      <c r="S652" s="162"/>
      <c r="T652" s="162"/>
      <c r="U652" s="162"/>
      <c r="V652" s="162"/>
      <c r="W652" s="162"/>
      <c r="X652" s="162"/>
      <c r="Y652" s="162"/>
      <c r="Z652" s="151"/>
      <c r="AA652" s="151"/>
      <c r="AB652" s="151"/>
      <c r="AC652" s="151"/>
      <c r="AD652" s="151"/>
      <c r="AE652" s="151"/>
      <c r="AF652" s="151"/>
      <c r="AG652" s="151" t="s">
        <v>344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90" t="str">
        <f>C652</f>
        <v>- Vodotěsná polyurea vysoce elastická membrána strojně stříkaná o průtažnosti 400%, vytvrzující do 10s s možností zaizolování jakýchkoliv detailů</v>
      </c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82" t="s">
        <v>1471</v>
      </c>
      <c r="D653" s="283"/>
      <c r="E653" s="283"/>
      <c r="F653" s="283"/>
      <c r="G653" s="283"/>
      <c r="H653" s="162"/>
      <c r="I653" s="162"/>
      <c r="J653" s="162"/>
      <c r="K653" s="162"/>
      <c r="L653" s="162"/>
      <c r="M653" s="162"/>
      <c r="N653" s="161"/>
      <c r="O653" s="161"/>
      <c r="P653" s="161"/>
      <c r="Q653" s="161"/>
      <c r="R653" s="162"/>
      <c r="S653" s="162"/>
      <c r="T653" s="162"/>
      <c r="U653" s="162"/>
      <c r="V653" s="162"/>
      <c r="W653" s="162"/>
      <c r="X653" s="162"/>
      <c r="Y653" s="162"/>
      <c r="Z653" s="151"/>
      <c r="AA653" s="151"/>
      <c r="AB653" s="151"/>
      <c r="AC653" s="151"/>
      <c r="AD653" s="151"/>
      <c r="AE653" s="151"/>
      <c r="AF653" s="151"/>
      <c r="AG653" s="151" t="s">
        <v>344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82" t="s">
        <v>1472</v>
      </c>
      <c r="D654" s="283"/>
      <c r="E654" s="283"/>
      <c r="F654" s="283"/>
      <c r="G654" s="283"/>
      <c r="H654" s="162"/>
      <c r="I654" s="162"/>
      <c r="J654" s="162"/>
      <c r="K654" s="162"/>
      <c r="L654" s="162"/>
      <c r="M654" s="162"/>
      <c r="N654" s="161"/>
      <c r="O654" s="161"/>
      <c r="P654" s="161"/>
      <c r="Q654" s="161"/>
      <c r="R654" s="162"/>
      <c r="S654" s="162"/>
      <c r="T654" s="162"/>
      <c r="U654" s="162"/>
      <c r="V654" s="162"/>
      <c r="W654" s="162"/>
      <c r="X654" s="162"/>
      <c r="Y654" s="162"/>
      <c r="Z654" s="151"/>
      <c r="AA654" s="151"/>
      <c r="AB654" s="151"/>
      <c r="AC654" s="151"/>
      <c r="AD654" s="151"/>
      <c r="AE654" s="151"/>
      <c r="AF654" s="151"/>
      <c r="AG654" s="151" t="s">
        <v>344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90" t="str">
        <f>C654</f>
        <v>- Uzavírací elastický, otěruvzdorný, pigmentovaný a UV stabilní polyaspartický lak s průtažností 180%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82" t="s">
        <v>1426</v>
      </c>
      <c r="D655" s="283"/>
      <c r="E655" s="283"/>
      <c r="F655" s="283"/>
      <c r="G655" s="283"/>
      <c r="H655" s="162"/>
      <c r="I655" s="162"/>
      <c r="J655" s="162"/>
      <c r="K655" s="162"/>
      <c r="L655" s="162"/>
      <c r="M655" s="162"/>
      <c r="N655" s="161"/>
      <c r="O655" s="161"/>
      <c r="P655" s="161"/>
      <c r="Q655" s="161"/>
      <c r="R655" s="162"/>
      <c r="S655" s="162"/>
      <c r="T655" s="162"/>
      <c r="U655" s="162"/>
      <c r="V655" s="162"/>
      <c r="W655" s="162"/>
      <c r="X655" s="162"/>
      <c r="Y655" s="162"/>
      <c r="Z655" s="151"/>
      <c r="AA655" s="151"/>
      <c r="AB655" s="151"/>
      <c r="AC655" s="151"/>
      <c r="AD655" s="151"/>
      <c r="AE655" s="151"/>
      <c r="AF655" s="151"/>
      <c r="AG655" s="151" t="s">
        <v>344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ht="22.5" outlineLevel="3" x14ac:dyDescent="0.2">
      <c r="A656" s="158"/>
      <c r="B656" s="159"/>
      <c r="C656" s="282" t="s">
        <v>1450</v>
      </c>
      <c r="D656" s="283"/>
      <c r="E656" s="283"/>
      <c r="F656" s="283"/>
      <c r="G656" s="283"/>
      <c r="H656" s="162"/>
      <c r="I656" s="162"/>
      <c r="J656" s="162"/>
      <c r="K656" s="162"/>
      <c r="L656" s="162"/>
      <c r="M656" s="162"/>
      <c r="N656" s="161"/>
      <c r="O656" s="161"/>
      <c r="P656" s="161"/>
      <c r="Q656" s="161"/>
      <c r="R656" s="162"/>
      <c r="S656" s="162"/>
      <c r="T656" s="162"/>
      <c r="U656" s="162"/>
      <c r="V656" s="162"/>
      <c r="W656" s="162"/>
      <c r="X656" s="162"/>
      <c r="Y656" s="162"/>
      <c r="Z656" s="151"/>
      <c r="AA656" s="151"/>
      <c r="AB656" s="151"/>
      <c r="AC656" s="151"/>
      <c r="AD656" s="151"/>
      <c r="AE656" s="151"/>
      <c r="AF656" s="151"/>
      <c r="AG656" s="151" t="s">
        <v>344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90" t="str">
        <f>C656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82" t="s">
        <v>1473</v>
      </c>
      <c r="D657" s="283"/>
      <c r="E657" s="283"/>
      <c r="F657" s="283"/>
      <c r="G657" s="283"/>
      <c r="H657" s="162"/>
      <c r="I657" s="162"/>
      <c r="J657" s="162"/>
      <c r="K657" s="162"/>
      <c r="L657" s="162"/>
      <c r="M657" s="162"/>
      <c r="N657" s="161"/>
      <c r="O657" s="161"/>
      <c r="P657" s="161"/>
      <c r="Q657" s="161"/>
      <c r="R657" s="162"/>
      <c r="S657" s="162"/>
      <c r="T657" s="162"/>
      <c r="U657" s="162"/>
      <c r="V657" s="162"/>
      <c r="W657" s="162"/>
      <c r="X657" s="162"/>
      <c r="Y657" s="162"/>
      <c r="Z657" s="151"/>
      <c r="AA657" s="151"/>
      <c r="AB657" s="151"/>
      <c r="AC657" s="151"/>
      <c r="AD657" s="151"/>
      <c r="AE657" s="151"/>
      <c r="AF657" s="151"/>
      <c r="AG657" s="151" t="s">
        <v>344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82" t="s">
        <v>1474</v>
      </c>
      <c r="D658" s="283"/>
      <c r="E658" s="283"/>
      <c r="F658" s="283"/>
      <c r="G658" s="283"/>
      <c r="H658" s="162"/>
      <c r="I658" s="162"/>
      <c r="J658" s="162"/>
      <c r="K658" s="162"/>
      <c r="L658" s="162"/>
      <c r="M658" s="162"/>
      <c r="N658" s="161"/>
      <c r="O658" s="161"/>
      <c r="P658" s="161"/>
      <c r="Q658" s="161"/>
      <c r="R658" s="162"/>
      <c r="S658" s="162"/>
      <c r="T658" s="162"/>
      <c r="U658" s="162"/>
      <c r="V658" s="162"/>
      <c r="W658" s="162"/>
      <c r="X658" s="162"/>
      <c r="Y658" s="162"/>
      <c r="Z658" s="151"/>
      <c r="AA658" s="151"/>
      <c r="AB658" s="151"/>
      <c r="AC658" s="151"/>
      <c r="AD658" s="151"/>
      <c r="AE658" s="151"/>
      <c r="AF658" s="151"/>
      <c r="AG658" s="151" t="s">
        <v>344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82" t="s">
        <v>1475</v>
      </c>
      <c r="D659" s="283"/>
      <c r="E659" s="283"/>
      <c r="F659" s="283"/>
      <c r="G659" s="283"/>
      <c r="H659" s="162"/>
      <c r="I659" s="162"/>
      <c r="J659" s="162"/>
      <c r="K659" s="162"/>
      <c r="L659" s="162"/>
      <c r="M659" s="162"/>
      <c r="N659" s="161"/>
      <c r="O659" s="161"/>
      <c r="P659" s="161"/>
      <c r="Q659" s="161"/>
      <c r="R659" s="162"/>
      <c r="S659" s="162"/>
      <c r="T659" s="162"/>
      <c r="U659" s="162"/>
      <c r="V659" s="162"/>
      <c r="W659" s="162"/>
      <c r="X659" s="162"/>
      <c r="Y659" s="162"/>
      <c r="Z659" s="151"/>
      <c r="AA659" s="151"/>
      <c r="AB659" s="151"/>
      <c r="AC659" s="151"/>
      <c r="AD659" s="151"/>
      <c r="AE659" s="151"/>
      <c r="AF659" s="151"/>
      <c r="AG659" s="151" t="s">
        <v>344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82" t="s">
        <v>1476</v>
      </c>
      <c r="D660" s="283"/>
      <c r="E660" s="283"/>
      <c r="F660" s="283"/>
      <c r="G660" s="283"/>
      <c r="H660" s="162"/>
      <c r="I660" s="162"/>
      <c r="J660" s="162"/>
      <c r="K660" s="162"/>
      <c r="L660" s="162"/>
      <c r="M660" s="162"/>
      <c r="N660" s="161"/>
      <c r="O660" s="161"/>
      <c r="P660" s="161"/>
      <c r="Q660" s="161"/>
      <c r="R660" s="162"/>
      <c r="S660" s="162"/>
      <c r="T660" s="162"/>
      <c r="U660" s="162"/>
      <c r="V660" s="162"/>
      <c r="W660" s="162"/>
      <c r="X660" s="162"/>
      <c r="Y660" s="162"/>
      <c r="Z660" s="151"/>
      <c r="AA660" s="151"/>
      <c r="AB660" s="151"/>
      <c r="AC660" s="151"/>
      <c r="AD660" s="151"/>
      <c r="AE660" s="151"/>
      <c r="AF660" s="151"/>
      <c r="AG660" s="151" t="s">
        <v>344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3" x14ac:dyDescent="0.2">
      <c r="A661" s="158"/>
      <c r="B661" s="159"/>
      <c r="C661" s="282" t="s">
        <v>1477</v>
      </c>
      <c r="D661" s="283"/>
      <c r="E661" s="283"/>
      <c r="F661" s="283"/>
      <c r="G661" s="283"/>
      <c r="H661" s="162"/>
      <c r="I661" s="162"/>
      <c r="J661" s="162"/>
      <c r="K661" s="162"/>
      <c r="L661" s="162"/>
      <c r="M661" s="162"/>
      <c r="N661" s="161"/>
      <c r="O661" s="161"/>
      <c r="P661" s="161"/>
      <c r="Q661" s="161"/>
      <c r="R661" s="162"/>
      <c r="S661" s="162"/>
      <c r="T661" s="162"/>
      <c r="U661" s="162"/>
      <c r="V661" s="162"/>
      <c r="W661" s="162"/>
      <c r="X661" s="162"/>
      <c r="Y661" s="162"/>
      <c r="Z661" s="151"/>
      <c r="AA661" s="151"/>
      <c r="AB661" s="151"/>
      <c r="AC661" s="151"/>
      <c r="AD661" s="151"/>
      <c r="AE661" s="151"/>
      <c r="AF661" s="151"/>
      <c r="AG661" s="151" t="s">
        <v>344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90" t="str">
        <f>C661</f>
        <v>Řešení soklu – styk podlaha stěna vytvořen fabion o poloměru 30 mm + vytažení hydroizolačního systému do požadované výšky 150 mm</v>
      </c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282" t="s">
        <v>1432</v>
      </c>
      <c r="D662" s="283"/>
      <c r="E662" s="283"/>
      <c r="F662" s="283"/>
      <c r="G662" s="283"/>
      <c r="H662" s="162"/>
      <c r="I662" s="162"/>
      <c r="J662" s="162"/>
      <c r="K662" s="162"/>
      <c r="L662" s="162"/>
      <c r="M662" s="162"/>
      <c r="N662" s="161"/>
      <c r="O662" s="161"/>
      <c r="P662" s="161"/>
      <c r="Q662" s="161"/>
      <c r="R662" s="162"/>
      <c r="S662" s="162"/>
      <c r="T662" s="162"/>
      <c r="U662" s="162"/>
      <c r="V662" s="162"/>
      <c r="W662" s="162"/>
      <c r="X662" s="162"/>
      <c r="Y662" s="162"/>
      <c r="Z662" s="151"/>
      <c r="AA662" s="151"/>
      <c r="AB662" s="151"/>
      <c r="AC662" s="151"/>
      <c r="AD662" s="151"/>
      <c r="AE662" s="151"/>
      <c r="AF662" s="151"/>
      <c r="AG662" s="151" t="s">
        <v>344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282" t="s">
        <v>1478</v>
      </c>
      <c r="D663" s="283"/>
      <c r="E663" s="283"/>
      <c r="F663" s="283"/>
      <c r="G663" s="283"/>
      <c r="H663" s="162"/>
      <c r="I663" s="162"/>
      <c r="J663" s="162"/>
      <c r="K663" s="162"/>
      <c r="L663" s="162"/>
      <c r="M663" s="162"/>
      <c r="N663" s="161"/>
      <c r="O663" s="161"/>
      <c r="P663" s="161"/>
      <c r="Q663" s="161"/>
      <c r="R663" s="162"/>
      <c r="S663" s="162"/>
      <c r="T663" s="162"/>
      <c r="U663" s="162"/>
      <c r="V663" s="162"/>
      <c r="W663" s="162"/>
      <c r="X663" s="162"/>
      <c r="Y663" s="162"/>
      <c r="Z663" s="151"/>
      <c r="AA663" s="151"/>
      <c r="AB663" s="151"/>
      <c r="AC663" s="151"/>
      <c r="AD663" s="151"/>
      <c r="AE663" s="151"/>
      <c r="AF663" s="151"/>
      <c r="AG663" s="151" t="s">
        <v>344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282" t="s">
        <v>1479</v>
      </c>
      <c r="D664" s="283"/>
      <c r="E664" s="283"/>
      <c r="F664" s="283"/>
      <c r="G664" s="283"/>
      <c r="H664" s="162"/>
      <c r="I664" s="162"/>
      <c r="J664" s="162"/>
      <c r="K664" s="162"/>
      <c r="L664" s="162"/>
      <c r="M664" s="162"/>
      <c r="N664" s="161"/>
      <c r="O664" s="161"/>
      <c r="P664" s="161"/>
      <c r="Q664" s="161"/>
      <c r="R664" s="162"/>
      <c r="S664" s="162"/>
      <c r="T664" s="162"/>
      <c r="U664" s="162"/>
      <c r="V664" s="162"/>
      <c r="W664" s="162"/>
      <c r="X664" s="162"/>
      <c r="Y664" s="162"/>
      <c r="Z664" s="151"/>
      <c r="AA664" s="151"/>
      <c r="AB664" s="151"/>
      <c r="AC664" s="151"/>
      <c r="AD664" s="151"/>
      <c r="AE664" s="151"/>
      <c r="AF664" s="151"/>
      <c r="AG664" s="151" t="s">
        <v>344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">
      <c r="A665" s="158"/>
      <c r="B665" s="159"/>
      <c r="C665" s="282" t="s">
        <v>1480</v>
      </c>
      <c r="D665" s="283"/>
      <c r="E665" s="283"/>
      <c r="F665" s="283"/>
      <c r="G665" s="283"/>
      <c r="H665" s="162"/>
      <c r="I665" s="162"/>
      <c r="J665" s="162"/>
      <c r="K665" s="162"/>
      <c r="L665" s="162"/>
      <c r="M665" s="162"/>
      <c r="N665" s="161"/>
      <c r="O665" s="161"/>
      <c r="P665" s="161"/>
      <c r="Q665" s="161"/>
      <c r="R665" s="162"/>
      <c r="S665" s="162"/>
      <c r="T665" s="162"/>
      <c r="U665" s="162"/>
      <c r="V665" s="162"/>
      <c r="W665" s="162"/>
      <c r="X665" s="162"/>
      <c r="Y665" s="162"/>
      <c r="Z665" s="151"/>
      <c r="AA665" s="151"/>
      <c r="AB665" s="151"/>
      <c r="AC665" s="151"/>
      <c r="AD665" s="151"/>
      <c r="AE665" s="151"/>
      <c r="AF665" s="151"/>
      <c r="AG665" s="151" t="s">
        <v>344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82" t="s">
        <v>1481</v>
      </c>
      <c r="D666" s="283"/>
      <c r="E666" s="283"/>
      <c r="F666" s="283"/>
      <c r="G666" s="283"/>
      <c r="H666" s="162"/>
      <c r="I666" s="162"/>
      <c r="J666" s="162"/>
      <c r="K666" s="162"/>
      <c r="L666" s="162"/>
      <c r="M666" s="162"/>
      <c r="N666" s="161"/>
      <c r="O666" s="161"/>
      <c r="P666" s="161"/>
      <c r="Q666" s="161"/>
      <c r="R666" s="162"/>
      <c r="S666" s="162"/>
      <c r="T666" s="162"/>
      <c r="U666" s="162"/>
      <c r="V666" s="162"/>
      <c r="W666" s="162"/>
      <c r="X666" s="162"/>
      <c r="Y666" s="162"/>
      <c r="Z666" s="151"/>
      <c r="AA666" s="151"/>
      <c r="AB666" s="151"/>
      <c r="AC666" s="151"/>
      <c r="AD666" s="151"/>
      <c r="AE666" s="151"/>
      <c r="AF666" s="151"/>
      <c r="AG666" s="151" t="s">
        <v>344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3" x14ac:dyDescent="0.2">
      <c r="A667" s="158"/>
      <c r="B667" s="159"/>
      <c r="C667" s="282" t="s">
        <v>1440</v>
      </c>
      <c r="D667" s="283"/>
      <c r="E667" s="283"/>
      <c r="F667" s="283"/>
      <c r="G667" s="283"/>
      <c r="H667" s="162"/>
      <c r="I667" s="162"/>
      <c r="J667" s="162"/>
      <c r="K667" s="162"/>
      <c r="L667" s="162"/>
      <c r="M667" s="162"/>
      <c r="N667" s="161"/>
      <c r="O667" s="161"/>
      <c r="P667" s="161"/>
      <c r="Q667" s="161"/>
      <c r="R667" s="162"/>
      <c r="S667" s="162"/>
      <c r="T667" s="162"/>
      <c r="U667" s="162"/>
      <c r="V667" s="162"/>
      <c r="W667" s="162"/>
      <c r="X667" s="162"/>
      <c r="Y667" s="162"/>
      <c r="Z667" s="151"/>
      <c r="AA667" s="151"/>
      <c r="AB667" s="151"/>
      <c r="AC667" s="151"/>
      <c r="AD667" s="151"/>
      <c r="AE667" s="151"/>
      <c r="AF667" s="151"/>
      <c r="AG667" s="151" t="s">
        <v>344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33.75" outlineLevel="3" x14ac:dyDescent="0.2">
      <c r="A668" s="158"/>
      <c r="B668" s="159"/>
      <c r="C668" s="282" t="s">
        <v>1482</v>
      </c>
      <c r="D668" s="283"/>
      <c r="E668" s="283"/>
      <c r="F668" s="283"/>
      <c r="G668" s="283"/>
      <c r="H668" s="162"/>
      <c r="I668" s="162"/>
      <c r="J668" s="162"/>
      <c r="K668" s="162"/>
      <c r="L668" s="162"/>
      <c r="M668" s="162"/>
      <c r="N668" s="161"/>
      <c r="O668" s="161"/>
      <c r="P668" s="161"/>
      <c r="Q668" s="161"/>
      <c r="R668" s="162"/>
      <c r="S668" s="162"/>
      <c r="T668" s="162"/>
      <c r="U668" s="162"/>
      <c r="V668" s="162"/>
      <c r="W668" s="162"/>
      <c r="X668" s="162"/>
      <c r="Y668" s="162"/>
      <c r="Z668" s="151"/>
      <c r="AA668" s="151"/>
      <c r="AB668" s="151"/>
      <c r="AC668" s="151"/>
      <c r="AD668" s="151"/>
      <c r="AE668" s="151"/>
      <c r="AF668" s="151"/>
      <c r="AG668" s="151" t="s">
        <v>344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90" t="str">
        <f>C668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3" t="s">
        <v>1483</v>
      </c>
      <c r="D669" s="164"/>
      <c r="E669" s="165"/>
      <c r="F669" s="162"/>
      <c r="G669" s="162"/>
      <c r="H669" s="162"/>
      <c r="I669" s="162"/>
      <c r="J669" s="162"/>
      <c r="K669" s="162"/>
      <c r="L669" s="162"/>
      <c r="M669" s="162"/>
      <c r="N669" s="161"/>
      <c r="O669" s="161"/>
      <c r="P669" s="161"/>
      <c r="Q669" s="161"/>
      <c r="R669" s="162"/>
      <c r="S669" s="162"/>
      <c r="T669" s="162"/>
      <c r="U669" s="162"/>
      <c r="V669" s="162"/>
      <c r="W669" s="162"/>
      <c r="X669" s="162"/>
      <c r="Y669" s="162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3" t="s">
        <v>1484</v>
      </c>
      <c r="D670" s="164"/>
      <c r="E670" s="165">
        <v>1172.46</v>
      </c>
      <c r="F670" s="162"/>
      <c r="G670" s="162"/>
      <c r="H670" s="162"/>
      <c r="I670" s="162"/>
      <c r="J670" s="162"/>
      <c r="K670" s="162"/>
      <c r="L670" s="162"/>
      <c r="M670" s="162"/>
      <c r="N670" s="161"/>
      <c r="O670" s="161"/>
      <c r="P670" s="161"/>
      <c r="Q670" s="161"/>
      <c r="R670" s="162"/>
      <c r="S670" s="162"/>
      <c r="T670" s="162"/>
      <c r="U670" s="162"/>
      <c r="V670" s="162"/>
      <c r="W670" s="162"/>
      <c r="X670" s="162"/>
      <c r="Y670" s="162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3">
        <v>73</v>
      </c>
      <c r="B671" s="184" t="s">
        <v>1485</v>
      </c>
      <c r="C671" s="192" t="s">
        <v>1486</v>
      </c>
      <c r="D671" s="185" t="s">
        <v>333</v>
      </c>
      <c r="E671" s="186">
        <v>803.7</v>
      </c>
      <c r="F671" s="187"/>
      <c r="G671" s="188">
        <f>ROUND(E671*F671,2)</f>
        <v>0</v>
      </c>
      <c r="H671" s="187"/>
      <c r="I671" s="188">
        <f>ROUND(E671*H671,2)</f>
        <v>0</v>
      </c>
      <c r="J671" s="187"/>
      <c r="K671" s="188">
        <f>ROUND(E671*J671,2)</f>
        <v>0</v>
      </c>
      <c r="L671" s="188">
        <v>21</v>
      </c>
      <c r="M671" s="188">
        <f>G671*(1+L671/100)</f>
        <v>0</v>
      </c>
      <c r="N671" s="186">
        <v>0</v>
      </c>
      <c r="O671" s="186">
        <f>ROUND(E671*N671,2)</f>
        <v>0</v>
      </c>
      <c r="P671" s="186">
        <v>0</v>
      </c>
      <c r="Q671" s="186">
        <f>ROUND(E671*P671,2)</f>
        <v>0</v>
      </c>
      <c r="R671" s="188"/>
      <c r="S671" s="188" t="s">
        <v>403</v>
      </c>
      <c r="T671" s="189" t="s">
        <v>404</v>
      </c>
      <c r="U671" s="162">
        <v>0</v>
      </c>
      <c r="V671" s="162">
        <f>ROUND(E671*U671,2)</f>
        <v>0</v>
      </c>
      <c r="W671" s="162"/>
      <c r="X671" s="162" t="s">
        <v>321</v>
      </c>
      <c r="Y671" s="162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80" t="s">
        <v>1421</v>
      </c>
      <c r="D672" s="281"/>
      <c r="E672" s="281"/>
      <c r="F672" s="281"/>
      <c r="G672" s="281"/>
      <c r="H672" s="162"/>
      <c r="I672" s="162"/>
      <c r="J672" s="162"/>
      <c r="K672" s="162"/>
      <c r="L672" s="162"/>
      <c r="M672" s="162"/>
      <c r="N672" s="161"/>
      <c r="O672" s="161"/>
      <c r="P672" s="161"/>
      <c r="Q672" s="161"/>
      <c r="R672" s="162"/>
      <c r="S672" s="162"/>
      <c r="T672" s="162"/>
      <c r="U672" s="162"/>
      <c r="V672" s="162"/>
      <c r="W672" s="162"/>
      <c r="X672" s="162"/>
      <c r="Y672" s="162"/>
      <c r="Z672" s="151"/>
      <c r="AA672" s="151"/>
      <c r="AB672" s="151"/>
      <c r="AC672" s="151"/>
      <c r="AD672" s="151"/>
      <c r="AE672" s="151"/>
      <c r="AF672" s="151"/>
      <c r="AG672" s="151" t="s">
        <v>344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82" t="s">
        <v>1422</v>
      </c>
      <c r="D673" s="283"/>
      <c r="E673" s="283"/>
      <c r="F673" s="283"/>
      <c r="G673" s="283"/>
      <c r="H673" s="162"/>
      <c r="I673" s="162"/>
      <c r="J673" s="162"/>
      <c r="K673" s="162"/>
      <c r="L673" s="162"/>
      <c r="M673" s="162"/>
      <c r="N673" s="161"/>
      <c r="O673" s="161"/>
      <c r="P673" s="161"/>
      <c r="Q673" s="161"/>
      <c r="R673" s="162"/>
      <c r="S673" s="162"/>
      <c r="T673" s="162"/>
      <c r="U673" s="162"/>
      <c r="V673" s="162"/>
      <c r="W673" s="162"/>
      <c r="X673" s="162"/>
      <c r="Y673" s="162"/>
      <c r="Z673" s="151"/>
      <c r="AA673" s="151"/>
      <c r="AB673" s="151"/>
      <c r="AC673" s="151"/>
      <c r="AD673" s="151"/>
      <c r="AE673" s="151"/>
      <c r="AF673" s="151"/>
      <c r="AG673" s="151" t="s">
        <v>344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ht="22.5" outlineLevel="3" x14ac:dyDescent="0.2">
      <c r="A674" s="158"/>
      <c r="B674" s="159"/>
      <c r="C674" s="282" t="s">
        <v>1445</v>
      </c>
      <c r="D674" s="283"/>
      <c r="E674" s="283"/>
      <c r="F674" s="283"/>
      <c r="G674" s="283"/>
      <c r="H674" s="162"/>
      <c r="I674" s="162"/>
      <c r="J674" s="162"/>
      <c r="K674" s="162"/>
      <c r="L674" s="162"/>
      <c r="M674" s="162"/>
      <c r="N674" s="161"/>
      <c r="O674" s="161"/>
      <c r="P674" s="161"/>
      <c r="Q674" s="161"/>
      <c r="R674" s="162"/>
      <c r="S674" s="162"/>
      <c r="T674" s="162"/>
      <c r="U674" s="162"/>
      <c r="V674" s="162"/>
      <c r="W674" s="162"/>
      <c r="X674" s="162"/>
      <c r="Y674" s="162"/>
      <c r="Z674" s="151"/>
      <c r="AA674" s="151"/>
      <c r="AB674" s="151"/>
      <c r="AC674" s="151"/>
      <c r="AD674" s="151"/>
      <c r="AE674" s="151"/>
      <c r="AF674" s="151"/>
      <c r="AG674" s="151" t="s">
        <v>344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90" t="str">
        <f>C674</f>
        <v>- Penetrace bezrozpouštědlovou dvousložkovou nízkoviskózní pryskyřicí s následným posypem sušeným křemenným pískem zrnitosti 0,3 - 0,8mm zrno vedle zrna</v>
      </c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82" t="s">
        <v>1487</v>
      </c>
      <c r="D675" s="283"/>
      <c r="E675" s="283"/>
      <c r="F675" s="283"/>
      <c r="G675" s="283"/>
      <c r="H675" s="162"/>
      <c r="I675" s="162"/>
      <c r="J675" s="162"/>
      <c r="K675" s="162"/>
      <c r="L675" s="162"/>
      <c r="M675" s="162"/>
      <c r="N675" s="161"/>
      <c r="O675" s="161"/>
      <c r="P675" s="161"/>
      <c r="Q675" s="161"/>
      <c r="R675" s="162"/>
      <c r="S675" s="162"/>
      <c r="T675" s="162"/>
      <c r="U675" s="162"/>
      <c r="V675" s="162"/>
      <c r="W675" s="162"/>
      <c r="X675" s="162"/>
      <c r="Y675" s="162"/>
      <c r="Z675" s="151"/>
      <c r="AA675" s="151"/>
      <c r="AB675" s="151"/>
      <c r="AC675" s="151"/>
      <c r="AD675" s="151"/>
      <c r="AE675" s="151"/>
      <c r="AF675" s="151"/>
      <c r="AG675" s="151" t="s">
        <v>344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90" t="str">
        <f>C675</f>
        <v>- Případná vyrovnávací vrstva polymermaltou z dvousložkové pryskyřice a křemenných písků s následným posypem sušeným křemenným pískem zrnitosti 0,3 -</v>
      </c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282" t="s">
        <v>1447</v>
      </c>
      <c r="D676" s="283"/>
      <c r="E676" s="283"/>
      <c r="F676" s="283"/>
      <c r="G676" s="283"/>
      <c r="H676" s="162"/>
      <c r="I676" s="162"/>
      <c r="J676" s="162"/>
      <c r="K676" s="162"/>
      <c r="L676" s="162"/>
      <c r="M676" s="162"/>
      <c r="N676" s="161"/>
      <c r="O676" s="161"/>
      <c r="P676" s="161"/>
      <c r="Q676" s="161"/>
      <c r="R676" s="162"/>
      <c r="S676" s="162"/>
      <c r="T676" s="162"/>
      <c r="U676" s="162"/>
      <c r="V676" s="162"/>
      <c r="W676" s="162"/>
      <c r="X676" s="162"/>
      <c r="Y676" s="162"/>
      <c r="Z676" s="151"/>
      <c r="AA676" s="151"/>
      <c r="AB676" s="151"/>
      <c r="AC676" s="151"/>
      <c r="AD676" s="151"/>
      <c r="AE676" s="151"/>
      <c r="AF676" s="151"/>
      <c r="AG676" s="151" t="s">
        <v>344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82" t="s">
        <v>1488</v>
      </c>
      <c r="D677" s="283"/>
      <c r="E677" s="283"/>
      <c r="F677" s="283"/>
      <c r="G677" s="283"/>
      <c r="H677" s="162"/>
      <c r="I677" s="162"/>
      <c r="J677" s="162"/>
      <c r="K677" s="162"/>
      <c r="L677" s="162"/>
      <c r="M677" s="162"/>
      <c r="N677" s="161"/>
      <c r="O677" s="161"/>
      <c r="P677" s="161"/>
      <c r="Q677" s="161"/>
      <c r="R677" s="162"/>
      <c r="S677" s="162"/>
      <c r="T677" s="162"/>
      <c r="U677" s="162"/>
      <c r="V677" s="162"/>
      <c r="W677" s="162"/>
      <c r="X677" s="162"/>
      <c r="Y677" s="162"/>
      <c r="Z677" s="151"/>
      <c r="AA677" s="151"/>
      <c r="AB677" s="151"/>
      <c r="AC677" s="151"/>
      <c r="AD677" s="151"/>
      <c r="AE677" s="151"/>
      <c r="AF677" s="151"/>
      <c r="AG677" s="151" t="s">
        <v>344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22.5" outlineLevel="3" x14ac:dyDescent="0.2">
      <c r="A678" s="158"/>
      <c r="B678" s="159"/>
      <c r="C678" s="282" t="s">
        <v>1489</v>
      </c>
      <c r="D678" s="283"/>
      <c r="E678" s="283"/>
      <c r="F678" s="283"/>
      <c r="G678" s="283"/>
      <c r="H678" s="162"/>
      <c r="I678" s="162"/>
      <c r="J678" s="162"/>
      <c r="K678" s="162"/>
      <c r="L678" s="162"/>
      <c r="M678" s="162"/>
      <c r="N678" s="161"/>
      <c r="O678" s="161"/>
      <c r="P678" s="161"/>
      <c r="Q678" s="161"/>
      <c r="R678" s="162"/>
      <c r="S678" s="162"/>
      <c r="T678" s="162"/>
      <c r="U678" s="162"/>
      <c r="V678" s="162"/>
      <c r="W678" s="162"/>
      <c r="X678" s="162"/>
      <c r="Y678" s="162"/>
      <c r="Z678" s="151"/>
      <c r="AA678" s="151"/>
      <c r="AB678" s="151"/>
      <c r="AC678" s="151"/>
      <c r="AD678" s="151"/>
      <c r="AE678" s="151"/>
      <c r="AF678" s="151"/>
      <c r="AG678" s="151" t="s">
        <v>344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90" t="str">
        <f>C678</f>
        <v>- Obrusná polyuretanová houževnatá a otěruvzdorná stěrka o průtažnost 50% s následným posypem sušeným křemenným pískem zrnitosti 0,6 - 1,2 mm v přebytku</v>
      </c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82" t="s">
        <v>1426</v>
      </c>
      <c r="D679" s="283"/>
      <c r="E679" s="283"/>
      <c r="F679" s="283"/>
      <c r="G679" s="283"/>
      <c r="H679" s="162"/>
      <c r="I679" s="162"/>
      <c r="J679" s="162"/>
      <c r="K679" s="162"/>
      <c r="L679" s="162"/>
      <c r="M679" s="162"/>
      <c r="N679" s="161"/>
      <c r="O679" s="161"/>
      <c r="P679" s="161"/>
      <c r="Q679" s="161"/>
      <c r="R679" s="162"/>
      <c r="S679" s="162"/>
      <c r="T679" s="162"/>
      <c r="U679" s="162"/>
      <c r="V679" s="162"/>
      <c r="W679" s="162"/>
      <c r="X679" s="162"/>
      <c r="Y679" s="162"/>
      <c r="Z679" s="151"/>
      <c r="AA679" s="151"/>
      <c r="AB679" s="151"/>
      <c r="AC679" s="151"/>
      <c r="AD679" s="151"/>
      <c r="AE679" s="151"/>
      <c r="AF679" s="151"/>
      <c r="AG679" s="151" t="s">
        <v>344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33.75" outlineLevel="3" x14ac:dyDescent="0.2">
      <c r="A680" s="158"/>
      <c r="B680" s="159"/>
      <c r="C680" s="282" t="s">
        <v>1490</v>
      </c>
      <c r="D680" s="283"/>
      <c r="E680" s="283"/>
      <c r="F680" s="283"/>
      <c r="G680" s="283"/>
      <c r="H680" s="162"/>
      <c r="I680" s="162"/>
      <c r="J680" s="162"/>
      <c r="K680" s="162"/>
      <c r="L680" s="162"/>
      <c r="M680" s="162"/>
      <c r="N680" s="161"/>
      <c r="O680" s="161"/>
      <c r="P680" s="161"/>
      <c r="Q680" s="161"/>
      <c r="R680" s="162"/>
      <c r="S680" s="162"/>
      <c r="T680" s="162"/>
      <c r="U680" s="162"/>
      <c r="V680" s="162"/>
      <c r="W680" s="162"/>
      <c r="X680" s="162"/>
      <c r="Y680" s="162"/>
      <c r="Z680" s="151"/>
      <c r="AA680" s="151"/>
      <c r="AB680" s="151"/>
      <c r="AC680" s="151"/>
      <c r="AD680" s="151"/>
      <c r="AE680" s="151"/>
      <c r="AF680" s="151"/>
      <c r="AG680" s="151" t="s">
        <v>344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90" t="str">
        <f>C680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82" t="s">
        <v>1491</v>
      </c>
      <c r="D681" s="283"/>
      <c r="E681" s="283"/>
      <c r="F681" s="283"/>
      <c r="G681" s="283"/>
      <c r="H681" s="162"/>
      <c r="I681" s="162"/>
      <c r="J681" s="162"/>
      <c r="K681" s="162"/>
      <c r="L681" s="162"/>
      <c r="M681" s="162"/>
      <c r="N681" s="161"/>
      <c r="O681" s="161"/>
      <c r="P681" s="161"/>
      <c r="Q681" s="161"/>
      <c r="R681" s="162"/>
      <c r="S681" s="162"/>
      <c r="T681" s="162"/>
      <c r="U681" s="162"/>
      <c r="V681" s="162"/>
      <c r="W681" s="162"/>
      <c r="X681" s="162"/>
      <c r="Y681" s="162"/>
      <c r="Z681" s="151"/>
      <c r="AA681" s="151"/>
      <c r="AB681" s="151"/>
      <c r="AC681" s="151"/>
      <c r="AD681" s="151"/>
      <c r="AE681" s="151"/>
      <c r="AF681" s="151"/>
      <c r="AG681" s="151" t="s">
        <v>344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3" x14ac:dyDescent="0.2">
      <c r="A682" s="158"/>
      <c r="B682" s="159"/>
      <c r="C682" s="282" t="s">
        <v>1492</v>
      </c>
      <c r="D682" s="283"/>
      <c r="E682" s="283"/>
      <c r="F682" s="283"/>
      <c r="G682" s="283"/>
      <c r="H682" s="162"/>
      <c r="I682" s="162"/>
      <c r="J682" s="162"/>
      <c r="K682" s="162"/>
      <c r="L682" s="162"/>
      <c r="M682" s="162"/>
      <c r="N682" s="161"/>
      <c r="O682" s="161"/>
      <c r="P682" s="161"/>
      <c r="Q682" s="161"/>
      <c r="R682" s="162"/>
      <c r="S682" s="162"/>
      <c r="T682" s="162"/>
      <c r="U682" s="162"/>
      <c r="V682" s="162"/>
      <c r="W682" s="162"/>
      <c r="X682" s="162"/>
      <c r="Y682" s="162"/>
      <c r="Z682" s="151"/>
      <c r="AA682" s="151"/>
      <c r="AB682" s="151"/>
      <c r="AC682" s="151"/>
      <c r="AD682" s="151"/>
      <c r="AE682" s="151"/>
      <c r="AF682" s="151"/>
      <c r="AG682" s="151" t="s">
        <v>344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90" t="str">
        <f>C682</f>
        <v>Řešení soklu – styk podlaha stěna vytmelen systémovým PU tmelem o poloměru 20 mm + nátěr soklu epoxidovým nátěrem do požadované výšky 150 mm. Povrch bude zdrsněn vsypem.</v>
      </c>
      <c r="BB682" s="151"/>
      <c r="BC682" s="151"/>
      <c r="BD682" s="151"/>
      <c r="BE682" s="151"/>
      <c r="BF682" s="151"/>
      <c r="BG682" s="151"/>
      <c r="BH682" s="151"/>
    </row>
    <row r="683" spans="1:60" ht="22.5" outlineLevel="3" x14ac:dyDescent="0.2">
      <c r="A683" s="158"/>
      <c r="B683" s="159"/>
      <c r="C683" s="282" t="s">
        <v>1455</v>
      </c>
      <c r="D683" s="283"/>
      <c r="E683" s="283"/>
      <c r="F683" s="283"/>
      <c r="G683" s="283"/>
      <c r="H683" s="162"/>
      <c r="I683" s="162"/>
      <c r="J683" s="162"/>
      <c r="K683" s="162"/>
      <c r="L683" s="162"/>
      <c r="M683" s="162"/>
      <c r="N683" s="161"/>
      <c r="O683" s="161"/>
      <c r="P683" s="161"/>
      <c r="Q683" s="161"/>
      <c r="R683" s="162"/>
      <c r="S683" s="162"/>
      <c r="T683" s="162"/>
      <c r="U683" s="162"/>
      <c r="V683" s="162"/>
      <c r="W683" s="162"/>
      <c r="X683" s="162"/>
      <c r="Y683" s="162"/>
      <c r="Z683" s="151"/>
      <c r="AA683" s="151"/>
      <c r="AB683" s="151"/>
      <c r="AC683" s="151"/>
      <c r="AD683" s="151"/>
      <c r="AE683" s="151"/>
      <c r="AF683" s="151"/>
      <c r="AG683" s="151" t="s">
        <v>344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90" t="str">
        <f>C683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82" t="s">
        <v>1432</v>
      </c>
      <c r="D684" s="283"/>
      <c r="E684" s="283"/>
      <c r="F684" s="283"/>
      <c r="G684" s="283"/>
      <c r="H684" s="162"/>
      <c r="I684" s="162"/>
      <c r="J684" s="162"/>
      <c r="K684" s="162"/>
      <c r="L684" s="162"/>
      <c r="M684" s="162"/>
      <c r="N684" s="161"/>
      <c r="O684" s="161"/>
      <c r="P684" s="161"/>
      <c r="Q684" s="161"/>
      <c r="R684" s="162"/>
      <c r="S684" s="162"/>
      <c r="T684" s="162"/>
      <c r="U684" s="162"/>
      <c r="V684" s="162"/>
      <c r="W684" s="162"/>
      <c r="X684" s="162"/>
      <c r="Y684" s="162"/>
      <c r="Z684" s="151"/>
      <c r="AA684" s="151"/>
      <c r="AB684" s="151"/>
      <c r="AC684" s="151"/>
      <c r="AD684" s="151"/>
      <c r="AE684" s="151"/>
      <c r="AF684" s="151"/>
      <c r="AG684" s="151" t="s">
        <v>344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82" t="s">
        <v>1456</v>
      </c>
      <c r="D685" s="283"/>
      <c r="E685" s="283"/>
      <c r="F685" s="283"/>
      <c r="G685" s="283"/>
      <c r="H685" s="162"/>
      <c r="I685" s="162"/>
      <c r="J685" s="162"/>
      <c r="K685" s="162"/>
      <c r="L685" s="162"/>
      <c r="M685" s="162"/>
      <c r="N685" s="161"/>
      <c r="O685" s="161"/>
      <c r="P685" s="161"/>
      <c r="Q685" s="161"/>
      <c r="R685" s="162"/>
      <c r="S685" s="162"/>
      <c r="T685" s="162"/>
      <c r="U685" s="162"/>
      <c r="V685" s="162"/>
      <c r="W685" s="162"/>
      <c r="X685" s="162"/>
      <c r="Y685" s="162"/>
      <c r="Z685" s="151"/>
      <c r="AA685" s="151"/>
      <c r="AB685" s="151"/>
      <c r="AC685" s="151"/>
      <c r="AD685" s="151"/>
      <c r="AE685" s="151"/>
      <c r="AF685" s="151"/>
      <c r="AG685" s="151" t="s">
        <v>344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282" t="s">
        <v>1457</v>
      </c>
      <c r="D686" s="283"/>
      <c r="E686" s="283"/>
      <c r="F686" s="283"/>
      <c r="G686" s="283"/>
      <c r="H686" s="162"/>
      <c r="I686" s="162"/>
      <c r="J686" s="162"/>
      <c r="K686" s="162"/>
      <c r="L686" s="162"/>
      <c r="M686" s="162"/>
      <c r="N686" s="161"/>
      <c r="O686" s="161"/>
      <c r="P686" s="161"/>
      <c r="Q686" s="161"/>
      <c r="R686" s="162"/>
      <c r="S686" s="162"/>
      <c r="T686" s="162"/>
      <c r="U686" s="162"/>
      <c r="V686" s="162"/>
      <c r="W686" s="162"/>
      <c r="X686" s="162"/>
      <c r="Y686" s="162"/>
      <c r="Z686" s="151"/>
      <c r="AA686" s="151"/>
      <c r="AB686" s="151"/>
      <c r="AC686" s="151"/>
      <c r="AD686" s="151"/>
      <c r="AE686" s="151"/>
      <c r="AF686" s="151"/>
      <c r="AG686" s="151" t="s">
        <v>344</v>
      </c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282" t="s">
        <v>1479</v>
      </c>
      <c r="D687" s="283"/>
      <c r="E687" s="283"/>
      <c r="F687" s="283"/>
      <c r="G687" s="283"/>
      <c r="H687" s="162"/>
      <c r="I687" s="162"/>
      <c r="J687" s="162"/>
      <c r="K687" s="162"/>
      <c r="L687" s="162"/>
      <c r="M687" s="162"/>
      <c r="N687" s="161"/>
      <c r="O687" s="161"/>
      <c r="P687" s="161"/>
      <c r="Q687" s="161"/>
      <c r="R687" s="162"/>
      <c r="S687" s="162"/>
      <c r="T687" s="162"/>
      <c r="U687" s="162"/>
      <c r="V687" s="162"/>
      <c r="W687" s="162"/>
      <c r="X687" s="162"/>
      <c r="Y687" s="162"/>
      <c r="Z687" s="151"/>
      <c r="AA687" s="151"/>
      <c r="AB687" s="151"/>
      <c r="AC687" s="151"/>
      <c r="AD687" s="151"/>
      <c r="AE687" s="151"/>
      <c r="AF687" s="151"/>
      <c r="AG687" s="151" t="s">
        <v>344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282" t="s">
        <v>1459</v>
      </c>
      <c r="D688" s="283"/>
      <c r="E688" s="283"/>
      <c r="F688" s="283"/>
      <c r="G688" s="283"/>
      <c r="H688" s="162"/>
      <c r="I688" s="162"/>
      <c r="J688" s="162"/>
      <c r="K688" s="162"/>
      <c r="L688" s="162"/>
      <c r="M688" s="162"/>
      <c r="N688" s="161"/>
      <c r="O688" s="161"/>
      <c r="P688" s="161"/>
      <c r="Q688" s="161"/>
      <c r="R688" s="162"/>
      <c r="S688" s="162"/>
      <c r="T688" s="162"/>
      <c r="U688" s="162"/>
      <c r="V688" s="162"/>
      <c r="W688" s="162"/>
      <c r="X688" s="162"/>
      <c r="Y688" s="162"/>
      <c r="Z688" s="151"/>
      <c r="AA688" s="151"/>
      <c r="AB688" s="151"/>
      <c r="AC688" s="151"/>
      <c r="AD688" s="151"/>
      <c r="AE688" s="151"/>
      <c r="AF688" s="151"/>
      <c r="AG688" s="151" t="s">
        <v>344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282" t="s">
        <v>1460</v>
      </c>
      <c r="D689" s="283"/>
      <c r="E689" s="283"/>
      <c r="F689" s="283"/>
      <c r="G689" s="283"/>
      <c r="H689" s="162"/>
      <c r="I689" s="162"/>
      <c r="J689" s="162"/>
      <c r="K689" s="162"/>
      <c r="L689" s="162"/>
      <c r="M689" s="162"/>
      <c r="N689" s="161"/>
      <c r="O689" s="161"/>
      <c r="P689" s="161"/>
      <c r="Q689" s="161"/>
      <c r="R689" s="162"/>
      <c r="S689" s="162"/>
      <c r="T689" s="162"/>
      <c r="U689" s="162"/>
      <c r="V689" s="162"/>
      <c r="W689" s="162"/>
      <c r="X689" s="162"/>
      <c r="Y689" s="162"/>
      <c r="Z689" s="151"/>
      <c r="AA689" s="151"/>
      <c r="AB689" s="151"/>
      <c r="AC689" s="151"/>
      <c r="AD689" s="151"/>
      <c r="AE689" s="151"/>
      <c r="AF689" s="151"/>
      <c r="AG689" s="151" t="s">
        <v>344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282" t="s">
        <v>1480</v>
      </c>
      <c r="D690" s="283"/>
      <c r="E690" s="283"/>
      <c r="F690" s="283"/>
      <c r="G690" s="283"/>
      <c r="H690" s="162"/>
      <c r="I690" s="162"/>
      <c r="J690" s="162"/>
      <c r="K690" s="162"/>
      <c r="L690" s="162"/>
      <c r="M690" s="162"/>
      <c r="N690" s="161"/>
      <c r="O690" s="161"/>
      <c r="P690" s="161"/>
      <c r="Q690" s="161"/>
      <c r="R690" s="162"/>
      <c r="S690" s="162"/>
      <c r="T690" s="162"/>
      <c r="U690" s="162"/>
      <c r="V690" s="162"/>
      <c r="W690" s="162"/>
      <c r="X690" s="162"/>
      <c r="Y690" s="162"/>
      <c r="Z690" s="151"/>
      <c r="AA690" s="151"/>
      <c r="AB690" s="151"/>
      <c r="AC690" s="151"/>
      <c r="AD690" s="151"/>
      <c r="AE690" s="151"/>
      <c r="AF690" s="151"/>
      <c r="AG690" s="151" t="s">
        <v>344</v>
      </c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282" t="s">
        <v>1481</v>
      </c>
      <c r="D691" s="283"/>
      <c r="E691" s="283"/>
      <c r="F691" s="283"/>
      <c r="G691" s="283"/>
      <c r="H691" s="162"/>
      <c r="I691" s="162"/>
      <c r="J691" s="162"/>
      <c r="K691" s="162"/>
      <c r="L691" s="162"/>
      <c r="M691" s="162"/>
      <c r="N691" s="161"/>
      <c r="O691" s="161"/>
      <c r="P691" s="161"/>
      <c r="Q691" s="161"/>
      <c r="R691" s="162"/>
      <c r="S691" s="162"/>
      <c r="T691" s="162"/>
      <c r="U691" s="162"/>
      <c r="V691" s="162"/>
      <c r="W691" s="162"/>
      <c r="X691" s="162"/>
      <c r="Y691" s="162"/>
      <c r="Z691" s="151"/>
      <c r="AA691" s="151"/>
      <c r="AB691" s="151"/>
      <c r="AC691" s="151"/>
      <c r="AD691" s="151"/>
      <c r="AE691" s="151"/>
      <c r="AF691" s="151"/>
      <c r="AG691" s="151" t="s">
        <v>344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3" x14ac:dyDescent="0.2">
      <c r="A692" s="158"/>
      <c r="B692" s="159"/>
      <c r="C692" s="282" t="s">
        <v>1440</v>
      </c>
      <c r="D692" s="283"/>
      <c r="E692" s="283"/>
      <c r="F692" s="283"/>
      <c r="G692" s="283"/>
      <c r="H692" s="162"/>
      <c r="I692" s="162"/>
      <c r="J692" s="162"/>
      <c r="K692" s="162"/>
      <c r="L692" s="162"/>
      <c r="M692" s="162"/>
      <c r="N692" s="161"/>
      <c r="O692" s="161"/>
      <c r="P692" s="161"/>
      <c r="Q692" s="161"/>
      <c r="R692" s="162"/>
      <c r="S692" s="162"/>
      <c r="T692" s="162"/>
      <c r="U692" s="162"/>
      <c r="V692" s="162"/>
      <c r="W692" s="162"/>
      <c r="X692" s="162"/>
      <c r="Y692" s="162"/>
      <c r="Z692" s="151"/>
      <c r="AA692" s="151"/>
      <c r="AB692" s="151"/>
      <c r="AC692" s="151"/>
      <c r="AD692" s="151"/>
      <c r="AE692" s="151"/>
      <c r="AF692" s="151"/>
      <c r="AG692" s="151" t="s">
        <v>344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3" t="s">
        <v>1493</v>
      </c>
      <c r="D693" s="164"/>
      <c r="E693" s="165"/>
      <c r="F693" s="162"/>
      <c r="G693" s="162"/>
      <c r="H693" s="162"/>
      <c r="I693" s="162"/>
      <c r="J693" s="162"/>
      <c r="K693" s="162"/>
      <c r="L693" s="162"/>
      <c r="M693" s="162"/>
      <c r="N693" s="161"/>
      <c r="O693" s="161"/>
      <c r="P693" s="161"/>
      <c r="Q693" s="161"/>
      <c r="R693" s="162"/>
      <c r="S693" s="162"/>
      <c r="T693" s="162"/>
      <c r="U693" s="162"/>
      <c r="V693" s="162"/>
      <c r="W693" s="162"/>
      <c r="X693" s="162"/>
      <c r="Y693" s="162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3" t="s">
        <v>1494</v>
      </c>
      <c r="D694" s="164"/>
      <c r="E694" s="165">
        <v>160.74</v>
      </c>
      <c r="F694" s="162"/>
      <c r="G694" s="162"/>
      <c r="H694" s="162"/>
      <c r="I694" s="162"/>
      <c r="J694" s="162"/>
      <c r="K694" s="162"/>
      <c r="L694" s="162"/>
      <c r="M694" s="162"/>
      <c r="N694" s="161"/>
      <c r="O694" s="161"/>
      <c r="P694" s="161"/>
      <c r="Q694" s="161"/>
      <c r="R694" s="162"/>
      <c r="S694" s="162"/>
      <c r="T694" s="162"/>
      <c r="U694" s="162"/>
      <c r="V694" s="162"/>
      <c r="W694" s="162"/>
      <c r="X694" s="162"/>
      <c r="Y694" s="162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3" t="s">
        <v>1495</v>
      </c>
      <c r="D695" s="164"/>
      <c r="E695" s="165">
        <v>160.74</v>
      </c>
      <c r="F695" s="162"/>
      <c r="G695" s="162"/>
      <c r="H695" s="162"/>
      <c r="I695" s="162"/>
      <c r="J695" s="162"/>
      <c r="K695" s="162"/>
      <c r="L695" s="162"/>
      <c r="M695" s="162"/>
      <c r="N695" s="161"/>
      <c r="O695" s="161"/>
      <c r="P695" s="161"/>
      <c r="Q695" s="161"/>
      <c r="R695" s="162"/>
      <c r="S695" s="162"/>
      <c r="T695" s="162"/>
      <c r="U695" s="162"/>
      <c r="V695" s="162"/>
      <c r="W695" s="162"/>
      <c r="X695" s="162"/>
      <c r="Y695" s="162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3" t="s">
        <v>1496</v>
      </c>
      <c r="D696" s="164"/>
      <c r="E696" s="165">
        <v>160.74</v>
      </c>
      <c r="F696" s="162"/>
      <c r="G696" s="162"/>
      <c r="H696" s="162"/>
      <c r="I696" s="162"/>
      <c r="J696" s="162"/>
      <c r="K696" s="162"/>
      <c r="L696" s="162"/>
      <c r="M696" s="162"/>
      <c r="N696" s="161"/>
      <c r="O696" s="161"/>
      <c r="P696" s="161"/>
      <c r="Q696" s="161"/>
      <c r="R696" s="162"/>
      <c r="S696" s="162"/>
      <c r="T696" s="162"/>
      <c r="U696" s="162"/>
      <c r="V696" s="162"/>
      <c r="W696" s="162"/>
      <c r="X696" s="162"/>
      <c r="Y696" s="162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3" x14ac:dyDescent="0.2">
      <c r="A697" s="158"/>
      <c r="B697" s="159"/>
      <c r="C697" s="193" t="s">
        <v>1497</v>
      </c>
      <c r="D697" s="164"/>
      <c r="E697" s="165">
        <v>160.74</v>
      </c>
      <c r="F697" s="162"/>
      <c r="G697" s="162"/>
      <c r="H697" s="162"/>
      <c r="I697" s="162"/>
      <c r="J697" s="162"/>
      <c r="K697" s="162"/>
      <c r="L697" s="162"/>
      <c r="M697" s="162"/>
      <c r="N697" s="161"/>
      <c r="O697" s="161"/>
      <c r="P697" s="161"/>
      <c r="Q697" s="161"/>
      <c r="R697" s="162"/>
      <c r="S697" s="162"/>
      <c r="T697" s="162"/>
      <c r="U697" s="162"/>
      <c r="V697" s="162"/>
      <c r="W697" s="162"/>
      <c r="X697" s="162"/>
      <c r="Y697" s="162"/>
      <c r="Z697" s="151"/>
      <c r="AA697" s="151"/>
      <c r="AB697" s="151"/>
      <c r="AC697" s="151"/>
      <c r="AD697" s="151"/>
      <c r="AE697" s="151"/>
      <c r="AF697" s="151"/>
      <c r="AG697" s="151" t="s">
        <v>327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193" t="s">
        <v>1498</v>
      </c>
      <c r="D698" s="164"/>
      <c r="E698" s="165">
        <v>160.74</v>
      </c>
      <c r="F698" s="162"/>
      <c r="G698" s="162"/>
      <c r="H698" s="162"/>
      <c r="I698" s="162"/>
      <c r="J698" s="162"/>
      <c r="K698" s="162"/>
      <c r="L698" s="162"/>
      <c r="M698" s="162"/>
      <c r="N698" s="161"/>
      <c r="O698" s="161"/>
      <c r="P698" s="161"/>
      <c r="Q698" s="161"/>
      <c r="R698" s="162"/>
      <c r="S698" s="162"/>
      <c r="T698" s="162"/>
      <c r="U698" s="162"/>
      <c r="V698" s="162"/>
      <c r="W698" s="162"/>
      <c r="X698" s="162"/>
      <c r="Y698" s="162"/>
      <c r="Z698" s="151"/>
      <c r="AA698" s="151"/>
      <c r="AB698" s="151"/>
      <c r="AC698" s="151"/>
      <c r="AD698" s="151"/>
      <c r="AE698" s="151"/>
      <c r="AF698" s="151"/>
      <c r="AG698" s="151" t="s">
        <v>327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83">
        <v>74</v>
      </c>
      <c r="B699" s="184" t="s">
        <v>1499</v>
      </c>
      <c r="C699" s="192" t="s">
        <v>1500</v>
      </c>
      <c r="D699" s="185" t="s">
        <v>318</v>
      </c>
      <c r="E699" s="186">
        <v>110</v>
      </c>
      <c r="F699" s="187"/>
      <c r="G699" s="188">
        <f>ROUND(E699*F699,2)</f>
        <v>0</v>
      </c>
      <c r="H699" s="187"/>
      <c r="I699" s="188">
        <f>ROUND(E699*H699,2)</f>
        <v>0</v>
      </c>
      <c r="J699" s="187"/>
      <c r="K699" s="188">
        <f>ROUND(E699*J699,2)</f>
        <v>0</v>
      </c>
      <c r="L699" s="188">
        <v>21</v>
      </c>
      <c r="M699" s="188">
        <f>G699*(1+L699/100)</f>
        <v>0</v>
      </c>
      <c r="N699" s="186">
        <v>0</v>
      </c>
      <c r="O699" s="186">
        <f>ROUND(E699*N699,2)</f>
        <v>0</v>
      </c>
      <c r="P699" s="186">
        <v>0</v>
      </c>
      <c r="Q699" s="186">
        <f>ROUND(E699*P699,2)</f>
        <v>0</v>
      </c>
      <c r="R699" s="188"/>
      <c r="S699" s="188" t="s">
        <v>403</v>
      </c>
      <c r="T699" s="189" t="s">
        <v>404</v>
      </c>
      <c r="U699" s="162">
        <v>0</v>
      </c>
      <c r="V699" s="162">
        <f>ROUND(E699*U699,2)</f>
        <v>0</v>
      </c>
      <c r="W699" s="162"/>
      <c r="X699" s="162" t="s">
        <v>321</v>
      </c>
      <c r="Y699" s="162" t="s">
        <v>322</v>
      </c>
      <c r="Z699" s="151"/>
      <c r="AA699" s="151"/>
      <c r="AB699" s="151"/>
      <c r="AC699" s="151"/>
      <c r="AD699" s="151"/>
      <c r="AE699" s="151"/>
      <c r="AF699" s="151"/>
      <c r="AG699" s="151" t="s">
        <v>323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2" x14ac:dyDescent="0.2">
      <c r="A700" s="158"/>
      <c r="B700" s="159"/>
      <c r="C700" s="193" t="s">
        <v>1339</v>
      </c>
      <c r="D700" s="164"/>
      <c r="E700" s="165"/>
      <c r="F700" s="162"/>
      <c r="G700" s="162"/>
      <c r="H700" s="162"/>
      <c r="I700" s="162"/>
      <c r="J700" s="162"/>
      <c r="K700" s="162"/>
      <c r="L700" s="162"/>
      <c r="M700" s="162"/>
      <c r="N700" s="161"/>
      <c r="O700" s="161"/>
      <c r="P700" s="161"/>
      <c r="Q700" s="161"/>
      <c r="R700" s="162"/>
      <c r="S700" s="162"/>
      <c r="T700" s="162"/>
      <c r="U700" s="162"/>
      <c r="V700" s="162"/>
      <c r="W700" s="162"/>
      <c r="X700" s="162"/>
      <c r="Y700" s="162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3" t="s">
        <v>1501</v>
      </c>
      <c r="D701" s="164"/>
      <c r="E701" s="165">
        <v>84</v>
      </c>
      <c r="F701" s="162"/>
      <c r="G701" s="162"/>
      <c r="H701" s="162"/>
      <c r="I701" s="162"/>
      <c r="J701" s="162"/>
      <c r="K701" s="162"/>
      <c r="L701" s="162"/>
      <c r="M701" s="162"/>
      <c r="N701" s="161"/>
      <c r="O701" s="161"/>
      <c r="P701" s="161"/>
      <c r="Q701" s="161"/>
      <c r="R701" s="162"/>
      <c r="S701" s="162"/>
      <c r="T701" s="162"/>
      <c r="U701" s="162"/>
      <c r="V701" s="162"/>
      <c r="W701" s="162"/>
      <c r="X701" s="162"/>
      <c r="Y701" s="162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3" t="s">
        <v>566</v>
      </c>
      <c r="D702" s="164"/>
      <c r="E702" s="165"/>
      <c r="F702" s="162"/>
      <c r="G702" s="162"/>
      <c r="H702" s="162"/>
      <c r="I702" s="162"/>
      <c r="J702" s="162"/>
      <c r="K702" s="162"/>
      <c r="L702" s="162"/>
      <c r="M702" s="162"/>
      <c r="N702" s="161"/>
      <c r="O702" s="161"/>
      <c r="P702" s="161"/>
      <c r="Q702" s="161"/>
      <c r="R702" s="162"/>
      <c r="S702" s="162"/>
      <c r="T702" s="162"/>
      <c r="U702" s="162"/>
      <c r="V702" s="162"/>
      <c r="W702" s="162"/>
      <c r="X702" s="162"/>
      <c r="Y702" s="162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">
      <c r="A703" s="158"/>
      <c r="B703" s="159"/>
      <c r="C703" s="193" t="s">
        <v>1502</v>
      </c>
      <c r="D703" s="164"/>
      <c r="E703" s="165">
        <v>26</v>
      </c>
      <c r="F703" s="162"/>
      <c r="G703" s="162"/>
      <c r="H703" s="162"/>
      <c r="I703" s="162"/>
      <c r="J703" s="162"/>
      <c r="K703" s="162"/>
      <c r="L703" s="162"/>
      <c r="M703" s="162"/>
      <c r="N703" s="161"/>
      <c r="O703" s="161"/>
      <c r="P703" s="161"/>
      <c r="Q703" s="161"/>
      <c r="R703" s="162"/>
      <c r="S703" s="162"/>
      <c r="T703" s="162"/>
      <c r="U703" s="162"/>
      <c r="V703" s="162"/>
      <c r="W703" s="162"/>
      <c r="X703" s="162"/>
      <c r="Y703" s="162"/>
      <c r="Z703" s="151"/>
      <c r="AA703" s="151"/>
      <c r="AB703" s="151"/>
      <c r="AC703" s="151"/>
      <c r="AD703" s="151"/>
      <c r="AE703" s="151"/>
      <c r="AF703" s="151"/>
      <c r="AG703" s="151" t="s">
        <v>327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x14ac:dyDescent="0.2">
      <c r="A704" s="176" t="s">
        <v>314</v>
      </c>
      <c r="B704" s="177" t="s">
        <v>161</v>
      </c>
      <c r="C704" s="191" t="s">
        <v>162</v>
      </c>
      <c r="D704" s="178"/>
      <c r="E704" s="179"/>
      <c r="F704" s="180"/>
      <c r="G704" s="180">
        <f>SUMIF(AG705:AG792,"&lt;&gt;NOR",G705:G792)</f>
        <v>0</v>
      </c>
      <c r="H704" s="180"/>
      <c r="I704" s="180">
        <f>SUM(I705:I792)</f>
        <v>0</v>
      </c>
      <c r="J704" s="180"/>
      <c r="K704" s="180">
        <f>SUM(K705:K792)</f>
        <v>0</v>
      </c>
      <c r="L704" s="180"/>
      <c r="M704" s="180">
        <f>SUM(M705:M792)</f>
        <v>0</v>
      </c>
      <c r="N704" s="179"/>
      <c r="O704" s="179">
        <f>SUM(O705:O792)</f>
        <v>15.839999999999998</v>
      </c>
      <c r="P704" s="179"/>
      <c r="Q704" s="179">
        <f>SUM(Q705:Q792)</f>
        <v>0</v>
      </c>
      <c r="R704" s="180"/>
      <c r="S704" s="180"/>
      <c r="T704" s="181"/>
      <c r="U704" s="175"/>
      <c r="V704" s="175">
        <f>SUM(V705:V792)</f>
        <v>216.11000000000004</v>
      </c>
      <c r="W704" s="175"/>
      <c r="X704" s="175"/>
      <c r="Y704" s="175"/>
      <c r="AG704" t="s">
        <v>315</v>
      </c>
    </row>
    <row r="705" spans="1:60" outlineLevel="1" x14ac:dyDescent="0.2">
      <c r="A705" s="183">
        <v>75</v>
      </c>
      <c r="B705" s="184" t="s">
        <v>1503</v>
      </c>
      <c r="C705" s="192" t="s">
        <v>1504</v>
      </c>
      <c r="D705" s="185" t="s">
        <v>708</v>
      </c>
      <c r="E705" s="186">
        <v>1570</v>
      </c>
      <c r="F705" s="187"/>
      <c r="G705" s="188">
        <f>ROUND(E705*F705,2)</f>
        <v>0</v>
      </c>
      <c r="H705" s="187"/>
      <c r="I705" s="188">
        <f>ROUND(E705*H705,2)</f>
        <v>0</v>
      </c>
      <c r="J705" s="187"/>
      <c r="K705" s="188">
        <f>ROUND(E705*J705,2)</f>
        <v>0</v>
      </c>
      <c r="L705" s="188">
        <v>21</v>
      </c>
      <c r="M705" s="188">
        <f>G705*(1+L705/100)</f>
        <v>0</v>
      </c>
      <c r="N705" s="186">
        <v>9.0000000000000006E-5</v>
      </c>
      <c r="O705" s="186">
        <f>ROUND(E705*N705,2)</f>
        <v>0.14000000000000001</v>
      </c>
      <c r="P705" s="186">
        <v>0</v>
      </c>
      <c r="Q705" s="186">
        <f>ROUND(E705*P705,2)</f>
        <v>0</v>
      </c>
      <c r="R705" s="188" t="s">
        <v>395</v>
      </c>
      <c r="S705" s="188" t="s">
        <v>320</v>
      </c>
      <c r="T705" s="189" t="s">
        <v>404</v>
      </c>
      <c r="U705" s="162">
        <v>2.1999999999999999E-2</v>
      </c>
      <c r="V705" s="162">
        <f>ROUND(E705*U705,2)</f>
        <v>34.54</v>
      </c>
      <c r="W705" s="162"/>
      <c r="X705" s="162" t="s">
        <v>321</v>
      </c>
      <c r="Y705" s="162" t="s">
        <v>322</v>
      </c>
      <c r="Z705" s="151"/>
      <c r="AA705" s="151"/>
      <c r="AB705" s="151"/>
      <c r="AC705" s="151"/>
      <c r="AD705" s="151"/>
      <c r="AE705" s="151"/>
      <c r="AF705" s="151"/>
      <c r="AG705" s="151" t="s">
        <v>323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2" x14ac:dyDescent="0.2">
      <c r="A706" s="158"/>
      <c r="B706" s="159"/>
      <c r="C706" s="193" t="s">
        <v>1505</v>
      </c>
      <c r="D706" s="164"/>
      <c r="E706" s="165"/>
      <c r="F706" s="162"/>
      <c r="G706" s="162"/>
      <c r="H706" s="162"/>
      <c r="I706" s="162"/>
      <c r="J706" s="162"/>
      <c r="K706" s="162"/>
      <c r="L706" s="162"/>
      <c r="M706" s="162"/>
      <c r="N706" s="161"/>
      <c r="O706" s="161"/>
      <c r="P706" s="161"/>
      <c r="Q706" s="161"/>
      <c r="R706" s="162"/>
      <c r="S706" s="162"/>
      <c r="T706" s="162"/>
      <c r="U706" s="162"/>
      <c r="V706" s="162"/>
      <c r="W706" s="162"/>
      <c r="X706" s="162"/>
      <c r="Y706" s="162"/>
      <c r="Z706" s="151"/>
      <c r="AA706" s="151"/>
      <c r="AB706" s="151"/>
      <c r="AC706" s="151"/>
      <c r="AD706" s="151"/>
      <c r="AE706" s="151"/>
      <c r="AF706" s="151"/>
      <c r="AG706" s="151" t="s">
        <v>327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3" x14ac:dyDescent="0.2">
      <c r="A707" s="158"/>
      <c r="B707" s="159"/>
      <c r="C707" s="193" t="s">
        <v>1506</v>
      </c>
      <c r="D707" s="164"/>
      <c r="E707" s="165">
        <v>1200</v>
      </c>
      <c r="F707" s="162"/>
      <c r="G707" s="162"/>
      <c r="H707" s="162"/>
      <c r="I707" s="162"/>
      <c r="J707" s="162"/>
      <c r="K707" s="162"/>
      <c r="L707" s="162"/>
      <c r="M707" s="162"/>
      <c r="N707" s="161"/>
      <c r="O707" s="161"/>
      <c r="P707" s="161"/>
      <c r="Q707" s="161"/>
      <c r="R707" s="162"/>
      <c r="S707" s="162"/>
      <c r="T707" s="162"/>
      <c r="U707" s="162"/>
      <c r="V707" s="162"/>
      <c r="W707" s="162"/>
      <c r="X707" s="162"/>
      <c r="Y707" s="162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3" t="s">
        <v>1507</v>
      </c>
      <c r="D708" s="164"/>
      <c r="E708" s="165">
        <v>310</v>
      </c>
      <c r="F708" s="162"/>
      <c r="G708" s="162"/>
      <c r="H708" s="162"/>
      <c r="I708" s="162"/>
      <c r="J708" s="162"/>
      <c r="K708" s="162"/>
      <c r="L708" s="162"/>
      <c r="M708" s="162"/>
      <c r="N708" s="161"/>
      <c r="O708" s="161"/>
      <c r="P708" s="161"/>
      <c r="Q708" s="161"/>
      <c r="R708" s="162"/>
      <c r="S708" s="162"/>
      <c r="T708" s="162"/>
      <c r="U708" s="162"/>
      <c r="V708" s="162"/>
      <c r="W708" s="162"/>
      <c r="X708" s="162"/>
      <c r="Y708" s="162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3" t="s">
        <v>1508</v>
      </c>
      <c r="D709" s="164"/>
      <c r="E709" s="165">
        <v>60</v>
      </c>
      <c r="F709" s="162"/>
      <c r="G709" s="162"/>
      <c r="H709" s="162"/>
      <c r="I709" s="162"/>
      <c r="J709" s="162"/>
      <c r="K709" s="162"/>
      <c r="L709" s="162"/>
      <c r="M709" s="162"/>
      <c r="N709" s="161"/>
      <c r="O709" s="161"/>
      <c r="P709" s="161"/>
      <c r="Q709" s="161"/>
      <c r="R709" s="162"/>
      <c r="S709" s="162"/>
      <c r="T709" s="162"/>
      <c r="U709" s="162"/>
      <c r="V709" s="162"/>
      <c r="W709" s="162"/>
      <c r="X709" s="162"/>
      <c r="Y709" s="162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 x14ac:dyDescent="0.2">
      <c r="A710" s="183">
        <v>76</v>
      </c>
      <c r="B710" s="184" t="s">
        <v>1509</v>
      </c>
      <c r="C710" s="192" t="s">
        <v>1510</v>
      </c>
      <c r="D710" s="185" t="s">
        <v>708</v>
      </c>
      <c r="E710" s="186">
        <v>7</v>
      </c>
      <c r="F710" s="187"/>
      <c r="G710" s="188">
        <f>ROUND(E710*F710,2)</f>
        <v>0</v>
      </c>
      <c r="H710" s="187"/>
      <c r="I710" s="188">
        <f>ROUND(E710*H710,2)</f>
        <v>0</v>
      </c>
      <c r="J710" s="187"/>
      <c r="K710" s="188">
        <f>ROUND(E710*J710,2)</f>
        <v>0</v>
      </c>
      <c r="L710" s="188">
        <v>21</v>
      </c>
      <c r="M710" s="188">
        <f>G710*(1+L710/100)</f>
        <v>0</v>
      </c>
      <c r="N710" s="186">
        <v>1.8000000000000001E-4</v>
      </c>
      <c r="O710" s="186">
        <f>ROUND(E710*N710,2)</f>
        <v>0</v>
      </c>
      <c r="P710" s="186">
        <v>0</v>
      </c>
      <c r="Q710" s="186">
        <f>ROUND(E710*P710,2)</f>
        <v>0</v>
      </c>
      <c r="R710" s="188" t="s">
        <v>395</v>
      </c>
      <c r="S710" s="188" t="s">
        <v>320</v>
      </c>
      <c r="T710" s="189" t="s">
        <v>404</v>
      </c>
      <c r="U710" s="162">
        <v>4.2999999999999997E-2</v>
      </c>
      <c r="V710" s="162">
        <f>ROUND(E710*U710,2)</f>
        <v>0.3</v>
      </c>
      <c r="W710" s="162"/>
      <c r="X710" s="162" t="s">
        <v>321</v>
      </c>
      <c r="Y710" s="162" t="s">
        <v>322</v>
      </c>
      <c r="Z710" s="151"/>
      <c r="AA710" s="151"/>
      <c r="AB710" s="151"/>
      <c r="AC710" s="151"/>
      <c r="AD710" s="151"/>
      <c r="AE710" s="151"/>
      <c r="AF710" s="151"/>
      <c r="AG710" s="151" t="s">
        <v>323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2" x14ac:dyDescent="0.2">
      <c r="A711" s="158"/>
      <c r="B711" s="159"/>
      <c r="C711" s="193" t="s">
        <v>1505</v>
      </c>
      <c r="D711" s="164"/>
      <c r="E711" s="165"/>
      <c r="F711" s="162"/>
      <c r="G711" s="162"/>
      <c r="H711" s="162"/>
      <c r="I711" s="162"/>
      <c r="J711" s="162"/>
      <c r="K711" s="162"/>
      <c r="L711" s="162"/>
      <c r="M711" s="162"/>
      <c r="N711" s="161"/>
      <c r="O711" s="161"/>
      <c r="P711" s="161"/>
      <c r="Q711" s="161"/>
      <c r="R711" s="162"/>
      <c r="S711" s="162"/>
      <c r="T711" s="162"/>
      <c r="U711" s="162"/>
      <c r="V711" s="162"/>
      <c r="W711" s="162"/>
      <c r="X711" s="162"/>
      <c r="Y711" s="162"/>
      <c r="Z711" s="151"/>
      <c r="AA711" s="151"/>
      <c r="AB711" s="151"/>
      <c r="AC711" s="151"/>
      <c r="AD711" s="151"/>
      <c r="AE711" s="151"/>
      <c r="AF711" s="151"/>
      <c r="AG711" s="151" t="s">
        <v>327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3" x14ac:dyDescent="0.2">
      <c r="A712" s="158"/>
      <c r="B712" s="159"/>
      <c r="C712" s="193" t="s">
        <v>1511</v>
      </c>
      <c r="D712" s="164"/>
      <c r="E712" s="165">
        <v>7</v>
      </c>
      <c r="F712" s="162"/>
      <c r="G712" s="162"/>
      <c r="H712" s="162"/>
      <c r="I712" s="162"/>
      <c r="J712" s="162"/>
      <c r="K712" s="162"/>
      <c r="L712" s="162"/>
      <c r="M712" s="162"/>
      <c r="N712" s="161"/>
      <c r="O712" s="161"/>
      <c r="P712" s="161"/>
      <c r="Q712" s="161"/>
      <c r="R712" s="162"/>
      <c r="S712" s="162"/>
      <c r="T712" s="162"/>
      <c r="U712" s="162"/>
      <c r="V712" s="162"/>
      <c r="W712" s="162"/>
      <c r="X712" s="162"/>
      <c r="Y712" s="162"/>
      <c r="Z712" s="151"/>
      <c r="AA712" s="151"/>
      <c r="AB712" s="151"/>
      <c r="AC712" s="151"/>
      <c r="AD712" s="151"/>
      <c r="AE712" s="151"/>
      <c r="AF712" s="151"/>
      <c r="AG712" s="151" t="s">
        <v>327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ht="22.5" outlineLevel="1" x14ac:dyDescent="0.2">
      <c r="A713" s="183">
        <v>77</v>
      </c>
      <c r="B713" s="184" t="s">
        <v>1512</v>
      </c>
      <c r="C713" s="192" t="s">
        <v>1513</v>
      </c>
      <c r="D713" s="185" t="s">
        <v>333</v>
      </c>
      <c r="E713" s="186">
        <v>39.5</v>
      </c>
      <c r="F713" s="187"/>
      <c r="G713" s="188">
        <f>ROUND(E713*F713,2)</f>
        <v>0</v>
      </c>
      <c r="H713" s="187"/>
      <c r="I713" s="188">
        <f>ROUND(E713*H713,2)</f>
        <v>0</v>
      </c>
      <c r="J713" s="187"/>
      <c r="K713" s="188">
        <f>ROUND(E713*J713,2)</f>
        <v>0</v>
      </c>
      <c r="L713" s="188">
        <v>21</v>
      </c>
      <c r="M713" s="188">
        <f>G713*(1+L713/100)</f>
        <v>0</v>
      </c>
      <c r="N713" s="186">
        <v>7.6000000000000004E-4</v>
      </c>
      <c r="O713" s="186">
        <f>ROUND(E713*N713,2)</f>
        <v>0.03</v>
      </c>
      <c r="P713" s="186">
        <v>0</v>
      </c>
      <c r="Q713" s="186">
        <f>ROUND(E713*P713,2)</f>
        <v>0</v>
      </c>
      <c r="R713" s="188" t="s">
        <v>395</v>
      </c>
      <c r="S713" s="188" t="s">
        <v>320</v>
      </c>
      <c r="T713" s="189" t="s">
        <v>404</v>
      </c>
      <c r="U713" s="162">
        <v>0.311</v>
      </c>
      <c r="V713" s="162">
        <f>ROUND(E713*U713,2)</f>
        <v>12.28</v>
      </c>
      <c r="W713" s="162"/>
      <c r="X713" s="162" t="s">
        <v>321</v>
      </c>
      <c r="Y713" s="162" t="s">
        <v>322</v>
      </c>
      <c r="Z713" s="151"/>
      <c r="AA713" s="151"/>
      <c r="AB713" s="151"/>
      <c r="AC713" s="151"/>
      <c r="AD713" s="151"/>
      <c r="AE713" s="151"/>
      <c r="AF713" s="151"/>
      <c r="AG713" s="151" t="s">
        <v>323</v>
      </c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2" x14ac:dyDescent="0.2">
      <c r="A714" s="158"/>
      <c r="B714" s="159"/>
      <c r="C714" s="193" t="s">
        <v>1505</v>
      </c>
      <c r="D714" s="164"/>
      <c r="E714" s="165"/>
      <c r="F714" s="162"/>
      <c r="G714" s="162"/>
      <c r="H714" s="162"/>
      <c r="I714" s="162"/>
      <c r="J714" s="162"/>
      <c r="K714" s="162"/>
      <c r="L714" s="162"/>
      <c r="M714" s="162"/>
      <c r="N714" s="161"/>
      <c r="O714" s="161"/>
      <c r="P714" s="161"/>
      <c r="Q714" s="161"/>
      <c r="R714" s="162"/>
      <c r="S714" s="162"/>
      <c r="T714" s="162"/>
      <c r="U714" s="162"/>
      <c r="V714" s="162"/>
      <c r="W714" s="162"/>
      <c r="X714" s="162"/>
      <c r="Y714" s="162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3" t="s">
        <v>1514</v>
      </c>
      <c r="D715" s="164"/>
      <c r="E715" s="165">
        <v>12</v>
      </c>
      <c r="F715" s="162"/>
      <c r="G715" s="162"/>
      <c r="H715" s="162"/>
      <c r="I715" s="162"/>
      <c r="J715" s="162"/>
      <c r="K715" s="162"/>
      <c r="L715" s="162"/>
      <c r="M715" s="162"/>
      <c r="N715" s="161"/>
      <c r="O715" s="161"/>
      <c r="P715" s="161"/>
      <c r="Q715" s="161"/>
      <c r="R715" s="162"/>
      <c r="S715" s="162"/>
      <c r="T715" s="162"/>
      <c r="U715" s="162"/>
      <c r="V715" s="162"/>
      <c r="W715" s="162"/>
      <c r="X715" s="162"/>
      <c r="Y715" s="162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3" x14ac:dyDescent="0.2">
      <c r="A716" s="158"/>
      <c r="B716" s="159"/>
      <c r="C716" s="193" t="s">
        <v>1515</v>
      </c>
      <c r="D716" s="164"/>
      <c r="E716" s="165">
        <v>7.5</v>
      </c>
      <c r="F716" s="162"/>
      <c r="G716" s="162"/>
      <c r="H716" s="162"/>
      <c r="I716" s="162"/>
      <c r="J716" s="162"/>
      <c r="K716" s="162"/>
      <c r="L716" s="162"/>
      <c r="M716" s="162"/>
      <c r="N716" s="161"/>
      <c r="O716" s="161"/>
      <c r="P716" s="161"/>
      <c r="Q716" s="161"/>
      <c r="R716" s="162"/>
      <c r="S716" s="162"/>
      <c r="T716" s="162"/>
      <c r="U716" s="162"/>
      <c r="V716" s="162"/>
      <c r="W716" s="162"/>
      <c r="X716" s="162"/>
      <c r="Y716" s="162"/>
      <c r="Z716" s="151"/>
      <c r="AA716" s="151"/>
      <c r="AB716" s="151"/>
      <c r="AC716" s="151"/>
      <c r="AD716" s="151"/>
      <c r="AE716" s="151"/>
      <c r="AF716" s="151"/>
      <c r="AG716" s="151" t="s">
        <v>327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3" x14ac:dyDescent="0.2">
      <c r="A717" s="158"/>
      <c r="B717" s="159"/>
      <c r="C717" s="193" t="s">
        <v>1516</v>
      </c>
      <c r="D717" s="164"/>
      <c r="E717" s="165">
        <v>20</v>
      </c>
      <c r="F717" s="162"/>
      <c r="G717" s="162"/>
      <c r="H717" s="162"/>
      <c r="I717" s="162"/>
      <c r="J717" s="162"/>
      <c r="K717" s="162"/>
      <c r="L717" s="162"/>
      <c r="M717" s="162"/>
      <c r="N717" s="161"/>
      <c r="O717" s="161"/>
      <c r="P717" s="161"/>
      <c r="Q717" s="161"/>
      <c r="R717" s="162"/>
      <c r="S717" s="162"/>
      <c r="T717" s="162"/>
      <c r="U717" s="162"/>
      <c r="V717" s="162"/>
      <c r="W717" s="162"/>
      <c r="X717" s="162"/>
      <c r="Y717" s="162"/>
      <c r="Z717" s="151"/>
      <c r="AA717" s="151"/>
      <c r="AB717" s="151"/>
      <c r="AC717" s="151"/>
      <c r="AD717" s="151"/>
      <c r="AE717" s="151"/>
      <c r="AF717" s="151"/>
      <c r="AG717" s="151" t="s">
        <v>327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ht="22.5" outlineLevel="1" x14ac:dyDescent="0.2">
      <c r="A718" s="183">
        <v>78</v>
      </c>
      <c r="B718" s="184" t="s">
        <v>1517</v>
      </c>
      <c r="C718" s="192" t="s">
        <v>1518</v>
      </c>
      <c r="D718" s="185" t="s">
        <v>333</v>
      </c>
      <c r="E718" s="186">
        <v>188</v>
      </c>
      <c r="F718" s="187"/>
      <c r="G718" s="188">
        <f>ROUND(E718*F718,2)</f>
        <v>0</v>
      </c>
      <c r="H718" s="187"/>
      <c r="I718" s="188">
        <f>ROUND(E718*H718,2)</f>
        <v>0</v>
      </c>
      <c r="J718" s="187"/>
      <c r="K718" s="188">
        <f>ROUND(E718*J718,2)</f>
        <v>0</v>
      </c>
      <c r="L718" s="188">
        <v>21</v>
      </c>
      <c r="M718" s="188">
        <f>G718*(1+L718/100)</f>
        <v>0</v>
      </c>
      <c r="N718" s="186">
        <v>7.6000000000000004E-4</v>
      </c>
      <c r="O718" s="186">
        <f>ROUND(E718*N718,2)</f>
        <v>0.14000000000000001</v>
      </c>
      <c r="P718" s="186">
        <v>0</v>
      </c>
      <c r="Q718" s="186">
        <f>ROUND(E718*P718,2)</f>
        <v>0</v>
      </c>
      <c r="R718" s="188" t="s">
        <v>395</v>
      </c>
      <c r="S718" s="188" t="s">
        <v>320</v>
      </c>
      <c r="T718" s="189" t="s">
        <v>404</v>
      </c>
      <c r="U718" s="162">
        <v>0.311</v>
      </c>
      <c r="V718" s="162">
        <f>ROUND(E718*U718,2)</f>
        <v>58.47</v>
      </c>
      <c r="W718" s="162"/>
      <c r="X718" s="162" t="s">
        <v>321</v>
      </c>
      <c r="Y718" s="162" t="s">
        <v>322</v>
      </c>
      <c r="Z718" s="151"/>
      <c r="AA718" s="151"/>
      <c r="AB718" s="151"/>
      <c r="AC718" s="151"/>
      <c r="AD718" s="151"/>
      <c r="AE718" s="151"/>
      <c r="AF718" s="151"/>
      <c r="AG718" s="151" t="s">
        <v>323</v>
      </c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2" x14ac:dyDescent="0.2">
      <c r="A719" s="158"/>
      <c r="B719" s="159"/>
      <c r="C719" s="280" t="s">
        <v>1519</v>
      </c>
      <c r="D719" s="281"/>
      <c r="E719" s="281"/>
      <c r="F719" s="281"/>
      <c r="G719" s="281"/>
      <c r="H719" s="162"/>
      <c r="I719" s="162"/>
      <c r="J719" s="162"/>
      <c r="K719" s="162"/>
      <c r="L719" s="162"/>
      <c r="M719" s="162"/>
      <c r="N719" s="161"/>
      <c r="O719" s="161"/>
      <c r="P719" s="161"/>
      <c r="Q719" s="161"/>
      <c r="R719" s="162"/>
      <c r="S719" s="162"/>
      <c r="T719" s="162"/>
      <c r="U719" s="162"/>
      <c r="V719" s="162"/>
      <c r="W719" s="162"/>
      <c r="X719" s="162"/>
      <c r="Y719" s="162"/>
      <c r="Z719" s="151"/>
      <c r="AA719" s="151"/>
      <c r="AB719" s="151"/>
      <c r="AC719" s="151"/>
      <c r="AD719" s="151"/>
      <c r="AE719" s="151"/>
      <c r="AF719" s="151"/>
      <c r="AG719" s="151" t="s">
        <v>344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2" x14ac:dyDescent="0.2">
      <c r="A720" s="158"/>
      <c r="B720" s="159"/>
      <c r="C720" s="193" t="s">
        <v>1505</v>
      </c>
      <c r="D720" s="164"/>
      <c r="E720" s="165"/>
      <c r="F720" s="162"/>
      <c r="G720" s="162"/>
      <c r="H720" s="162"/>
      <c r="I720" s="162"/>
      <c r="J720" s="162"/>
      <c r="K720" s="162"/>
      <c r="L720" s="162"/>
      <c r="M720" s="162"/>
      <c r="N720" s="161"/>
      <c r="O720" s="161"/>
      <c r="P720" s="161"/>
      <c r="Q720" s="161"/>
      <c r="R720" s="162"/>
      <c r="S720" s="162"/>
      <c r="T720" s="162"/>
      <c r="U720" s="162"/>
      <c r="V720" s="162"/>
      <c r="W720" s="162"/>
      <c r="X720" s="162"/>
      <c r="Y720" s="162"/>
      <c r="Z720" s="151"/>
      <c r="AA720" s="151"/>
      <c r="AB720" s="151"/>
      <c r="AC720" s="151"/>
      <c r="AD720" s="151"/>
      <c r="AE720" s="151"/>
      <c r="AF720" s="151"/>
      <c r="AG720" s="151" t="s">
        <v>327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3" x14ac:dyDescent="0.2">
      <c r="A721" s="158"/>
      <c r="B721" s="159"/>
      <c r="C721" s="193" t="s">
        <v>1520</v>
      </c>
      <c r="D721" s="164"/>
      <c r="E721" s="165">
        <v>125</v>
      </c>
      <c r="F721" s="162"/>
      <c r="G721" s="162"/>
      <c r="H721" s="162"/>
      <c r="I721" s="162"/>
      <c r="J721" s="162"/>
      <c r="K721" s="162"/>
      <c r="L721" s="162"/>
      <c r="M721" s="162"/>
      <c r="N721" s="161"/>
      <c r="O721" s="161"/>
      <c r="P721" s="161"/>
      <c r="Q721" s="161"/>
      <c r="R721" s="162"/>
      <c r="S721" s="162"/>
      <c r="T721" s="162"/>
      <c r="U721" s="162"/>
      <c r="V721" s="162"/>
      <c r="W721" s="162"/>
      <c r="X721" s="162"/>
      <c r="Y721" s="162"/>
      <c r="Z721" s="151"/>
      <c r="AA721" s="151"/>
      <c r="AB721" s="151"/>
      <c r="AC721" s="151"/>
      <c r="AD721" s="151"/>
      <c r="AE721" s="151"/>
      <c r="AF721" s="151"/>
      <c r="AG721" s="151" t="s">
        <v>327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3" x14ac:dyDescent="0.2">
      <c r="A722" s="158"/>
      <c r="B722" s="159"/>
      <c r="C722" s="193" t="s">
        <v>1521</v>
      </c>
      <c r="D722" s="164"/>
      <c r="E722" s="165">
        <v>63</v>
      </c>
      <c r="F722" s="162"/>
      <c r="G722" s="162"/>
      <c r="H722" s="162"/>
      <c r="I722" s="162"/>
      <c r="J722" s="162"/>
      <c r="K722" s="162"/>
      <c r="L722" s="162"/>
      <c r="M722" s="162"/>
      <c r="N722" s="161"/>
      <c r="O722" s="161"/>
      <c r="P722" s="161"/>
      <c r="Q722" s="161"/>
      <c r="R722" s="162"/>
      <c r="S722" s="162"/>
      <c r="T722" s="162"/>
      <c r="U722" s="162"/>
      <c r="V722" s="162"/>
      <c r="W722" s="162"/>
      <c r="X722" s="162"/>
      <c r="Y722" s="162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 x14ac:dyDescent="0.2">
      <c r="A723" s="183">
        <v>79</v>
      </c>
      <c r="B723" s="184" t="s">
        <v>1522</v>
      </c>
      <c r="C723" s="192" t="s">
        <v>1523</v>
      </c>
      <c r="D723" s="185" t="s">
        <v>708</v>
      </c>
      <c r="E723" s="186">
        <v>1577</v>
      </c>
      <c r="F723" s="187"/>
      <c r="G723" s="188">
        <f>ROUND(E723*F723,2)</f>
        <v>0</v>
      </c>
      <c r="H723" s="187"/>
      <c r="I723" s="188">
        <f>ROUND(E723*H723,2)</f>
        <v>0</v>
      </c>
      <c r="J723" s="187"/>
      <c r="K723" s="188">
        <f>ROUND(E723*J723,2)</f>
        <v>0</v>
      </c>
      <c r="L723" s="188">
        <v>21</v>
      </c>
      <c r="M723" s="188">
        <f>G723*(1+L723/100)</f>
        <v>0</v>
      </c>
      <c r="N723" s="186">
        <v>0</v>
      </c>
      <c r="O723" s="186">
        <f>ROUND(E723*N723,2)</f>
        <v>0</v>
      </c>
      <c r="P723" s="186">
        <v>0</v>
      </c>
      <c r="Q723" s="186">
        <f>ROUND(E723*P723,2)</f>
        <v>0</v>
      </c>
      <c r="R723" s="188" t="s">
        <v>395</v>
      </c>
      <c r="S723" s="188" t="s">
        <v>320</v>
      </c>
      <c r="T723" s="189" t="s">
        <v>404</v>
      </c>
      <c r="U723" s="162">
        <v>1.2E-2</v>
      </c>
      <c r="V723" s="162">
        <f>ROUND(E723*U723,2)</f>
        <v>18.920000000000002</v>
      </c>
      <c r="W723" s="162"/>
      <c r="X723" s="162" t="s">
        <v>321</v>
      </c>
      <c r="Y723" s="162" t="s">
        <v>322</v>
      </c>
      <c r="Z723" s="151"/>
      <c r="AA723" s="151"/>
      <c r="AB723" s="151"/>
      <c r="AC723" s="151"/>
      <c r="AD723" s="151"/>
      <c r="AE723" s="151"/>
      <c r="AF723" s="151"/>
      <c r="AG723" s="151" t="s">
        <v>323</v>
      </c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2" x14ac:dyDescent="0.2">
      <c r="A724" s="158"/>
      <c r="B724" s="159"/>
      <c r="C724" s="278" t="s">
        <v>1524</v>
      </c>
      <c r="D724" s="279"/>
      <c r="E724" s="279"/>
      <c r="F724" s="279"/>
      <c r="G724" s="279"/>
      <c r="H724" s="162"/>
      <c r="I724" s="162"/>
      <c r="J724" s="162"/>
      <c r="K724" s="162"/>
      <c r="L724" s="162"/>
      <c r="M724" s="162"/>
      <c r="N724" s="161"/>
      <c r="O724" s="161"/>
      <c r="P724" s="161"/>
      <c r="Q724" s="161"/>
      <c r="R724" s="162"/>
      <c r="S724" s="162"/>
      <c r="T724" s="162"/>
      <c r="U724" s="162"/>
      <c r="V724" s="162"/>
      <c r="W724" s="162"/>
      <c r="X724" s="162"/>
      <c r="Y724" s="162"/>
      <c r="Z724" s="151"/>
      <c r="AA724" s="151"/>
      <c r="AB724" s="151"/>
      <c r="AC724" s="151"/>
      <c r="AD724" s="151"/>
      <c r="AE724" s="151"/>
      <c r="AF724" s="151"/>
      <c r="AG724" s="151" t="s">
        <v>325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193" t="s">
        <v>1525</v>
      </c>
      <c r="D725" s="164"/>
      <c r="E725" s="165">
        <v>1570</v>
      </c>
      <c r="F725" s="162"/>
      <c r="G725" s="162"/>
      <c r="H725" s="162"/>
      <c r="I725" s="162"/>
      <c r="J725" s="162"/>
      <c r="K725" s="162"/>
      <c r="L725" s="162"/>
      <c r="M725" s="162"/>
      <c r="N725" s="161"/>
      <c r="O725" s="161"/>
      <c r="P725" s="161"/>
      <c r="Q725" s="161"/>
      <c r="R725" s="162"/>
      <c r="S725" s="162"/>
      <c r="T725" s="162"/>
      <c r="U725" s="162"/>
      <c r="V725" s="162"/>
      <c r="W725" s="162"/>
      <c r="X725" s="162"/>
      <c r="Y725" s="162"/>
      <c r="Z725" s="151"/>
      <c r="AA725" s="151"/>
      <c r="AB725" s="151"/>
      <c r="AC725" s="151"/>
      <c r="AD725" s="151"/>
      <c r="AE725" s="151"/>
      <c r="AF725" s="151"/>
      <c r="AG725" s="151" t="s">
        <v>327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3" x14ac:dyDescent="0.2">
      <c r="A726" s="158"/>
      <c r="B726" s="159"/>
      <c r="C726" s="193" t="s">
        <v>1526</v>
      </c>
      <c r="D726" s="164"/>
      <c r="E726" s="165">
        <v>7</v>
      </c>
      <c r="F726" s="162"/>
      <c r="G726" s="162"/>
      <c r="H726" s="162"/>
      <c r="I726" s="162"/>
      <c r="J726" s="162"/>
      <c r="K726" s="162"/>
      <c r="L726" s="162"/>
      <c r="M726" s="162"/>
      <c r="N726" s="161"/>
      <c r="O726" s="161"/>
      <c r="P726" s="161"/>
      <c r="Q726" s="161"/>
      <c r="R726" s="162"/>
      <c r="S726" s="162"/>
      <c r="T726" s="162"/>
      <c r="U726" s="162"/>
      <c r="V726" s="162"/>
      <c r="W726" s="162"/>
      <c r="X726" s="162"/>
      <c r="Y726" s="162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83">
        <v>80</v>
      </c>
      <c r="B727" s="184" t="s">
        <v>1527</v>
      </c>
      <c r="C727" s="192" t="s">
        <v>1528</v>
      </c>
      <c r="D727" s="185" t="s">
        <v>333</v>
      </c>
      <c r="E727" s="186">
        <v>227.5</v>
      </c>
      <c r="F727" s="187"/>
      <c r="G727" s="188">
        <f>ROUND(E727*F727,2)</f>
        <v>0</v>
      </c>
      <c r="H727" s="187"/>
      <c r="I727" s="188">
        <f>ROUND(E727*H727,2)</f>
        <v>0</v>
      </c>
      <c r="J727" s="187"/>
      <c r="K727" s="188">
        <f>ROUND(E727*J727,2)</f>
        <v>0</v>
      </c>
      <c r="L727" s="188">
        <v>21</v>
      </c>
      <c r="M727" s="188">
        <f>G727*(1+L727/100)</f>
        <v>0</v>
      </c>
      <c r="N727" s="186">
        <v>0</v>
      </c>
      <c r="O727" s="186">
        <f>ROUND(E727*N727,2)</f>
        <v>0</v>
      </c>
      <c r="P727" s="186">
        <v>0</v>
      </c>
      <c r="Q727" s="186">
        <f>ROUND(E727*P727,2)</f>
        <v>0</v>
      </c>
      <c r="R727" s="188" t="s">
        <v>395</v>
      </c>
      <c r="S727" s="188" t="s">
        <v>320</v>
      </c>
      <c r="T727" s="189" t="s">
        <v>404</v>
      </c>
      <c r="U727" s="162">
        <v>0.125</v>
      </c>
      <c r="V727" s="162">
        <f>ROUND(E727*U727,2)</f>
        <v>28.44</v>
      </c>
      <c r="W727" s="162"/>
      <c r="X727" s="162" t="s">
        <v>321</v>
      </c>
      <c r="Y727" s="162" t="s">
        <v>322</v>
      </c>
      <c r="Z727" s="151"/>
      <c r="AA727" s="151"/>
      <c r="AB727" s="151"/>
      <c r="AC727" s="151"/>
      <c r="AD727" s="151"/>
      <c r="AE727" s="151"/>
      <c r="AF727" s="151"/>
      <c r="AG727" s="151" t="s">
        <v>323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2" x14ac:dyDescent="0.2">
      <c r="A728" s="158"/>
      <c r="B728" s="159"/>
      <c r="C728" s="278" t="s">
        <v>1524</v>
      </c>
      <c r="D728" s="279"/>
      <c r="E728" s="279"/>
      <c r="F728" s="279"/>
      <c r="G728" s="279"/>
      <c r="H728" s="162"/>
      <c r="I728" s="162"/>
      <c r="J728" s="162"/>
      <c r="K728" s="162"/>
      <c r="L728" s="162"/>
      <c r="M728" s="162"/>
      <c r="N728" s="161"/>
      <c r="O728" s="161"/>
      <c r="P728" s="161"/>
      <c r="Q728" s="161"/>
      <c r="R728" s="162"/>
      <c r="S728" s="162"/>
      <c r="T728" s="162"/>
      <c r="U728" s="162"/>
      <c r="V728" s="162"/>
      <c r="W728" s="162"/>
      <c r="X728" s="162"/>
      <c r="Y728" s="162"/>
      <c r="Z728" s="151"/>
      <c r="AA728" s="151"/>
      <c r="AB728" s="151"/>
      <c r="AC728" s="151"/>
      <c r="AD728" s="151"/>
      <c r="AE728" s="151"/>
      <c r="AF728" s="151"/>
      <c r="AG728" s="151" t="s">
        <v>325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3" t="s">
        <v>1529</v>
      </c>
      <c r="D729" s="164"/>
      <c r="E729" s="165">
        <v>39.5</v>
      </c>
      <c r="F729" s="162"/>
      <c r="G729" s="162"/>
      <c r="H729" s="162"/>
      <c r="I729" s="162"/>
      <c r="J729" s="162"/>
      <c r="K729" s="162"/>
      <c r="L729" s="162"/>
      <c r="M729" s="162"/>
      <c r="N729" s="161"/>
      <c r="O729" s="161"/>
      <c r="P729" s="161"/>
      <c r="Q729" s="161"/>
      <c r="R729" s="162"/>
      <c r="S729" s="162"/>
      <c r="T729" s="162"/>
      <c r="U729" s="162"/>
      <c r="V729" s="162"/>
      <c r="W729" s="162"/>
      <c r="X729" s="162"/>
      <c r="Y729" s="162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3" t="s">
        <v>1530</v>
      </c>
      <c r="D730" s="164"/>
      <c r="E730" s="165">
        <v>188</v>
      </c>
      <c r="F730" s="162"/>
      <c r="G730" s="162"/>
      <c r="H730" s="162"/>
      <c r="I730" s="162"/>
      <c r="J730" s="162"/>
      <c r="K730" s="162"/>
      <c r="L730" s="162"/>
      <c r="M730" s="162"/>
      <c r="N730" s="161"/>
      <c r="O730" s="161"/>
      <c r="P730" s="161"/>
      <c r="Q730" s="161"/>
      <c r="R730" s="162"/>
      <c r="S730" s="162"/>
      <c r="T730" s="162"/>
      <c r="U730" s="162"/>
      <c r="V730" s="162"/>
      <c r="W730" s="162"/>
      <c r="X730" s="162"/>
      <c r="Y730" s="162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ht="22.5" outlineLevel="1" x14ac:dyDescent="0.2">
      <c r="A731" s="183">
        <v>81</v>
      </c>
      <c r="B731" s="184" t="s">
        <v>1531</v>
      </c>
      <c r="C731" s="192" t="s">
        <v>1532</v>
      </c>
      <c r="D731" s="185" t="s">
        <v>708</v>
      </c>
      <c r="E731" s="186">
        <v>123</v>
      </c>
      <c r="F731" s="187"/>
      <c r="G731" s="188">
        <f>ROUND(E731*F731,2)</f>
        <v>0</v>
      </c>
      <c r="H731" s="187"/>
      <c r="I731" s="188">
        <f>ROUND(E731*H731,2)</f>
        <v>0</v>
      </c>
      <c r="J731" s="187"/>
      <c r="K731" s="188">
        <f>ROUND(E731*J731,2)</f>
        <v>0</v>
      </c>
      <c r="L731" s="188">
        <v>21</v>
      </c>
      <c r="M731" s="188">
        <f>G731*(1+L731/100)</f>
        <v>0</v>
      </c>
      <c r="N731" s="186">
        <v>0.10249999999999999</v>
      </c>
      <c r="O731" s="186">
        <f>ROUND(E731*N731,2)</f>
        <v>12.61</v>
      </c>
      <c r="P731" s="186">
        <v>0</v>
      </c>
      <c r="Q731" s="186">
        <f>ROUND(E731*P731,2)</f>
        <v>0</v>
      </c>
      <c r="R731" s="188" t="s">
        <v>395</v>
      </c>
      <c r="S731" s="188" t="s">
        <v>320</v>
      </c>
      <c r="T731" s="189" t="s">
        <v>404</v>
      </c>
      <c r="U731" s="162">
        <v>0.14000000000000001</v>
      </c>
      <c r="V731" s="162">
        <f>ROUND(E731*U731,2)</f>
        <v>17.22</v>
      </c>
      <c r="W731" s="162"/>
      <c r="X731" s="162" t="s">
        <v>321</v>
      </c>
      <c r="Y731" s="162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78" t="s">
        <v>1533</v>
      </c>
      <c r="D732" s="279"/>
      <c r="E732" s="279"/>
      <c r="F732" s="279"/>
      <c r="G732" s="279"/>
      <c r="H732" s="162"/>
      <c r="I732" s="162"/>
      <c r="J732" s="162"/>
      <c r="K732" s="162"/>
      <c r="L732" s="162"/>
      <c r="M732" s="162"/>
      <c r="N732" s="161"/>
      <c r="O732" s="161"/>
      <c r="P732" s="161"/>
      <c r="Q732" s="161"/>
      <c r="R732" s="162"/>
      <c r="S732" s="162"/>
      <c r="T732" s="162"/>
      <c r="U732" s="162"/>
      <c r="V732" s="162"/>
      <c r="W732" s="162"/>
      <c r="X732" s="162"/>
      <c r="Y732" s="162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2" x14ac:dyDescent="0.2">
      <c r="A733" s="158"/>
      <c r="B733" s="159"/>
      <c r="C733" s="193" t="s">
        <v>405</v>
      </c>
      <c r="D733" s="164"/>
      <c r="E733" s="165"/>
      <c r="F733" s="162"/>
      <c r="G733" s="162"/>
      <c r="H733" s="162"/>
      <c r="I733" s="162"/>
      <c r="J733" s="162"/>
      <c r="K733" s="162"/>
      <c r="L733" s="162"/>
      <c r="M733" s="162"/>
      <c r="N733" s="161"/>
      <c r="O733" s="161"/>
      <c r="P733" s="161"/>
      <c r="Q733" s="161"/>
      <c r="R733" s="162"/>
      <c r="S733" s="162"/>
      <c r="T733" s="162"/>
      <c r="U733" s="162"/>
      <c r="V733" s="162"/>
      <c r="W733" s="162"/>
      <c r="X733" s="162"/>
      <c r="Y733" s="162"/>
      <c r="Z733" s="151"/>
      <c r="AA733" s="151"/>
      <c r="AB733" s="151"/>
      <c r="AC733" s="151"/>
      <c r="AD733" s="151"/>
      <c r="AE733" s="151"/>
      <c r="AF733" s="151"/>
      <c r="AG733" s="151" t="s">
        <v>327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193" t="s">
        <v>1534</v>
      </c>
      <c r="D734" s="164"/>
      <c r="E734" s="165">
        <v>123</v>
      </c>
      <c r="F734" s="162"/>
      <c r="G734" s="162"/>
      <c r="H734" s="162"/>
      <c r="I734" s="162"/>
      <c r="J734" s="162"/>
      <c r="K734" s="162"/>
      <c r="L734" s="162"/>
      <c r="M734" s="162"/>
      <c r="N734" s="161"/>
      <c r="O734" s="161"/>
      <c r="P734" s="161"/>
      <c r="Q734" s="161"/>
      <c r="R734" s="162"/>
      <c r="S734" s="162"/>
      <c r="T734" s="162"/>
      <c r="U734" s="162"/>
      <c r="V734" s="162"/>
      <c r="W734" s="162"/>
      <c r="X734" s="162"/>
      <c r="Y734" s="162"/>
      <c r="Z734" s="151"/>
      <c r="AA734" s="151"/>
      <c r="AB734" s="151"/>
      <c r="AC734" s="151"/>
      <c r="AD734" s="151"/>
      <c r="AE734" s="151"/>
      <c r="AF734" s="151"/>
      <c r="AG734" s="151" t="s">
        <v>327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ht="22.5" outlineLevel="1" x14ac:dyDescent="0.2">
      <c r="A735" s="183">
        <v>82</v>
      </c>
      <c r="B735" s="184" t="s">
        <v>1535</v>
      </c>
      <c r="C735" s="192" t="s">
        <v>1536</v>
      </c>
      <c r="D735" s="185" t="s">
        <v>318</v>
      </c>
      <c r="E735" s="186">
        <v>1</v>
      </c>
      <c r="F735" s="187"/>
      <c r="G735" s="188">
        <f>ROUND(E735*F735,2)</f>
        <v>0</v>
      </c>
      <c r="H735" s="187"/>
      <c r="I735" s="188">
        <f>ROUND(E735*H735,2)</f>
        <v>0</v>
      </c>
      <c r="J735" s="187"/>
      <c r="K735" s="188">
        <f>ROUND(E735*J735,2)</f>
        <v>0</v>
      </c>
      <c r="L735" s="188">
        <v>21</v>
      </c>
      <c r="M735" s="188">
        <f>G735*(1+L735/100)</f>
        <v>0</v>
      </c>
      <c r="N735" s="186">
        <v>3.5E-4</v>
      </c>
      <c r="O735" s="186">
        <f>ROUND(E735*N735,2)</f>
        <v>0</v>
      </c>
      <c r="P735" s="186">
        <v>0</v>
      </c>
      <c r="Q735" s="186">
        <f>ROUND(E735*P735,2)</f>
        <v>0</v>
      </c>
      <c r="R735" s="188"/>
      <c r="S735" s="188" t="s">
        <v>403</v>
      </c>
      <c r="T735" s="189" t="s">
        <v>404</v>
      </c>
      <c r="U735" s="162">
        <v>0.09</v>
      </c>
      <c r="V735" s="162">
        <f>ROUND(E735*U735,2)</f>
        <v>0.09</v>
      </c>
      <c r="W735" s="162"/>
      <c r="X735" s="162" t="s">
        <v>321</v>
      </c>
      <c r="Y735" s="162" t="s">
        <v>322</v>
      </c>
      <c r="Z735" s="151"/>
      <c r="AA735" s="151"/>
      <c r="AB735" s="151"/>
      <c r="AC735" s="151"/>
      <c r="AD735" s="151"/>
      <c r="AE735" s="151"/>
      <c r="AF735" s="151"/>
      <c r="AG735" s="151" t="s">
        <v>323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3" t="s">
        <v>335</v>
      </c>
      <c r="D736" s="164"/>
      <c r="E736" s="165"/>
      <c r="F736" s="162"/>
      <c r="G736" s="162"/>
      <c r="H736" s="162"/>
      <c r="I736" s="162"/>
      <c r="J736" s="162"/>
      <c r="K736" s="162"/>
      <c r="L736" s="162"/>
      <c r="M736" s="162"/>
      <c r="N736" s="161"/>
      <c r="O736" s="161"/>
      <c r="P736" s="161"/>
      <c r="Q736" s="161"/>
      <c r="R736" s="162"/>
      <c r="S736" s="162"/>
      <c r="T736" s="162"/>
      <c r="U736" s="162"/>
      <c r="V736" s="162"/>
      <c r="W736" s="162"/>
      <c r="X736" s="162"/>
      <c r="Y736" s="162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3" t="s">
        <v>1537</v>
      </c>
      <c r="D737" s="164"/>
      <c r="E737" s="165">
        <v>1</v>
      </c>
      <c r="F737" s="162"/>
      <c r="G737" s="162"/>
      <c r="H737" s="162"/>
      <c r="I737" s="162"/>
      <c r="J737" s="162"/>
      <c r="K737" s="162"/>
      <c r="L737" s="162"/>
      <c r="M737" s="162"/>
      <c r="N737" s="161"/>
      <c r="O737" s="161"/>
      <c r="P737" s="161"/>
      <c r="Q737" s="161"/>
      <c r="R737" s="162"/>
      <c r="S737" s="162"/>
      <c r="T737" s="162"/>
      <c r="U737" s="162"/>
      <c r="V737" s="162"/>
      <c r="W737" s="162"/>
      <c r="X737" s="162"/>
      <c r="Y737" s="162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">
      <c r="A738" s="183">
        <v>83</v>
      </c>
      <c r="B738" s="184" t="s">
        <v>1538</v>
      </c>
      <c r="C738" s="192" t="s">
        <v>1539</v>
      </c>
      <c r="D738" s="185" t="s">
        <v>333</v>
      </c>
      <c r="E738" s="186">
        <v>10</v>
      </c>
      <c r="F738" s="187"/>
      <c r="G738" s="188">
        <f>ROUND(E738*F738,2)</f>
        <v>0</v>
      </c>
      <c r="H738" s="187"/>
      <c r="I738" s="188">
        <f>ROUND(E738*H738,2)</f>
        <v>0</v>
      </c>
      <c r="J738" s="187"/>
      <c r="K738" s="188">
        <f>ROUND(E738*J738,2)</f>
        <v>0</v>
      </c>
      <c r="L738" s="188">
        <v>21</v>
      </c>
      <c r="M738" s="188">
        <f>G738*(1+L738/100)</f>
        <v>0</v>
      </c>
      <c r="N738" s="186">
        <v>3.5E-4</v>
      </c>
      <c r="O738" s="186">
        <f>ROUND(E738*N738,2)</f>
        <v>0</v>
      </c>
      <c r="P738" s="186">
        <v>0</v>
      </c>
      <c r="Q738" s="186">
        <f>ROUND(E738*P738,2)</f>
        <v>0</v>
      </c>
      <c r="R738" s="188"/>
      <c r="S738" s="188" t="s">
        <v>403</v>
      </c>
      <c r="T738" s="189" t="s">
        <v>404</v>
      </c>
      <c r="U738" s="162">
        <v>0.09</v>
      </c>
      <c r="V738" s="162">
        <f>ROUND(E738*U738,2)</f>
        <v>0.9</v>
      </c>
      <c r="W738" s="162"/>
      <c r="X738" s="162" t="s">
        <v>321</v>
      </c>
      <c r="Y738" s="162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280" t="s">
        <v>1540</v>
      </c>
      <c r="D739" s="281"/>
      <c r="E739" s="281"/>
      <c r="F739" s="281"/>
      <c r="G739" s="281"/>
      <c r="H739" s="162"/>
      <c r="I739" s="162"/>
      <c r="J739" s="162"/>
      <c r="K739" s="162"/>
      <c r="L739" s="162"/>
      <c r="M739" s="162"/>
      <c r="N739" s="161"/>
      <c r="O739" s="161"/>
      <c r="P739" s="161"/>
      <c r="Q739" s="161"/>
      <c r="R739" s="162"/>
      <c r="S739" s="162"/>
      <c r="T739" s="162"/>
      <c r="U739" s="162"/>
      <c r="V739" s="162"/>
      <c r="W739" s="162"/>
      <c r="X739" s="162"/>
      <c r="Y739" s="162"/>
      <c r="Z739" s="151"/>
      <c r="AA739" s="151"/>
      <c r="AB739" s="151"/>
      <c r="AC739" s="151"/>
      <c r="AD739" s="151"/>
      <c r="AE739" s="151"/>
      <c r="AF739" s="151"/>
      <c r="AG739" s="151" t="s">
        <v>344</v>
      </c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282" t="s">
        <v>1541</v>
      </c>
      <c r="D740" s="283"/>
      <c r="E740" s="283"/>
      <c r="F740" s="283"/>
      <c r="G740" s="283"/>
      <c r="H740" s="162"/>
      <c r="I740" s="162"/>
      <c r="J740" s="162"/>
      <c r="K740" s="162"/>
      <c r="L740" s="162"/>
      <c r="M740" s="162"/>
      <c r="N740" s="161"/>
      <c r="O740" s="161"/>
      <c r="P740" s="161"/>
      <c r="Q740" s="161"/>
      <c r="R740" s="162"/>
      <c r="S740" s="162"/>
      <c r="T740" s="162"/>
      <c r="U740" s="162"/>
      <c r="V740" s="162"/>
      <c r="W740" s="162"/>
      <c r="X740" s="162"/>
      <c r="Y740" s="162"/>
      <c r="Z740" s="151"/>
      <c r="AA740" s="151"/>
      <c r="AB740" s="151"/>
      <c r="AC740" s="151"/>
      <c r="AD740" s="151"/>
      <c r="AE740" s="151"/>
      <c r="AF740" s="151"/>
      <c r="AG740" s="151" t="s">
        <v>344</v>
      </c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282" t="s">
        <v>1542</v>
      </c>
      <c r="D741" s="283"/>
      <c r="E741" s="283"/>
      <c r="F741" s="283"/>
      <c r="G741" s="283"/>
      <c r="H741" s="162"/>
      <c r="I741" s="162"/>
      <c r="J741" s="162"/>
      <c r="K741" s="162"/>
      <c r="L741" s="162"/>
      <c r="M741" s="162"/>
      <c r="N741" s="161"/>
      <c r="O741" s="161"/>
      <c r="P741" s="161"/>
      <c r="Q741" s="161"/>
      <c r="R741" s="162"/>
      <c r="S741" s="162"/>
      <c r="T741" s="162"/>
      <c r="U741" s="162"/>
      <c r="V741" s="162"/>
      <c r="W741" s="162"/>
      <c r="X741" s="162"/>
      <c r="Y741" s="162"/>
      <c r="Z741" s="151"/>
      <c r="AA741" s="151"/>
      <c r="AB741" s="151"/>
      <c r="AC741" s="151"/>
      <c r="AD741" s="151"/>
      <c r="AE741" s="151"/>
      <c r="AF741" s="151"/>
      <c r="AG741" s="151" t="s">
        <v>344</v>
      </c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282" t="s">
        <v>1543</v>
      </c>
      <c r="D742" s="283"/>
      <c r="E742" s="283"/>
      <c r="F742" s="283"/>
      <c r="G742" s="283"/>
      <c r="H742" s="162"/>
      <c r="I742" s="162"/>
      <c r="J742" s="162"/>
      <c r="K742" s="162"/>
      <c r="L742" s="162"/>
      <c r="M742" s="162"/>
      <c r="N742" s="161"/>
      <c r="O742" s="161"/>
      <c r="P742" s="161"/>
      <c r="Q742" s="161"/>
      <c r="R742" s="162"/>
      <c r="S742" s="162"/>
      <c r="T742" s="162"/>
      <c r="U742" s="162"/>
      <c r="V742" s="162"/>
      <c r="W742" s="162"/>
      <c r="X742" s="162"/>
      <c r="Y742" s="162"/>
      <c r="Z742" s="151"/>
      <c r="AA742" s="151"/>
      <c r="AB742" s="151"/>
      <c r="AC742" s="151"/>
      <c r="AD742" s="151"/>
      <c r="AE742" s="151"/>
      <c r="AF742" s="151"/>
      <c r="AG742" s="151" t="s">
        <v>344</v>
      </c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2" x14ac:dyDescent="0.2">
      <c r="A743" s="158"/>
      <c r="B743" s="159"/>
      <c r="C743" s="193" t="s">
        <v>1544</v>
      </c>
      <c r="D743" s="164"/>
      <c r="E743" s="165"/>
      <c r="F743" s="162"/>
      <c r="G743" s="162"/>
      <c r="H743" s="162"/>
      <c r="I743" s="162"/>
      <c r="J743" s="162"/>
      <c r="K743" s="162"/>
      <c r="L743" s="162"/>
      <c r="M743" s="162"/>
      <c r="N743" s="161"/>
      <c r="O743" s="161"/>
      <c r="P743" s="161"/>
      <c r="Q743" s="161"/>
      <c r="R743" s="162"/>
      <c r="S743" s="162"/>
      <c r="T743" s="162"/>
      <c r="U743" s="162"/>
      <c r="V743" s="162"/>
      <c r="W743" s="162"/>
      <c r="X743" s="162"/>
      <c r="Y743" s="162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3" t="s">
        <v>729</v>
      </c>
      <c r="D744" s="164"/>
      <c r="E744" s="165">
        <v>10</v>
      </c>
      <c r="F744" s="162"/>
      <c r="G744" s="162"/>
      <c r="H744" s="162"/>
      <c r="I744" s="162"/>
      <c r="J744" s="162"/>
      <c r="K744" s="162"/>
      <c r="L744" s="162"/>
      <c r="M744" s="162"/>
      <c r="N744" s="161"/>
      <c r="O744" s="161"/>
      <c r="P744" s="161"/>
      <c r="Q744" s="161"/>
      <c r="R744" s="162"/>
      <c r="S744" s="162"/>
      <c r="T744" s="162"/>
      <c r="U744" s="162"/>
      <c r="V744" s="162"/>
      <c r="W744" s="162"/>
      <c r="X744" s="162"/>
      <c r="Y744" s="162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ht="22.5" outlineLevel="1" x14ac:dyDescent="0.2">
      <c r="A745" s="183">
        <v>84</v>
      </c>
      <c r="B745" s="184" t="s">
        <v>1545</v>
      </c>
      <c r="C745" s="192" t="s">
        <v>1546</v>
      </c>
      <c r="D745" s="185" t="s">
        <v>333</v>
      </c>
      <c r="E745" s="186">
        <v>321.12299999999999</v>
      </c>
      <c r="F745" s="187"/>
      <c r="G745" s="188">
        <f>ROUND(E745*F745,2)</f>
        <v>0</v>
      </c>
      <c r="H745" s="187"/>
      <c r="I745" s="188">
        <f>ROUND(E745*H745,2)</f>
        <v>0</v>
      </c>
      <c r="J745" s="187"/>
      <c r="K745" s="188">
        <f>ROUND(E745*J745,2)</f>
        <v>0</v>
      </c>
      <c r="L745" s="188">
        <v>21</v>
      </c>
      <c r="M745" s="188">
        <f>G745*(1+L745/100)</f>
        <v>0</v>
      </c>
      <c r="N745" s="186">
        <v>3.5E-4</v>
      </c>
      <c r="O745" s="186">
        <f>ROUND(E745*N745,2)</f>
        <v>0.11</v>
      </c>
      <c r="P745" s="186">
        <v>0</v>
      </c>
      <c r="Q745" s="186">
        <f>ROUND(E745*P745,2)</f>
        <v>0</v>
      </c>
      <c r="R745" s="188"/>
      <c r="S745" s="188" t="s">
        <v>403</v>
      </c>
      <c r="T745" s="189" t="s">
        <v>404</v>
      </c>
      <c r="U745" s="162">
        <v>0.09</v>
      </c>
      <c r="V745" s="162">
        <f>ROUND(E745*U745,2)</f>
        <v>28.9</v>
      </c>
      <c r="W745" s="162"/>
      <c r="X745" s="162" t="s">
        <v>321</v>
      </c>
      <c r="Y745" s="162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3" t="s">
        <v>1544</v>
      </c>
      <c r="D746" s="164"/>
      <c r="E746" s="165"/>
      <c r="F746" s="162"/>
      <c r="G746" s="162"/>
      <c r="H746" s="162"/>
      <c r="I746" s="162"/>
      <c r="J746" s="162"/>
      <c r="K746" s="162"/>
      <c r="L746" s="162"/>
      <c r="M746" s="162"/>
      <c r="N746" s="161"/>
      <c r="O746" s="161"/>
      <c r="P746" s="161"/>
      <c r="Q746" s="161"/>
      <c r="R746" s="162"/>
      <c r="S746" s="162"/>
      <c r="T746" s="162"/>
      <c r="U746" s="162"/>
      <c r="V746" s="162"/>
      <c r="W746" s="162"/>
      <c r="X746" s="162"/>
      <c r="Y746" s="162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3" t="s">
        <v>1547</v>
      </c>
      <c r="D747" s="164"/>
      <c r="E747" s="165"/>
      <c r="F747" s="162"/>
      <c r="G747" s="162"/>
      <c r="H747" s="162"/>
      <c r="I747" s="162"/>
      <c r="J747" s="162"/>
      <c r="K747" s="162"/>
      <c r="L747" s="162"/>
      <c r="M747" s="162"/>
      <c r="N747" s="161"/>
      <c r="O747" s="161"/>
      <c r="P747" s="161"/>
      <c r="Q747" s="161"/>
      <c r="R747" s="162"/>
      <c r="S747" s="162"/>
      <c r="T747" s="162"/>
      <c r="U747" s="162"/>
      <c r="V747" s="162"/>
      <c r="W747" s="162"/>
      <c r="X747" s="162"/>
      <c r="Y747" s="162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3" x14ac:dyDescent="0.2">
      <c r="A748" s="158"/>
      <c r="B748" s="159"/>
      <c r="C748" s="193" t="s">
        <v>1548</v>
      </c>
      <c r="D748" s="164"/>
      <c r="E748" s="165"/>
      <c r="F748" s="162"/>
      <c r="G748" s="162"/>
      <c r="H748" s="162"/>
      <c r="I748" s="162"/>
      <c r="J748" s="162"/>
      <c r="K748" s="162"/>
      <c r="L748" s="162"/>
      <c r="M748" s="162"/>
      <c r="N748" s="161"/>
      <c r="O748" s="161"/>
      <c r="P748" s="161"/>
      <c r="Q748" s="161"/>
      <c r="R748" s="162"/>
      <c r="S748" s="162"/>
      <c r="T748" s="162"/>
      <c r="U748" s="162"/>
      <c r="V748" s="162"/>
      <c r="W748" s="162"/>
      <c r="X748" s="162"/>
      <c r="Y748" s="162"/>
      <c r="Z748" s="151"/>
      <c r="AA748" s="151"/>
      <c r="AB748" s="151"/>
      <c r="AC748" s="151"/>
      <c r="AD748" s="151"/>
      <c r="AE748" s="151"/>
      <c r="AF748" s="151"/>
      <c r="AG748" s="151" t="s">
        <v>327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3" x14ac:dyDescent="0.2">
      <c r="A749" s="158"/>
      <c r="B749" s="159"/>
      <c r="C749" s="193" t="s">
        <v>1549</v>
      </c>
      <c r="D749" s="164"/>
      <c r="E749" s="165">
        <v>163.59</v>
      </c>
      <c r="F749" s="162"/>
      <c r="G749" s="162"/>
      <c r="H749" s="162"/>
      <c r="I749" s="162"/>
      <c r="J749" s="162"/>
      <c r="K749" s="162"/>
      <c r="L749" s="162"/>
      <c r="M749" s="162"/>
      <c r="N749" s="161"/>
      <c r="O749" s="161"/>
      <c r="P749" s="161"/>
      <c r="Q749" s="161"/>
      <c r="R749" s="162"/>
      <c r="S749" s="162"/>
      <c r="T749" s="162"/>
      <c r="U749" s="162"/>
      <c r="V749" s="162"/>
      <c r="W749" s="162"/>
      <c r="X749" s="162"/>
      <c r="Y749" s="162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3" t="s">
        <v>1550</v>
      </c>
      <c r="D750" s="164"/>
      <c r="E750" s="165">
        <v>64.5</v>
      </c>
      <c r="F750" s="162"/>
      <c r="G750" s="162"/>
      <c r="H750" s="162"/>
      <c r="I750" s="162"/>
      <c r="J750" s="162"/>
      <c r="K750" s="162"/>
      <c r="L750" s="162"/>
      <c r="M750" s="162"/>
      <c r="N750" s="161"/>
      <c r="O750" s="161"/>
      <c r="P750" s="161"/>
      <c r="Q750" s="161"/>
      <c r="R750" s="162"/>
      <c r="S750" s="162"/>
      <c r="T750" s="162"/>
      <c r="U750" s="162"/>
      <c r="V750" s="162"/>
      <c r="W750" s="162"/>
      <c r="X750" s="162"/>
      <c r="Y750" s="162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3" x14ac:dyDescent="0.2">
      <c r="A751" s="158"/>
      <c r="B751" s="159"/>
      <c r="C751" s="193" t="s">
        <v>1551</v>
      </c>
      <c r="D751" s="164"/>
      <c r="E751" s="165">
        <v>93.03</v>
      </c>
      <c r="F751" s="162"/>
      <c r="G751" s="162"/>
      <c r="H751" s="162"/>
      <c r="I751" s="162"/>
      <c r="J751" s="162"/>
      <c r="K751" s="162"/>
      <c r="L751" s="162"/>
      <c r="M751" s="162"/>
      <c r="N751" s="161"/>
      <c r="O751" s="161"/>
      <c r="P751" s="161"/>
      <c r="Q751" s="161"/>
      <c r="R751" s="162"/>
      <c r="S751" s="162"/>
      <c r="T751" s="162"/>
      <c r="U751" s="162"/>
      <c r="V751" s="162"/>
      <c r="W751" s="162"/>
      <c r="X751" s="162"/>
      <c r="Y751" s="162"/>
      <c r="Z751" s="151"/>
      <c r="AA751" s="151"/>
      <c r="AB751" s="151"/>
      <c r="AC751" s="151"/>
      <c r="AD751" s="151"/>
      <c r="AE751" s="151"/>
      <c r="AF751" s="151"/>
      <c r="AG751" s="151" t="s">
        <v>327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83">
        <v>85</v>
      </c>
      <c r="B752" s="184" t="s">
        <v>1552</v>
      </c>
      <c r="C752" s="192" t="s">
        <v>1553</v>
      </c>
      <c r="D752" s="185" t="s">
        <v>318</v>
      </c>
      <c r="E752" s="186">
        <v>8</v>
      </c>
      <c r="F752" s="187"/>
      <c r="G752" s="188">
        <f>ROUND(E752*F752,2)</f>
        <v>0</v>
      </c>
      <c r="H752" s="187"/>
      <c r="I752" s="188">
        <f>ROUND(E752*H752,2)</f>
        <v>0</v>
      </c>
      <c r="J752" s="187"/>
      <c r="K752" s="188">
        <f>ROUND(E752*J752,2)</f>
        <v>0</v>
      </c>
      <c r="L752" s="188">
        <v>21</v>
      </c>
      <c r="M752" s="188">
        <f>G752*(1+L752/100)</f>
        <v>0</v>
      </c>
      <c r="N752" s="186">
        <v>3.5E-4</v>
      </c>
      <c r="O752" s="186">
        <f>ROUND(E752*N752,2)</f>
        <v>0</v>
      </c>
      <c r="P752" s="186">
        <v>0</v>
      </c>
      <c r="Q752" s="186">
        <f>ROUND(E752*P752,2)</f>
        <v>0</v>
      </c>
      <c r="R752" s="188"/>
      <c r="S752" s="188" t="s">
        <v>403</v>
      </c>
      <c r="T752" s="189" t="s">
        <v>404</v>
      </c>
      <c r="U752" s="162">
        <v>0.09</v>
      </c>
      <c r="V752" s="162">
        <f>ROUND(E752*U752,2)</f>
        <v>0.72</v>
      </c>
      <c r="W752" s="162"/>
      <c r="X752" s="162" t="s">
        <v>321</v>
      </c>
      <c r="Y752" s="162" t="s">
        <v>322</v>
      </c>
      <c r="Z752" s="151"/>
      <c r="AA752" s="151"/>
      <c r="AB752" s="151"/>
      <c r="AC752" s="151"/>
      <c r="AD752" s="151"/>
      <c r="AE752" s="151"/>
      <c r="AF752" s="151"/>
      <c r="AG752" s="151" t="s">
        <v>323</v>
      </c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2" x14ac:dyDescent="0.2">
      <c r="A753" s="158"/>
      <c r="B753" s="159"/>
      <c r="C753" s="193" t="s">
        <v>1505</v>
      </c>
      <c r="D753" s="164"/>
      <c r="E753" s="165"/>
      <c r="F753" s="162"/>
      <c r="G753" s="162"/>
      <c r="H753" s="162"/>
      <c r="I753" s="162"/>
      <c r="J753" s="162"/>
      <c r="K753" s="162"/>
      <c r="L753" s="162"/>
      <c r="M753" s="162"/>
      <c r="N753" s="161"/>
      <c r="O753" s="161"/>
      <c r="P753" s="161"/>
      <c r="Q753" s="161"/>
      <c r="R753" s="162"/>
      <c r="S753" s="162"/>
      <c r="T753" s="162"/>
      <c r="U753" s="162"/>
      <c r="V753" s="162"/>
      <c r="W753" s="162"/>
      <c r="X753" s="162"/>
      <c r="Y753" s="162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3" x14ac:dyDescent="0.2">
      <c r="A754" s="158"/>
      <c r="B754" s="159"/>
      <c r="C754" s="193" t="s">
        <v>1554</v>
      </c>
      <c r="D754" s="164"/>
      <c r="E754" s="165">
        <v>8</v>
      </c>
      <c r="F754" s="162"/>
      <c r="G754" s="162"/>
      <c r="H754" s="162"/>
      <c r="I754" s="162"/>
      <c r="J754" s="162"/>
      <c r="K754" s="162"/>
      <c r="L754" s="162"/>
      <c r="M754" s="162"/>
      <c r="N754" s="161"/>
      <c r="O754" s="161"/>
      <c r="P754" s="161"/>
      <c r="Q754" s="161"/>
      <c r="R754" s="162"/>
      <c r="S754" s="162"/>
      <c r="T754" s="162"/>
      <c r="U754" s="162"/>
      <c r="V754" s="162"/>
      <c r="W754" s="162"/>
      <c r="X754" s="162"/>
      <c r="Y754" s="162"/>
      <c r="Z754" s="151"/>
      <c r="AA754" s="151"/>
      <c r="AB754" s="151"/>
      <c r="AC754" s="151"/>
      <c r="AD754" s="151"/>
      <c r="AE754" s="151"/>
      <c r="AF754" s="151"/>
      <c r="AG754" s="151" t="s">
        <v>327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83">
        <v>86</v>
      </c>
      <c r="B755" s="184" t="s">
        <v>1555</v>
      </c>
      <c r="C755" s="192" t="s">
        <v>1556</v>
      </c>
      <c r="D755" s="185" t="s">
        <v>318</v>
      </c>
      <c r="E755" s="186">
        <v>6</v>
      </c>
      <c r="F755" s="187"/>
      <c r="G755" s="188">
        <f>ROUND(E755*F755,2)</f>
        <v>0</v>
      </c>
      <c r="H755" s="187"/>
      <c r="I755" s="188">
        <f>ROUND(E755*H755,2)</f>
        <v>0</v>
      </c>
      <c r="J755" s="187"/>
      <c r="K755" s="188">
        <f>ROUND(E755*J755,2)</f>
        <v>0</v>
      </c>
      <c r="L755" s="188">
        <v>21</v>
      </c>
      <c r="M755" s="188">
        <f>G755*(1+L755/100)</f>
        <v>0</v>
      </c>
      <c r="N755" s="186">
        <v>3.5E-4</v>
      </c>
      <c r="O755" s="186">
        <f>ROUND(E755*N755,2)</f>
        <v>0</v>
      </c>
      <c r="P755" s="186">
        <v>0</v>
      </c>
      <c r="Q755" s="186">
        <f>ROUND(E755*P755,2)</f>
        <v>0</v>
      </c>
      <c r="R755" s="188"/>
      <c r="S755" s="188" t="s">
        <v>403</v>
      </c>
      <c r="T755" s="189" t="s">
        <v>404</v>
      </c>
      <c r="U755" s="162">
        <v>0.09</v>
      </c>
      <c r="V755" s="162">
        <f>ROUND(E755*U755,2)</f>
        <v>0.54</v>
      </c>
      <c r="W755" s="162"/>
      <c r="X755" s="162" t="s">
        <v>321</v>
      </c>
      <c r="Y755" s="162" t="s">
        <v>322</v>
      </c>
      <c r="Z755" s="151"/>
      <c r="AA755" s="151"/>
      <c r="AB755" s="151"/>
      <c r="AC755" s="151"/>
      <c r="AD755" s="151"/>
      <c r="AE755" s="151"/>
      <c r="AF755" s="151"/>
      <c r="AG755" s="151" t="s">
        <v>323</v>
      </c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2" x14ac:dyDescent="0.2">
      <c r="A756" s="158"/>
      <c r="B756" s="159"/>
      <c r="C756" s="193" t="s">
        <v>1505</v>
      </c>
      <c r="D756" s="164"/>
      <c r="E756" s="165"/>
      <c r="F756" s="162"/>
      <c r="G756" s="162"/>
      <c r="H756" s="162"/>
      <c r="I756" s="162"/>
      <c r="J756" s="162"/>
      <c r="K756" s="162"/>
      <c r="L756" s="162"/>
      <c r="M756" s="162"/>
      <c r="N756" s="161"/>
      <c r="O756" s="161"/>
      <c r="P756" s="161"/>
      <c r="Q756" s="161"/>
      <c r="R756" s="162"/>
      <c r="S756" s="162"/>
      <c r="T756" s="162"/>
      <c r="U756" s="162"/>
      <c r="V756" s="162"/>
      <c r="W756" s="162"/>
      <c r="X756" s="162"/>
      <c r="Y756" s="162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3" x14ac:dyDescent="0.2">
      <c r="A757" s="158"/>
      <c r="B757" s="159"/>
      <c r="C757" s="193" t="s">
        <v>329</v>
      </c>
      <c r="D757" s="164"/>
      <c r="E757" s="165">
        <v>6</v>
      </c>
      <c r="F757" s="162"/>
      <c r="G757" s="162"/>
      <c r="H757" s="162"/>
      <c r="I757" s="162"/>
      <c r="J757" s="162"/>
      <c r="K757" s="162"/>
      <c r="L757" s="162"/>
      <c r="M757" s="162"/>
      <c r="N757" s="161"/>
      <c r="O757" s="161"/>
      <c r="P757" s="161"/>
      <c r="Q757" s="161"/>
      <c r="R757" s="162"/>
      <c r="S757" s="162"/>
      <c r="T757" s="162"/>
      <c r="U757" s="162"/>
      <c r="V757" s="162"/>
      <c r="W757" s="162"/>
      <c r="X757" s="162"/>
      <c r="Y757" s="162"/>
      <c r="Z757" s="151"/>
      <c r="AA757" s="151"/>
      <c r="AB757" s="151"/>
      <c r="AC757" s="151"/>
      <c r="AD757" s="151"/>
      <c r="AE757" s="151"/>
      <c r="AF757" s="151"/>
      <c r="AG757" s="151" t="s">
        <v>327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83">
        <v>87</v>
      </c>
      <c r="B758" s="184" t="s">
        <v>1557</v>
      </c>
      <c r="C758" s="192" t="s">
        <v>1558</v>
      </c>
      <c r="D758" s="185" t="s">
        <v>318</v>
      </c>
      <c r="E758" s="186">
        <v>8</v>
      </c>
      <c r="F758" s="187"/>
      <c r="G758" s="188">
        <f>ROUND(E758*F758,2)</f>
        <v>0</v>
      </c>
      <c r="H758" s="187"/>
      <c r="I758" s="188">
        <f>ROUND(E758*H758,2)</f>
        <v>0</v>
      </c>
      <c r="J758" s="187"/>
      <c r="K758" s="188">
        <f>ROUND(E758*J758,2)</f>
        <v>0</v>
      </c>
      <c r="L758" s="188">
        <v>21</v>
      </c>
      <c r="M758" s="188">
        <f>G758*(1+L758/100)</f>
        <v>0</v>
      </c>
      <c r="N758" s="186">
        <v>3.5E-4</v>
      </c>
      <c r="O758" s="186">
        <f>ROUND(E758*N758,2)</f>
        <v>0</v>
      </c>
      <c r="P758" s="186">
        <v>0</v>
      </c>
      <c r="Q758" s="186">
        <f>ROUND(E758*P758,2)</f>
        <v>0</v>
      </c>
      <c r="R758" s="188"/>
      <c r="S758" s="188" t="s">
        <v>403</v>
      </c>
      <c r="T758" s="189" t="s">
        <v>404</v>
      </c>
      <c r="U758" s="162">
        <v>0.09</v>
      </c>
      <c r="V758" s="162">
        <f>ROUND(E758*U758,2)</f>
        <v>0.72</v>
      </c>
      <c r="W758" s="162"/>
      <c r="X758" s="162" t="s">
        <v>321</v>
      </c>
      <c r="Y758" s="162" t="s">
        <v>322</v>
      </c>
      <c r="Z758" s="151"/>
      <c r="AA758" s="151"/>
      <c r="AB758" s="151"/>
      <c r="AC758" s="151"/>
      <c r="AD758" s="151"/>
      <c r="AE758" s="151"/>
      <c r="AF758" s="151"/>
      <c r="AG758" s="151" t="s">
        <v>323</v>
      </c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2" x14ac:dyDescent="0.2">
      <c r="A759" s="158"/>
      <c r="B759" s="159"/>
      <c r="C759" s="193" t="s">
        <v>1505</v>
      </c>
      <c r="D759" s="164"/>
      <c r="E759" s="165"/>
      <c r="F759" s="162"/>
      <c r="G759" s="162"/>
      <c r="H759" s="162"/>
      <c r="I759" s="162"/>
      <c r="J759" s="162"/>
      <c r="K759" s="162"/>
      <c r="L759" s="162"/>
      <c r="M759" s="162"/>
      <c r="N759" s="161"/>
      <c r="O759" s="161"/>
      <c r="P759" s="161"/>
      <c r="Q759" s="161"/>
      <c r="R759" s="162"/>
      <c r="S759" s="162"/>
      <c r="T759" s="162"/>
      <c r="U759" s="162"/>
      <c r="V759" s="162"/>
      <c r="W759" s="162"/>
      <c r="X759" s="162"/>
      <c r="Y759" s="162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3" x14ac:dyDescent="0.2">
      <c r="A760" s="158"/>
      <c r="B760" s="159"/>
      <c r="C760" s="193" t="s">
        <v>1554</v>
      </c>
      <c r="D760" s="164"/>
      <c r="E760" s="165">
        <v>8</v>
      </c>
      <c r="F760" s="162"/>
      <c r="G760" s="162"/>
      <c r="H760" s="162"/>
      <c r="I760" s="162"/>
      <c r="J760" s="162"/>
      <c r="K760" s="162"/>
      <c r="L760" s="162"/>
      <c r="M760" s="162"/>
      <c r="N760" s="161"/>
      <c r="O760" s="161"/>
      <c r="P760" s="161"/>
      <c r="Q760" s="161"/>
      <c r="R760" s="162"/>
      <c r="S760" s="162"/>
      <c r="T760" s="162"/>
      <c r="U760" s="162"/>
      <c r="V760" s="162"/>
      <c r="W760" s="162"/>
      <c r="X760" s="162"/>
      <c r="Y760" s="162"/>
      <c r="Z760" s="151"/>
      <c r="AA760" s="151"/>
      <c r="AB760" s="151"/>
      <c r="AC760" s="151"/>
      <c r="AD760" s="151"/>
      <c r="AE760" s="151"/>
      <c r="AF760" s="151"/>
      <c r="AG760" s="151" t="s">
        <v>327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83">
        <v>88</v>
      </c>
      <c r="B761" s="184" t="s">
        <v>1559</v>
      </c>
      <c r="C761" s="192" t="s">
        <v>1560</v>
      </c>
      <c r="D761" s="185" t="s">
        <v>318</v>
      </c>
      <c r="E761" s="186">
        <v>4</v>
      </c>
      <c r="F761" s="187"/>
      <c r="G761" s="188">
        <f>ROUND(E761*F761,2)</f>
        <v>0</v>
      </c>
      <c r="H761" s="187"/>
      <c r="I761" s="188">
        <f>ROUND(E761*H761,2)</f>
        <v>0</v>
      </c>
      <c r="J761" s="187"/>
      <c r="K761" s="188">
        <f>ROUND(E761*J761,2)</f>
        <v>0</v>
      </c>
      <c r="L761" s="188">
        <v>21</v>
      </c>
      <c r="M761" s="188">
        <f>G761*(1+L761/100)</f>
        <v>0</v>
      </c>
      <c r="N761" s="186">
        <v>3.5E-4</v>
      </c>
      <c r="O761" s="186">
        <f>ROUND(E761*N761,2)</f>
        <v>0</v>
      </c>
      <c r="P761" s="186">
        <v>0</v>
      </c>
      <c r="Q761" s="186">
        <f>ROUND(E761*P761,2)</f>
        <v>0</v>
      </c>
      <c r="R761" s="188"/>
      <c r="S761" s="188" t="s">
        <v>403</v>
      </c>
      <c r="T761" s="189" t="s">
        <v>404</v>
      </c>
      <c r="U761" s="162">
        <v>0.09</v>
      </c>
      <c r="V761" s="162">
        <f>ROUND(E761*U761,2)</f>
        <v>0.36</v>
      </c>
      <c r="W761" s="162"/>
      <c r="X761" s="162" t="s">
        <v>321</v>
      </c>
      <c r="Y761" s="162" t="s">
        <v>322</v>
      </c>
      <c r="Z761" s="151"/>
      <c r="AA761" s="151"/>
      <c r="AB761" s="151"/>
      <c r="AC761" s="151"/>
      <c r="AD761" s="151"/>
      <c r="AE761" s="151"/>
      <c r="AF761" s="151"/>
      <c r="AG761" s="151" t="s">
        <v>323</v>
      </c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2" x14ac:dyDescent="0.2">
      <c r="A762" s="158"/>
      <c r="B762" s="159"/>
      <c r="C762" s="193" t="s">
        <v>1505</v>
      </c>
      <c r="D762" s="164"/>
      <c r="E762" s="165"/>
      <c r="F762" s="162"/>
      <c r="G762" s="162"/>
      <c r="H762" s="162"/>
      <c r="I762" s="162"/>
      <c r="J762" s="162"/>
      <c r="K762" s="162"/>
      <c r="L762" s="162"/>
      <c r="M762" s="162"/>
      <c r="N762" s="161"/>
      <c r="O762" s="161"/>
      <c r="P762" s="161"/>
      <c r="Q762" s="161"/>
      <c r="R762" s="162"/>
      <c r="S762" s="162"/>
      <c r="T762" s="162"/>
      <c r="U762" s="162"/>
      <c r="V762" s="162"/>
      <c r="W762" s="162"/>
      <c r="X762" s="162"/>
      <c r="Y762" s="162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3" x14ac:dyDescent="0.2">
      <c r="A763" s="158"/>
      <c r="B763" s="159"/>
      <c r="C763" s="193" t="s">
        <v>1561</v>
      </c>
      <c r="D763" s="164"/>
      <c r="E763" s="165">
        <v>4</v>
      </c>
      <c r="F763" s="162"/>
      <c r="G763" s="162"/>
      <c r="H763" s="162"/>
      <c r="I763" s="162"/>
      <c r="J763" s="162"/>
      <c r="K763" s="162"/>
      <c r="L763" s="162"/>
      <c r="M763" s="162"/>
      <c r="N763" s="161"/>
      <c r="O763" s="161"/>
      <c r="P763" s="161"/>
      <c r="Q763" s="161"/>
      <c r="R763" s="162"/>
      <c r="S763" s="162"/>
      <c r="T763" s="162"/>
      <c r="U763" s="162"/>
      <c r="V763" s="162"/>
      <c r="W763" s="162"/>
      <c r="X763" s="162"/>
      <c r="Y763" s="162"/>
      <c r="Z763" s="151"/>
      <c r="AA763" s="151"/>
      <c r="AB763" s="151"/>
      <c r="AC763" s="151"/>
      <c r="AD763" s="151"/>
      <c r="AE763" s="151"/>
      <c r="AF763" s="151"/>
      <c r="AG763" s="151" t="s">
        <v>327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83">
        <v>89</v>
      </c>
      <c r="B764" s="184" t="s">
        <v>1562</v>
      </c>
      <c r="C764" s="192" t="s">
        <v>1563</v>
      </c>
      <c r="D764" s="185" t="s">
        <v>318</v>
      </c>
      <c r="E764" s="186">
        <v>8</v>
      </c>
      <c r="F764" s="187"/>
      <c r="G764" s="188">
        <f>ROUND(E764*F764,2)</f>
        <v>0</v>
      </c>
      <c r="H764" s="187"/>
      <c r="I764" s="188">
        <f>ROUND(E764*H764,2)</f>
        <v>0</v>
      </c>
      <c r="J764" s="187"/>
      <c r="K764" s="188">
        <f>ROUND(E764*J764,2)</f>
        <v>0</v>
      </c>
      <c r="L764" s="188">
        <v>21</v>
      </c>
      <c r="M764" s="188">
        <f>G764*(1+L764/100)</f>
        <v>0</v>
      </c>
      <c r="N764" s="186">
        <v>3.5E-4</v>
      </c>
      <c r="O764" s="186">
        <f>ROUND(E764*N764,2)</f>
        <v>0</v>
      </c>
      <c r="P764" s="186">
        <v>0</v>
      </c>
      <c r="Q764" s="186">
        <f>ROUND(E764*P764,2)</f>
        <v>0</v>
      </c>
      <c r="R764" s="188"/>
      <c r="S764" s="188" t="s">
        <v>403</v>
      </c>
      <c r="T764" s="189" t="s">
        <v>404</v>
      </c>
      <c r="U764" s="162">
        <v>0.09</v>
      </c>
      <c r="V764" s="162">
        <f>ROUND(E764*U764,2)</f>
        <v>0.72</v>
      </c>
      <c r="W764" s="162"/>
      <c r="X764" s="162" t="s">
        <v>321</v>
      </c>
      <c r="Y764" s="162" t="s">
        <v>322</v>
      </c>
      <c r="Z764" s="151"/>
      <c r="AA764" s="151"/>
      <c r="AB764" s="151"/>
      <c r="AC764" s="151"/>
      <c r="AD764" s="151"/>
      <c r="AE764" s="151"/>
      <c r="AF764" s="151"/>
      <c r="AG764" s="151" t="s">
        <v>323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2" x14ac:dyDescent="0.2">
      <c r="A765" s="158"/>
      <c r="B765" s="159"/>
      <c r="C765" s="193" t="s">
        <v>1505</v>
      </c>
      <c r="D765" s="164"/>
      <c r="E765" s="165"/>
      <c r="F765" s="162"/>
      <c r="G765" s="162"/>
      <c r="H765" s="162"/>
      <c r="I765" s="162"/>
      <c r="J765" s="162"/>
      <c r="K765" s="162"/>
      <c r="L765" s="162"/>
      <c r="M765" s="162"/>
      <c r="N765" s="161"/>
      <c r="O765" s="161"/>
      <c r="P765" s="161"/>
      <c r="Q765" s="161"/>
      <c r="R765" s="162"/>
      <c r="S765" s="162"/>
      <c r="T765" s="162"/>
      <c r="U765" s="162"/>
      <c r="V765" s="162"/>
      <c r="W765" s="162"/>
      <c r="X765" s="162"/>
      <c r="Y765" s="162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3" x14ac:dyDescent="0.2">
      <c r="A766" s="158"/>
      <c r="B766" s="159"/>
      <c r="C766" s="193" t="s">
        <v>1554</v>
      </c>
      <c r="D766" s="164"/>
      <c r="E766" s="165">
        <v>8</v>
      </c>
      <c r="F766" s="162"/>
      <c r="G766" s="162"/>
      <c r="H766" s="162"/>
      <c r="I766" s="162"/>
      <c r="J766" s="162"/>
      <c r="K766" s="162"/>
      <c r="L766" s="162"/>
      <c r="M766" s="162"/>
      <c r="N766" s="161"/>
      <c r="O766" s="161"/>
      <c r="P766" s="161"/>
      <c r="Q766" s="161"/>
      <c r="R766" s="162"/>
      <c r="S766" s="162"/>
      <c r="T766" s="162"/>
      <c r="U766" s="162"/>
      <c r="V766" s="162"/>
      <c r="W766" s="162"/>
      <c r="X766" s="162"/>
      <c r="Y766" s="162"/>
      <c r="Z766" s="151"/>
      <c r="AA766" s="151"/>
      <c r="AB766" s="151"/>
      <c r="AC766" s="151"/>
      <c r="AD766" s="151"/>
      <c r="AE766" s="151"/>
      <c r="AF766" s="151"/>
      <c r="AG766" s="151" t="s">
        <v>327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83">
        <v>90</v>
      </c>
      <c r="B767" s="184" t="s">
        <v>1564</v>
      </c>
      <c r="C767" s="192" t="s">
        <v>1565</v>
      </c>
      <c r="D767" s="185" t="s">
        <v>318</v>
      </c>
      <c r="E767" s="186">
        <v>1</v>
      </c>
      <c r="F767" s="187"/>
      <c r="G767" s="188">
        <f>ROUND(E767*F767,2)</f>
        <v>0</v>
      </c>
      <c r="H767" s="187"/>
      <c r="I767" s="188">
        <f>ROUND(E767*H767,2)</f>
        <v>0</v>
      </c>
      <c r="J767" s="187"/>
      <c r="K767" s="188">
        <f>ROUND(E767*J767,2)</f>
        <v>0</v>
      </c>
      <c r="L767" s="188">
        <v>21</v>
      </c>
      <c r="M767" s="188">
        <f>G767*(1+L767/100)</f>
        <v>0</v>
      </c>
      <c r="N767" s="186">
        <v>3.5E-4</v>
      </c>
      <c r="O767" s="186">
        <f>ROUND(E767*N767,2)</f>
        <v>0</v>
      </c>
      <c r="P767" s="186">
        <v>0</v>
      </c>
      <c r="Q767" s="186">
        <f>ROUND(E767*P767,2)</f>
        <v>0</v>
      </c>
      <c r="R767" s="188"/>
      <c r="S767" s="188" t="s">
        <v>403</v>
      </c>
      <c r="T767" s="189" t="s">
        <v>404</v>
      </c>
      <c r="U767" s="162">
        <v>0.09</v>
      </c>
      <c r="V767" s="162">
        <f>ROUND(E767*U767,2)</f>
        <v>0.09</v>
      </c>
      <c r="W767" s="162"/>
      <c r="X767" s="162" t="s">
        <v>321</v>
      </c>
      <c r="Y767" s="162" t="s">
        <v>322</v>
      </c>
      <c r="Z767" s="151"/>
      <c r="AA767" s="151"/>
      <c r="AB767" s="151"/>
      <c r="AC767" s="151"/>
      <c r="AD767" s="151"/>
      <c r="AE767" s="151"/>
      <c r="AF767" s="151"/>
      <c r="AG767" s="151" t="s">
        <v>323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2" x14ac:dyDescent="0.2">
      <c r="A768" s="158"/>
      <c r="B768" s="159"/>
      <c r="C768" s="193" t="s">
        <v>1505</v>
      </c>
      <c r="D768" s="164"/>
      <c r="E768" s="165"/>
      <c r="F768" s="162"/>
      <c r="G768" s="162"/>
      <c r="H768" s="162"/>
      <c r="I768" s="162"/>
      <c r="J768" s="162"/>
      <c r="K768" s="162"/>
      <c r="L768" s="162"/>
      <c r="M768" s="162"/>
      <c r="N768" s="161"/>
      <c r="O768" s="161"/>
      <c r="P768" s="161"/>
      <c r="Q768" s="161"/>
      <c r="R768" s="162"/>
      <c r="S768" s="162"/>
      <c r="T768" s="162"/>
      <c r="U768" s="162"/>
      <c r="V768" s="162"/>
      <c r="W768" s="162"/>
      <c r="X768" s="162"/>
      <c r="Y768" s="162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3" x14ac:dyDescent="0.2">
      <c r="A769" s="158"/>
      <c r="B769" s="159"/>
      <c r="C769" s="193" t="s">
        <v>328</v>
      </c>
      <c r="D769" s="164"/>
      <c r="E769" s="165">
        <v>1</v>
      </c>
      <c r="F769" s="162"/>
      <c r="G769" s="162"/>
      <c r="H769" s="162"/>
      <c r="I769" s="162"/>
      <c r="J769" s="162"/>
      <c r="K769" s="162"/>
      <c r="L769" s="162"/>
      <c r="M769" s="162"/>
      <c r="N769" s="161"/>
      <c r="O769" s="161"/>
      <c r="P769" s="161"/>
      <c r="Q769" s="161"/>
      <c r="R769" s="162"/>
      <c r="S769" s="162"/>
      <c r="T769" s="162"/>
      <c r="U769" s="162"/>
      <c r="V769" s="162"/>
      <c r="W769" s="162"/>
      <c r="X769" s="162"/>
      <c r="Y769" s="162"/>
      <c r="Z769" s="151"/>
      <c r="AA769" s="151"/>
      <c r="AB769" s="151"/>
      <c r="AC769" s="151"/>
      <c r="AD769" s="151"/>
      <c r="AE769" s="151"/>
      <c r="AF769" s="151"/>
      <c r="AG769" s="151" t="s">
        <v>327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ht="22.5" outlineLevel="1" x14ac:dyDescent="0.2">
      <c r="A770" s="183">
        <v>91</v>
      </c>
      <c r="B770" s="184" t="s">
        <v>1566</v>
      </c>
      <c r="C770" s="192" t="s">
        <v>1567</v>
      </c>
      <c r="D770" s="185" t="s">
        <v>318</v>
      </c>
      <c r="E770" s="186">
        <v>6</v>
      </c>
      <c r="F770" s="187"/>
      <c r="G770" s="188">
        <f>ROUND(E770*F770,2)</f>
        <v>0</v>
      </c>
      <c r="H770" s="187"/>
      <c r="I770" s="188">
        <f>ROUND(E770*H770,2)</f>
        <v>0</v>
      </c>
      <c r="J770" s="187"/>
      <c r="K770" s="188">
        <f>ROUND(E770*J770,2)</f>
        <v>0</v>
      </c>
      <c r="L770" s="188">
        <v>21</v>
      </c>
      <c r="M770" s="188">
        <f>G770*(1+L770/100)</f>
        <v>0</v>
      </c>
      <c r="N770" s="186">
        <v>3.5E-4</v>
      </c>
      <c r="O770" s="186">
        <f>ROUND(E770*N770,2)</f>
        <v>0</v>
      </c>
      <c r="P770" s="186">
        <v>0</v>
      </c>
      <c r="Q770" s="186">
        <f>ROUND(E770*P770,2)</f>
        <v>0</v>
      </c>
      <c r="R770" s="188"/>
      <c r="S770" s="188" t="s">
        <v>403</v>
      </c>
      <c r="T770" s="189" t="s">
        <v>404</v>
      </c>
      <c r="U770" s="162">
        <v>0.09</v>
      </c>
      <c r="V770" s="162">
        <f>ROUND(E770*U770,2)</f>
        <v>0.54</v>
      </c>
      <c r="W770" s="162"/>
      <c r="X770" s="162" t="s">
        <v>321</v>
      </c>
      <c r="Y770" s="162" t="s">
        <v>322</v>
      </c>
      <c r="Z770" s="151"/>
      <c r="AA770" s="151"/>
      <c r="AB770" s="151"/>
      <c r="AC770" s="151"/>
      <c r="AD770" s="151"/>
      <c r="AE770" s="151"/>
      <c r="AF770" s="151"/>
      <c r="AG770" s="151" t="s">
        <v>323</v>
      </c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2" x14ac:dyDescent="0.2">
      <c r="A771" s="158"/>
      <c r="B771" s="159"/>
      <c r="C771" s="193" t="s">
        <v>1505</v>
      </c>
      <c r="D771" s="164"/>
      <c r="E771" s="165"/>
      <c r="F771" s="162"/>
      <c r="G771" s="162"/>
      <c r="H771" s="162"/>
      <c r="I771" s="162"/>
      <c r="J771" s="162"/>
      <c r="K771" s="162"/>
      <c r="L771" s="162"/>
      <c r="M771" s="162"/>
      <c r="N771" s="161"/>
      <c r="O771" s="161"/>
      <c r="P771" s="161"/>
      <c r="Q771" s="161"/>
      <c r="R771" s="162"/>
      <c r="S771" s="162"/>
      <c r="T771" s="162"/>
      <c r="U771" s="162"/>
      <c r="V771" s="162"/>
      <c r="W771" s="162"/>
      <c r="X771" s="162"/>
      <c r="Y771" s="162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3" x14ac:dyDescent="0.2">
      <c r="A772" s="158"/>
      <c r="B772" s="159"/>
      <c r="C772" s="193" t="s">
        <v>329</v>
      </c>
      <c r="D772" s="164"/>
      <c r="E772" s="165">
        <v>6</v>
      </c>
      <c r="F772" s="162"/>
      <c r="G772" s="162"/>
      <c r="H772" s="162"/>
      <c r="I772" s="162"/>
      <c r="J772" s="162"/>
      <c r="K772" s="162"/>
      <c r="L772" s="162"/>
      <c r="M772" s="162"/>
      <c r="N772" s="161"/>
      <c r="O772" s="161"/>
      <c r="P772" s="161"/>
      <c r="Q772" s="161"/>
      <c r="R772" s="162"/>
      <c r="S772" s="162"/>
      <c r="T772" s="162"/>
      <c r="U772" s="162"/>
      <c r="V772" s="162"/>
      <c r="W772" s="162"/>
      <c r="X772" s="162"/>
      <c r="Y772" s="162"/>
      <c r="Z772" s="151"/>
      <c r="AA772" s="151"/>
      <c r="AB772" s="151"/>
      <c r="AC772" s="151"/>
      <c r="AD772" s="151"/>
      <c r="AE772" s="151"/>
      <c r="AF772" s="151"/>
      <c r="AG772" s="151" t="s">
        <v>327</v>
      </c>
      <c r="AH772" s="151">
        <v>0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83">
        <v>92</v>
      </c>
      <c r="B773" s="184" t="s">
        <v>1568</v>
      </c>
      <c r="C773" s="192" t="s">
        <v>1569</v>
      </c>
      <c r="D773" s="185" t="s">
        <v>318</v>
      </c>
      <c r="E773" s="186">
        <v>35</v>
      </c>
      <c r="F773" s="187"/>
      <c r="G773" s="188">
        <f>ROUND(E773*F773,2)</f>
        <v>0</v>
      </c>
      <c r="H773" s="187"/>
      <c r="I773" s="188">
        <f>ROUND(E773*H773,2)</f>
        <v>0</v>
      </c>
      <c r="J773" s="187"/>
      <c r="K773" s="188">
        <f>ROUND(E773*J773,2)</f>
        <v>0</v>
      </c>
      <c r="L773" s="188">
        <v>21</v>
      </c>
      <c r="M773" s="188">
        <f>G773*(1+L773/100)</f>
        <v>0</v>
      </c>
      <c r="N773" s="186">
        <v>3.5E-4</v>
      </c>
      <c r="O773" s="186">
        <f>ROUND(E773*N773,2)</f>
        <v>0.01</v>
      </c>
      <c r="P773" s="186">
        <v>0</v>
      </c>
      <c r="Q773" s="186">
        <f>ROUND(E773*P773,2)</f>
        <v>0</v>
      </c>
      <c r="R773" s="188"/>
      <c r="S773" s="188" t="s">
        <v>403</v>
      </c>
      <c r="T773" s="189" t="s">
        <v>404</v>
      </c>
      <c r="U773" s="162">
        <v>0.09</v>
      </c>
      <c r="V773" s="162">
        <f>ROUND(E773*U773,2)</f>
        <v>3.15</v>
      </c>
      <c r="W773" s="162"/>
      <c r="X773" s="162" t="s">
        <v>321</v>
      </c>
      <c r="Y773" s="162" t="s">
        <v>322</v>
      </c>
      <c r="Z773" s="151"/>
      <c r="AA773" s="151"/>
      <c r="AB773" s="151"/>
      <c r="AC773" s="151"/>
      <c r="AD773" s="151"/>
      <c r="AE773" s="151"/>
      <c r="AF773" s="151"/>
      <c r="AG773" s="151" t="s">
        <v>323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2" x14ac:dyDescent="0.2">
      <c r="A774" s="158"/>
      <c r="B774" s="159"/>
      <c r="C774" s="193" t="s">
        <v>1505</v>
      </c>
      <c r="D774" s="164"/>
      <c r="E774" s="165"/>
      <c r="F774" s="162"/>
      <c r="G774" s="162"/>
      <c r="H774" s="162"/>
      <c r="I774" s="162"/>
      <c r="J774" s="162"/>
      <c r="K774" s="162"/>
      <c r="L774" s="162"/>
      <c r="M774" s="162"/>
      <c r="N774" s="161"/>
      <c r="O774" s="161"/>
      <c r="P774" s="161"/>
      <c r="Q774" s="161"/>
      <c r="R774" s="162"/>
      <c r="S774" s="162"/>
      <c r="T774" s="162"/>
      <c r="U774" s="162"/>
      <c r="V774" s="162"/>
      <c r="W774" s="162"/>
      <c r="X774" s="162"/>
      <c r="Y774" s="162"/>
      <c r="Z774" s="151"/>
      <c r="AA774" s="151"/>
      <c r="AB774" s="151"/>
      <c r="AC774" s="151"/>
      <c r="AD774" s="151"/>
      <c r="AE774" s="151"/>
      <c r="AF774" s="151"/>
      <c r="AG774" s="151" t="s">
        <v>327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193" t="s">
        <v>1570</v>
      </c>
      <c r="D775" s="164"/>
      <c r="E775" s="165">
        <v>35</v>
      </c>
      <c r="F775" s="162"/>
      <c r="G775" s="162"/>
      <c r="H775" s="162"/>
      <c r="I775" s="162"/>
      <c r="J775" s="162"/>
      <c r="K775" s="162"/>
      <c r="L775" s="162"/>
      <c r="M775" s="162"/>
      <c r="N775" s="161"/>
      <c r="O775" s="161"/>
      <c r="P775" s="161"/>
      <c r="Q775" s="161"/>
      <c r="R775" s="162"/>
      <c r="S775" s="162"/>
      <c r="T775" s="162"/>
      <c r="U775" s="162"/>
      <c r="V775" s="162"/>
      <c r="W775" s="162"/>
      <c r="X775" s="162"/>
      <c r="Y775" s="162"/>
      <c r="Z775" s="151"/>
      <c r="AA775" s="151"/>
      <c r="AB775" s="151"/>
      <c r="AC775" s="151"/>
      <c r="AD775" s="151"/>
      <c r="AE775" s="151"/>
      <c r="AF775" s="151"/>
      <c r="AG775" s="151" t="s">
        <v>327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83">
        <v>93</v>
      </c>
      <c r="B776" s="184" t="s">
        <v>1571</v>
      </c>
      <c r="C776" s="192" t="s">
        <v>1572</v>
      </c>
      <c r="D776" s="185" t="s">
        <v>318</v>
      </c>
      <c r="E776" s="186">
        <v>50</v>
      </c>
      <c r="F776" s="187"/>
      <c r="G776" s="188">
        <f>ROUND(E776*F776,2)</f>
        <v>0</v>
      </c>
      <c r="H776" s="187"/>
      <c r="I776" s="188">
        <f>ROUND(E776*H776,2)</f>
        <v>0</v>
      </c>
      <c r="J776" s="187"/>
      <c r="K776" s="188">
        <f>ROUND(E776*J776,2)</f>
        <v>0</v>
      </c>
      <c r="L776" s="188">
        <v>21</v>
      </c>
      <c r="M776" s="188">
        <f>G776*(1+L776/100)</f>
        <v>0</v>
      </c>
      <c r="N776" s="186">
        <v>3.5E-4</v>
      </c>
      <c r="O776" s="186">
        <f>ROUND(E776*N776,2)</f>
        <v>0.02</v>
      </c>
      <c r="P776" s="186">
        <v>0</v>
      </c>
      <c r="Q776" s="186">
        <f>ROUND(E776*P776,2)</f>
        <v>0</v>
      </c>
      <c r="R776" s="188"/>
      <c r="S776" s="188" t="s">
        <v>403</v>
      </c>
      <c r="T776" s="189" t="s">
        <v>404</v>
      </c>
      <c r="U776" s="162">
        <v>0.09</v>
      </c>
      <c r="V776" s="162">
        <f>ROUND(E776*U776,2)</f>
        <v>4.5</v>
      </c>
      <c r="W776" s="162"/>
      <c r="X776" s="162" t="s">
        <v>321</v>
      </c>
      <c r="Y776" s="162" t="s">
        <v>322</v>
      </c>
      <c r="Z776" s="151"/>
      <c r="AA776" s="151"/>
      <c r="AB776" s="151"/>
      <c r="AC776" s="151"/>
      <c r="AD776" s="151"/>
      <c r="AE776" s="151"/>
      <c r="AF776" s="151"/>
      <c r="AG776" s="151" t="s">
        <v>323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2" x14ac:dyDescent="0.2">
      <c r="A777" s="158"/>
      <c r="B777" s="159"/>
      <c r="C777" s="193" t="s">
        <v>1505</v>
      </c>
      <c r="D777" s="164"/>
      <c r="E777" s="165"/>
      <c r="F777" s="162"/>
      <c r="G777" s="162"/>
      <c r="H777" s="162"/>
      <c r="I777" s="162"/>
      <c r="J777" s="162"/>
      <c r="K777" s="162"/>
      <c r="L777" s="162"/>
      <c r="M777" s="162"/>
      <c r="N777" s="161"/>
      <c r="O777" s="161"/>
      <c r="P777" s="161"/>
      <c r="Q777" s="161"/>
      <c r="R777" s="162"/>
      <c r="S777" s="162"/>
      <c r="T777" s="162"/>
      <c r="U777" s="162"/>
      <c r="V777" s="162"/>
      <c r="W777" s="162"/>
      <c r="X777" s="162"/>
      <c r="Y777" s="162"/>
      <c r="Z777" s="151"/>
      <c r="AA777" s="151"/>
      <c r="AB777" s="151"/>
      <c r="AC777" s="151"/>
      <c r="AD777" s="151"/>
      <c r="AE777" s="151"/>
      <c r="AF777" s="151"/>
      <c r="AG777" s="151" t="s">
        <v>327</v>
      </c>
      <c r="AH777" s="151">
        <v>0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193" t="s">
        <v>1573</v>
      </c>
      <c r="D778" s="164"/>
      <c r="E778" s="165">
        <v>50</v>
      </c>
      <c r="F778" s="162"/>
      <c r="G778" s="162"/>
      <c r="H778" s="162"/>
      <c r="I778" s="162"/>
      <c r="J778" s="162"/>
      <c r="K778" s="162"/>
      <c r="L778" s="162"/>
      <c r="M778" s="162"/>
      <c r="N778" s="161"/>
      <c r="O778" s="161"/>
      <c r="P778" s="161"/>
      <c r="Q778" s="161"/>
      <c r="R778" s="162"/>
      <c r="S778" s="162"/>
      <c r="T778" s="162"/>
      <c r="U778" s="162"/>
      <c r="V778" s="162"/>
      <c r="W778" s="162"/>
      <c r="X778" s="162"/>
      <c r="Y778" s="162"/>
      <c r="Z778" s="151"/>
      <c r="AA778" s="151"/>
      <c r="AB778" s="151"/>
      <c r="AC778" s="151"/>
      <c r="AD778" s="151"/>
      <c r="AE778" s="151"/>
      <c r="AF778" s="151"/>
      <c r="AG778" s="151" t="s">
        <v>327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ht="22.5" outlineLevel="1" x14ac:dyDescent="0.2">
      <c r="A779" s="183">
        <v>94</v>
      </c>
      <c r="B779" s="184" t="s">
        <v>1574</v>
      </c>
      <c r="C779" s="192" t="s">
        <v>1575</v>
      </c>
      <c r="D779" s="185" t="s">
        <v>708</v>
      </c>
      <c r="E779" s="186">
        <v>52.32</v>
      </c>
      <c r="F779" s="187"/>
      <c r="G779" s="188">
        <f>ROUND(E779*F779,2)</f>
        <v>0</v>
      </c>
      <c r="H779" s="187"/>
      <c r="I779" s="188">
        <f>ROUND(E779*H779,2)</f>
        <v>0</v>
      </c>
      <c r="J779" s="187"/>
      <c r="K779" s="188">
        <f>ROUND(E779*J779,2)</f>
        <v>0</v>
      </c>
      <c r="L779" s="188">
        <v>21</v>
      </c>
      <c r="M779" s="188">
        <f>G779*(1+L779/100)</f>
        <v>0</v>
      </c>
      <c r="N779" s="186">
        <v>3.5E-4</v>
      </c>
      <c r="O779" s="186">
        <f>ROUND(E779*N779,2)</f>
        <v>0.02</v>
      </c>
      <c r="P779" s="186">
        <v>0</v>
      </c>
      <c r="Q779" s="186">
        <f>ROUND(E779*P779,2)</f>
        <v>0</v>
      </c>
      <c r="R779" s="188"/>
      <c r="S779" s="188" t="s">
        <v>403</v>
      </c>
      <c r="T779" s="189" t="s">
        <v>404</v>
      </c>
      <c r="U779" s="162">
        <v>0.09</v>
      </c>
      <c r="V779" s="162">
        <f>ROUND(E779*U779,2)</f>
        <v>4.71</v>
      </c>
      <c r="W779" s="162"/>
      <c r="X779" s="162" t="s">
        <v>321</v>
      </c>
      <c r="Y779" s="162" t="s">
        <v>322</v>
      </c>
      <c r="Z779" s="151"/>
      <c r="AA779" s="151"/>
      <c r="AB779" s="151"/>
      <c r="AC779" s="151"/>
      <c r="AD779" s="151"/>
      <c r="AE779" s="151"/>
      <c r="AF779" s="151"/>
      <c r="AG779" s="151" t="s">
        <v>323</v>
      </c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2" x14ac:dyDescent="0.2">
      <c r="A780" s="158"/>
      <c r="B780" s="159"/>
      <c r="C780" s="280" t="s">
        <v>1576</v>
      </c>
      <c r="D780" s="281"/>
      <c r="E780" s="281"/>
      <c r="F780" s="281"/>
      <c r="G780" s="281"/>
      <c r="H780" s="162"/>
      <c r="I780" s="162"/>
      <c r="J780" s="162"/>
      <c r="K780" s="162"/>
      <c r="L780" s="162"/>
      <c r="M780" s="162"/>
      <c r="N780" s="161"/>
      <c r="O780" s="161"/>
      <c r="P780" s="161"/>
      <c r="Q780" s="161"/>
      <c r="R780" s="162"/>
      <c r="S780" s="162"/>
      <c r="T780" s="162"/>
      <c r="U780" s="162"/>
      <c r="V780" s="162"/>
      <c r="W780" s="162"/>
      <c r="X780" s="162"/>
      <c r="Y780" s="162"/>
      <c r="Z780" s="151"/>
      <c r="AA780" s="151"/>
      <c r="AB780" s="151"/>
      <c r="AC780" s="151"/>
      <c r="AD780" s="151"/>
      <c r="AE780" s="151"/>
      <c r="AF780" s="151"/>
      <c r="AG780" s="151" t="s">
        <v>344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282" t="s">
        <v>1577</v>
      </c>
      <c r="D781" s="283"/>
      <c r="E781" s="283"/>
      <c r="F781" s="283"/>
      <c r="G781" s="283"/>
      <c r="H781" s="162"/>
      <c r="I781" s="162"/>
      <c r="J781" s="162"/>
      <c r="K781" s="162"/>
      <c r="L781" s="162"/>
      <c r="M781" s="162"/>
      <c r="N781" s="161"/>
      <c r="O781" s="161"/>
      <c r="P781" s="161"/>
      <c r="Q781" s="161"/>
      <c r="R781" s="162"/>
      <c r="S781" s="162"/>
      <c r="T781" s="162"/>
      <c r="U781" s="162"/>
      <c r="V781" s="162"/>
      <c r="W781" s="162"/>
      <c r="X781" s="162"/>
      <c r="Y781" s="162"/>
      <c r="Z781" s="151"/>
      <c r="AA781" s="151"/>
      <c r="AB781" s="151"/>
      <c r="AC781" s="151"/>
      <c r="AD781" s="151"/>
      <c r="AE781" s="151"/>
      <c r="AF781" s="151"/>
      <c r="AG781" s="151" t="s">
        <v>344</v>
      </c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282" t="s">
        <v>1578</v>
      </c>
      <c r="D782" s="283"/>
      <c r="E782" s="283"/>
      <c r="F782" s="283"/>
      <c r="G782" s="283"/>
      <c r="H782" s="162"/>
      <c r="I782" s="162"/>
      <c r="J782" s="162"/>
      <c r="K782" s="162"/>
      <c r="L782" s="162"/>
      <c r="M782" s="162"/>
      <c r="N782" s="161"/>
      <c r="O782" s="161"/>
      <c r="P782" s="161"/>
      <c r="Q782" s="161"/>
      <c r="R782" s="162"/>
      <c r="S782" s="162"/>
      <c r="T782" s="162"/>
      <c r="U782" s="162"/>
      <c r="V782" s="162"/>
      <c r="W782" s="162"/>
      <c r="X782" s="162"/>
      <c r="Y782" s="162"/>
      <c r="Z782" s="151"/>
      <c r="AA782" s="151"/>
      <c r="AB782" s="151"/>
      <c r="AC782" s="151"/>
      <c r="AD782" s="151"/>
      <c r="AE782" s="151"/>
      <c r="AF782" s="151"/>
      <c r="AG782" s="151" t="s">
        <v>344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3" x14ac:dyDescent="0.2">
      <c r="A783" s="158"/>
      <c r="B783" s="159"/>
      <c r="C783" s="282" t="s">
        <v>1579</v>
      </c>
      <c r="D783" s="283"/>
      <c r="E783" s="283"/>
      <c r="F783" s="283"/>
      <c r="G783" s="283"/>
      <c r="H783" s="162"/>
      <c r="I783" s="162"/>
      <c r="J783" s="162"/>
      <c r="K783" s="162"/>
      <c r="L783" s="162"/>
      <c r="M783" s="162"/>
      <c r="N783" s="161"/>
      <c r="O783" s="161"/>
      <c r="P783" s="161"/>
      <c r="Q783" s="161"/>
      <c r="R783" s="162"/>
      <c r="S783" s="162"/>
      <c r="T783" s="162"/>
      <c r="U783" s="162"/>
      <c r="V783" s="162"/>
      <c r="W783" s="162"/>
      <c r="X783" s="162"/>
      <c r="Y783" s="162"/>
      <c r="Z783" s="151"/>
      <c r="AA783" s="151"/>
      <c r="AB783" s="151"/>
      <c r="AC783" s="151"/>
      <c r="AD783" s="151"/>
      <c r="AE783" s="151"/>
      <c r="AF783" s="151"/>
      <c r="AG783" s="151" t="s">
        <v>344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3" x14ac:dyDescent="0.2">
      <c r="A784" s="158"/>
      <c r="B784" s="159"/>
      <c r="C784" s="282" t="s">
        <v>1580</v>
      </c>
      <c r="D784" s="283"/>
      <c r="E784" s="283"/>
      <c r="F784" s="283"/>
      <c r="G784" s="283"/>
      <c r="H784" s="162"/>
      <c r="I784" s="162"/>
      <c r="J784" s="162"/>
      <c r="K784" s="162"/>
      <c r="L784" s="162"/>
      <c r="M784" s="162"/>
      <c r="N784" s="161"/>
      <c r="O784" s="161"/>
      <c r="P784" s="161"/>
      <c r="Q784" s="161"/>
      <c r="R784" s="162"/>
      <c r="S784" s="162"/>
      <c r="T784" s="162"/>
      <c r="U784" s="162"/>
      <c r="V784" s="162"/>
      <c r="W784" s="162"/>
      <c r="X784" s="162"/>
      <c r="Y784" s="162"/>
      <c r="Z784" s="151"/>
      <c r="AA784" s="151"/>
      <c r="AB784" s="151"/>
      <c r="AC784" s="151"/>
      <c r="AD784" s="151"/>
      <c r="AE784" s="151"/>
      <c r="AF784" s="151"/>
      <c r="AG784" s="151" t="s">
        <v>344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282" t="s">
        <v>1581</v>
      </c>
      <c r="D785" s="283"/>
      <c r="E785" s="283"/>
      <c r="F785" s="283"/>
      <c r="G785" s="283"/>
      <c r="H785" s="162"/>
      <c r="I785" s="162"/>
      <c r="J785" s="162"/>
      <c r="K785" s="162"/>
      <c r="L785" s="162"/>
      <c r="M785" s="162"/>
      <c r="N785" s="161"/>
      <c r="O785" s="161"/>
      <c r="P785" s="161"/>
      <c r="Q785" s="161"/>
      <c r="R785" s="162"/>
      <c r="S785" s="162"/>
      <c r="T785" s="162"/>
      <c r="U785" s="162"/>
      <c r="V785" s="162"/>
      <c r="W785" s="162"/>
      <c r="X785" s="162"/>
      <c r="Y785" s="162"/>
      <c r="Z785" s="151"/>
      <c r="AA785" s="151"/>
      <c r="AB785" s="151"/>
      <c r="AC785" s="151"/>
      <c r="AD785" s="151"/>
      <c r="AE785" s="151"/>
      <c r="AF785" s="151"/>
      <c r="AG785" s="151" t="s">
        <v>344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2" x14ac:dyDescent="0.2">
      <c r="A786" s="158"/>
      <c r="B786" s="159"/>
      <c r="C786" s="193" t="s">
        <v>335</v>
      </c>
      <c r="D786" s="164"/>
      <c r="E786" s="165"/>
      <c r="F786" s="162"/>
      <c r="G786" s="162"/>
      <c r="H786" s="162"/>
      <c r="I786" s="162"/>
      <c r="J786" s="162"/>
      <c r="K786" s="162"/>
      <c r="L786" s="162"/>
      <c r="M786" s="162"/>
      <c r="N786" s="161"/>
      <c r="O786" s="161"/>
      <c r="P786" s="161"/>
      <c r="Q786" s="161"/>
      <c r="R786" s="162"/>
      <c r="S786" s="162"/>
      <c r="T786" s="162"/>
      <c r="U786" s="162"/>
      <c r="V786" s="162"/>
      <c r="W786" s="162"/>
      <c r="X786" s="162"/>
      <c r="Y786" s="162"/>
      <c r="Z786" s="151"/>
      <c r="AA786" s="151"/>
      <c r="AB786" s="151"/>
      <c r="AC786" s="151"/>
      <c r="AD786" s="151"/>
      <c r="AE786" s="151"/>
      <c r="AF786" s="151"/>
      <c r="AG786" s="151" t="s">
        <v>327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3" x14ac:dyDescent="0.2">
      <c r="A787" s="158"/>
      <c r="B787" s="159"/>
      <c r="C787" s="193" t="s">
        <v>1582</v>
      </c>
      <c r="D787" s="164"/>
      <c r="E787" s="165"/>
      <c r="F787" s="162"/>
      <c r="G787" s="162"/>
      <c r="H787" s="162"/>
      <c r="I787" s="162"/>
      <c r="J787" s="162"/>
      <c r="K787" s="162"/>
      <c r="L787" s="162"/>
      <c r="M787" s="162"/>
      <c r="N787" s="161"/>
      <c r="O787" s="161"/>
      <c r="P787" s="161"/>
      <c r="Q787" s="161"/>
      <c r="R787" s="162"/>
      <c r="S787" s="162"/>
      <c r="T787" s="162"/>
      <c r="U787" s="162"/>
      <c r="V787" s="162"/>
      <c r="W787" s="162"/>
      <c r="X787" s="162"/>
      <c r="Y787" s="162"/>
      <c r="Z787" s="151"/>
      <c r="AA787" s="151"/>
      <c r="AB787" s="151"/>
      <c r="AC787" s="151"/>
      <c r="AD787" s="151"/>
      <c r="AE787" s="151"/>
      <c r="AF787" s="151"/>
      <c r="AG787" s="151" t="s">
        <v>327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3" x14ac:dyDescent="0.2">
      <c r="A788" s="158"/>
      <c r="B788" s="159"/>
      <c r="C788" s="193" t="s">
        <v>1583</v>
      </c>
      <c r="D788" s="164"/>
      <c r="E788" s="165">
        <v>33.369999999999997</v>
      </c>
      <c r="F788" s="162"/>
      <c r="G788" s="162"/>
      <c r="H788" s="162"/>
      <c r="I788" s="162"/>
      <c r="J788" s="162"/>
      <c r="K788" s="162"/>
      <c r="L788" s="162"/>
      <c r="M788" s="162"/>
      <c r="N788" s="161"/>
      <c r="O788" s="161"/>
      <c r="P788" s="161"/>
      <c r="Q788" s="161"/>
      <c r="R788" s="162"/>
      <c r="S788" s="162"/>
      <c r="T788" s="162"/>
      <c r="U788" s="162"/>
      <c r="V788" s="162"/>
      <c r="W788" s="162"/>
      <c r="X788" s="162"/>
      <c r="Y788" s="162"/>
      <c r="Z788" s="151"/>
      <c r="AA788" s="151"/>
      <c r="AB788" s="151"/>
      <c r="AC788" s="151"/>
      <c r="AD788" s="151"/>
      <c r="AE788" s="151"/>
      <c r="AF788" s="151"/>
      <c r="AG788" s="151" t="s">
        <v>327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193" t="s">
        <v>1584</v>
      </c>
      <c r="D789" s="164"/>
      <c r="E789" s="165">
        <v>18.95</v>
      </c>
      <c r="F789" s="162"/>
      <c r="G789" s="162"/>
      <c r="H789" s="162"/>
      <c r="I789" s="162"/>
      <c r="J789" s="162"/>
      <c r="K789" s="162"/>
      <c r="L789" s="162"/>
      <c r="M789" s="162"/>
      <c r="N789" s="161"/>
      <c r="O789" s="161"/>
      <c r="P789" s="161"/>
      <c r="Q789" s="161"/>
      <c r="R789" s="162"/>
      <c r="S789" s="162"/>
      <c r="T789" s="162"/>
      <c r="U789" s="162"/>
      <c r="V789" s="162"/>
      <c r="W789" s="162"/>
      <c r="X789" s="162"/>
      <c r="Y789" s="162"/>
      <c r="Z789" s="151"/>
      <c r="AA789" s="151"/>
      <c r="AB789" s="151"/>
      <c r="AC789" s="151"/>
      <c r="AD789" s="151"/>
      <c r="AE789" s="151"/>
      <c r="AF789" s="151"/>
      <c r="AG789" s="151" t="s">
        <v>327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83">
        <v>95</v>
      </c>
      <c r="B790" s="184" t="s">
        <v>1585</v>
      </c>
      <c r="C790" s="192" t="s">
        <v>1586</v>
      </c>
      <c r="D790" s="185" t="s">
        <v>318</v>
      </c>
      <c r="E790" s="186">
        <v>250.92</v>
      </c>
      <c r="F790" s="187"/>
      <c r="G790" s="188">
        <f>ROUND(E790*F790,2)</f>
        <v>0</v>
      </c>
      <c r="H790" s="187"/>
      <c r="I790" s="188">
        <f>ROUND(E790*H790,2)</f>
        <v>0</v>
      </c>
      <c r="J790" s="187"/>
      <c r="K790" s="188">
        <f>ROUND(E790*J790,2)</f>
        <v>0</v>
      </c>
      <c r="L790" s="188">
        <v>21</v>
      </c>
      <c r="M790" s="188">
        <f>G790*(1+L790/100)</f>
        <v>0</v>
      </c>
      <c r="N790" s="186">
        <v>1.0999999999999999E-2</v>
      </c>
      <c r="O790" s="186">
        <f>ROUND(E790*N790,2)</f>
        <v>2.76</v>
      </c>
      <c r="P790" s="186">
        <v>0</v>
      </c>
      <c r="Q790" s="186">
        <f>ROUND(E790*P790,2)</f>
        <v>0</v>
      </c>
      <c r="R790" s="188" t="s">
        <v>366</v>
      </c>
      <c r="S790" s="188" t="s">
        <v>320</v>
      </c>
      <c r="T790" s="189" t="s">
        <v>404</v>
      </c>
      <c r="U790" s="162">
        <v>0</v>
      </c>
      <c r="V790" s="162">
        <f>ROUND(E790*U790,2)</f>
        <v>0</v>
      </c>
      <c r="W790" s="162"/>
      <c r="X790" s="162" t="s">
        <v>367</v>
      </c>
      <c r="Y790" s="162" t="s">
        <v>322</v>
      </c>
      <c r="Z790" s="151"/>
      <c r="AA790" s="151"/>
      <c r="AB790" s="151"/>
      <c r="AC790" s="151"/>
      <c r="AD790" s="151"/>
      <c r="AE790" s="151"/>
      <c r="AF790" s="151"/>
      <c r="AG790" s="151" t="s">
        <v>368</v>
      </c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2" x14ac:dyDescent="0.2">
      <c r="A791" s="158"/>
      <c r="B791" s="159"/>
      <c r="C791" s="193" t="s">
        <v>1587</v>
      </c>
      <c r="D791" s="164"/>
      <c r="E791" s="165">
        <v>246</v>
      </c>
      <c r="F791" s="162"/>
      <c r="G791" s="162"/>
      <c r="H791" s="162"/>
      <c r="I791" s="162"/>
      <c r="J791" s="162"/>
      <c r="K791" s="162"/>
      <c r="L791" s="162"/>
      <c r="M791" s="162"/>
      <c r="N791" s="161"/>
      <c r="O791" s="161"/>
      <c r="P791" s="161"/>
      <c r="Q791" s="161"/>
      <c r="R791" s="162"/>
      <c r="S791" s="162"/>
      <c r="T791" s="162"/>
      <c r="U791" s="162"/>
      <c r="V791" s="162"/>
      <c r="W791" s="162"/>
      <c r="X791" s="162"/>
      <c r="Y791" s="162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4" t="s">
        <v>418</v>
      </c>
      <c r="D792" s="169"/>
      <c r="E792" s="170">
        <v>4.92</v>
      </c>
      <c r="F792" s="162"/>
      <c r="G792" s="162"/>
      <c r="H792" s="162"/>
      <c r="I792" s="162"/>
      <c r="J792" s="162"/>
      <c r="K792" s="162"/>
      <c r="L792" s="162"/>
      <c r="M792" s="162"/>
      <c r="N792" s="161"/>
      <c r="O792" s="161"/>
      <c r="P792" s="161"/>
      <c r="Q792" s="161"/>
      <c r="R792" s="162"/>
      <c r="S792" s="162"/>
      <c r="T792" s="162"/>
      <c r="U792" s="162"/>
      <c r="V792" s="162"/>
      <c r="W792" s="162"/>
      <c r="X792" s="162"/>
      <c r="Y792" s="162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4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x14ac:dyDescent="0.2">
      <c r="A793" s="176" t="s">
        <v>314</v>
      </c>
      <c r="B793" s="177" t="s">
        <v>165</v>
      </c>
      <c r="C793" s="191" t="s">
        <v>166</v>
      </c>
      <c r="D793" s="178"/>
      <c r="E793" s="179"/>
      <c r="F793" s="180"/>
      <c r="G793" s="180">
        <f>SUMIF(AG794:AG822,"&lt;&gt;NOR",G794:G822)</f>
        <v>0</v>
      </c>
      <c r="H793" s="180"/>
      <c r="I793" s="180">
        <f>SUM(I794:I822)</f>
        <v>0</v>
      </c>
      <c r="J793" s="180"/>
      <c r="K793" s="180">
        <f>SUM(K794:K822)</f>
        <v>0</v>
      </c>
      <c r="L793" s="180"/>
      <c r="M793" s="180">
        <f>SUM(M794:M822)</f>
        <v>0</v>
      </c>
      <c r="N793" s="179"/>
      <c r="O793" s="179">
        <f>SUM(O794:O822)</f>
        <v>44.1</v>
      </c>
      <c r="P793" s="179"/>
      <c r="Q793" s="179">
        <f>SUM(Q794:Q822)</f>
        <v>0</v>
      </c>
      <c r="R793" s="180"/>
      <c r="S793" s="180"/>
      <c r="T793" s="181"/>
      <c r="U793" s="175"/>
      <c r="V793" s="175">
        <f>SUM(V794:V822)</f>
        <v>1658.16</v>
      </c>
      <c r="W793" s="175"/>
      <c r="X793" s="175"/>
      <c r="Y793" s="175"/>
      <c r="AG793" t="s">
        <v>315</v>
      </c>
    </row>
    <row r="794" spans="1:60" ht="22.5" outlineLevel="1" x14ac:dyDescent="0.2">
      <c r="A794" s="183">
        <v>96</v>
      </c>
      <c r="B794" s="184" t="s">
        <v>1588</v>
      </c>
      <c r="C794" s="192" t="s">
        <v>1589</v>
      </c>
      <c r="D794" s="185" t="s">
        <v>333</v>
      </c>
      <c r="E794" s="186">
        <v>1710</v>
      </c>
      <c r="F794" s="187"/>
      <c r="G794" s="188">
        <f>ROUND(E794*F794,2)</f>
        <v>0</v>
      </c>
      <c r="H794" s="187"/>
      <c r="I794" s="188">
        <f>ROUND(E794*H794,2)</f>
        <v>0</v>
      </c>
      <c r="J794" s="187"/>
      <c r="K794" s="188">
        <f>ROUND(E794*J794,2)</f>
        <v>0</v>
      </c>
      <c r="L794" s="188">
        <v>21</v>
      </c>
      <c r="M794" s="188">
        <f>G794*(1+L794/100)</f>
        <v>0</v>
      </c>
      <c r="N794" s="186">
        <v>1.8380000000000001E-2</v>
      </c>
      <c r="O794" s="186">
        <f>ROUND(E794*N794,2)</f>
        <v>31.43</v>
      </c>
      <c r="P794" s="186">
        <v>0</v>
      </c>
      <c r="Q794" s="186">
        <f>ROUND(E794*P794,2)</f>
        <v>0</v>
      </c>
      <c r="R794" s="188" t="s">
        <v>1590</v>
      </c>
      <c r="S794" s="188" t="s">
        <v>320</v>
      </c>
      <c r="T794" s="189" t="s">
        <v>320</v>
      </c>
      <c r="U794" s="162">
        <v>0.123</v>
      </c>
      <c r="V794" s="162">
        <f>ROUND(E794*U794,2)</f>
        <v>210.33</v>
      </c>
      <c r="W794" s="162"/>
      <c r="X794" s="162" t="s">
        <v>321</v>
      </c>
      <c r="Y794" s="162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78" t="s">
        <v>1591</v>
      </c>
      <c r="D795" s="279"/>
      <c r="E795" s="279"/>
      <c r="F795" s="279"/>
      <c r="G795" s="279"/>
      <c r="H795" s="162"/>
      <c r="I795" s="162"/>
      <c r="J795" s="162"/>
      <c r="K795" s="162"/>
      <c r="L795" s="162"/>
      <c r="M795" s="162"/>
      <c r="N795" s="161"/>
      <c r="O795" s="161"/>
      <c r="P795" s="161"/>
      <c r="Q795" s="161"/>
      <c r="R795" s="162"/>
      <c r="S795" s="162"/>
      <c r="T795" s="162"/>
      <c r="U795" s="162"/>
      <c r="V795" s="162"/>
      <c r="W795" s="162"/>
      <c r="X795" s="162"/>
      <c r="Y795" s="162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282" t="s">
        <v>1592</v>
      </c>
      <c r="D796" s="283"/>
      <c r="E796" s="283"/>
      <c r="F796" s="283"/>
      <c r="G796" s="283"/>
      <c r="H796" s="162"/>
      <c r="I796" s="162"/>
      <c r="J796" s="162"/>
      <c r="K796" s="162"/>
      <c r="L796" s="162"/>
      <c r="M796" s="162"/>
      <c r="N796" s="161"/>
      <c r="O796" s="161"/>
      <c r="P796" s="161"/>
      <c r="Q796" s="161"/>
      <c r="R796" s="162"/>
      <c r="S796" s="162"/>
      <c r="T796" s="162"/>
      <c r="U796" s="162"/>
      <c r="V796" s="162"/>
      <c r="W796" s="162"/>
      <c r="X796" s="162"/>
      <c r="Y796" s="162"/>
      <c r="Z796" s="151"/>
      <c r="AA796" s="151"/>
      <c r="AB796" s="151"/>
      <c r="AC796" s="151"/>
      <c r="AD796" s="151"/>
      <c r="AE796" s="151"/>
      <c r="AF796" s="151"/>
      <c r="AG796" s="151" t="s">
        <v>344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2" x14ac:dyDescent="0.2">
      <c r="A797" s="158"/>
      <c r="B797" s="159"/>
      <c r="C797" s="193" t="s">
        <v>1593</v>
      </c>
      <c r="D797" s="164"/>
      <c r="E797" s="165"/>
      <c r="F797" s="162"/>
      <c r="G797" s="162"/>
      <c r="H797" s="162"/>
      <c r="I797" s="162"/>
      <c r="J797" s="162"/>
      <c r="K797" s="162"/>
      <c r="L797" s="162"/>
      <c r="M797" s="162"/>
      <c r="N797" s="161"/>
      <c r="O797" s="161"/>
      <c r="P797" s="161"/>
      <c r="Q797" s="161"/>
      <c r="R797" s="162"/>
      <c r="S797" s="162"/>
      <c r="T797" s="162"/>
      <c r="U797" s="162"/>
      <c r="V797" s="162"/>
      <c r="W797" s="162"/>
      <c r="X797" s="162"/>
      <c r="Y797" s="162"/>
      <c r="Z797" s="151"/>
      <c r="AA797" s="151"/>
      <c r="AB797" s="151"/>
      <c r="AC797" s="151"/>
      <c r="AD797" s="151"/>
      <c r="AE797" s="151"/>
      <c r="AF797" s="151"/>
      <c r="AG797" s="151" t="s">
        <v>327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3" x14ac:dyDescent="0.2">
      <c r="A798" s="158"/>
      <c r="B798" s="159"/>
      <c r="C798" s="193" t="s">
        <v>1594</v>
      </c>
      <c r="D798" s="164"/>
      <c r="E798" s="165">
        <v>360</v>
      </c>
      <c r="F798" s="162"/>
      <c r="G798" s="162"/>
      <c r="H798" s="162"/>
      <c r="I798" s="162"/>
      <c r="J798" s="162"/>
      <c r="K798" s="162"/>
      <c r="L798" s="162"/>
      <c r="M798" s="162"/>
      <c r="N798" s="161"/>
      <c r="O798" s="161"/>
      <c r="P798" s="161"/>
      <c r="Q798" s="161"/>
      <c r="R798" s="162"/>
      <c r="S798" s="162"/>
      <c r="T798" s="162"/>
      <c r="U798" s="162"/>
      <c r="V798" s="162"/>
      <c r="W798" s="162"/>
      <c r="X798" s="162"/>
      <c r="Y798" s="162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3" x14ac:dyDescent="0.2">
      <c r="A799" s="158"/>
      <c r="B799" s="159"/>
      <c r="C799" s="193" t="s">
        <v>1595</v>
      </c>
      <c r="D799" s="164"/>
      <c r="E799" s="165">
        <v>825</v>
      </c>
      <c r="F799" s="162"/>
      <c r="G799" s="162"/>
      <c r="H799" s="162"/>
      <c r="I799" s="162"/>
      <c r="J799" s="162"/>
      <c r="K799" s="162"/>
      <c r="L799" s="162"/>
      <c r="M799" s="162"/>
      <c r="N799" s="161"/>
      <c r="O799" s="161"/>
      <c r="P799" s="161"/>
      <c r="Q799" s="161"/>
      <c r="R799" s="162"/>
      <c r="S799" s="162"/>
      <c r="T799" s="162"/>
      <c r="U799" s="162"/>
      <c r="V799" s="162"/>
      <c r="W799" s="162"/>
      <c r="X799" s="162"/>
      <c r="Y799" s="162"/>
      <c r="Z799" s="151"/>
      <c r="AA799" s="151"/>
      <c r="AB799" s="151"/>
      <c r="AC799" s="151"/>
      <c r="AD799" s="151"/>
      <c r="AE799" s="151"/>
      <c r="AF799" s="151"/>
      <c r="AG799" s="151" t="s">
        <v>327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3" x14ac:dyDescent="0.2">
      <c r="A800" s="158"/>
      <c r="B800" s="159"/>
      <c r="C800" s="193" t="s">
        <v>1596</v>
      </c>
      <c r="D800" s="164"/>
      <c r="E800" s="165">
        <v>525</v>
      </c>
      <c r="F800" s="162"/>
      <c r="G800" s="162"/>
      <c r="H800" s="162"/>
      <c r="I800" s="162"/>
      <c r="J800" s="162"/>
      <c r="K800" s="162"/>
      <c r="L800" s="162"/>
      <c r="M800" s="162"/>
      <c r="N800" s="161"/>
      <c r="O800" s="161"/>
      <c r="P800" s="161"/>
      <c r="Q800" s="161"/>
      <c r="R800" s="162"/>
      <c r="S800" s="162"/>
      <c r="T800" s="162"/>
      <c r="U800" s="162"/>
      <c r="V800" s="162"/>
      <c r="W800" s="162"/>
      <c r="X800" s="162"/>
      <c r="Y800" s="162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 x14ac:dyDescent="0.2">
      <c r="A801" s="183">
        <v>97</v>
      </c>
      <c r="B801" s="184" t="s">
        <v>1597</v>
      </c>
      <c r="C801" s="192" t="s">
        <v>1598</v>
      </c>
      <c r="D801" s="185" t="s">
        <v>333</v>
      </c>
      <c r="E801" s="186">
        <v>5130</v>
      </c>
      <c r="F801" s="187"/>
      <c r="G801" s="188">
        <f>ROUND(E801*F801,2)</f>
        <v>0</v>
      </c>
      <c r="H801" s="187"/>
      <c r="I801" s="188">
        <f>ROUND(E801*H801,2)</f>
        <v>0</v>
      </c>
      <c r="J801" s="187"/>
      <c r="K801" s="188">
        <f>ROUND(E801*J801,2)</f>
        <v>0</v>
      </c>
      <c r="L801" s="188">
        <v>21</v>
      </c>
      <c r="M801" s="188">
        <f>G801*(1+L801/100)</f>
        <v>0</v>
      </c>
      <c r="N801" s="186">
        <v>8.1999999999999998E-4</v>
      </c>
      <c r="O801" s="186">
        <f>ROUND(E801*N801,2)</f>
        <v>4.21</v>
      </c>
      <c r="P801" s="186">
        <v>0</v>
      </c>
      <c r="Q801" s="186">
        <f>ROUND(E801*P801,2)</f>
        <v>0</v>
      </c>
      <c r="R801" s="188" t="s">
        <v>1590</v>
      </c>
      <c r="S801" s="188" t="s">
        <v>320</v>
      </c>
      <c r="T801" s="189" t="s">
        <v>320</v>
      </c>
      <c r="U801" s="162">
        <v>6.0000000000000001E-3</v>
      </c>
      <c r="V801" s="162">
        <f>ROUND(E801*U801,2)</f>
        <v>30.78</v>
      </c>
      <c r="W801" s="162"/>
      <c r="X801" s="162" t="s">
        <v>321</v>
      </c>
      <c r="Y801" s="162" t="s">
        <v>322</v>
      </c>
      <c r="Z801" s="151"/>
      <c r="AA801" s="151"/>
      <c r="AB801" s="151"/>
      <c r="AC801" s="151"/>
      <c r="AD801" s="151"/>
      <c r="AE801" s="151"/>
      <c r="AF801" s="151"/>
      <c r="AG801" s="151" t="s">
        <v>323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2" x14ac:dyDescent="0.2">
      <c r="A802" s="158"/>
      <c r="B802" s="159"/>
      <c r="C802" s="278" t="s">
        <v>1591</v>
      </c>
      <c r="D802" s="279"/>
      <c r="E802" s="279"/>
      <c r="F802" s="279"/>
      <c r="G802" s="279"/>
      <c r="H802" s="162"/>
      <c r="I802" s="162"/>
      <c r="J802" s="162"/>
      <c r="K802" s="162"/>
      <c r="L802" s="162"/>
      <c r="M802" s="162"/>
      <c r="N802" s="161"/>
      <c r="O802" s="161"/>
      <c r="P802" s="161"/>
      <c r="Q802" s="161"/>
      <c r="R802" s="162"/>
      <c r="S802" s="162"/>
      <c r="T802" s="162"/>
      <c r="U802" s="162"/>
      <c r="V802" s="162"/>
      <c r="W802" s="162"/>
      <c r="X802" s="162"/>
      <c r="Y802" s="162"/>
      <c r="Z802" s="151"/>
      <c r="AA802" s="151"/>
      <c r="AB802" s="151"/>
      <c r="AC802" s="151"/>
      <c r="AD802" s="151"/>
      <c r="AE802" s="151"/>
      <c r="AF802" s="151"/>
      <c r="AG802" s="151" t="s">
        <v>325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2" x14ac:dyDescent="0.2">
      <c r="A803" s="158"/>
      <c r="B803" s="159"/>
      <c r="C803" s="193" t="s">
        <v>1599</v>
      </c>
      <c r="D803" s="164"/>
      <c r="E803" s="165">
        <v>5130</v>
      </c>
      <c r="F803" s="162"/>
      <c r="G803" s="162"/>
      <c r="H803" s="162"/>
      <c r="I803" s="162"/>
      <c r="J803" s="162"/>
      <c r="K803" s="162"/>
      <c r="L803" s="162"/>
      <c r="M803" s="162"/>
      <c r="N803" s="161"/>
      <c r="O803" s="161"/>
      <c r="P803" s="161"/>
      <c r="Q803" s="161"/>
      <c r="R803" s="162"/>
      <c r="S803" s="162"/>
      <c r="T803" s="162"/>
      <c r="U803" s="162"/>
      <c r="V803" s="162"/>
      <c r="W803" s="162"/>
      <c r="X803" s="162"/>
      <c r="Y803" s="162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ht="22.5" outlineLevel="1" x14ac:dyDescent="0.2">
      <c r="A804" s="183">
        <v>98</v>
      </c>
      <c r="B804" s="184" t="s">
        <v>1600</v>
      </c>
      <c r="C804" s="192" t="s">
        <v>1601</v>
      </c>
      <c r="D804" s="185" t="s">
        <v>333</v>
      </c>
      <c r="E804" s="186">
        <v>1710</v>
      </c>
      <c r="F804" s="187"/>
      <c r="G804" s="188">
        <f>ROUND(E804*F804,2)</f>
        <v>0</v>
      </c>
      <c r="H804" s="187"/>
      <c r="I804" s="188">
        <f>ROUND(E804*H804,2)</f>
        <v>0</v>
      </c>
      <c r="J804" s="187"/>
      <c r="K804" s="188">
        <f>ROUND(E804*J804,2)</f>
        <v>0</v>
      </c>
      <c r="L804" s="188">
        <v>21</v>
      </c>
      <c r="M804" s="188">
        <f>G804*(1+L804/100)</f>
        <v>0</v>
      </c>
      <c r="N804" s="186">
        <v>0</v>
      </c>
      <c r="O804" s="186">
        <f>ROUND(E804*N804,2)</f>
        <v>0</v>
      </c>
      <c r="P804" s="186">
        <v>0</v>
      </c>
      <c r="Q804" s="186">
        <f>ROUND(E804*P804,2)</f>
        <v>0</v>
      </c>
      <c r="R804" s="188" t="s">
        <v>1590</v>
      </c>
      <c r="S804" s="188" t="s">
        <v>320</v>
      </c>
      <c r="T804" s="189" t="s">
        <v>320</v>
      </c>
      <c r="U804" s="162">
        <v>0.105</v>
      </c>
      <c r="V804" s="162">
        <f>ROUND(E804*U804,2)</f>
        <v>179.55</v>
      </c>
      <c r="W804" s="162"/>
      <c r="X804" s="162" t="s">
        <v>321</v>
      </c>
      <c r="Y804" s="162" t="s">
        <v>322</v>
      </c>
      <c r="Z804" s="151"/>
      <c r="AA804" s="151"/>
      <c r="AB804" s="151"/>
      <c r="AC804" s="151"/>
      <c r="AD804" s="151"/>
      <c r="AE804" s="151"/>
      <c r="AF804" s="151"/>
      <c r="AG804" s="151" t="s">
        <v>323</v>
      </c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2" x14ac:dyDescent="0.2">
      <c r="A805" s="158"/>
      <c r="B805" s="159"/>
      <c r="C805" s="193" t="s">
        <v>1602</v>
      </c>
      <c r="D805" s="164"/>
      <c r="E805" s="165">
        <v>1710</v>
      </c>
      <c r="F805" s="162"/>
      <c r="G805" s="162"/>
      <c r="H805" s="162"/>
      <c r="I805" s="162"/>
      <c r="J805" s="162"/>
      <c r="K805" s="162"/>
      <c r="L805" s="162"/>
      <c r="M805" s="162"/>
      <c r="N805" s="161"/>
      <c r="O805" s="161"/>
      <c r="P805" s="161"/>
      <c r="Q805" s="161"/>
      <c r="R805" s="162"/>
      <c r="S805" s="162"/>
      <c r="T805" s="162"/>
      <c r="U805" s="162"/>
      <c r="V805" s="162"/>
      <c r="W805" s="162"/>
      <c r="X805" s="162"/>
      <c r="Y805" s="162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83">
        <v>99</v>
      </c>
      <c r="B806" s="184" t="s">
        <v>1603</v>
      </c>
      <c r="C806" s="192" t="s">
        <v>1604</v>
      </c>
      <c r="D806" s="185" t="s">
        <v>333</v>
      </c>
      <c r="E806" s="186">
        <v>6991.5277500000002</v>
      </c>
      <c r="F806" s="187"/>
      <c r="G806" s="188">
        <f>ROUND(E806*F806,2)</f>
        <v>0</v>
      </c>
      <c r="H806" s="187"/>
      <c r="I806" s="188">
        <f>ROUND(E806*H806,2)</f>
        <v>0</v>
      </c>
      <c r="J806" s="187"/>
      <c r="K806" s="188">
        <f>ROUND(E806*J806,2)</f>
        <v>0</v>
      </c>
      <c r="L806" s="188">
        <v>21</v>
      </c>
      <c r="M806" s="188">
        <f>G806*(1+L806/100)</f>
        <v>0</v>
      </c>
      <c r="N806" s="186">
        <v>1.2099999999999999E-3</v>
      </c>
      <c r="O806" s="186">
        <f>ROUND(E806*N806,2)</f>
        <v>8.4600000000000009</v>
      </c>
      <c r="P806" s="186">
        <v>0</v>
      </c>
      <c r="Q806" s="186">
        <f>ROUND(E806*P806,2)</f>
        <v>0</v>
      </c>
      <c r="R806" s="188" t="s">
        <v>1590</v>
      </c>
      <c r="S806" s="188" t="s">
        <v>320</v>
      </c>
      <c r="T806" s="189" t="s">
        <v>320</v>
      </c>
      <c r="U806" s="162">
        <v>0.17699999999999999</v>
      </c>
      <c r="V806" s="162">
        <f>ROUND(E806*U806,2)</f>
        <v>1237.5</v>
      </c>
      <c r="W806" s="162"/>
      <c r="X806" s="162" t="s">
        <v>321</v>
      </c>
      <c r="Y806" s="162" t="s">
        <v>322</v>
      </c>
      <c r="Z806" s="151"/>
      <c r="AA806" s="151"/>
      <c r="AB806" s="151"/>
      <c r="AC806" s="151"/>
      <c r="AD806" s="151"/>
      <c r="AE806" s="151"/>
      <c r="AF806" s="151"/>
      <c r="AG806" s="151" t="s">
        <v>323</v>
      </c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2" x14ac:dyDescent="0.2">
      <c r="A807" s="158"/>
      <c r="B807" s="159"/>
      <c r="C807" s="193" t="s">
        <v>694</v>
      </c>
      <c r="D807" s="164"/>
      <c r="E807" s="165"/>
      <c r="F807" s="162"/>
      <c r="G807" s="162"/>
      <c r="H807" s="162"/>
      <c r="I807" s="162"/>
      <c r="J807" s="162"/>
      <c r="K807" s="162"/>
      <c r="L807" s="162"/>
      <c r="M807" s="162"/>
      <c r="N807" s="161"/>
      <c r="O807" s="161"/>
      <c r="P807" s="161"/>
      <c r="Q807" s="161"/>
      <c r="R807" s="162"/>
      <c r="S807" s="162"/>
      <c r="T807" s="162"/>
      <c r="U807" s="162"/>
      <c r="V807" s="162"/>
      <c r="W807" s="162"/>
      <c r="X807" s="162"/>
      <c r="Y807" s="162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3" t="s">
        <v>695</v>
      </c>
      <c r="D808" s="164"/>
      <c r="E808" s="165"/>
      <c r="F808" s="162"/>
      <c r="G808" s="162"/>
      <c r="H808" s="162"/>
      <c r="I808" s="162"/>
      <c r="J808" s="162"/>
      <c r="K808" s="162"/>
      <c r="L808" s="162"/>
      <c r="M808" s="162"/>
      <c r="N808" s="161"/>
      <c r="O808" s="161"/>
      <c r="P808" s="161"/>
      <c r="Q808" s="161"/>
      <c r="R808" s="162"/>
      <c r="S808" s="162"/>
      <c r="T808" s="162"/>
      <c r="U808" s="162"/>
      <c r="V808" s="162"/>
      <c r="W808" s="162"/>
      <c r="X808" s="162"/>
      <c r="Y808" s="162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3" t="s">
        <v>1605</v>
      </c>
      <c r="D809" s="164"/>
      <c r="E809" s="165">
        <v>1250.54</v>
      </c>
      <c r="F809" s="162"/>
      <c r="G809" s="162"/>
      <c r="H809" s="162"/>
      <c r="I809" s="162"/>
      <c r="J809" s="162"/>
      <c r="K809" s="162"/>
      <c r="L809" s="162"/>
      <c r="M809" s="162"/>
      <c r="N809" s="161"/>
      <c r="O809" s="161"/>
      <c r="P809" s="161"/>
      <c r="Q809" s="161"/>
      <c r="R809" s="162"/>
      <c r="S809" s="162"/>
      <c r="T809" s="162"/>
      <c r="U809" s="162"/>
      <c r="V809" s="162"/>
      <c r="W809" s="162"/>
      <c r="X809" s="162"/>
      <c r="Y809" s="162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3" t="s">
        <v>697</v>
      </c>
      <c r="D810" s="164"/>
      <c r="E810" s="165">
        <v>148.35</v>
      </c>
      <c r="F810" s="162"/>
      <c r="G810" s="162"/>
      <c r="H810" s="162"/>
      <c r="I810" s="162"/>
      <c r="J810" s="162"/>
      <c r="K810" s="162"/>
      <c r="L810" s="162"/>
      <c r="M810" s="162"/>
      <c r="N810" s="161"/>
      <c r="O810" s="161"/>
      <c r="P810" s="161"/>
      <c r="Q810" s="161"/>
      <c r="R810" s="162"/>
      <c r="S810" s="162"/>
      <c r="T810" s="162"/>
      <c r="U810" s="162"/>
      <c r="V810" s="162"/>
      <c r="W810" s="162"/>
      <c r="X810" s="162"/>
      <c r="Y810" s="162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3" t="s">
        <v>698</v>
      </c>
      <c r="D811" s="164"/>
      <c r="E811" s="165"/>
      <c r="F811" s="162"/>
      <c r="G811" s="162"/>
      <c r="H811" s="162"/>
      <c r="I811" s="162"/>
      <c r="J811" s="162"/>
      <c r="K811" s="162"/>
      <c r="L811" s="162"/>
      <c r="M811" s="162"/>
      <c r="N811" s="161"/>
      <c r="O811" s="161"/>
      <c r="P811" s="161"/>
      <c r="Q811" s="161"/>
      <c r="R811" s="162"/>
      <c r="S811" s="162"/>
      <c r="T811" s="162"/>
      <c r="U811" s="162"/>
      <c r="V811" s="162"/>
      <c r="W811" s="162"/>
      <c r="X811" s="162"/>
      <c r="Y811" s="162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3" t="s">
        <v>1605</v>
      </c>
      <c r="D812" s="164"/>
      <c r="E812" s="165">
        <v>1250.54</v>
      </c>
      <c r="F812" s="162"/>
      <c r="G812" s="162"/>
      <c r="H812" s="162"/>
      <c r="I812" s="162"/>
      <c r="J812" s="162"/>
      <c r="K812" s="162"/>
      <c r="L812" s="162"/>
      <c r="M812" s="162"/>
      <c r="N812" s="161"/>
      <c r="O812" s="161"/>
      <c r="P812" s="161"/>
      <c r="Q812" s="161"/>
      <c r="R812" s="162"/>
      <c r="S812" s="162"/>
      <c r="T812" s="162"/>
      <c r="U812" s="162"/>
      <c r="V812" s="162"/>
      <c r="W812" s="162"/>
      <c r="X812" s="162"/>
      <c r="Y812" s="162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3" t="s">
        <v>699</v>
      </c>
      <c r="D813" s="164"/>
      <c r="E813" s="165">
        <v>147.62</v>
      </c>
      <c r="F813" s="162"/>
      <c r="G813" s="162"/>
      <c r="H813" s="162"/>
      <c r="I813" s="162"/>
      <c r="J813" s="162"/>
      <c r="K813" s="162"/>
      <c r="L813" s="162"/>
      <c r="M813" s="162"/>
      <c r="N813" s="161"/>
      <c r="O813" s="161"/>
      <c r="P813" s="161"/>
      <c r="Q813" s="161"/>
      <c r="R813" s="162"/>
      <c r="S813" s="162"/>
      <c r="T813" s="162"/>
      <c r="U813" s="162"/>
      <c r="V813" s="162"/>
      <c r="W813" s="162"/>
      <c r="X813" s="162"/>
      <c r="Y813" s="162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3" t="s">
        <v>700</v>
      </c>
      <c r="D814" s="164"/>
      <c r="E814" s="165"/>
      <c r="F814" s="162"/>
      <c r="G814" s="162"/>
      <c r="H814" s="162"/>
      <c r="I814" s="162"/>
      <c r="J814" s="162"/>
      <c r="K814" s="162"/>
      <c r="L814" s="162"/>
      <c r="M814" s="162"/>
      <c r="N814" s="161"/>
      <c r="O814" s="161"/>
      <c r="P814" s="161"/>
      <c r="Q814" s="161"/>
      <c r="R814" s="162"/>
      <c r="S814" s="162"/>
      <c r="T814" s="162"/>
      <c r="U814" s="162"/>
      <c r="V814" s="162"/>
      <c r="W814" s="162"/>
      <c r="X814" s="162"/>
      <c r="Y814" s="162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3" t="s">
        <v>1605</v>
      </c>
      <c r="D815" s="164"/>
      <c r="E815" s="165">
        <v>1250.54</v>
      </c>
      <c r="F815" s="162"/>
      <c r="G815" s="162"/>
      <c r="H815" s="162"/>
      <c r="I815" s="162"/>
      <c r="J815" s="162"/>
      <c r="K815" s="162"/>
      <c r="L815" s="162"/>
      <c r="M815" s="162"/>
      <c r="N815" s="161"/>
      <c r="O815" s="161"/>
      <c r="P815" s="161"/>
      <c r="Q815" s="161"/>
      <c r="R815" s="162"/>
      <c r="S815" s="162"/>
      <c r="T815" s="162"/>
      <c r="U815" s="162"/>
      <c r="V815" s="162"/>
      <c r="W815" s="162"/>
      <c r="X815" s="162"/>
      <c r="Y815" s="162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3" x14ac:dyDescent="0.2">
      <c r="A816" s="158"/>
      <c r="B816" s="159"/>
      <c r="C816" s="193" t="s">
        <v>699</v>
      </c>
      <c r="D816" s="164"/>
      <c r="E816" s="165">
        <v>147.62</v>
      </c>
      <c r="F816" s="162"/>
      <c r="G816" s="162"/>
      <c r="H816" s="162"/>
      <c r="I816" s="162"/>
      <c r="J816" s="162"/>
      <c r="K816" s="162"/>
      <c r="L816" s="162"/>
      <c r="M816" s="162"/>
      <c r="N816" s="161"/>
      <c r="O816" s="161"/>
      <c r="P816" s="161"/>
      <c r="Q816" s="161"/>
      <c r="R816" s="162"/>
      <c r="S816" s="162"/>
      <c r="T816" s="162"/>
      <c r="U816" s="162"/>
      <c r="V816" s="162"/>
      <c r="W816" s="162"/>
      <c r="X816" s="162"/>
      <c r="Y816" s="162"/>
      <c r="Z816" s="151"/>
      <c r="AA816" s="151"/>
      <c r="AB816" s="151"/>
      <c r="AC816" s="151"/>
      <c r="AD816" s="151"/>
      <c r="AE816" s="151"/>
      <c r="AF816" s="151"/>
      <c r="AG816" s="151" t="s">
        <v>327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3" x14ac:dyDescent="0.2">
      <c r="A817" s="158"/>
      <c r="B817" s="159"/>
      <c r="C817" s="193" t="s">
        <v>701</v>
      </c>
      <c r="D817" s="164"/>
      <c r="E817" s="165"/>
      <c r="F817" s="162"/>
      <c r="G817" s="162"/>
      <c r="H817" s="162"/>
      <c r="I817" s="162"/>
      <c r="J817" s="162"/>
      <c r="K817" s="162"/>
      <c r="L817" s="162"/>
      <c r="M817" s="162"/>
      <c r="N817" s="161"/>
      <c r="O817" s="161"/>
      <c r="P817" s="161"/>
      <c r="Q817" s="161"/>
      <c r="R817" s="162"/>
      <c r="S817" s="162"/>
      <c r="T817" s="162"/>
      <c r="U817" s="162"/>
      <c r="V817" s="162"/>
      <c r="W817" s="162"/>
      <c r="X817" s="162"/>
      <c r="Y817" s="162"/>
      <c r="Z817" s="151"/>
      <c r="AA817" s="151"/>
      <c r="AB817" s="151"/>
      <c r="AC817" s="151"/>
      <c r="AD817" s="151"/>
      <c r="AE817" s="151"/>
      <c r="AF817" s="151"/>
      <c r="AG817" s="151" t="s">
        <v>327</v>
      </c>
      <c r="AH817" s="151">
        <v>0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3" x14ac:dyDescent="0.2">
      <c r="A818" s="158"/>
      <c r="B818" s="159"/>
      <c r="C818" s="193" t="s">
        <v>1605</v>
      </c>
      <c r="D818" s="164"/>
      <c r="E818" s="165">
        <v>1250.54</v>
      </c>
      <c r="F818" s="162"/>
      <c r="G818" s="162"/>
      <c r="H818" s="162"/>
      <c r="I818" s="162"/>
      <c r="J818" s="162"/>
      <c r="K818" s="162"/>
      <c r="L818" s="162"/>
      <c r="M818" s="162"/>
      <c r="N818" s="161"/>
      <c r="O818" s="161"/>
      <c r="P818" s="161"/>
      <c r="Q818" s="161"/>
      <c r="R818" s="162"/>
      <c r="S818" s="162"/>
      <c r="T818" s="162"/>
      <c r="U818" s="162"/>
      <c r="V818" s="162"/>
      <c r="W818" s="162"/>
      <c r="X818" s="162"/>
      <c r="Y818" s="162"/>
      <c r="Z818" s="151"/>
      <c r="AA818" s="151"/>
      <c r="AB818" s="151"/>
      <c r="AC818" s="151"/>
      <c r="AD818" s="151"/>
      <c r="AE818" s="151"/>
      <c r="AF818" s="151"/>
      <c r="AG818" s="151" t="s">
        <v>327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3" x14ac:dyDescent="0.2">
      <c r="A819" s="158"/>
      <c r="B819" s="159"/>
      <c r="C819" s="193" t="s">
        <v>699</v>
      </c>
      <c r="D819" s="164"/>
      <c r="E819" s="165">
        <v>147.62</v>
      </c>
      <c r="F819" s="162"/>
      <c r="G819" s="162"/>
      <c r="H819" s="162"/>
      <c r="I819" s="162"/>
      <c r="J819" s="162"/>
      <c r="K819" s="162"/>
      <c r="L819" s="162"/>
      <c r="M819" s="162"/>
      <c r="N819" s="161"/>
      <c r="O819" s="161"/>
      <c r="P819" s="161"/>
      <c r="Q819" s="161"/>
      <c r="R819" s="162"/>
      <c r="S819" s="162"/>
      <c r="T819" s="162"/>
      <c r="U819" s="162"/>
      <c r="V819" s="162"/>
      <c r="W819" s="162"/>
      <c r="X819" s="162"/>
      <c r="Y819" s="162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3" t="s">
        <v>702</v>
      </c>
      <c r="D820" s="164"/>
      <c r="E820" s="165"/>
      <c r="F820" s="162"/>
      <c r="G820" s="162"/>
      <c r="H820" s="162"/>
      <c r="I820" s="162"/>
      <c r="J820" s="162"/>
      <c r="K820" s="162"/>
      <c r="L820" s="162"/>
      <c r="M820" s="162"/>
      <c r="N820" s="161"/>
      <c r="O820" s="161"/>
      <c r="P820" s="161"/>
      <c r="Q820" s="161"/>
      <c r="R820" s="162"/>
      <c r="S820" s="162"/>
      <c r="T820" s="162"/>
      <c r="U820" s="162"/>
      <c r="V820" s="162"/>
      <c r="W820" s="162"/>
      <c r="X820" s="162"/>
      <c r="Y820" s="162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3" x14ac:dyDescent="0.2">
      <c r="A821" s="158"/>
      <c r="B821" s="159"/>
      <c r="C821" s="193" t="s">
        <v>1605</v>
      </c>
      <c r="D821" s="164"/>
      <c r="E821" s="165">
        <v>1250.54</v>
      </c>
      <c r="F821" s="162"/>
      <c r="G821" s="162"/>
      <c r="H821" s="162"/>
      <c r="I821" s="162"/>
      <c r="J821" s="162"/>
      <c r="K821" s="162"/>
      <c r="L821" s="162"/>
      <c r="M821" s="162"/>
      <c r="N821" s="161"/>
      <c r="O821" s="161"/>
      <c r="P821" s="161"/>
      <c r="Q821" s="161"/>
      <c r="R821" s="162"/>
      <c r="S821" s="162"/>
      <c r="T821" s="162"/>
      <c r="U821" s="162"/>
      <c r="V821" s="162"/>
      <c r="W821" s="162"/>
      <c r="X821" s="162"/>
      <c r="Y821" s="162"/>
      <c r="Z821" s="151"/>
      <c r="AA821" s="151"/>
      <c r="AB821" s="151"/>
      <c r="AC821" s="151"/>
      <c r="AD821" s="151"/>
      <c r="AE821" s="151"/>
      <c r="AF821" s="151"/>
      <c r="AG821" s="151" t="s">
        <v>327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3" x14ac:dyDescent="0.2">
      <c r="A822" s="158"/>
      <c r="B822" s="159"/>
      <c r="C822" s="193" t="s">
        <v>699</v>
      </c>
      <c r="D822" s="164"/>
      <c r="E822" s="165">
        <v>147.62</v>
      </c>
      <c r="F822" s="162"/>
      <c r="G822" s="162"/>
      <c r="H822" s="162"/>
      <c r="I822" s="162"/>
      <c r="J822" s="162"/>
      <c r="K822" s="162"/>
      <c r="L822" s="162"/>
      <c r="M822" s="162"/>
      <c r="N822" s="161"/>
      <c r="O822" s="161"/>
      <c r="P822" s="161"/>
      <c r="Q822" s="161"/>
      <c r="R822" s="162"/>
      <c r="S822" s="162"/>
      <c r="T822" s="162"/>
      <c r="U822" s="162"/>
      <c r="V822" s="162"/>
      <c r="W822" s="162"/>
      <c r="X822" s="162"/>
      <c r="Y822" s="162"/>
      <c r="Z822" s="151"/>
      <c r="AA822" s="151"/>
      <c r="AB822" s="151"/>
      <c r="AC822" s="151"/>
      <c r="AD822" s="151"/>
      <c r="AE822" s="151"/>
      <c r="AF822" s="151"/>
      <c r="AG822" s="151" t="s">
        <v>327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x14ac:dyDescent="0.2">
      <c r="A823" s="176" t="s">
        <v>314</v>
      </c>
      <c r="B823" s="177" t="s">
        <v>167</v>
      </c>
      <c r="C823" s="191" t="s">
        <v>168</v>
      </c>
      <c r="D823" s="178"/>
      <c r="E823" s="179"/>
      <c r="F823" s="180"/>
      <c r="G823" s="180">
        <f>SUMIF(AG824:AG949,"&lt;&gt;NOR",G824:G949)</f>
        <v>0</v>
      </c>
      <c r="H823" s="180"/>
      <c r="I823" s="180">
        <f>SUM(I824:I949)</f>
        <v>0</v>
      </c>
      <c r="J823" s="180"/>
      <c r="K823" s="180">
        <f>SUM(K824:K949)</f>
        <v>0</v>
      </c>
      <c r="L823" s="180"/>
      <c r="M823" s="180">
        <f>SUM(M824:M949)</f>
        <v>0</v>
      </c>
      <c r="N823" s="179"/>
      <c r="O823" s="179">
        <f>SUM(O824:O949)</f>
        <v>0</v>
      </c>
      <c r="P823" s="179"/>
      <c r="Q823" s="179">
        <f>SUM(Q824:Q949)</f>
        <v>0</v>
      </c>
      <c r="R823" s="180"/>
      <c r="S823" s="180"/>
      <c r="T823" s="181"/>
      <c r="U823" s="175"/>
      <c r="V823" s="175">
        <f>SUM(V824:V949)</f>
        <v>1167.5999999999999</v>
      </c>
      <c r="W823" s="175"/>
      <c r="X823" s="175"/>
      <c r="Y823" s="175"/>
      <c r="AG823" t="s">
        <v>315</v>
      </c>
    </row>
    <row r="824" spans="1:60" ht="33.75" outlineLevel="1" x14ac:dyDescent="0.2">
      <c r="A824" s="183">
        <v>100</v>
      </c>
      <c r="B824" s="184" t="s">
        <v>1606</v>
      </c>
      <c r="C824" s="192" t="s">
        <v>1607</v>
      </c>
      <c r="D824" s="185" t="s">
        <v>333</v>
      </c>
      <c r="E824" s="186">
        <v>8400</v>
      </c>
      <c r="F824" s="187"/>
      <c r="G824" s="188">
        <f>ROUND(E824*F824,2)</f>
        <v>0</v>
      </c>
      <c r="H824" s="187"/>
      <c r="I824" s="188">
        <f>ROUND(E824*H824,2)</f>
        <v>0</v>
      </c>
      <c r="J824" s="187"/>
      <c r="K824" s="188">
        <f>ROUND(E824*J824,2)</f>
        <v>0</v>
      </c>
      <c r="L824" s="188">
        <v>21</v>
      </c>
      <c r="M824" s="188">
        <f>G824*(1+L824/100)</f>
        <v>0</v>
      </c>
      <c r="N824" s="186">
        <v>0</v>
      </c>
      <c r="O824" s="186">
        <f>ROUND(E824*N824,2)</f>
        <v>0</v>
      </c>
      <c r="P824" s="186">
        <v>0</v>
      </c>
      <c r="Q824" s="186">
        <f>ROUND(E824*P824,2)</f>
        <v>0</v>
      </c>
      <c r="R824" s="188" t="s">
        <v>319</v>
      </c>
      <c r="S824" s="188" t="s">
        <v>320</v>
      </c>
      <c r="T824" s="189" t="s">
        <v>320</v>
      </c>
      <c r="U824" s="162">
        <v>0.13900000000000001</v>
      </c>
      <c r="V824" s="162">
        <f>ROUND(E824*U824,2)</f>
        <v>1167.5999999999999</v>
      </c>
      <c r="W824" s="162"/>
      <c r="X824" s="162" t="s">
        <v>321</v>
      </c>
      <c r="Y824" s="162" t="s">
        <v>322</v>
      </c>
      <c r="Z824" s="151"/>
      <c r="AA824" s="151"/>
      <c r="AB824" s="151"/>
      <c r="AC824" s="151"/>
      <c r="AD824" s="151"/>
      <c r="AE824" s="151"/>
      <c r="AF824" s="151"/>
      <c r="AG824" s="151" t="s">
        <v>323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3" t="s">
        <v>1608</v>
      </c>
      <c r="D825" s="164"/>
      <c r="E825" s="165"/>
      <c r="F825" s="162"/>
      <c r="G825" s="162"/>
      <c r="H825" s="162"/>
      <c r="I825" s="162"/>
      <c r="J825" s="162"/>
      <c r="K825" s="162"/>
      <c r="L825" s="162"/>
      <c r="M825" s="162"/>
      <c r="N825" s="161"/>
      <c r="O825" s="161"/>
      <c r="P825" s="161"/>
      <c r="Q825" s="161"/>
      <c r="R825" s="162"/>
      <c r="S825" s="162"/>
      <c r="T825" s="162"/>
      <c r="U825" s="162"/>
      <c r="V825" s="162"/>
      <c r="W825" s="162"/>
      <c r="X825" s="162"/>
      <c r="Y825" s="162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3" t="s">
        <v>1609</v>
      </c>
      <c r="D826" s="164"/>
      <c r="E826" s="165">
        <v>8400</v>
      </c>
      <c r="F826" s="162"/>
      <c r="G826" s="162"/>
      <c r="H826" s="162"/>
      <c r="I826" s="162"/>
      <c r="J826" s="162"/>
      <c r="K826" s="162"/>
      <c r="L826" s="162"/>
      <c r="M826" s="162"/>
      <c r="N826" s="161"/>
      <c r="O826" s="161"/>
      <c r="P826" s="161"/>
      <c r="Q826" s="161"/>
      <c r="R826" s="162"/>
      <c r="S826" s="162"/>
      <c r="T826" s="162"/>
      <c r="U826" s="162"/>
      <c r="V826" s="162"/>
      <c r="W826" s="162"/>
      <c r="X826" s="162"/>
      <c r="Y826" s="162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ht="22.5" outlineLevel="1" x14ac:dyDescent="0.2">
      <c r="A827" s="183">
        <v>101</v>
      </c>
      <c r="B827" s="184" t="s">
        <v>1610</v>
      </c>
      <c r="C827" s="192" t="s">
        <v>1611</v>
      </c>
      <c r="D827" s="185" t="s">
        <v>318</v>
      </c>
      <c r="E827" s="186">
        <v>4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6">
        <v>0</v>
      </c>
      <c r="O827" s="186">
        <f>ROUND(E827*N827,2)</f>
        <v>0</v>
      </c>
      <c r="P827" s="186">
        <v>0</v>
      </c>
      <c r="Q827" s="186">
        <f>ROUND(E827*P827,2)</f>
        <v>0</v>
      </c>
      <c r="R827" s="188"/>
      <c r="S827" s="188" t="s">
        <v>403</v>
      </c>
      <c r="T827" s="189" t="s">
        <v>987</v>
      </c>
      <c r="U827" s="162">
        <v>0</v>
      </c>
      <c r="V827" s="162">
        <f>ROUND(E827*U827,2)</f>
        <v>0</v>
      </c>
      <c r="W827" s="162"/>
      <c r="X827" s="162" t="s">
        <v>321</v>
      </c>
      <c r="Y827" s="162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80" t="s">
        <v>1612</v>
      </c>
      <c r="D828" s="281"/>
      <c r="E828" s="281"/>
      <c r="F828" s="281"/>
      <c r="G828" s="281"/>
      <c r="H828" s="162"/>
      <c r="I828" s="162"/>
      <c r="J828" s="162"/>
      <c r="K828" s="162"/>
      <c r="L828" s="162"/>
      <c r="M828" s="162"/>
      <c r="N828" s="161"/>
      <c r="O828" s="161"/>
      <c r="P828" s="161"/>
      <c r="Q828" s="161"/>
      <c r="R828" s="162"/>
      <c r="S828" s="162"/>
      <c r="T828" s="162"/>
      <c r="U828" s="162"/>
      <c r="V828" s="162"/>
      <c r="W828" s="162"/>
      <c r="X828" s="162"/>
      <c r="Y828" s="162"/>
      <c r="Z828" s="151"/>
      <c r="AA828" s="151"/>
      <c r="AB828" s="151"/>
      <c r="AC828" s="151"/>
      <c r="AD828" s="151"/>
      <c r="AE828" s="151"/>
      <c r="AF828" s="151"/>
      <c r="AG828" s="151" t="s">
        <v>344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82" t="s">
        <v>1613</v>
      </c>
      <c r="D829" s="283"/>
      <c r="E829" s="283"/>
      <c r="F829" s="283"/>
      <c r="G829" s="283"/>
      <c r="H829" s="162"/>
      <c r="I829" s="162"/>
      <c r="J829" s="162"/>
      <c r="K829" s="162"/>
      <c r="L829" s="162"/>
      <c r="M829" s="162"/>
      <c r="N829" s="161"/>
      <c r="O829" s="161"/>
      <c r="P829" s="161"/>
      <c r="Q829" s="161"/>
      <c r="R829" s="162"/>
      <c r="S829" s="162"/>
      <c r="T829" s="162"/>
      <c r="U829" s="162"/>
      <c r="V829" s="162"/>
      <c r="W829" s="162"/>
      <c r="X829" s="162"/>
      <c r="Y829" s="162"/>
      <c r="Z829" s="151"/>
      <c r="AA829" s="151"/>
      <c r="AB829" s="151"/>
      <c r="AC829" s="151"/>
      <c r="AD829" s="151"/>
      <c r="AE829" s="151"/>
      <c r="AF829" s="151"/>
      <c r="AG829" s="151" t="s">
        <v>344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82" t="s">
        <v>1614</v>
      </c>
      <c r="D830" s="283"/>
      <c r="E830" s="283"/>
      <c r="F830" s="283"/>
      <c r="G830" s="283"/>
      <c r="H830" s="162"/>
      <c r="I830" s="162"/>
      <c r="J830" s="162"/>
      <c r="K830" s="162"/>
      <c r="L830" s="162"/>
      <c r="M830" s="162"/>
      <c r="N830" s="161"/>
      <c r="O830" s="161"/>
      <c r="P830" s="161"/>
      <c r="Q830" s="161"/>
      <c r="R830" s="162"/>
      <c r="S830" s="162"/>
      <c r="T830" s="162"/>
      <c r="U830" s="162"/>
      <c r="V830" s="162"/>
      <c r="W830" s="162"/>
      <c r="X830" s="162"/>
      <c r="Y830" s="162"/>
      <c r="Z830" s="151"/>
      <c r="AA830" s="151"/>
      <c r="AB830" s="151"/>
      <c r="AC830" s="151"/>
      <c r="AD830" s="151"/>
      <c r="AE830" s="151"/>
      <c r="AF830" s="151"/>
      <c r="AG830" s="151" t="s">
        <v>344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2" x14ac:dyDescent="0.2">
      <c r="A831" s="158"/>
      <c r="B831" s="159"/>
      <c r="C831" s="193" t="s">
        <v>1615</v>
      </c>
      <c r="D831" s="164"/>
      <c r="E831" s="165"/>
      <c r="F831" s="162"/>
      <c r="G831" s="162"/>
      <c r="H831" s="162"/>
      <c r="I831" s="162"/>
      <c r="J831" s="162"/>
      <c r="K831" s="162"/>
      <c r="L831" s="162"/>
      <c r="M831" s="162"/>
      <c r="N831" s="161"/>
      <c r="O831" s="161"/>
      <c r="P831" s="161"/>
      <c r="Q831" s="161"/>
      <c r="R831" s="162"/>
      <c r="S831" s="162"/>
      <c r="T831" s="162"/>
      <c r="U831" s="162"/>
      <c r="V831" s="162"/>
      <c r="W831" s="162"/>
      <c r="X831" s="162"/>
      <c r="Y831" s="162"/>
      <c r="Z831" s="151"/>
      <c r="AA831" s="151"/>
      <c r="AB831" s="151"/>
      <c r="AC831" s="151"/>
      <c r="AD831" s="151"/>
      <c r="AE831" s="151"/>
      <c r="AF831" s="151"/>
      <c r="AG831" s="151" t="s">
        <v>327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3" x14ac:dyDescent="0.2">
      <c r="A832" s="158"/>
      <c r="B832" s="159"/>
      <c r="C832" s="193" t="s">
        <v>1561</v>
      </c>
      <c r="D832" s="164"/>
      <c r="E832" s="165">
        <v>4</v>
      </c>
      <c r="F832" s="162"/>
      <c r="G832" s="162"/>
      <c r="H832" s="162"/>
      <c r="I832" s="162"/>
      <c r="J832" s="162"/>
      <c r="K832" s="162"/>
      <c r="L832" s="162"/>
      <c r="M832" s="162"/>
      <c r="N832" s="161"/>
      <c r="O832" s="161"/>
      <c r="P832" s="161"/>
      <c r="Q832" s="161"/>
      <c r="R832" s="162"/>
      <c r="S832" s="162"/>
      <c r="T832" s="162"/>
      <c r="U832" s="162"/>
      <c r="V832" s="162"/>
      <c r="W832" s="162"/>
      <c r="X832" s="162"/>
      <c r="Y832" s="162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83">
        <v>102</v>
      </c>
      <c r="B833" s="184" t="s">
        <v>1616</v>
      </c>
      <c r="C833" s="192" t="s">
        <v>1617</v>
      </c>
      <c r="D833" s="185" t="s">
        <v>318</v>
      </c>
      <c r="E833" s="186">
        <v>24</v>
      </c>
      <c r="F833" s="187"/>
      <c r="G833" s="188">
        <f>ROUND(E833*F833,2)</f>
        <v>0</v>
      </c>
      <c r="H833" s="187"/>
      <c r="I833" s="188">
        <f>ROUND(E833*H833,2)</f>
        <v>0</v>
      </c>
      <c r="J833" s="187"/>
      <c r="K833" s="188">
        <f>ROUND(E833*J833,2)</f>
        <v>0</v>
      </c>
      <c r="L833" s="188">
        <v>21</v>
      </c>
      <c r="M833" s="188">
        <f>G833*(1+L833/100)</f>
        <v>0</v>
      </c>
      <c r="N833" s="186">
        <v>0</v>
      </c>
      <c r="O833" s="186">
        <f>ROUND(E833*N833,2)</f>
        <v>0</v>
      </c>
      <c r="P833" s="186">
        <v>0</v>
      </c>
      <c r="Q833" s="186">
        <f>ROUND(E833*P833,2)</f>
        <v>0</v>
      </c>
      <c r="R833" s="188"/>
      <c r="S833" s="188" t="s">
        <v>403</v>
      </c>
      <c r="T833" s="189" t="s">
        <v>987</v>
      </c>
      <c r="U833" s="162">
        <v>0</v>
      </c>
      <c r="V833" s="162">
        <f>ROUND(E833*U833,2)</f>
        <v>0</v>
      </c>
      <c r="W833" s="162"/>
      <c r="X833" s="162" t="s">
        <v>321</v>
      </c>
      <c r="Y833" s="162" t="s">
        <v>322</v>
      </c>
      <c r="Z833" s="151"/>
      <c r="AA833" s="151"/>
      <c r="AB833" s="151"/>
      <c r="AC833" s="151"/>
      <c r="AD833" s="151"/>
      <c r="AE833" s="151"/>
      <c r="AF833" s="151"/>
      <c r="AG833" s="151" t="s">
        <v>323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2" x14ac:dyDescent="0.2">
      <c r="A834" s="158"/>
      <c r="B834" s="159"/>
      <c r="C834" s="280" t="s">
        <v>1618</v>
      </c>
      <c r="D834" s="281"/>
      <c r="E834" s="281"/>
      <c r="F834" s="281"/>
      <c r="G834" s="281"/>
      <c r="H834" s="162"/>
      <c r="I834" s="162"/>
      <c r="J834" s="162"/>
      <c r="K834" s="162"/>
      <c r="L834" s="162"/>
      <c r="M834" s="162"/>
      <c r="N834" s="161"/>
      <c r="O834" s="161"/>
      <c r="P834" s="161"/>
      <c r="Q834" s="161"/>
      <c r="R834" s="162"/>
      <c r="S834" s="162"/>
      <c r="T834" s="162"/>
      <c r="U834" s="162"/>
      <c r="V834" s="162"/>
      <c r="W834" s="162"/>
      <c r="X834" s="162"/>
      <c r="Y834" s="162"/>
      <c r="Z834" s="151"/>
      <c r="AA834" s="151"/>
      <c r="AB834" s="151"/>
      <c r="AC834" s="151"/>
      <c r="AD834" s="151"/>
      <c r="AE834" s="151"/>
      <c r="AF834" s="151"/>
      <c r="AG834" s="151" t="s">
        <v>344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3" x14ac:dyDescent="0.2">
      <c r="A835" s="158"/>
      <c r="B835" s="159"/>
      <c r="C835" s="282" t="s">
        <v>1619</v>
      </c>
      <c r="D835" s="283"/>
      <c r="E835" s="283"/>
      <c r="F835" s="283"/>
      <c r="G835" s="283"/>
      <c r="H835" s="162"/>
      <c r="I835" s="162"/>
      <c r="J835" s="162"/>
      <c r="K835" s="162"/>
      <c r="L835" s="162"/>
      <c r="M835" s="162"/>
      <c r="N835" s="161"/>
      <c r="O835" s="161"/>
      <c r="P835" s="161"/>
      <c r="Q835" s="161"/>
      <c r="R835" s="162"/>
      <c r="S835" s="162"/>
      <c r="T835" s="162"/>
      <c r="U835" s="162"/>
      <c r="V835" s="162"/>
      <c r="W835" s="162"/>
      <c r="X835" s="162"/>
      <c r="Y835" s="162"/>
      <c r="Z835" s="151"/>
      <c r="AA835" s="151"/>
      <c r="AB835" s="151"/>
      <c r="AC835" s="151"/>
      <c r="AD835" s="151"/>
      <c r="AE835" s="151"/>
      <c r="AF835" s="151"/>
      <c r="AG835" s="151" t="s">
        <v>344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82" t="s">
        <v>1620</v>
      </c>
      <c r="D836" s="283"/>
      <c r="E836" s="283"/>
      <c r="F836" s="283"/>
      <c r="G836" s="283"/>
      <c r="H836" s="162"/>
      <c r="I836" s="162"/>
      <c r="J836" s="162"/>
      <c r="K836" s="162"/>
      <c r="L836" s="162"/>
      <c r="M836" s="162"/>
      <c r="N836" s="161"/>
      <c r="O836" s="161"/>
      <c r="P836" s="161"/>
      <c r="Q836" s="161"/>
      <c r="R836" s="162"/>
      <c r="S836" s="162"/>
      <c r="T836" s="162"/>
      <c r="U836" s="162"/>
      <c r="V836" s="162"/>
      <c r="W836" s="162"/>
      <c r="X836" s="162"/>
      <c r="Y836" s="162"/>
      <c r="Z836" s="151"/>
      <c r="AA836" s="151"/>
      <c r="AB836" s="151"/>
      <c r="AC836" s="151"/>
      <c r="AD836" s="151"/>
      <c r="AE836" s="151"/>
      <c r="AF836" s="151"/>
      <c r="AG836" s="151" t="s">
        <v>344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82" t="s">
        <v>1621</v>
      </c>
      <c r="D837" s="283"/>
      <c r="E837" s="283"/>
      <c r="F837" s="283"/>
      <c r="G837" s="283"/>
      <c r="H837" s="162"/>
      <c r="I837" s="162"/>
      <c r="J837" s="162"/>
      <c r="K837" s="162"/>
      <c r="L837" s="162"/>
      <c r="M837" s="162"/>
      <c r="N837" s="161"/>
      <c r="O837" s="161"/>
      <c r="P837" s="161"/>
      <c r="Q837" s="161"/>
      <c r="R837" s="162"/>
      <c r="S837" s="162"/>
      <c r="T837" s="162"/>
      <c r="U837" s="162"/>
      <c r="V837" s="162"/>
      <c r="W837" s="162"/>
      <c r="X837" s="162"/>
      <c r="Y837" s="162"/>
      <c r="Z837" s="151"/>
      <c r="AA837" s="151"/>
      <c r="AB837" s="151"/>
      <c r="AC837" s="151"/>
      <c r="AD837" s="151"/>
      <c r="AE837" s="151"/>
      <c r="AF837" s="151"/>
      <c r="AG837" s="151" t="s">
        <v>344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2" x14ac:dyDescent="0.2">
      <c r="A838" s="158"/>
      <c r="B838" s="159"/>
      <c r="C838" s="193" t="s">
        <v>1615</v>
      </c>
      <c r="D838" s="164"/>
      <c r="E838" s="165"/>
      <c r="F838" s="162"/>
      <c r="G838" s="162"/>
      <c r="H838" s="162"/>
      <c r="I838" s="162"/>
      <c r="J838" s="162"/>
      <c r="K838" s="162"/>
      <c r="L838" s="162"/>
      <c r="M838" s="162"/>
      <c r="N838" s="161"/>
      <c r="O838" s="161"/>
      <c r="P838" s="161"/>
      <c r="Q838" s="161"/>
      <c r="R838" s="162"/>
      <c r="S838" s="162"/>
      <c r="T838" s="162"/>
      <c r="U838" s="162"/>
      <c r="V838" s="162"/>
      <c r="W838" s="162"/>
      <c r="X838" s="162"/>
      <c r="Y838" s="162"/>
      <c r="Z838" s="151"/>
      <c r="AA838" s="151"/>
      <c r="AB838" s="151"/>
      <c r="AC838" s="151"/>
      <c r="AD838" s="151"/>
      <c r="AE838" s="151"/>
      <c r="AF838" s="151"/>
      <c r="AG838" s="151" t="s">
        <v>327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3" x14ac:dyDescent="0.2">
      <c r="A839" s="158"/>
      <c r="B839" s="159"/>
      <c r="C839" s="193" t="s">
        <v>1622</v>
      </c>
      <c r="D839" s="164"/>
      <c r="E839" s="165">
        <v>24</v>
      </c>
      <c r="F839" s="162"/>
      <c r="G839" s="162"/>
      <c r="H839" s="162"/>
      <c r="I839" s="162"/>
      <c r="J839" s="162"/>
      <c r="K839" s="162"/>
      <c r="L839" s="162"/>
      <c r="M839" s="162"/>
      <c r="N839" s="161"/>
      <c r="O839" s="161"/>
      <c r="P839" s="161"/>
      <c r="Q839" s="161"/>
      <c r="R839" s="162"/>
      <c r="S839" s="162"/>
      <c r="T839" s="162"/>
      <c r="U839" s="162"/>
      <c r="V839" s="162"/>
      <c r="W839" s="162"/>
      <c r="X839" s="162"/>
      <c r="Y839" s="162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 x14ac:dyDescent="0.2">
      <c r="A840" s="183">
        <v>103</v>
      </c>
      <c r="B840" s="184" t="s">
        <v>1623</v>
      </c>
      <c r="C840" s="192" t="s">
        <v>1624</v>
      </c>
      <c r="D840" s="185" t="s">
        <v>318</v>
      </c>
      <c r="E840" s="186">
        <v>2</v>
      </c>
      <c r="F840" s="187"/>
      <c r="G840" s="188">
        <f>ROUND(E840*F840,2)</f>
        <v>0</v>
      </c>
      <c r="H840" s="187"/>
      <c r="I840" s="188">
        <f>ROUND(E840*H840,2)</f>
        <v>0</v>
      </c>
      <c r="J840" s="187"/>
      <c r="K840" s="188">
        <f>ROUND(E840*J840,2)</f>
        <v>0</v>
      </c>
      <c r="L840" s="188">
        <v>21</v>
      </c>
      <c r="M840" s="188">
        <f>G840*(1+L840/100)</f>
        <v>0</v>
      </c>
      <c r="N840" s="186">
        <v>0</v>
      </c>
      <c r="O840" s="186">
        <f>ROUND(E840*N840,2)</f>
        <v>0</v>
      </c>
      <c r="P840" s="186">
        <v>0</v>
      </c>
      <c r="Q840" s="186">
        <f>ROUND(E840*P840,2)</f>
        <v>0</v>
      </c>
      <c r="R840" s="188"/>
      <c r="S840" s="188" t="s">
        <v>403</v>
      </c>
      <c r="T840" s="189" t="s">
        <v>987</v>
      </c>
      <c r="U840" s="162">
        <v>0</v>
      </c>
      <c r="V840" s="162">
        <f>ROUND(E840*U840,2)</f>
        <v>0</v>
      </c>
      <c r="W840" s="162"/>
      <c r="X840" s="162" t="s">
        <v>321</v>
      </c>
      <c r="Y840" s="162" t="s">
        <v>322</v>
      </c>
      <c r="Z840" s="151"/>
      <c r="AA840" s="151"/>
      <c r="AB840" s="151"/>
      <c r="AC840" s="151"/>
      <c r="AD840" s="151"/>
      <c r="AE840" s="151"/>
      <c r="AF840" s="151"/>
      <c r="AG840" s="151" t="s">
        <v>323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2" x14ac:dyDescent="0.2">
      <c r="A841" s="158"/>
      <c r="B841" s="159"/>
      <c r="C841" s="280" t="s">
        <v>1618</v>
      </c>
      <c r="D841" s="281"/>
      <c r="E841" s="281"/>
      <c r="F841" s="281"/>
      <c r="G841" s="281"/>
      <c r="H841" s="162"/>
      <c r="I841" s="162"/>
      <c r="J841" s="162"/>
      <c r="K841" s="162"/>
      <c r="L841" s="162"/>
      <c r="M841" s="162"/>
      <c r="N841" s="161"/>
      <c r="O841" s="161"/>
      <c r="P841" s="161"/>
      <c r="Q841" s="161"/>
      <c r="R841" s="162"/>
      <c r="S841" s="162"/>
      <c r="T841" s="162"/>
      <c r="U841" s="162"/>
      <c r="V841" s="162"/>
      <c r="W841" s="162"/>
      <c r="X841" s="162"/>
      <c r="Y841" s="162"/>
      <c r="Z841" s="151"/>
      <c r="AA841" s="151"/>
      <c r="AB841" s="151"/>
      <c r="AC841" s="151"/>
      <c r="AD841" s="151"/>
      <c r="AE841" s="151"/>
      <c r="AF841" s="151"/>
      <c r="AG841" s="151" t="s">
        <v>344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3" x14ac:dyDescent="0.2">
      <c r="A842" s="158"/>
      <c r="B842" s="159"/>
      <c r="C842" s="282" t="s">
        <v>1619</v>
      </c>
      <c r="D842" s="283"/>
      <c r="E842" s="283"/>
      <c r="F842" s="283"/>
      <c r="G842" s="283"/>
      <c r="H842" s="162"/>
      <c r="I842" s="162"/>
      <c r="J842" s="162"/>
      <c r="K842" s="162"/>
      <c r="L842" s="162"/>
      <c r="M842" s="162"/>
      <c r="N842" s="161"/>
      <c r="O842" s="161"/>
      <c r="P842" s="161"/>
      <c r="Q842" s="161"/>
      <c r="R842" s="162"/>
      <c r="S842" s="162"/>
      <c r="T842" s="162"/>
      <c r="U842" s="162"/>
      <c r="V842" s="162"/>
      <c r="W842" s="162"/>
      <c r="X842" s="162"/>
      <c r="Y842" s="162"/>
      <c r="Z842" s="151"/>
      <c r="AA842" s="151"/>
      <c r="AB842" s="151"/>
      <c r="AC842" s="151"/>
      <c r="AD842" s="151"/>
      <c r="AE842" s="151"/>
      <c r="AF842" s="151"/>
      <c r="AG842" s="151" t="s">
        <v>344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82" t="s">
        <v>1625</v>
      </c>
      <c r="D843" s="283"/>
      <c r="E843" s="283"/>
      <c r="F843" s="283"/>
      <c r="G843" s="283"/>
      <c r="H843" s="162"/>
      <c r="I843" s="162"/>
      <c r="J843" s="162"/>
      <c r="K843" s="162"/>
      <c r="L843" s="162"/>
      <c r="M843" s="162"/>
      <c r="N843" s="161"/>
      <c r="O843" s="161"/>
      <c r="P843" s="161"/>
      <c r="Q843" s="161"/>
      <c r="R843" s="162"/>
      <c r="S843" s="162"/>
      <c r="T843" s="162"/>
      <c r="U843" s="162"/>
      <c r="V843" s="162"/>
      <c r="W843" s="162"/>
      <c r="X843" s="162"/>
      <c r="Y843" s="162"/>
      <c r="Z843" s="151"/>
      <c r="AA843" s="151"/>
      <c r="AB843" s="151"/>
      <c r="AC843" s="151"/>
      <c r="AD843" s="151"/>
      <c r="AE843" s="151"/>
      <c r="AF843" s="151"/>
      <c r="AG843" s="151" t="s">
        <v>344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82" t="s">
        <v>1621</v>
      </c>
      <c r="D844" s="283"/>
      <c r="E844" s="283"/>
      <c r="F844" s="283"/>
      <c r="G844" s="283"/>
      <c r="H844" s="162"/>
      <c r="I844" s="162"/>
      <c r="J844" s="162"/>
      <c r="K844" s="162"/>
      <c r="L844" s="162"/>
      <c r="M844" s="162"/>
      <c r="N844" s="161"/>
      <c r="O844" s="161"/>
      <c r="P844" s="161"/>
      <c r="Q844" s="161"/>
      <c r="R844" s="162"/>
      <c r="S844" s="162"/>
      <c r="T844" s="162"/>
      <c r="U844" s="162"/>
      <c r="V844" s="162"/>
      <c r="W844" s="162"/>
      <c r="X844" s="162"/>
      <c r="Y844" s="162"/>
      <c r="Z844" s="151"/>
      <c r="AA844" s="151"/>
      <c r="AB844" s="151"/>
      <c r="AC844" s="151"/>
      <c r="AD844" s="151"/>
      <c r="AE844" s="151"/>
      <c r="AF844" s="151"/>
      <c r="AG844" s="151" t="s">
        <v>344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2" x14ac:dyDescent="0.2">
      <c r="A845" s="158"/>
      <c r="B845" s="159"/>
      <c r="C845" s="193" t="s">
        <v>1615</v>
      </c>
      <c r="D845" s="164"/>
      <c r="E845" s="165"/>
      <c r="F845" s="162"/>
      <c r="G845" s="162"/>
      <c r="H845" s="162"/>
      <c r="I845" s="162"/>
      <c r="J845" s="162"/>
      <c r="K845" s="162"/>
      <c r="L845" s="162"/>
      <c r="M845" s="162"/>
      <c r="N845" s="161"/>
      <c r="O845" s="161"/>
      <c r="P845" s="161"/>
      <c r="Q845" s="161"/>
      <c r="R845" s="162"/>
      <c r="S845" s="162"/>
      <c r="T845" s="162"/>
      <c r="U845" s="162"/>
      <c r="V845" s="162"/>
      <c r="W845" s="162"/>
      <c r="X845" s="162"/>
      <c r="Y845" s="162"/>
      <c r="Z845" s="151"/>
      <c r="AA845" s="151"/>
      <c r="AB845" s="151"/>
      <c r="AC845" s="151"/>
      <c r="AD845" s="151"/>
      <c r="AE845" s="151"/>
      <c r="AF845" s="151"/>
      <c r="AG845" s="151" t="s">
        <v>327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193" t="s">
        <v>1295</v>
      </c>
      <c r="D846" s="164"/>
      <c r="E846" s="165">
        <v>2</v>
      </c>
      <c r="F846" s="162"/>
      <c r="G846" s="162"/>
      <c r="H846" s="162"/>
      <c r="I846" s="162"/>
      <c r="J846" s="162"/>
      <c r="K846" s="162"/>
      <c r="L846" s="162"/>
      <c r="M846" s="162"/>
      <c r="N846" s="161"/>
      <c r="O846" s="161"/>
      <c r="P846" s="161"/>
      <c r="Q846" s="161"/>
      <c r="R846" s="162"/>
      <c r="S846" s="162"/>
      <c r="T846" s="162"/>
      <c r="U846" s="162"/>
      <c r="V846" s="162"/>
      <c r="W846" s="162"/>
      <c r="X846" s="162"/>
      <c r="Y846" s="162"/>
      <c r="Z846" s="151"/>
      <c r="AA846" s="151"/>
      <c r="AB846" s="151"/>
      <c r="AC846" s="151"/>
      <c r="AD846" s="151"/>
      <c r="AE846" s="151"/>
      <c r="AF846" s="151"/>
      <c r="AG846" s="151" t="s">
        <v>327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83">
        <v>104</v>
      </c>
      <c r="B847" s="184" t="s">
        <v>1626</v>
      </c>
      <c r="C847" s="192" t="s">
        <v>1627</v>
      </c>
      <c r="D847" s="185" t="s">
        <v>318</v>
      </c>
      <c r="E847" s="186">
        <v>2</v>
      </c>
      <c r="F847" s="187"/>
      <c r="G847" s="188">
        <f>ROUND(E847*F847,2)</f>
        <v>0</v>
      </c>
      <c r="H847" s="187"/>
      <c r="I847" s="188">
        <f>ROUND(E847*H847,2)</f>
        <v>0</v>
      </c>
      <c r="J847" s="187"/>
      <c r="K847" s="188">
        <f>ROUND(E847*J847,2)</f>
        <v>0</v>
      </c>
      <c r="L847" s="188">
        <v>21</v>
      </c>
      <c r="M847" s="188">
        <f>G847*(1+L847/100)</f>
        <v>0</v>
      </c>
      <c r="N847" s="186">
        <v>0</v>
      </c>
      <c r="O847" s="186">
        <f>ROUND(E847*N847,2)</f>
        <v>0</v>
      </c>
      <c r="P847" s="186">
        <v>0</v>
      </c>
      <c r="Q847" s="186">
        <f>ROUND(E847*P847,2)</f>
        <v>0</v>
      </c>
      <c r="R847" s="188"/>
      <c r="S847" s="188" t="s">
        <v>403</v>
      </c>
      <c r="T847" s="189" t="s">
        <v>987</v>
      </c>
      <c r="U847" s="162">
        <v>0</v>
      </c>
      <c r="V847" s="162">
        <f>ROUND(E847*U847,2)</f>
        <v>0</v>
      </c>
      <c r="W847" s="162"/>
      <c r="X847" s="162" t="s">
        <v>321</v>
      </c>
      <c r="Y847" s="162" t="s">
        <v>322</v>
      </c>
      <c r="Z847" s="151"/>
      <c r="AA847" s="151"/>
      <c r="AB847" s="151"/>
      <c r="AC847" s="151"/>
      <c r="AD847" s="151"/>
      <c r="AE847" s="151"/>
      <c r="AF847" s="151"/>
      <c r="AG847" s="151" t="s">
        <v>323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2" x14ac:dyDescent="0.2">
      <c r="A848" s="158"/>
      <c r="B848" s="159"/>
      <c r="C848" s="280" t="s">
        <v>1628</v>
      </c>
      <c r="D848" s="281"/>
      <c r="E848" s="281"/>
      <c r="F848" s="281"/>
      <c r="G848" s="281"/>
      <c r="H848" s="162"/>
      <c r="I848" s="162"/>
      <c r="J848" s="162"/>
      <c r="K848" s="162"/>
      <c r="L848" s="162"/>
      <c r="M848" s="162"/>
      <c r="N848" s="161"/>
      <c r="O848" s="161"/>
      <c r="P848" s="161"/>
      <c r="Q848" s="161"/>
      <c r="R848" s="162"/>
      <c r="S848" s="162"/>
      <c r="T848" s="162"/>
      <c r="U848" s="162"/>
      <c r="V848" s="162"/>
      <c r="W848" s="162"/>
      <c r="X848" s="162"/>
      <c r="Y848" s="162"/>
      <c r="Z848" s="151"/>
      <c r="AA848" s="151"/>
      <c r="AB848" s="151"/>
      <c r="AC848" s="151"/>
      <c r="AD848" s="151"/>
      <c r="AE848" s="151"/>
      <c r="AF848" s="151"/>
      <c r="AG848" s="151" t="s">
        <v>344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82" t="s">
        <v>1629</v>
      </c>
      <c r="D849" s="283"/>
      <c r="E849" s="283"/>
      <c r="F849" s="283"/>
      <c r="G849" s="283"/>
      <c r="H849" s="162"/>
      <c r="I849" s="162"/>
      <c r="J849" s="162"/>
      <c r="K849" s="162"/>
      <c r="L849" s="162"/>
      <c r="M849" s="162"/>
      <c r="N849" s="161"/>
      <c r="O849" s="161"/>
      <c r="P849" s="161"/>
      <c r="Q849" s="161"/>
      <c r="R849" s="162"/>
      <c r="S849" s="162"/>
      <c r="T849" s="162"/>
      <c r="U849" s="162"/>
      <c r="V849" s="162"/>
      <c r="W849" s="162"/>
      <c r="X849" s="162"/>
      <c r="Y849" s="162"/>
      <c r="Z849" s="151"/>
      <c r="AA849" s="151"/>
      <c r="AB849" s="151"/>
      <c r="AC849" s="151"/>
      <c r="AD849" s="151"/>
      <c r="AE849" s="151"/>
      <c r="AF849" s="151"/>
      <c r="AG849" s="151" t="s">
        <v>344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82" t="s">
        <v>1630</v>
      </c>
      <c r="D850" s="283"/>
      <c r="E850" s="283"/>
      <c r="F850" s="283"/>
      <c r="G850" s="283"/>
      <c r="H850" s="162"/>
      <c r="I850" s="162"/>
      <c r="J850" s="162"/>
      <c r="K850" s="162"/>
      <c r="L850" s="162"/>
      <c r="M850" s="162"/>
      <c r="N850" s="161"/>
      <c r="O850" s="161"/>
      <c r="P850" s="161"/>
      <c r="Q850" s="161"/>
      <c r="R850" s="162"/>
      <c r="S850" s="162"/>
      <c r="T850" s="162"/>
      <c r="U850" s="162"/>
      <c r="V850" s="162"/>
      <c r="W850" s="162"/>
      <c r="X850" s="162"/>
      <c r="Y850" s="162"/>
      <c r="Z850" s="151"/>
      <c r="AA850" s="151"/>
      <c r="AB850" s="151"/>
      <c r="AC850" s="151"/>
      <c r="AD850" s="151"/>
      <c r="AE850" s="151"/>
      <c r="AF850" s="151"/>
      <c r="AG850" s="151" t="s">
        <v>344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82" t="s">
        <v>1631</v>
      </c>
      <c r="D851" s="283"/>
      <c r="E851" s="283"/>
      <c r="F851" s="283"/>
      <c r="G851" s="283"/>
      <c r="H851" s="162"/>
      <c r="I851" s="162"/>
      <c r="J851" s="162"/>
      <c r="K851" s="162"/>
      <c r="L851" s="162"/>
      <c r="M851" s="162"/>
      <c r="N851" s="161"/>
      <c r="O851" s="161"/>
      <c r="P851" s="161"/>
      <c r="Q851" s="161"/>
      <c r="R851" s="162"/>
      <c r="S851" s="162"/>
      <c r="T851" s="162"/>
      <c r="U851" s="162"/>
      <c r="V851" s="162"/>
      <c r="W851" s="162"/>
      <c r="X851" s="162"/>
      <c r="Y851" s="162"/>
      <c r="Z851" s="151"/>
      <c r="AA851" s="151"/>
      <c r="AB851" s="151"/>
      <c r="AC851" s="151"/>
      <c r="AD851" s="151"/>
      <c r="AE851" s="151"/>
      <c r="AF851" s="151"/>
      <c r="AG851" s="151" t="s">
        <v>344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82" t="s">
        <v>1632</v>
      </c>
      <c r="D852" s="283"/>
      <c r="E852" s="283"/>
      <c r="F852" s="283"/>
      <c r="G852" s="283"/>
      <c r="H852" s="162"/>
      <c r="I852" s="162"/>
      <c r="J852" s="162"/>
      <c r="K852" s="162"/>
      <c r="L852" s="162"/>
      <c r="M852" s="162"/>
      <c r="N852" s="161"/>
      <c r="O852" s="161"/>
      <c r="P852" s="161"/>
      <c r="Q852" s="161"/>
      <c r="R852" s="162"/>
      <c r="S852" s="162"/>
      <c r="T852" s="162"/>
      <c r="U852" s="162"/>
      <c r="V852" s="162"/>
      <c r="W852" s="162"/>
      <c r="X852" s="162"/>
      <c r="Y852" s="162"/>
      <c r="Z852" s="151"/>
      <c r="AA852" s="151"/>
      <c r="AB852" s="151"/>
      <c r="AC852" s="151"/>
      <c r="AD852" s="151"/>
      <c r="AE852" s="151"/>
      <c r="AF852" s="151"/>
      <c r="AG852" s="151" t="s">
        <v>344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82" t="s">
        <v>1633</v>
      </c>
      <c r="D853" s="283"/>
      <c r="E853" s="283"/>
      <c r="F853" s="283"/>
      <c r="G853" s="283"/>
      <c r="H853" s="162"/>
      <c r="I853" s="162"/>
      <c r="J853" s="162"/>
      <c r="K853" s="162"/>
      <c r="L853" s="162"/>
      <c r="M853" s="162"/>
      <c r="N853" s="161"/>
      <c r="O853" s="161"/>
      <c r="P853" s="161"/>
      <c r="Q853" s="161"/>
      <c r="R853" s="162"/>
      <c r="S853" s="162"/>
      <c r="T853" s="162"/>
      <c r="U853" s="162"/>
      <c r="V853" s="162"/>
      <c r="W853" s="162"/>
      <c r="X853" s="162"/>
      <c r="Y853" s="162"/>
      <c r="Z853" s="151"/>
      <c r="AA853" s="151"/>
      <c r="AB853" s="151"/>
      <c r="AC853" s="151"/>
      <c r="AD853" s="151"/>
      <c r="AE853" s="151"/>
      <c r="AF853" s="151"/>
      <c r="AG853" s="151" t="s">
        <v>344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82" t="s">
        <v>1634</v>
      </c>
      <c r="D854" s="283"/>
      <c r="E854" s="283"/>
      <c r="F854" s="283"/>
      <c r="G854" s="283"/>
      <c r="H854" s="162"/>
      <c r="I854" s="162"/>
      <c r="J854" s="162"/>
      <c r="K854" s="162"/>
      <c r="L854" s="162"/>
      <c r="M854" s="162"/>
      <c r="N854" s="161"/>
      <c r="O854" s="161"/>
      <c r="P854" s="161"/>
      <c r="Q854" s="161"/>
      <c r="R854" s="162"/>
      <c r="S854" s="162"/>
      <c r="T854" s="162"/>
      <c r="U854" s="162"/>
      <c r="V854" s="162"/>
      <c r="W854" s="162"/>
      <c r="X854" s="162"/>
      <c r="Y854" s="162"/>
      <c r="Z854" s="151"/>
      <c r="AA854" s="151"/>
      <c r="AB854" s="151"/>
      <c r="AC854" s="151"/>
      <c r="AD854" s="151"/>
      <c r="AE854" s="151"/>
      <c r="AF854" s="151"/>
      <c r="AG854" s="151" t="s">
        <v>344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82" t="s">
        <v>1635</v>
      </c>
      <c r="D855" s="283"/>
      <c r="E855" s="283"/>
      <c r="F855" s="283"/>
      <c r="G855" s="283"/>
      <c r="H855" s="162"/>
      <c r="I855" s="162"/>
      <c r="J855" s="162"/>
      <c r="K855" s="162"/>
      <c r="L855" s="162"/>
      <c r="M855" s="162"/>
      <c r="N855" s="161"/>
      <c r="O855" s="161"/>
      <c r="P855" s="161"/>
      <c r="Q855" s="161"/>
      <c r="R855" s="162"/>
      <c r="S855" s="162"/>
      <c r="T855" s="162"/>
      <c r="U855" s="162"/>
      <c r="V855" s="162"/>
      <c r="W855" s="162"/>
      <c r="X855" s="162"/>
      <c r="Y855" s="162"/>
      <c r="Z855" s="151"/>
      <c r="AA855" s="151"/>
      <c r="AB855" s="151"/>
      <c r="AC855" s="151"/>
      <c r="AD855" s="151"/>
      <c r="AE855" s="151"/>
      <c r="AF855" s="151"/>
      <c r="AG855" s="151" t="s">
        <v>344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82" t="s">
        <v>1636</v>
      </c>
      <c r="D856" s="283"/>
      <c r="E856" s="283"/>
      <c r="F856" s="283"/>
      <c r="G856" s="283"/>
      <c r="H856" s="162"/>
      <c r="I856" s="162"/>
      <c r="J856" s="162"/>
      <c r="K856" s="162"/>
      <c r="L856" s="162"/>
      <c r="M856" s="162"/>
      <c r="N856" s="161"/>
      <c r="O856" s="161"/>
      <c r="P856" s="161"/>
      <c r="Q856" s="161"/>
      <c r="R856" s="162"/>
      <c r="S856" s="162"/>
      <c r="T856" s="162"/>
      <c r="U856" s="162"/>
      <c r="V856" s="162"/>
      <c r="W856" s="162"/>
      <c r="X856" s="162"/>
      <c r="Y856" s="162"/>
      <c r="Z856" s="151"/>
      <c r="AA856" s="151"/>
      <c r="AB856" s="151"/>
      <c r="AC856" s="151"/>
      <c r="AD856" s="151"/>
      <c r="AE856" s="151"/>
      <c r="AF856" s="151"/>
      <c r="AG856" s="151" t="s">
        <v>344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82" t="s">
        <v>1637</v>
      </c>
      <c r="D857" s="283"/>
      <c r="E857" s="283"/>
      <c r="F857" s="283"/>
      <c r="G857" s="283"/>
      <c r="H857" s="162"/>
      <c r="I857" s="162"/>
      <c r="J857" s="162"/>
      <c r="K857" s="162"/>
      <c r="L857" s="162"/>
      <c r="M857" s="162"/>
      <c r="N857" s="161"/>
      <c r="O857" s="161"/>
      <c r="P857" s="161"/>
      <c r="Q857" s="161"/>
      <c r="R857" s="162"/>
      <c r="S857" s="162"/>
      <c r="T857" s="162"/>
      <c r="U857" s="162"/>
      <c r="V857" s="162"/>
      <c r="W857" s="162"/>
      <c r="X857" s="162"/>
      <c r="Y857" s="162"/>
      <c r="Z857" s="151"/>
      <c r="AA857" s="151"/>
      <c r="AB857" s="151"/>
      <c r="AC857" s="151"/>
      <c r="AD857" s="151"/>
      <c r="AE857" s="151"/>
      <c r="AF857" s="151"/>
      <c r="AG857" s="151" t="s">
        <v>344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90" t="str">
        <f>C857</f>
        <v>- Všechny skřínky odemykatelné pomocí centrálního klíče tzv. Generálního  klíče budou dodány 3ks celkem.</v>
      </c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82" t="s">
        <v>1638</v>
      </c>
      <c r="D858" s="283"/>
      <c r="E858" s="283"/>
      <c r="F858" s="283"/>
      <c r="G858" s="283"/>
      <c r="H858" s="162"/>
      <c r="I858" s="162"/>
      <c r="J858" s="162"/>
      <c r="K858" s="162"/>
      <c r="L858" s="162"/>
      <c r="M858" s="162"/>
      <c r="N858" s="161"/>
      <c r="O858" s="161"/>
      <c r="P858" s="161"/>
      <c r="Q858" s="161"/>
      <c r="R858" s="162"/>
      <c r="S858" s="162"/>
      <c r="T858" s="162"/>
      <c r="U858" s="162"/>
      <c r="V858" s="162"/>
      <c r="W858" s="162"/>
      <c r="X858" s="162"/>
      <c r="Y858" s="162"/>
      <c r="Z858" s="151"/>
      <c r="AA858" s="151"/>
      <c r="AB858" s="151"/>
      <c r="AC858" s="151"/>
      <c r="AD858" s="151"/>
      <c r="AE858" s="151"/>
      <c r="AF858" s="151"/>
      <c r="AG858" s="151" t="s">
        <v>344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90" t="str">
        <f>C858</f>
        <v>- Skřínky budou po skupinách umístěny na nohách (jekl 30x30mm) cca 200 mm nad podlahou z důvodu možnosti vytření.</v>
      </c>
      <c r="BB858" s="151"/>
      <c r="BC858" s="151"/>
      <c r="BD858" s="151"/>
      <c r="BE858" s="151"/>
      <c r="BF858" s="151"/>
      <c r="BG858" s="151"/>
      <c r="BH858" s="151"/>
    </row>
    <row r="859" spans="1:60" outlineLevel="3" x14ac:dyDescent="0.2">
      <c r="A859" s="158"/>
      <c r="B859" s="159"/>
      <c r="C859" s="282" t="s">
        <v>1639</v>
      </c>
      <c r="D859" s="283"/>
      <c r="E859" s="283"/>
      <c r="F859" s="283"/>
      <c r="G859" s="283"/>
      <c r="H859" s="162"/>
      <c r="I859" s="162"/>
      <c r="J859" s="162"/>
      <c r="K859" s="162"/>
      <c r="L859" s="162"/>
      <c r="M859" s="162"/>
      <c r="N859" s="161"/>
      <c r="O859" s="161"/>
      <c r="P859" s="161"/>
      <c r="Q859" s="161"/>
      <c r="R859" s="162"/>
      <c r="S859" s="162"/>
      <c r="T859" s="162"/>
      <c r="U859" s="162"/>
      <c r="V859" s="162"/>
      <c r="W859" s="162"/>
      <c r="X859" s="162"/>
      <c r="Y859" s="162"/>
      <c r="Z859" s="151"/>
      <c r="AA859" s="151"/>
      <c r="AB859" s="151"/>
      <c r="AC859" s="151"/>
      <c r="AD859" s="151"/>
      <c r="AE859" s="151"/>
      <c r="AF859" s="151"/>
      <c r="AG859" s="151" t="s">
        <v>344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90" t="str">
        <f>C859</f>
        <v>- Vnitřní vybavení skřínky (odshora) – police, pod policí šatní tyč a 3ks háčků na šaty, police na přezůvky, police na boty (dno).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82" t="s">
        <v>1640</v>
      </c>
      <c r="D860" s="283"/>
      <c r="E860" s="283"/>
      <c r="F860" s="283"/>
      <c r="G860" s="283"/>
      <c r="H860" s="162"/>
      <c r="I860" s="162"/>
      <c r="J860" s="162"/>
      <c r="K860" s="162"/>
      <c r="L860" s="162"/>
      <c r="M860" s="162"/>
      <c r="N860" s="161"/>
      <c r="O860" s="161"/>
      <c r="P860" s="161"/>
      <c r="Q860" s="161"/>
      <c r="R860" s="162"/>
      <c r="S860" s="162"/>
      <c r="T860" s="162"/>
      <c r="U860" s="162"/>
      <c r="V860" s="162"/>
      <c r="W860" s="162"/>
      <c r="X860" s="162"/>
      <c r="Y860" s="162"/>
      <c r="Z860" s="151"/>
      <c r="AA860" s="151"/>
      <c r="AB860" s="151"/>
      <c r="AC860" s="151"/>
      <c r="AD860" s="151"/>
      <c r="AE860" s="151"/>
      <c r="AF860" s="151"/>
      <c r="AG860" s="151" t="s">
        <v>344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82" t="s">
        <v>1641</v>
      </c>
      <c r="D861" s="283"/>
      <c r="E861" s="283"/>
      <c r="F861" s="283"/>
      <c r="G861" s="283"/>
      <c r="H861" s="162"/>
      <c r="I861" s="162"/>
      <c r="J861" s="162"/>
      <c r="K861" s="162"/>
      <c r="L861" s="162"/>
      <c r="M861" s="162"/>
      <c r="N861" s="161"/>
      <c r="O861" s="161"/>
      <c r="P861" s="161"/>
      <c r="Q861" s="161"/>
      <c r="R861" s="162"/>
      <c r="S861" s="162"/>
      <c r="T861" s="162"/>
      <c r="U861" s="162"/>
      <c r="V861" s="162"/>
      <c r="W861" s="162"/>
      <c r="X861" s="162"/>
      <c r="Y861" s="162"/>
      <c r="Z861" s="151"/>
      <c r="AA861" s="151"/>
      <c r="AB861" s="151"/>
      <c r="AC861" s="151"/>
      <c r="AD861" s="151"/>
      <c r="AE861" s="151"/>
      <c r="AF861" s="151"/>
      <c r="AG861" s="151" t="s">
        <v>344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90" t="str">
        <f>C861</f>
        <v>- Na boku skříně výškově stavitelný dvojháček, stavitelnost háčku ve třech polohách v rozmezí 1150 – 1400 mm od země.</v>
      </c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82" t="s">
        <v>1642</v>
      </c>
      <c r="D862" s="283"/>
      <c r="E862" s="283"/>
      <c r="F862" s="283"/>
      <c r="G862" s="283"/>
      <c r="H862" s="162"/>
      <c r="I862" s="162"/>
      <c r="J862" s="162"/>
      <c r="K862" s="162"/>
      <c r="L862" s="162"/>
      <c r="M862" s="162"/>
      <c r="N862" s="161"/>
      <c r="O862" s="161"/>
      <c r="P862" s="161"/>
      <c r="Q862" s="161"/>
      <c r="R862" s="162"/>
      <c r="S862" s="162"/>
      <c r="T862" s="162"/>
      <c r="U862" s="162"/>
      <c r="V862" s="162"/>
      <c r="W862" s="162"/>
      <c r="X862" s="162"/>
      <c r="Y862" s="162"/>
      <c r="Z862" s="151"/>
      <c r="AA862" s="151"/>
      <c r="AB862" s="151"/>
      <c r="AC862" s="151"/>
      <c r="AD862" s="151"/>
      <c r="AE862" s="151"/>
      <c r="AF862" s="151"/>
      <c r="AG862" s="151" t="s">
        <v>344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82" t="s">
        <v>1643</v>
      </c>
      <c r="D863" s="283"/>
      <c r="E863" s="283"/>
      <c r="F863" s="283"/>
      <c r="G863" s="283"/>
      <c r="H863" s="162"/>
      <c r="I863" s="162"/>
      <c r="J863" s="162"/>
      <c r="K863" s="162"/>
      <c r="L863" s="162"/>
      <c r="M863" s="162"/>
      <c r="N863" s="161"/>
      <c r="O863" s="161"/>
      <c r="P863" s="161"/>
      <c r="Q863" s="161"/>
      <c r="R863" s="162"/>
      <c r="S863" s="162"/>
      <c r="T863" s="162"/>
      <c r="U863" s="162"/>
      <c r="V863" s="162"/>
      <c r="W863" s="162"/>
      <c r="X863" s="162"/>
      <c r="Y863" s="162"/>
      <c r="Z863" s="151"/>
      <c r="AA863" s="151"/>
      <c r="AB863" s="151"/>
      <c r="AC863" s="151"/>
      <c r="AD863" s="151"/>
      <c r="AE863" s="151"/>
      <c r="AF863" s="151"/>
      <c r="AG863" s="151" t="s">
        <v>344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3" x14ac:dyDescent="0.2">
      <c r="A864" s="158"/>
      <c r="B864" s="159"/>
      <c r="C864" s="282" t="s">
        <v>1644</v>
      </c>
      <c r="D864" s="283"/>
      <c r="E864" s="283"/>
      <c r="F864" s="283"/>
      <c r="G864" s="283"/>
      <c r="H864" s="162"/>
      <c r="I864" s="162"/>
      <c r="J864" s="162"/>
      <c r="K864" s="162"/>
      <c r="L864" s="162"/>
      <c r="M864" s="162"/>
      <c r="N864" s="161"/>
      <c r="O864" s="161"/>
      <c r="P864" s="161"/>
      <c r="Q864" s="161"/>
      <c r="R864" s="162"/>
      <c r="S864" s="162"/>
      <c r="T864" s="162"/>
      <c r="U864" s="162"/>
      <c r="V864" s="162"/>
      <c r="W864" s="162"/>
      <c r="X864" s="162"/>
      <c r="Y864" s="162"/>
      <c r="Z864" s="151"/>
      <c r="AA864" s="151"/>
      <c r="AB864" s="151"/>
      <c r="AC864" s="151"/>
      <c r="AD864" s="151"/>
      <c r="AE864" s="151"/>
      <c r="AF864" s="151"/>
      <c r="AG864" s="151" t="s">
        <v>344</v>
      </c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ht="22.5" outlineLevel="3" x14ac:dyDescent="0.2">
      <c r="A865" s="158"/>
      <c r="B865" s="159"/>
      <c r="C865" s="282" t="s">
        <v>1645</v>
      </c>
      <c r="D865" s="283"/>
      <c r="E865" s="283"/>
      <c r="F865" s="283"/>
      <c r="G865" s="283"/>
      <c r="H865" s="162"/>
      <c r="I865" s="162"/>
      <c r="J865" s="162"/>
      <c r="K865" s="162"/>
      <c r="L865" s="162"/>
      <c r="M865" s="162"/>
      <c r="N865" s="161"/>
      <c r="O865" s="161"/>
      <c r="P865" s="161"/>
      <c r="Q865" s="161"/>
      <c r="R865" s="162"/>
      <c r="S865" s="162"/>
      <c r="T865" s="162"/>
      <c r="U865" s="162"/>
      <c r="V865" s="162"/>
      <c r="W865" s="162"/>
      <c r="X865" s="162"/>
      <c r="Y865" s="162"/>
      <c r="Z865" s="151"/>
      <c r="AA865" s="151"/>
      <c r="AB865" s="151"/>
      <c r="AC865" s="151"/>
      <c r="AD865" s="151"/>
      <c r="AE865" s="151"/>
      <c r="AF865" s="151"/>
      <c r="AG865" s="151" t="s">
        <v>344</v>
      </c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90" t="str">
        <f>C865</f>
        <v>- Skříňky budou lakovány práškovou barvou v barevných odstínech: korpus skříňky v barevném odstínu bílý RAL 9016, dvířka bílé RAL 9016,</v>
      </c>
      <c r="BB865" s="151"/>
      <c r="BC865" s="151"/>
      <c r="BD865" s="151"/>
      <c r="BE865" s="151"/>
      <c r="BF865" s="151"/>
      <c r="BG865" s="151"/>
      <c r="BH865" s="151"/>
    </row>
    <row r="866" spans="1:60" outlineLevel="3" x14ac:dyDescent="0.2">
      <c r="A866" s="158"/>
      <c r="B866" s="159"/>
      <c r="C866" s="282" t="s">
        <v>1646</v>
      </c>
      <c r="D866" s="283"/>
      <c r="E866" s="283"/>
      <c r="F866" s="283"/>
      <c r="G866" s="283"/>
      <c r="H866" s="162"/>
      <c r="I866" s="162"/>
      <c r="J866" s="162"/>
      <c r="K866" s="162"/>
      <c r="L866" s="162"/>
      <c r="M866" s="162"/>
      <c r="N866" s="161"/>
      <c r="O866" s="161"/>
      <c r="P866" s="161"/>
      <c r="Q866" s="161"/>
      <c r="R866" s="162"/>
      <c r="S866" s="162"/>
      <c r="T866" s="162"/>
      <c r="U866" s="162"/>
      <c r="V866" s="162"/>
      <c r="W866" s="162"/>
      <c r="X866" s="162"/>
      <c r="Y866" s="162"/>
      <c r="Z866" s="151"/>
      <c r="AA866" s="151"/>
      <c r="AB866" s="151"/>
      <c r="AC866" s="151"/>
      <c r="AD866" s="151"/>
      <c r="AE866" s="151"/>
      <c r="AF866" s="151"/>
      <c r="AG866" s="151" t="s">
        <v>344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3" x14ac:dyDescent="0.2">
      <c r="A867" s="158"/>
      <c r="B867" s="159"/>
      <c r="C867" s="282" t="s">
        <v>1647</v>
      </c>
      <c r="D867" s="283"/>
      <c r="E867" s="283"/>
      <c r="F867" s="283"/>
      <c r="G867" s="283"/>
      <c r="H867" s="162"/>
      <c r="I867" s="162"/>
      <c r="J867" s="162"/>
      <c r="K867" s="162"/>
      <c r="L867" s="162"/>
      <c r="M867" s="162"/>
      <c r="N867" s="161"/>
      <c r="O867" s="161"/>
      <c r="P867" s="161"/>
      <c r="Q867" s="161"/>
      <c r="R867" s="162"/>
      <c r="S867" s="162"/>
      <c r="T867" s="162"/>
      <c r="U867" s="162"/>
      <c r="V867" s="162"/>
      <c r="W867" s="162"/>
      <c r="X867" s="162"/>
      <c r="Y867" s="162"/>
      <c r="Z867" s="151"/>
      <c r="AA867" s="151"/>
      <c r="AB867" s="151"/>
      <c r="AC867" s="151"/>
      <c r="AD867" s="151"/>
      <c r="AE867" s="151"/>
      <c r="AF867" s="151"/>
      <c r="AG867" s="151" t="s">
        <v>344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82" t="s">
        <v>1648</v>
      </c>
      <c r="D868" s="283"/>
      <c r="E868" s="283"/>
      <c r="F868" s="283"/>
      <c r="G868" s="283"/>
      <c r="H868" s="162"/>
      <c r="I868" s="162"/>
      <c r="J868" s="162"/>
      <c r="K868" s="162"/>
      <c r="L868" s="162"/>
      <c r="M868" s="162"/>
      <c r="N868" s="161"/>
      <c r="O868" s="161"/>
      <c r="P868" s="161"/>
      <c r="Q868" s="161"/>
      <c r="R868" s="162"/>
      <c r="S868" s="162"/>
      <c r="T868" s="162"/>
      <c r="U868" s="162"/>
      <c r="V868" s="162"/>
      <c r="W868" s="162"/>
      <c r="X868" s="162"/>
      <c r="Y868" s="162"/>
      <c r="Z868" s="151"/>
      <c r="AA868" s="151"/>
      <c r="AB868" s="151"/>
      <c r="AC868" s="151"/>
      <c r="AD868" s="151"/>
      <c r="AE868" s="151"/>
      <c r="AF868" s="151"/>
      <c r="AG868" s="151" t="s">
        <v>344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90" t="str">
        <f>C868</f>
        <v>- Všechny přístupné hrany plechu jsou opatřené bezpečnostními ohyby, přístupné rohy kovových dílců jsou sražené nebo zaoblené</v>
      </c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82" t="s">
        <v>1649</v>
      </c>
      <c r="D869" s="283"/>
      <c r="E869" s="283"/>
      <c r="F869" s="283"/>
      <c r="G869" s="283"/>
      <c r="H869" s="162"/>
      <c r="I869" s="162"/>
      <c r="J869" s="162"/>
      <c r="K869" s="162"/>
      <c r="L869" s="162"/>
      <c r="M869" s="162"/>
      <c r="N869" s="161"/>
      <c r="O869" s="161"/>
      <c r="P869" s="161"/>
      <c r="Q869" s="161"/>
      <c r="R869" s="162"/>
      <c r="S869" s="162"/>
      <c r="T869" s="162"/>
      <c r="U869" s="162"/>
      <c r="V869" s="162"/>
      <c r="W869" s="162"/>
      <c r="X869" s="162"/>
      <c r="Y869" s="162"/>
      <c r="Z869" s="151"/>
      <c r="AA869" s="151"/>
      <c r="AB869" s="151"/>
      <c r="AC869" s="151"/>
      <c r="AD869" s="151"/>
      <c r="AE869" s="151"/>
      <c r="AF869" s="151"/>
      <c r="AG869" s="151" t="s">
        <v>344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2" x14ac:dyDescent="0.2">
      <c r="A870" s="158"/>
      <c r="B870" s="159"/>
      <c r="C870" s="193" t="s">
        <v>1615</v>
      </c>
      <c r="D870" s="164"/>
      <c r="E870" s="165"/>
      <c r="F870" s="162"/>
      <c r="G870" s="162"/>
      <c r="H870" s="162"/>
      <c r="I870" s="162"/>
      <c r="J870" s="162"/>
      <c r="K870" s="162"/>
      <c r="L870" s="162"/>
      <c r="M870" s="162"/>
      <c r="N870" s="161"/>
      <c r="O870" s="161"/>
      <c r="P870" s="161"/>
      <c r="Q870" s="161"/>
      <c r="R870" s="162"/>
      <c r="S870" s="162"/>
      <c r="T870" s="162"/>
      <c r="U870" s="162"/>
      <c r="V870" s="162"/>
      <c r="W870" s="162"/>
      <c r="X870" s="162"/>
      <c r="Y870" s="162"/>
      <c r="Z870" s="151"/>
      <c r="AA870" s="151"/>
      <c r="AB870" s="151"/>
      <c r="AC870" s="151"/>
      <c r="AD870" s="151"/>
      <c r="AE870" s="151"/>
      <c r="AF870" s="151"/>
      <c r="AG870" s="151" t="s">
        <v>327</v>
      </c>
      <c r="AH870" s="151">
        <v>0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193" t="s">
        <v>1295</v>
      </c>
      <c r="D871" s="164"/>
      <c r="E871" s="165">
        <v>2</v>
      </c>
      <c r="F871" s="162"/>
      <c r="G871" s="162"/>
      <c r="H871" s="162"/>
      <c r="I871" s="162"/>
      <c r="J871" s="162"/>
      <c r="K871" s="162"/>
      <c r="L871" s="162"/>
      <c r="M871" s="162"/>
      <c r="N871" s="161"/>
      <c r="O871" s="161"/>
      <c r="P871" s="161"/>
      <c r="Q871" s="161"/>
      <c r="R871" s="162"/>
      <c r="S871" s="162"/>
      <c r="T871" s="162"/>
      <c r="U871" s="162"/>
      <c r="V871" s="162"/>
      <c r="W871" s="162"/>
      <c r="X871" s="162"/>
      <c r="Y871" s="162"/>
      <c r="Z871" s="151"/>
      <c r="AA871" s="151"/>
      <c r="AB871" s="151"/>
      <c r="AC871" s="151"/>
      <c r="AD871" s="151"/>
      <c r="AE871" s="151"/>
      <c r="AF871" s="151"/>
      <c r="AG871" s="151" t="s">
        <v>327</v>
      </c>
      <c r="AH871" s="151">
        <v>0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83">
        <v>105</v>
      </c>
      <c r="B872" s="184" t="s">
        <v>1650</v>
      </c>
      <c r="C872" s="192" t="s">
        <v>1651</v>
      </c>
      <c r="D872" s="185" t="s">
        <v>318</v>
      </c>
      <c r="E872" s="186">
        <v>1</v>
      </c>
      <c r="F872" s="187"/>
      <c r="G872" s="188">
        <f>ROUND(E872*F872,2)</f>
        <v>0</v>
      </c>
      <c r="H872" s="187"/>
      <c r="I872" s="188">
        <f>ROUND(E872*H872,2)</f>
        <v>0</v>
      </c>
      <c r="J872" s="187"/>
      <c r="K872" s="188">
        <f>ROUND(E872*J872,2)</f>
        <v>0</v>
      </c>
      <c r="L872" s="188">
        <v>21</v>
      </c>
      <c r="M872" s="188">
        <f>G872*(1+L872/100)</f>
        <v>0</v>
      </c>
      <c r="N872" s="186">
        <v>0</v>
      </c>
      <c r="O872" s="186">
        <f>ROUND(E872*N872,2)</f>
        <v>0</v>
      </c>
      <c r="P872" s="186">
        <v>0</v>
      </c>
      <c r="Q872" s="186">
        <f>ROUND(E872*P872,2)</f>
        <v>0</v>
      </c>
      <c r="R872" s="188"/>
      <c r="S872" s="188" t="s">
        <v>403</v>
      </c>
      <c r="T872" s="189" t="s">
        <v>987</v>
      </c>
      <c r="U872" s="162">
        <v>0</v>
      </c>
      <c r="V872" s="162">
        <f>ROUND(E872*U872,2)</f>
        <v>0</v>
      </c>
      <c r="W872" s="162"/>
      <c r="X872" s="162" t="s">
        <v>321</v>
      </c>
      <c r="Y872" s="162" t="s">
        <v>322</v>
      </c>
      <c r="Z872" s="151"/>
      <c r="AA872" s="151"/>
      <c r="AB872" s="151"/>
      <c r="AC872" s="151"/>
      <c r="AD872" s="151"/>
      <c r="AE872" s="151"/>
      <c r="AF872" s="151"/>
      <c r="AG872" s="151" t="s">
        <v>323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2" x14ac:dyDescent="0.2">
      <c r="A873" s="158"/>
      <c r="B873" s="159"/>
      <c r="C873" s="280" t="s">
        <v>1652</v>
      </c>
      <c r="D873" s="281"/>
      <c r="E873" s="281"/>
      <c r="F873" s="281"/>
      <c r="G873" s="281"/>
      <c r="H873" s="162"/>
      <c r="I873" s="162"/>
      <c r="J873" s="162"/>
      <c r="K873" s="162"/>
      <c r="L873" s="162"/>
      <c r="M873" s="162"/>
      <c r="N873" s="161"/>
      <c r="O873" s="161"/>
      <c r="P873" s="161"/>
      <c r="Q873" s="161"/>
      <c r="R873" s="162"/>
      <c r="S873" s="162"/>
      <c r="T873" s="162"/>
      <c r="U873" s="162"/>
      <c r="V873" s="162"/>
      <c r="W873" s="162"/>
      <c r="X873" s="162"/>
      <c r="Y873" s="162"/>
      <c r="Z873" s="151"/>
      <c r="AA873" s="151"/>
      <c r="AB873" s="151"/>
      <c r="AC873" s="151"/>
      <c r="AD873" s="151"/>
      <c r="AE873" s="151"/>
      <c r="AF873" s="151"/>
      <c r="AG873" s="151" t="s">
        <v>344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82" t="s">
        <v>1653</v>
      </c>
      <c r="D874" s="283"/>
      <c r="E874" s="283"/>
      <c r="F874" s="283"/>
      <c r="G874" s="283"/>
      <c r="H874" s="162"/>
      <c r="I874" s="162"/>
      <c r="J874" s="162"/>
      <c r="K874" s="162"/>
      <c r="L874" s="162"/>
      <c r="M874" s="162"/>
      <c r="N874" s="161"/>
      <c r="O874" s="161"/>
      <c r="P874" s="161"/>
      <c r="Q874" s="161"/>
      <c r="R874" s="162"/>
      <c r="S874" s="162"/>
      <c r="T874" s="162"/>
      <c r="U874" s="162"/>
      <c r="V874" s="162"/>
      <c r="W874" s="162"/>
      <c r="X874" s="162"/>
      <c r="Y874" s="162"/>
      <c r="Z874" s="151"/>
      <c r="AA874" s="151"/>
      <c r="AB874" s="151"/>
      <c r="AC874" s="151"/>
      <c r="AD874" s="151"/>
      <c r="AE874" s="151"/>
      <c r="AF874" s="151"/>
      <c r="AG874" s="151" t="s">
        <v>344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82" t="s">
        <v>1654</v>
      </c>
      <c r="D875" s="283"/>
      <c r="E875" s="283"/>
      <c r="F875" s="283"/>
      <c r="G875" s="283"/>
      <c r="H875" s="162"/>
      <c r="I875" s="162"/>
      <c r="J875" s="162"/>
      <c r="K875" s="162"/>
      <c r="L875" s="162"/>
      <c r="M875" s="162"/>
      <c r="N875" s="161"/>
      <c r="O875" s="161"/>
      <c r="P875" s="161"/>
      <c r="Q875" s="161"/>
      <c r="R875" s="162"/>
      <c r="S875" s="162"/>
      <c r="T875" s="162"/>
      <c r="U875" s="162"/>
      <c r="V875" s="162"/>
      <c r="W875" s="162"/>
      <c r="X875" s="162"/>
      <c r="Y875" s="162"/>
      <c r="Z875" s="151"/>
      <c r="AA875" s="151"/>
      <c r="AB875" s="151"/>
      <c r="AC875" s="151"/>
      <c r="AD875" s="151"/>
      <c r="AE875" s="151"/>
      <c r="AF875" s="151"/>
      <c r="AG875" s="151" t="s">
        <v>344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82" t="s">
        <v>1655</v>
      </c>
      <c r="D876" s="283"/>
      <c r="E876" s="283"/>
      <c r="F876" s="283"/>
      <c r="G876" s="283"/>
      <c r="H876" s="162"/>
      <c r="I876" s="162"/>
      <c r="J876" s="162"/>
      <c r="K876" s="162"/>
      <c r="L876" s="162"/>
      <c r="M876" s="162"/>
      <c r="N876" s="161"/>
      <c r="O876" s="161"/>
      <c r="P876" s="161"/>
      <c r="Q876" s="161"/>
      <c r="R876" s="162"/>
      <c r="S876" s="162"/>
      <c r="T876" s="162"/>
      <c r="U876" s="162"/>
      <c r="V876" s="162"/>
      <c r="W876" s="162"/>
      <c r="X876" s="162"/>
      <c r="Y876" s="162"/>
      <c r="Z876" s="151"/>
      <c r="AA876" s="151"/>
      <c r="AB876" s="151"/>
      <c r="AC876" s="151"/>
      <c r="AD876" s="151"/>
      <c r="AE876" s="151"/>
      <c r="AF876" s="151"/>
      <c r="AG876" s="151" t="s">
        <v>344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3" x14ac:dyDescent="0.2">
      <c r="A877" s="158"/>
      <c r="B877" s="159"/>
      <c r="C877" s="282" t="s">
        <v>1656</v>
      </c>
      <c r="D877" s="283"/>
      <c r="E877" s="283"/>
      <c r="F877" s="283"/>
      <c r="G877" s="283"/>
      <c r="H877" s="162"/>
      <c r="I877" s="162"/>
      <c r="J877" s="162"/>
      <c r="K877" s="162"/>
      <c r="L877" s="162"/>
      <c r="M877" s="162"/>
      <c r="N877" s="161"/>
      <c r="O877" s="161"/>
      <c r="P877" s="161"/>
      <c r="Q877" s="161"/>
      <c r="R877" s="162"/>
      <c r="S877" s="162"/>
      <c r="T877" s="162"/>
      <c r="U877" s="162"/>
      <c r="V877" s="162"/>
      <c r="W877" s="162"/>
      <c r="X877" s="162"/>
      <c r="Y877" s="162"/>
      <c r="Z877" s="151"/>
      <c r="AA877" s="151"/>
      <c r="AB877" s="151"/>
      <c r="AC877" s="151"/>
      <c r="AD877" s="151"/>
      <c r="AE877" s="151"/>
      <c r="AF877" s="151"/>
      <c r="AG877" s="151" t="s">
        <v>344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282" t="s">
        <v>1657</v>
      </c>
      <c r="D878" s="283"/>
      <c r="E878" s="283"/>
      <c r="F878" s="283"/>
      <c r="G878" s="283"/>
      <c r="H878" s="162"/>
      <c r="I878" s="162"/>
      <c r="J878" s="162"/>
      <c r="K878" s="162"/>
      <c r="L878" s="162"/>
      <c r="M878" s="162"/>
      <c r="N878" s="161"/>
      <c r="O878" s="161"/>
      <c r="P878" s="161"/>
      <c r="Q878" s="161"/>
      <c r="R878" s="162"/>
      <c r="S878" s="162"/>
      <c r="T878" s="162"/>
      <c r="U878" s="162"/>
      <c r="V878" s="162"/>
      <c r="W878" s="162"/>
      <c r="X878" s="162"/>
      <c r="Y878" s="162"/>
      <c r="Z878" s="151"/>
      <c r="AA878" s="151"/>
      <c r="AB878" s="151"/>
      <c r="AC878" s="151"/>
      <c r="AD878" s="151"/>
      <c r="AE878" s="151"/>
      <c r="AF878" s="151"/>
      <c r="AG878" s="151" t="s">
        <v>344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3" x14ac:dyDescent="0.2">
      <c r="A879" s="158"/>
      <c r="B879" s="159"/>
      <c r="C879" s="282" t="s">
        <v>1658</v>
      </c>
      <c r="D879" s="283"/>
      <c r="E879" s="283"/>
      <c r="F879" s="283"/>
      <c r="G879" s="283"/>
      <c r="H879" s="162"/>
      <c r="I879" s="162"/>
      <c r="J879" s="162"/>
      <c r="K879" s="162"/>
      <c r="L879" s="162"/>
      <c r="M879" s="162"/>
      <c r="N879" s="161"/>
      <c r="O879" s="161"/>
      <c r="P879" s="161"/>
      <c r="Q879" s="161"/>
      <c r="R879" s="162"/>
      <c r="S879" s="162"/>
      <c r="T879" s="162"/>
      <c r="U879" s="162"/>
      <c r="V879" s="162"/>
      <c r="W879" s="162"/>
      <c r="X879" s="162"/>
      <c r="Y879" s="162"/>
      <c r="Z879" s="151"/>
      <c r="AA879" s="151"/>
      <c r="AB879" s="151"/>
      <c r="AC879" s="151"/>
      <c r="AD879" s="151"/>
      <c r="AE879" s="151"/>
      <c r="AF879" s="151"/>
      <c r="AG879" s="151" t="s">
        <v>344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3" x14ac:dyDescent="0.2">
      <c r="A880" s="158"/>
      <c r="B880" s="159"/>
      <c r="C880" s="282" t="s">
        <v>1659</v>
      </c>
      <c r="D880" s="283"/>
      <c r="E880" s="283"/>
      <c r="F880" s="283"/>
      <c r="G880" s="283"/>
      <c r="H880" s="162"/>
      <c r="I880" s="162"/>
      <c r="J880" s="162"/>
      <c r="K880" s="162"/>
      <c r="L880" s="162"/>
      <c r="M880" s="162"/>
      <c r="N880" s="161"/>
      <c r="O880" s="161"/>
      <c r="P880" s="161"/>
      <c r="Q880" s="161"/>
      <c r="R880" s="162"/>
      <c r="S880" s="162"/>
      <c r="T880" s="162"/>
      <c r="U880" s="162"/>
      <c r="V880" s="162"/>
      <c r="W880" s="162"/>
      <c r="X880" s="162"/>
      <c r="Y880" s="162"/>
      <c r="Z880" s="151"/>
      <c r="AA880" s="151"/>
      <c r="AB880" s="151"/>
      <c r="AC880" s="151"/>
      <c r="AD880" s="151"/>
      <c r="AE880" s="151"/>
      <c r="AF880" s="151"/>
      <c r="AG880" s="151" t="s">
        <v>344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82" t="s">
        <v>1660</v>
      </c>
      <c r="D881" s="283"/>
      <c r="E881" s="283"/>
      <c r="F881" s="283"/>
      <c r="G881" s="283"/>
      <c r="H881" s="162"/>
      <c r="I881" s="162"/>
      <c r="J881" s="162"/>
      <c r="K881" s="162"/>
      <c r="L881" s="162"/>
      <c r="M881" s="162"/>
      <c r="N881" s="161"/>
      <c r="O881" s="161"/>
      <c r="P881" s="161"/>
      <c r="Q881" s="161"/>
      <c r="R881" s="162"/>
      <c r="S881" s="162"/>
      <c r="T881" s="162"/>
      <c r="U881" s="162"/>
      <c r="V881" s="162"/>
      <c r="W881" s="162"/>
      <c r="X881" s="162"/>
      <c r="Y881" s="162"/>
      <c r="Z881" s="151"/>
      <c r="AA881" s="151"/>
      <c r="AB881" s="151"/>
      <c r="AC881" s="151"/>
      <c r="AD881" s="151"/>
      <c r="AE881" s="151"/>
      <c r="AF881" s="151"/>
      <c r="AG881" s="151" t="s">
        <v>344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82" t="s">
        <v>1621</v>
      </c>
      <c r="D882" s="283"/>
      <c r="E882" s="283"/>
      <c r="F882" s="283"/>
      <c r="G882" s="283"/>
      <c r="H882" s="162"/>
      <c r="I882" s="162"/>
      <c r="J882" s="162"/>
      <c r="K882" s="162"/>
      <c r="L882" s="162"/>
      <c r="M882" s="162"/>
      <c r="N882" s="161"/>
      <c r="O882" s="161"/>
      <c r="P882" s="161"/>
      <c r="Q882" s="161"/>
      <c r="R882" s="162"/>
      <c r="S882" s="162"/>
      <c r="T882" s="162"/>
      <c r="U882" s="162"/>
      <c r="V882" s="162"/>
      <c r="W882" s="162"/>
      <c r="X882" s="162"/>
      <c r="Y882" s="162"/>
      <c r="Z882" s="151"/>
      <c r="AA882" s="151"/>
      <c r="AB882" s="151"/>
      <c r="AC882" s="151"/>
      <c r="AD882" s="151"/>
      <c r="AE882" s="151"/>
      <c r="AF882" s="151"/>
      <c r="AG882" s="151" t="s">
        <v>344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2" x14ac:dyDescent="0.2">
      <c r="A883" s="158"/>
      <c r="B883" s="159"/>
      <c r="C883" s="193" t="s">
        <v>1615</v>
      </c>
      <c r="D883" s="164"/>
      <c r="E883" s="165"/>
      <c r="F883" s="162"/>
      <c r="G883" s="162"/>
      <c r="H883" s="162"/>
      <c r="I883" s="162"/>
      <c r="J883" s="162"/>
      <c r="K883" s="162"/>
      <c r="L883" s="162"/>
      <c r="M883" s="162"/>
      <c r="N883" s="161"/>
      <c r="O883" s="161"/>
      <c r="P883" s="161"/>
      <c r="Q883" s="161"/>
      <c r="R883" s="162"/>
      <c r="S883" s="162"/>
      <c r="T883" s="162"/>
      <c r="U883" s="162"/>
      <c r="V883" s="162"/>
      <c r="W883" s="162"/>
      <c r="X883" s="162"/>
      <c r="Y883" s="162"/>
      <c r="Z883" s="151"/>
      <c r="AA883" s="151"/>
      <c r="AB883" s="151"/>
      <c r="AC883" s="151"/>
      <c r="AD883" s="151"/>
      <c r="AE883" s="151"/>
      <c r="AF883" s="151"/>
      <c r="AG883" s="151" t="s">
        <v>327</v>
      </c>
      <c r="AH883" s="151">
        <v>0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193" t="s">
        <v>328</v>
      </c>
      <c r="D884" s="164"/>
      <c r="E884" s="165">
        <v>1</v>
      </c>
      <c r="F884" s="162"/>
      <c r="G884" s="162"/>
      <c r="H884" s="162"/>
      <c r="I884" s="162"/>
      <c r="J884" s="162"/>
      <c r="K884" s="162"/>
      <c r="L884" s="162"/>
      <c r="M884" s="162"/>
      <c r="N884" s="161"/>
      <c r="O884" s="161"/>
      <c r="P884" s="161"/>
      <c r="Q884" s="161"/>
      <c r="R884" s="162"/>
      <c r="S884" s="162"/>
      <c r="T884" s="162"/>
      <c r="U884" s="162"/>
      <c r="V884" s="162"/>
      <c r="W884" s="162"/>
      <c r="X884" s="162"/>
      <c r="Y884" s="162"/>
      <c r="Z884" s="151"/>
      <c r="AA884" s="151"/>
      <c r="AB884" s="151"/>
      <c r="AC884" s="151"/>
      <c r="AD884" s="151"/>
      <c r="AE884" s="151"/>
      <c r="AF884" s="151"/>
      <c r="AG884" s="151" t="s">
        <v>327</v>
      </c>
      <c r="AH884" s="151">
        <v>0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83">
        <v>106</v>
      </c>
      <c r="B885" s="184" t="s">
        <v>1661</v>
      </c>
      <c r="C885" s="192" t="s">
        <v>1662</v>
      </c>
      <c r="D885" s="185" t="s">
        <v>318</v>
      </c>
      <c r="E885" s="186">
        <v>1</v>
      </c>
      <c r="F885" s="187"/>
      <c r="G885" s="188">
        <f>ROUND(E885*F885,2)</f>
        <v>0</v>
      </c>
      <c r="H885" s="187"/>
      <c r="I885" s="188">
        <f>ROUND(E885*H885,2)</f>
        <v>0</v>
      </c>
      <c r="J885" s="187"/>
      <c r="K885" s="188">
        <f>ROUND(E885*J885,2)</f>
        <v>0</v>
      </c>
      <c r="L885" s="188">
        <v>21</v>
      </c>
      <c r="M885" s="188">
        <f>G885*(1+L885/100)</f>
        <v>0</v>
      </c>
      <c r="N885" s="186">
        <v>0</v>
      </c>
      <c r="O885" s="186">
        <f>ROUND(E885*N885,2)</f>
        <v>0</v>
      </c>
      <c r="P885" s="186">
        <v>0</v>
      </c>
      <c r="Q885" s="186">
        <f>ROUND(E885*P885,2)</f>
        <v>0</v>
      </c>
      <c r="R885" s="188"/>
      <c r="S885" s="188" t="s">
        <v>403</v>
      </c>
      <c r="T885" s="189" t="s">
        <v>987</v>
      </c>
      <c r="U885" s="162">
        <v>0</v>
      </c>
      <c r="V885" s="162">
        <f>ROUND(E885*U885,2)</f>
        <v>0</v>
      </c>
      <c r="W885" s="162"/>
      <c r="X885" s="162" t="s">
        <v>321</v>
      </c>
      <c r="Y885" s="162" t="s">
        <v>322</v>
      </c>
      <c r="Z885" s="151"/>
      <c r="AA885" s="151"/>
      <c r="AB885" s="151"/>
      <c r="AC885" s="151"/>
      <c r="AD885" s="151"/>
      <c r="AE885" s="151"/>
      <c r="AF885" s="151"/>
      <c r="AG885" s="151" t="s">
        <v>323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2" x14ac:dyDescent="0.2">
      <c r="A886" s="158"/>
      <c r="B886" s="159"/>
      <c r="C886" s="280" t="s">
        <v>1663</v>
      </c>
      <c r="D886" s="281"/>
      <c r="E886" s="281"/>
      <c r="F886" s="281"/>
      <c r="G886" s="281"/>
      <c r="H886" s="162"/>
      <c r="I886" s="162"/>
      <c r="J886" s="162"/>
      <c r="K886" s="162"/>
      <c r="L886" s="162"/>
      <c r="M886" s="162"/>
      <c r="N886" s="161"/>
      <c r="O886" s="161"/>
      <c r="P886" s="161"/>
      <c r="Q886" s="161"/>
      <c r="R886" s="162"/>
      <c r="S886" s="162"/>
      <c r="T886" s="162"/>
      <c r="U886" s="162"/>
      <c r="V886" s="162"/>
      <c r="W886" s="162"/>
      <c r="X886" s="162"/>
      <c r="Y886" s="162"/>
      <c r="Z886" s="151"/>
      <c r="AA886" s="151"/>
      <c r="AB886" s="151"/>
      <c r="AC886" s="151"/>
      <c r="AD886" s="151"/>
      <c r="AE886" s="151"/>
      <c r="AF886" s="151"/>
      <c r="AG886" s="151" t="s">
        <v>344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90" t="str">
        <f>C886</f>
        <v>SYNCHRONNÍ MECHANIKA SE 4 POLOHAMI BLOKACE, MOŽNOST NASTAVENÍ PROTIVÁHY, VÝŠKOVĚ I HLOUBKOVĚ NASTAVITELNÁ</v>
      </c>
      <c r="BB886" s="151"/>
      <c r="BC886" s="151"/>
      <c r="BD886" s="151"/>
      <c r="BE886" s="151"/>
      <c r="BF886" s="151"/>
      <c r="BG886" s="151"/>
      <c r="BH886" s="151"/>
    </row>
    <row r="887" spans="1:60" outlineLevel="3" x14ac:dyDescent="0.2">
      <c r="A887" s="158"/>
      <c r="B887" s="159"/>
      <c r="C887" s="282" t="s">
        <v>1664</v>
      </c>
      <c r="D887" s="283"/>
      <c r="E887" s="283"/>
      <c r="F887" s="283"/>
      <c r="G887" s="283"/>
      <c r="H887" s="162"/>
      <c r="I887" s="162"/>
      <c r="J887" s="162"/>
      <c r="K887" s="162"/>
      <c r="L887" s="162"/>
      <c r="M887" s="162"/>
      <c r="N887" s="161"/>
      <c r="O887" s="161"/>
      <c r="P887" s="161"/>
      <c r="Q887" s="161"/>
      <c r="R887" s="162"/>
      <c r="S887" s="162"/>
      <c r="T887" s="162"/>
      <c r="U887" s="162"/>
      <c r="V887" s="162"/>
      <c r="W887" s="162"/>
      <c r="X887" s="162"/>
      <c r="Y887" s="162"/>
      <c r="Z887" s="151"/>
      <c r="AA887" s="151"/>
      <c r="AB887" s="151"/>
      <c r="AC887" s="151"/>
      <c r="AD887" s="151"/>
      <c r="AE887" s="151"/>
      <c r="AF887" s="151"/>
      <c r="AG887" s="151" t="s">
        <v>344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3" x14ac:dyDescent="0.2">
      <c r="A888" s="158"/>
      <c r="B888" s="159"/>
      <c r="C888" s="282" t="s">
        <v>1665</v>
      </c>
      <c r="D888" s="283"/>
      <c r="E888" s="283"/>
      <c r="F888" s="283"/>
      <c r="G888" s="283"/>
      <c r="H888" s="162"/>
      <c r="I888" s="162"/>
      <c r="J888" s="162"/>
      <c r="K888" s="162"/>
      <c r="L888" s="162"/>
      <c r="M888" s="162"/>
      <c r="N888" s="161"/>
      <c r="O888" s="161"/>
      <c r="P888" s="161"/>
      <c r="Q888" s="161"/>
      <c r="R888" s="162"/>
      <c r="S888" s="162"/>
      <c r="T888" s="162"/>
      <c r="U888" s="162"/>
      <c r="V888" s="162"/>
      <c r="W888" s="162"/>
      <c r="X888" s="162"/>
      <c r="Y888" s="162"/>
      <c r="Z888" s="151"/>
      <c r="AA888" s="151"/>
      <c r="AB888" s="151"/>
      <c r="AC888" s="151"/>
      <c r="AD888" s="151"/>
      <c r="AE888" s="151"/>
      <c r="AF888" s="151"/>
      <c r="AG888" s="151" t="s">
        <v>344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82" t="s">
        <v>1666</v>
      </c>
      <c r="D889" s="283"/>
      <c r="E889" s="283"/>
      <c r="F889" s="283"/>
      <c r="G889" s="283"/>
      <c r="H889" s="162"/>
      <c r="I889" s="162"/>
      <c r="J889" s="162"/>
      <c r="K889" s="162"/>
      <c r="L889" s="162"/>
      <c r="M889" s="162"/>
      <c r="N889" s="161"/>
      <c r="O889" s="161"/>
      <c r="P889" s="161"/>
      <c r="Q889" s="161"/>
      <c r="R889" s="162"/>
      <c r="S889" s="162"/>
      <c r="T889" s="162"/>
      <c r="U889" s="162"/>
      <c r="V889" s="162"/>
      <c r="W889" s="162"/>
      <c r="X889" s="162"/>
      <c r="Y889" s="162"/>
      <c r="Z889" s="151"/>
      <c r="AA889" s="151"/>
      <c r="AB889" s="151"/>
      <c r="AC889" s="151"/>
      <c r="AD889" s="151"/>
      <c r="AE889" s="151"/>
      <c r="AF889" s="151"/>
      <c r="AG889" s="151" t="s">
        <v>344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82" t="s">
        <v>1621</v>
      </c>
      <c r="D890" s="283"/>
      <c r="E890" s="283"/>
      <c r="F890" s="283"/>
      <c r="G890" s="283"/>
      <c r="H890" s="162"/>
      <c r="I890" s="162"/>
      <c r="J890" s="162"/>
      <c r="K890" s="162"/>
      <c r="L890" s="162"/>
      <c r="M890" s="162"/>
      <c r="N890" s="161"/>
      <c r="O890" s="161"/>
      <c r="P890" s="161"/>
      <c r="Q890" s="161"/>
      <c r="R890" s="162"/>
      <c r="S890" s="162"/>
      <c r="T890" s="162"/>
      <c r="U890" s="162"/>
      <c r="V890" s="162"/>
      <c r="W890" s="162"/>
      <c r="X890" s="162"/>
      <c r="Y890" s="162"/>
      <c r="Z890" s="151"/>
      <c r="AA890" s="151"/>
      <c r="AB890" s="151"/>
      <c r="AC890" s="151"/>
      <c r="AD890" s="151"/>
      <c r="AE890" s="151"/>
      <c r="AF890" s="151"/>
      <c r="AG890" s="151" t="s">
        <v>344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2" x14ac:dyDescent="0.2">
      <c r="A891" s="158"/>
      <c r="B891" s="159"/>
      <c r="C891" s="193" t="s">
        <v>1615</v>
      </c>
      <c r="D891" s="164"/>
      <c r="E891" s="165"/>
      <c r="F891" s="162"/>
      <c r="G891" s="162"/>
      <c r="H891" s="162"/>
      <c r="I891" s="162"/>
      <c r="J891" s="162"/>
      <c r="K891" s="162"/>
      <c r="L891" s="162"/>
      <c r="M891" s="162"/>
      <c r="N891" s="161"/>
      <c r="O891" s="161"/>
      <c r="P891" s="161"/>
      <c r="Q891" s="161"/>
      <c r="R891" s="162"/>
      <c r="S891" s="162"/>
      <c r="T891" s="162"/>
      <c r="U891" s="162"/>
      <c r="V891" s="162"/>
      <c r="W891" s="162"/>
      <c r="X891" s="162"/>
      <c r="Y891" s="162"/>
      <c r="Z891" s="151"/>
      <c r="AA891" s="151"/>
      <c r="AB891" s="151"/>
      <c r="AC891" s="151"/>
      <c r="AD891" s="151"/>
      <c r="AE891" s="151"/>
      <c r="AF891" s="151"/>
      <c r="AG891" s="151" t="s">
        <v>327</v>
      </c>
      <c r="AH891" s="151">
        <v>0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3" x14ac:dyDescent="0.2">
      <c r="A892" s="158"/>
      <c r="B892" s="159"/>
      <c r="C892" s="193" t="s">
        <v>328</v>
      </c>
      <c r="D892" s="164"/>
      <c r="E892" s="165">
        <v>1</v>
      </c>
      <c r="F892" s="162"/>
      <c r="G892" s="162"/>
      <c r="H892" s="162"/>
      <c r="I892" s="162"/>
      <c r="J892" s="162"/>
      <c r="K892" s="162"/>
      <c r="L892" s="162"/>
      <c r="M892" s="162"/>
      <c r="N892" s="161"/>
      <c r="O892" s="161"/>
      <c r="P892" s="161"/>
      <c r="Q892" s="161"/>
      <c r="R892" s="162"/>
      <c r="S892" s="162"/>
      <c r="T892" s="162"/>
      <c r="U892" s="162"/>
      <c r="V892" s="162"/>
      <c r="W892" s="162"/>
      <c r="X892" s="162"/>
      <c r="Y892" s="162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83">
        <v>107</v>
      </c>
      <c r="B893" s="184" t="s">
        <v>1667</v>
      </c>
      <c r="C893" s="192" t="s">
        <v>1668</v>
      </c>
      <c r="D893" s="185" t="s">
        <v>333</v>
      </c>
      <c r="E893" s="186">
        <v>54</v>
      </c>
      <c r="F893" s="187"/>
      <c r="G893" s="188">
        <f>ROUND(E893*F893,2)</f>
        <v>0</v>
      </c>
      <c r="H893" s="187"/>
      <c r="I893" s="188">
        <f>ROUND(E893*H893,2)</f>
        <v>0</v>
      </c>
      <c r="J893" s="187"/>
      <c r="K893" s="188">
        <f>ROUND(E893*J893,2)</f>
        <v>0</v>
      </c>
      <c r="L893" s="188">
        <v>21</v>
      </c>
      <c r="M893" s="188">
        <f>G893*(1+L893/100)</f>
        <v>0</v>
      </c>
      <c r="N893" s="186">
        <v>0</v>
      </c>
      <c r="O893" s="186">
        <f>ROUND(E893*N893,2)</f>
        <v>0</v>
      </c>
      <c r="P893" s="186">
        <v>0</v>
      </c>
      <c r="Q893" s="186">
        <f>ROUND(E893*P893,2)</f>
        <v>0</v>
      </c>
      <c r="R893" s="188"/>
      <c r="S893" s="188" t="s">
        <v>403</v>
      </c>
      <c r="T893" s="189" t="s">
        <v>987</v>
      </c>
      <c r="U893" s="162">
        <v>0</v>
      </c>
      <c r="V893" s="162">
        <f>ROUND(E893*U893,2)</f>
        <v>0</v>
      </c>
      <c r="W893" s="162"/>
      <c r="X893" s="162" t="s">
        <v>321</v>
      </c>
      <c r="Y893" s="162" t="s">
        <v>322</v>
      </c>
      <c r="Z893" s="151"/>
      <c r="AA893" s="151"/>
      <c r="AB893" s="151"/>
      <c r="AC893" s="151"/>
      <c r="AD893" s="151"/>
      <c r="AE893" s="151"/>
      <c r="AF893" s="151"/>
      <c r="AG893" s="151" t="s">
        <v>323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2" x14ac:dyDescent="0.2">
      <c r="A894" s="158"/>
      <c r="B894" s="159"/>
      <c r="C894" s="280" t="s">
        <v>1669</v>
      </c>
      <c r="D894" s="281"/>
      <c r="E894" s="281"/>
      <c r="F894" s="281"/>
      <c r="G894" s="281"/>
      <c r="H894" s="162"/>
      <c r="I894" s="162"/>
      <c r="J894" s="162"/>
      <c r="K894" s="162"/>
      <c r="L894" s="162"/>
      <c r="M894" s="162"/>
      <c r="N894" s="161"/>
      <c r="O894" s="161"/>
      <c r="P894" s="161"/>
      <c r="Q894" s="161"/>
      <c r="R894" s="162"/>
      <c r="S894" s="162"/>
      <c r="T894" s="162"/>
      <c r="U894" s="162"/>
      <c r="V894" s="162"/>
      <c r="W894" s="162"/>
      <c r="X894" s="162"/>
      <c r="Y894" s="162"/>
      <c r="Z894" s="151"/>
      <c r="AA894" s="151"/>
      <c r="AB894" s="151"/>
      <c r="AC894" s="151"/>
      <c r="AD894" s="151"/>
      <c r="AE894" s="151"/>
      <c r="AF894" s="151"/>
      <c r="AG894" s="151" t="s">
        <v>344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3" x14ac:dyDescent="0.2">
      <c r="A895" s="158"/>
      <c r="B895" s="159"/>
      <c r="C895" s="282" t="s">
        <v>1670</v>
      </c>
      <c r="D895" s="283"/>
      <c r="E895" s="283"/>
      <c r="F895" s="283"/>
      <c r="G895" s="283"/>
      <c r="H895" s="162"/>
      <c r="I895" s="162"/>
      <c r="J895" s="162"/>
      <c r="K895" s="162"/>
      <c r="L895" s="162"/>
      <c r="M895" s="162"/>
      <c r="N895" s="161"/>
      <c r="O895" s="161"/>
      <c r="P895" s="161"/>
      <c r="Q895" s="161"/>
      <c r="R895" s="162"/>
      <c r="S895" s="162"/>
      <c r="T895" s="162"/>
      <c r="U895" s="162"/>
      <c r="V895" s="162"/>
      <c r="W895" s="162"/>
      <c r="X895" s="162"/>
      <c r="Y895" s="162"/>
      <c r="Z895" s="151"/>
      <c r="AA895" s="151"/>
      <c r="AB895" s="151"/>
      <c r="AC895" s="151"/>
      <c r="AD895" s="151"/>
      <c r="AE895" s="151"/>
      <c r="AF895" s="151"/>
      <c r="AG895" s="151" t="s">
        <v>344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82" t="s">
        <v>1621</v>
      </c>
      <c r="D896" s="283"/>
      <c r="E896" s="283"/>
      <c r="F896" s="283"/>
      <c r="G896" s="283"/>
      <c r="H896" s="162"/>
      <c r="I896" s="162"/>
      <c r="J896" s="162"/>
      <c r="K896" s="162"/>
      <c r="L896" s="162"/>
      <c r="M896" s="162"/>
      <c r="N896" s="161"/>
      <c r="O896" s="161"/>
      <c r="P896" s="161"/>
      <c r="Q896" s="161"/>
      <c r="R896" s="162"/>
      <c r="S896" s="162"/>
      <c r="T896" s="162"/>
      <c r="U896" s="162"/>
      <c r="V896" s="162"/>
      <c r="W896" s="162"/>
      <c r="X896" s="162"/>
      <c r="Y896" s="162"/>
      <c r="Z896" s="151"/>
      <c r="AA896" s="151"/>
      <c r="AB896" s="151"/>
      <c r="AC896" s="151"/>
      <c r="AD896" s="151"/>
      <c r="AE896" s="151"/>
      <c r="AF896" s="151"/>
      <c r="AG896" s="151" t="s">
        <v>344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82" t="s">
        <v>1671</v>
      </c>
      <c r="D897" s="283"/>
      <c r="E897" s="283"/>
      <c r="F897" s="283"/>
      <c r="G897" s="283"/>
      <c r="H897" s="162"/>
      <c r="I897" s="162"/>
      <c r="J897" s="162"/>
      <c r="K897" s="162"/>
      <c r="L897" s="162"/>
      <c r="M897" s="162"/>
      <c r="N897" s="161"/>
      <c r="O897" s="161"/>
      <c r="P897" s="161"/>
      <c r="Q897" s="161"/>
      <c r="R897" s="162"/>
      <c r="S897" s="162"/>
      <c r="T897" s="162"/>
      <c r="U897" s="162"/>
      <c r="V897" s="162"/>
      <c r="W897" s="162"/>
      <c r="X897" s="162"/>
      <c r="Y897" s="162"/>
      <c r="Z897" s="151"/>
      <c r="AA897" s="151"/>
      <c r="AB897" s="151"/>
      <c r="AC897" s="151"/>
      <c r="AD897" s="151"/>
      <c r="AE897" s="151"/>
      <c r="AF897" s="151"/>
      <c r="AG897" s="151" t="s">
        <v>344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2" x14ac:dyDescent="0.2">
      <c r="A898" s="158"/>
      <c r="B898" s="159"/>
      <c r="C898" s="193" t="s">
        <v>1615</v>
      </c>
      <c r="D898" s="164"/>
      <c r="E898" s="165"/>
      <c r="F898" s="162"/>
      <c r="G898" s="162"/>
      <c r="H898" s="162"/>
      <c r="I898" s="162"/>
      <c r="J898" s="162"/>
      <c r="K898" s="162"/>
      <c r="L898" s="162"/>
      <c r="M898" s="162"/>
      <c r="N898" s="161"/>
      <c r="O898" s="161"/>
      <c r="P898" s="161"/>
      <c r="Q898" s="161"/>
      <c r="R898" s="162"/>
      <c r="S898" s="162"/>
      <c r="T898" s="162"/>
      <c r="U898" s="162"/>
      <c r="V898" s="162"/>
      <c r="W898" s="162"/>
      <c r="X898" s="162"/>
      <c r="Y898" s="162"/>
      <c r="Z898" s="151"/>
      <c r="AA898" s="151"/>
      <c r="AB898" s="151"/>
      <c r="AC898" s="151"/>
      <c r="AD898" s="151"/>
      <c r="AE898" s="151"/>
      <c r="AF898" s="151"/>
      <c r="AG898" s="151" t="s">
        <v>327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3" x14ac:dyDescent="0.2">
      <c r="A899" s="158"/>
      <c r="B899" s="159"/>
      <c r="C899" s="193" t="s">
        <v>1672</v>
      </c>
      <c r="D899" s="164"/>
      <c r="E899" s="165">
        <v>54</v>
      </c>
      <c r="F899" s="162"/>
      <c r="G899" s="162"/>
      <c r="H899" s="162"/>
      <c r="I899" s="162"/>
      <c r="J899" s="162"/>
      <c r="K899" s="162"/>
      <c r="L899" s="162"/>
      <c r="M899" s="162"/>
      <c r="N899" s="161"/>
      <c r="O899" s="161"/>
      <c r="P899" s="161"/>
      <c r="Q899" s="161"/>
      <c r="R899" s="162"/>
      <c r="S899" s="162"/>
      <c r="T899" s="162"/>
      <c r="U899" s="162"/>
      <c r="V899" s="162"/>
      <c r="W899" s="162"/>
      <c r="X899" s="162"/>
      <c r="Y899" s="162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83">
        <v>108</v>
      </c>
      <c r="B900" s="184" t="s">
        <v>1673</v>
      </c>
      <c r="C900" s="192" t="s">
        <v>1674</v>
      </c>
      <c r="D900" s="185" t="s">
        <v>318</v>
      </c>
      <c r="E900" s="186">
        <v>1</v>
      </c>
      <c r="F900" s="187"/>
      <c r="G900" s="188">
        <f>ROUND(E900*F900,2)</f>
        <v>0</v>
      </c>
      <c r="H900" s="187"/>
      <c r="I900" s="188">
        <f>ROUND(E900*H900,2)</f>
        <v>0</v>
      </c>
      <c r="J900" s="187"/>
      <c r="K900" s="188">
        <f>ROUND(E900*J900,2)</f>
        <v>0</v>
      </c>
      <c r="L900" s="188">
        <v>21</v>
      </c>
      <c r="M900" s="188">
        <f>G900*(1+L900/100)</f>
        <v>0</v>
      </c>
      <c r="N900" s="186">
        <v>0</v>
      </c>
      <c r="O900" s="186">
        <f>ROUND(E900*N900,2)</f>
        <v>0</v>
      </c>
      <c r="P900" s="186">
        <v>0</v>
      </c>
      <c r="Q900" s="186">
        <f>ROUND(E900*P900,2)</f>
        <v>0</v>
      </c>
      <c r="R900" s="188"/>
      <c r="S900" s="188" t="s">
        <v>403</v>
      </c>
      <c r="T900" s="189" t="s">
        <v>987</v>
      </c>
      <c r="U900" s="162">
        <v>0</v>
      </c>
      <c r="V900" s="162">
        <f>ROUND(E900*U900,2)</f>
        <v>0</v>
      </c>
      <c r="W900" s="162"/>
      <c r="X900" s="162" t="s">
        <v>321</v>
      </c>
      <c r="Y900" s="162" t="s">
        <v>322</v>
      </c>
      <c r="Z900" s="151"/>
      <c r="AA900" s="151"/>
      <c r="AB900" s="151"/>
      <c r="AC900" s="151"/>
      <c r="AD900" s="151"/>
      <c r="AE900" s="151"/>
      <c r="AF900" s="151"/>
      <c r="AG900" s="151" t="s">
        <v>323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2" x14ac:dyDescent="0.2">
      <c r="A901" s="158"/>
      <c r="B901" s="159"/>
      <c r="C901" s="280" t="s">
        <v>1675</v>
      </c>
      <c r="D901" s="281"/>
      <c r="E901" s="281"/>
      <c r="F901" s="281"/>
      <c r="G901" s="281"/>
      <c r="H901" s="162"/>
      <c r="I901" s="162"/>
      <c r="J901" s="162"/>
      <c r="K901" s="162"/>
      <c r="L901" s="162"/>
      <c r="M901" s="162"/>
      <c r="N901" s="161"/>
      <c r="O901" s="161"/>
      <c r="P901" s="161"/>
      <c r="Q901" s="161"/>
      <c r="R901" s="162"/>
      <c r="S901" s="162"/>
      <c r="T901" s="162"/>
      <c r="U901" s="162"/>
      <c r="V901" s="162"/>
      <c r="W901" s="162"/>
      <c r="X901" s="162"/>
      <c r="Y901" s="162"/>
      <c r="Z901" s="151"/>
      <c r="AA901" s="151"/>
      <c r="AB901" s="151"/>
      <c r="AC901" s="151"/>
      <c r="AD901" s="151"/>
      <c r="AE901" s="151"/>
      <c r="AF901" s="151"/>
      <c r="AG901" s="151" t="s">
        <v>344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3" x14ac:dyDescent="0.2">
      <c r="A902" s="158"/>
      <c r="B902" s="159"/>
      <c r="C902" s="282" t="s">
        <v>1676</v>
      </c>
      <c r="D902" s="283"/>
      <c r="E902" s="283"/>
      <c r="F902" s="283"/>
      <c r="G902" s="283"/>
      <c r="H902" s="162"/>
      <c r="I902" s="162"/>
      <c r="J902" s="162"/>
      <c r="K902" s="162"/>
      <c r="L902" s="162"/>
      <c r="M902" s="162"/>
      <c r="N902" s="161"/>
      <c r="O902" s="161"/>
      <c r="P902" s="161"/>
      <c r="Q902" s="161"/>
      <c r="R902" s="162"/>
      <c r="S902" s="162"/>
      <c r="T902" s="162"/>
      <c r="U902" s="162"/>
      <c r="V902" s="162"/>
      <c r="W902" s="162"/>
      <c r="X902" s="162"/>
      <c r="Y902" s="162"/>
      <c r="Z902" s="151"/>
      <c r="AA902" s="151"/>
      <c r="AB902" s="151"/>
      <c r="AC902" s="151"/>
      <c r="AD902" s="151"/>
      <c r="AE902" s="151"/>
      <c r="AF902" s="151"/>
      <c r="AG902" s="151" t="s">
        <v>344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3" x14ac:dyDescent="0.2">
      <c r="A903" s="158"/>
      <c r="B903" s="159"/>
      <c r="C903" s="282" t="s">
        <v>1677</v>
      </c>
      <c r="D903" s="283"/>
      <c r="E903" s="283"/>
      <c r="F903" s="283"/>
      <c r="G903" s="283"/>
      <c r="H903" s="162"/>
      <c r="I903" s="162"/>
      <c r="J903" s="162"/>
      <c r="K903" s="162"/>
      <c r="L903" s="162"/>
      <c r="M903" s="162"/>
      <c r="N903" s="161"/>
      <c r="O903" s="161"/>
      <c r="P903" s="161"/>
      <c r="Q903" s="161"/>
      <c r="R903" s="162"/>
      <c r="S903" s="162"/>
      <c r="T903" s="162"/>
      <c r="U903" s="162"/>
      <c r="V903" s="162"/>
      <c r="W903" s="162"/>
      <c r="X903" s="162"/>
      <c r="Y903" s="162"/>
      <c r="Z903" s="151"/>
      <c r="AA903" s="151"/>
      <c r="AB903" s="151"/>
      <c r="AC903" s="151"/>
      <c r="AD903" s="151"/>
      <c r="AE903" s="151"/>
      <c r="AF903" s="151"/>
      <c r="AG903" s="151" t="s">
        <v>344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282" t="s">
        <v>1621</v>
      </c>
      <c r="D904" s="283"/>
      <c r="E904" s="283"/>
      <c r="F904" s="283"/>
      <c r="G904" s="283"/>
      <c r="H904" s="162"/>
      <c r="I904" s="162"/>
      <c r="J904" s="162"/>
      <c r="K904" s="162"/>
      <c r="L904" s="162"/>
      <c r="M904" s="162"/>
      <c r="N904" s="161"/>
      <c r="O904" s="161"/>
      <c r="P904" s="161"/>
      <c r="Q904" s="161"/>
      <c r="R904" s="162"/>
      <c r="S904" s="162"/>
      <c r="T904" s="162"/>
      <c r="U904" s="162"/>
      <c r="V904" s="162"/>
      <c r="W904" s="162"/>
      <c r="X904" s="162"/>
      <c r="Y904" s="162"/>
      <c r="Z904" s="151"/>
      <c r="AA904" s="151"/>
      <c r="AB904" s="151"/>
      <c r="AC904" s="151"/>
      <c r="AD904" s="151"/>
      <c r="AE904" s="151"/>
      <c r="AF904" s="151"/>
      <c r="AG904" s="151" t="s">
        <v>344</v>
      </c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2" x14ac:dyDescent="0.2">
      <c r="A905" s="158"/>
      <c r="B905" s="159"/>
      <c r="C905" s="193" t="s">
        <v>1615</v>
      </c>
      <c r="D905" s="164"/>
      <c r="E905" s="165"/>
      <c r="F905" s="162"/>
      <c r="G905" s="162"/>
      <c r="H905" s="162"/>
      <c r="I905" s="162"/>
      <c r="J905" s="162"/>
      <c r="K905" s="162"/>
      <c r="L905" s="162"/>
      <c r="M905" s="162"/>
      <c r="N905" s="161"/>
      <c r="O905" s="161"/>
      <c r="P905" s="161"/>
      <c r="Q905" s="161"/>
      <c r="R905" s="162"/>
      <c r="S905" s="162"/>
      <c r="T905" s="162"/>
      <c r="U905" s="162"/>
      <c r="V905" s="162"/>
      <c r="W905" s="162"/>
      <c r="X905" s="162"/>
      <c r="Y905" s="162"/>
      <c r="Z905" s="151"/>
      <c r="AA905" s="151"/>
      <c r="AB905" s="151"/>
      <c r="AC905" s="151"/>
      <c r="AD905" s="151"/>
      <c r="AE905" s="151"/>
      <c r="AF905" s="151"/>
      <c r="AG905" s="151" t="s">
        <v>327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3" x14ac:dyDescent="0.2">
      <c r="A906" s="158"/>
      <c r="B906" s="159"/>
      <c r="C906" s="193" t="s">
        <v>328</v>
      </c>
      <c r="D906" s="164"/>
      <c r="E906" s="165">
        <v>1</v>
      </c>
      <c r="F906" s="162"/>
      <c r="G906" s="162"/>
      <c r="H906" s="162"/>
      <c r="I906" s="162"/>
      <c r="J906" s="162"/>
      <c r="K906" s="162"/>
      <c r="L906" s="162"/>
      <c r="M906" s="162"/>
      <c r="N906" s="161"/>
      <c r="O906" s="161"/>
      <c r="P906" s="161"/>
      <c r="Q906" s="161"/>
      <c r="R906" s="162"/>
      <c r="S906" s="162"/>
      <c r="T906" s="162"/>
      <c r="U906" s="162"/>
      <c r="V906" s="162"/>
      <c r="W906" s="162"/>
      <c r="X906" s="162"/>
      <c r="Y906" s="162"/>
      <c r="Z906" s="151"/>
      <c r="AA906" s="151"/>
      <c r="AB906" s="151"/>
      <c r="AC906" s="151"/>
      <c r="AD906" s="151"/>
      <c r="AE906" s="151"/>
      <c r="AF906" s="151"/>
      <c r="AG906" s="151" t="s">
        <v>327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 x14ac:dyDescent="0.2">
      <c r="A907" s="183">
        <v>109</v>
      </c>
      <c r="B907" s="184" t="s">
        <v>1678</v>
      </c>
      <c r="C907" s="192" t="s">
        <v>1679</v>
      </c>
      <c r="D907" s="185" t="s">
        <v>708</v>
      </c>
      <c r="E907" s="186">
        <v>402.25</v>
      </c>
      <c r="F907" s="187"/>
      <c r="G907" s="188">
        <f>ROUND(E907*F907,2)</f>
        <v>0</v>
      </c>
      <c r="H907" s="187"/>
      <c r="I907" s="188">
        <f>ROUND(E907*H907,2)</f>
        <v>0</v>
      </c>
      <c r="J907" s="187"/>
      <c r="K907" s="188">
        <f>ROUND(E907*J907,2)</f>
        <v>0</v>
      </c>
      <c r="L907" s="188">
        <v>21</v>
      </c>
      <c r="M907" s="188">
        <f>G907*(1+L907/100)</f>
        <v>0</v>
      </c>
      <c r="N907" s="186">
        <v>0</v>
      </c>
      <c r="O907" s="186">
        <f>ROUND(E907*N907,2)</f>
        <v>0</v>
      </c>
      <c r="P907" s="186">
        <v>0</v>
      </c>
      <c r="Q907" s="186">
        <f>ROUND(E907*P907,2)</f>
        <v>0</v>
      </c>
      <c r="R907" s="188"/>
      <c r="S907" s="188" t="s">
        <v>403</v>
      </c>
      <c r="T907" s="189" t="s">
        <v>987</v>
      </c>
      <c r="U907" s="162">
        <v>0</v>
      </c>
      <c r="V907" s="162">
        <f>ROUND(E907*U907,2)</f>
        <v>0</v>
      </c>
      <c r="W907" s="162"/>
      <c r="X907" s="162" t="s">
        <v>321</v>
      </c>
      <c r="Y907" s="162" t="s">
        <v>322</v>
      </c>
      <c r="Z907" s="151"/>
      <c r="AA907" s="151"/>
      <c r="AB907" s="151"/>
      <c r="AC907" s="151"/>
      <c r="AD907" s="151"/>
      <c r="AE907" s="151"/>
      <c r="AF907" s="151"/>
      <c r="AG907" s="151" t="s">
        <v>323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ht="22.5" outlineLevel="2" x14ac:dyDescent="0.2">
      <c r="A908" s="158"/>
      <c r="B908" s="159"/>
      <c r="C908" s="280" t="s">
        <v>1680</v>
      </c>
      <c r="D908" s="281"/>
      <c r="E908" s="281"/>
      <c r="F908" s="281"/>
      <c r="G908" s="281"/>
      <c r="H908" s="162"/>
      <c r="I908" s="162"/>
      <c r="J908" s="162"/>
      <c r="K908" s="162"/>
      <c r="L908" s="162"/>
      <c r="M908" s="162"/>
      <c r="N908" s="161"/>
      <c r="O908" s="161"/>
      <c r="P908" s="161"/>
      <c r="Q908" s="161"/>
      <c r="R908" s="162"/>
      <c r="S908" s="162"/>
      <c r="T908" s="162"/>
      <c r="U908" s="162"/>
      <c r="V908" s="162"/>
      <c r="W908" s="162"/>
      <c r="X908" s="162"/>
      <c r="Y908" s="162"/>
      <c r="Z908" s="151"/>
      <c r="AA908" s="151"/>
      <c r="AB908" s="151"/>
      <c r="AC908" s="151"/>
      <c r="AD908" s="151"/>
      <c r="AE908" s="151"/>
      <c r="AF908" s="151"/>
      <c r="AG908" s="151" t="s">
        <v>344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90" t="str">
        <f>C908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">
      <c r="A909" s="158"/>
      <c r="B909" s="159"/>
      <c r="C909" s="193" t="s">
        <v>1681</v>
      </c>
      <c r="D909" s="164"/>
      <c r="E909" s="165">
        <v>131.44999999999999</v>
      </c>
      <c r="F909" s="162"/>
      <c r="G909" s="162"/>
      <c r="H909" s="162"/>
      <c r="I909" s="162"/>
      <c r="J909" s="162"/>
      <c r="K909" s="162"/>
      <c r="L909" s="162"/>
      <c r="M909" s="162"/>
      <c r="N909" s="161"/>
      <c r="O909" s="161"/>
      <c r="P909" s="161"/>
      <c r="Q909" s="161"/>
      <c r="R909" s="162"/>
      <c r="S909" s="162"/>
      <c r="T909" s="162"/>
      <c r="U909" s="162"/>
      <c r="V909" s="162"/>
      <c r="W909" s="162"/>
      <c r="X909" s="162"/>
      <c r="Y909" s="162"/>
      <c r="Z909" s="151"/>
      <c r="AA909" s="151"/>
      <c r="AB909" s="151"/>
      <c r="AC909" s="151"/>
      <c r="AD909" s="151"/>
      <c r="AE909" s="151"/>
      <c r="AF909" s="151"/>
      <c r="AG909" s="151" t="s">
        <v>327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3" x14ac:dyDescent="0.2">
      <c r="A910" s="158"/>
      <c r="B910" s="159"/>
      <c r="C910" s="193" t="s">
        <v>1682</v>
      </c>
      <c r="D910" s="164"/>
      <c r="E910" s="165">
        <v>131.44999999999999</v>
      </c>
      <c r="F910" s="162"/>
      <c r="G910" s="162"/>
      <c r="H910" s="162"/>
      <c r="I910" s="162"/>
      <c r="J910" s="162"/>
      <c r="K910" s="162"/>
      <c r="L910" s="162"/>
      <c r="M910" s="162"/>
      <c r="N910" s="161"/>
      <c r="O910" s="161"/>
      <c r="P910" s="161"/>
      <c r="Q910" s="161"/>
      <c r="R910" s="162"/>
      <c r="S910" s="162"/>
      <c r="T910" s="162"/>
      <c r="U910" s="162"/>
      <c r="V910" s="162"/>
      <c r="W910" s="162"/>
      <c r="X910" s="162"/>
      <c r="Y910" s="162"/>
      <c r="Z910" s="151"/>
      <c r="AA910" s="151"/>
      <c r="AB910" s="151"/>
      <c r="AC910" s="151"/>
      <c r="AD910" s="151"/>
      <c r="AE910" s="151"/>
      <c r="AF910" s="151"/>
      <c r="AG910" s="151" t="s">
        <v>327</v>
      </c>
      <c r="AH910" s="151">
        <v>0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3" x14ac:dyDescent="0.2">
      <c r="A911" s="158"/>
      <c r="B911" s="159"/>
      <c r="C911" s="193" t="s">
        <v>1683</v>
      </c>
      <c r="D911" s="164"/>
      <c r="E911" s="165">
        <v>139.35</v>
      </c>
      <c r="F911" s="162"/>
      <c r="G911" s="162"/>
      <c r="H911" s="162"/>
      <c r="I911" s="162"/>
      <c r="J911" s="162"/>
      <c r="K911" s="162"/>
      <c r="L911" s="162"/>
      <c r="M911" s="162"/>
      <c r="N911" s="161"/>
      <c r="O911" s="161"/>
      <c r="P911" s="161"/>
      <c r="Q911" s="161"/>
      <c r="R911" s="162"/>
      <c r="S911" s="162"/>
      <c r="T911" s="162"/>
      <c r="U911" s="162"/>
      <c r="V911" s="162"/>
      <c r="W911" s="162"/>
      <c r="X911" s="162"/>
      <c r="Y911" s="162"/>
      <c r="Z911" s="151"/>
      <c r="AA911" s="151"/>
      <c r="AB911" s="151"/>
      <c r="AC911" s="151"/>
      <c r="AD911" s="151"/>
      <c r="AE911" s="151"/>
      <c r="AF911" s="151"/>
      <c r="AG911" s="151" t="s">
        <v>327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 x14ac:dyDescent="0.2">
      <c r="A912" s="183">
        <v>110</v>
      </c>
      <c r="B912" s="184" t="s">
        <v>1684</v>
      </c>
      <c r="C912" s="192" t="s">
        <v>1685</v>
      </c>
      <c r="D912" s="185" t="s">
        <v>708</v>
      </c>
      <c r="E912" s="186">
        <v>87.2</v>
      </c>
      <c r="F912" s="187"/>
      <c r="G912" s="188">
        <f>ROUND(E912*F912,2)</f>
        <v>0</v>
      </c>
      <c r="H912" s="187"/>
      <c r="I912" s="188">
        <f>ROUND(E912*H912,2)</f>
        <v>0</v>
      </c>
      <c r="J912" s="187"/>
      <c r="K912" s="188">
        <f>ROUND(E912*J912,2)</f>
        <v>0</v>
      </c>
      <c r="L912" s="188">
        <v>21</v>
      </c>
      <c r="M912" s="188">
        <f>G912*(1+L912/100)</f>
        <v>0</v>
      </c>
      <c r="N912" s="186">
        <v>0</v>
      </c>
      <c r="O912" s="186">
        <f>ROUND(E912*N912,2)</f>
        <v>0</v>
      </c>
      <c r="P912" s="186">
        <v>0</v>
      </c>
      <c r="Q912" s="186">
        <f>ROUND(E912*P912,2)</f>
        <v>0</v>
      </c>
      <c r="R912" s="188"/>
      <c r="S912" s="188" t="s">
        <v>403</v>
      </c>
      <c r="T912" s="189" t="s">
        <v>987</v>
      </c>
      <c r="U912" s="162">
        <v>0</v>
      </c>
      <c r="V912" s="162">
        <f>ROUND(E912*U912,2)</f>
        <v>0</v>
      </c>
      <c r="W912" s="162"/>
      <c r="X912" s="162" t="s">
        <v>321</v>
      </c>
      <c r="Y912" s="162" t="s">
        <v>322</v>
      </c>
      <c r="Z912" s="151"/>
      <c r="AA912" s="151"/>
      <c r="AB912" s="151"/>
      <c r="AC912" s="151"/>
      <c r="AD912" s="151"/>
      <c r="AE912" s="151"/>
      <c r="AF912" s="151"/>
      <c r="AG912" s="151" t="s">
        <v>323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2" x14ac:dyDescent="0.2">
      <c r="A913" s="158"/>
      <c r="B913" s="159"/>
      <c r="C913" s="280" t="s">
        <v>1680</v>
      </c>
      <c r="D913" s="281"/>
      <c r="E913" s="281"/>
      <c r="F913" s="281"/>
      <c r="G913" s="281"/>
      <c r="H913" s="162"/>
      <c r="I913" s="162"/>
      <c r="J913" s="162"/>
      <c r="K913" s="162"/>
      <c r="L913" s="162"/>
      <c r="M913" s="162"/>
      <c r="N913" s="161"/>
      <c r="O913" s="161"/>
      <c r="P913" s="161"/>
      <c r="Q913" s="161"/>
      <c r="R913" s="162"/>
      <c r="S913" s="162"/>
      <c r="T913" s="162"/>
      <c r="U913" s="162"/>
      <c r="V913" s="162"/>
      <c r="W913" s="162"/>
      <c r="X913" s="162"/>
      <c r="Y913" s="162"/>
      <c r="Z913" s="151"/>
      <c r="AA913" s="151"/>
      <c r="AB913" s="151"/>
      <c r="AC913" s="151"/>
      <c r="AD913" s="151"/>
      <c r="AE913" s="151"/>
      <c r="AF913" s="151"/>
      <c r="AG913" s="151" t="s">
        <v>344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90" t="str">
        <f>C913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">
      <c r="A914" s="158"/>
      <c r="B914" s="159"/>
      <c r="C914" s="193" t="s">
        <v>1686</v>
      </c>
      <c r="D914" s="164"/>
      <c r="E914" s="165">
        <v>87.2</v>
      </c>
      <c r="F914" s="162"/>
      <c r="G914" s="162"/>
      <c r="H914" s="162"/>
      <c r="I914" s="162"/>
      <c r="J914" s="162"/>
      <c r="K914" s="162"/>
      <c r="L914" s="162"/>
      <c r="M914" s="162"/>
      <c r="N914" s="161"/>
      <c r="O914" s="161"/>
      <c r="P914" s="161"/>
      <c r="Q914" s="161"/>
      <c r="R914" s="162"/>
      <c r="S914" s="162"/>
      <c r="T914" s="162"/>
      <c r="U914" s="162"/>
      <c r="V914" s="162"/>
      <c r="W914" s="162"/>
      <c r="X914" s="162"/>
      <c r="Y914" s="162"/>
      <c r="Z914" s="151"/>
      <c r="AA914" s="151"/>
      <c r="AB914" s="151"/>
      <c r="AC914" s="151"/>
      <c r="AD914" s="151"/>
      <c r="AE914" s="151"/>
      <c r="AF914" s="151"/>
      <c r="AG914" s="151" t="s">
        <v>327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83">
        <v>111</v>
      </c>
      <c r="B915" s="184" t="s">
        <v>1687</v>
      </c>
      <c r="C915" s="192" t="s">
        <v>1688</v>
      </c>
      <c r="D915" s="185" t="s">
        <v>708</v>
      </c>
      <c r="E915" s="186">
        <v>234.95</v>
      </c>
      <c r="F915" s="187"/>
      <c r="G915" s="188">
        <f>ROUND(E915*F915,2)</f>
        <v>0</v>
      </c>
      <c r="H915" s="187"/>
      <c r="I915" s="188">
        <f>ROUND(E915*H915,2)</f>
        <v>0</v>
      </c>
      <c r="J915" s="187"/>
      <c r="K915" s="188">
        <f>ROUND(E915*J915,2)</f>
        <v>0</v>
      </c>
      <c r="L915" s="188">
        <v>21</v>
      </c>
      <c r="M915" s="188">
        <f>G915*(1+L915/100)</f>
        <v>0</v>
      </c>
      <c r="N915" s="186">
        <v>0</v>
      </c>
      <c r="O915" s="186">
        <f>ROUND(E915*N915,2)</f>
        <v>0</v>
      </c>
      <c r="P915" s="186">
        <v>0</v>
      </c>
      <c r="Q915" s="186">
        <f>ROUND(E915*P915,2)</f>
        <v>0</v>
      </c>
      <c r="R915" s="188"/>
      <c r="S915" s="188" t="s">
        <v>403</v>
      </c>
      <c r="T915" s="189" t="s">
        <v>987</v>
      </c>
      <c r="U915" s="162">
        <v>0</v>
      </c>
      <c r="V915" s="162">
        <f>ROUND(E915*U915,2)</f>
        <v>0</v>
      </c>
      <c r="W915" s="162"/>
      <c r="X915" s="162" t="s">
        <v>321</v>
      </c>
      <c r="Y915" s="162" t="s">
        <v>322</v>
      </c>
      <c r="Z915" s="151"/>
      <c r="AA915" s="151"/>
      <c r="AB915" s="151"/>
      <c r="AC915" s="151"/>
      <c r="AD915" s="151"/>
      <c r="AE915" s="151"/>
      <c r="AF915" s="151"/>
      <c r="AG915" s="151" t="s">
        <v>323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ht="22.5" outlineLevel="2" x14ac:dyDescent="0.2">
      <c r="A916" s="158"/>
      <c r="B916" s="159"/>
      <c r="C916" s="280" t="s">
        <v>1689</v>
      </c>
      <c r="D916" s="281"/>
      <c r="E916" s="281"/>
      <c r="F916" s="281"/>
      <c r="G916" s="281"/>
      <c r="H916" s="162"/>
      <c r="I916" s="162"/>
      <c r="J916" s="162"/>
      <c r="K916" s="162"/>
      <c r="L916" s="162"/>
      <c r="M916" s="162"/>
      <c r="N916" s="161"/>
      <c r="O916" s="161"/>
      <c r="P916" s="161"/>
      <c r="Q916" s="161"/>
      <c r="R916" s="162"/>
      <c r="S916" s="162"/>
      <c r="T916" s="162"/>
      <c r="U916" s="162"/>
      <c r="V916" s="162"/>
      <c r="W916" s="162"/>
      <c r="X916" s="162"/>
      <c r="Y916" s="162"/>
      <c r="Z916" s="151"/>
      <c r="AA916" s="151"/>
      <c r="AB916" s="151"/>
      <c r="AC916" s="151"/>
      <c r="AD916" s="151"/>
      <c r="AE916" s="151"/>
      <c r="AF916" s="151"/>
      <c r="AG916" s="151" t="s">
        <v>344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90" t="str">
        <f>C916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6" s="151"/>
      <c r="BC916" s="151"/>
      <c r="BD916" s="151"/>
      <c r="BE916" s="151"/>
      <c r="BF916" s="151"/>
      <c r="BG916" s="151"/>
      <c r="BH916" s="151"/>
    </row>
    <row r="917" spans="1:60" outlineLevel="2" x14ac:dyDescent="0.2">
      <c r="A917" s="158"/>
      <c r="B917" s="159"/>
      <c r="C917" s="193" t="s">
        <v>1690</v>
      </c>
      <c r="D917" s="164"/>
      <c r="E917" s="165">
        <v>131.44999999999999</v>
      </c>
      <c r="F917" s="162"/>
      <c r="G917" s="162"/>
      <c r="H917" s="162"/>
      <c r="I917" s="162"/>
      <c r="J917" s="162"/>
      <c r="K917" s="162"/>
      <c r="L917" s="162"/>
      <c r="M917" s="162"/>
      <c r="N917" s="161"/>
      <c r="O917" s="161"/>
      <c r="P917" s="161"/>
      <c r="Q917" s="161"/>
      <c r="R917" s="162"/>
      <c r="S917" s="162"/>
      <c r="T917" s="162"/>
      <c r="U917" s="162"/>
      <c r="V917" s="162"/>
      <c r="W917" s="162"/>
      <c r="X917" s="162"/>
      <c r="Y917" s="162"/>
      <c r="Z917" s="151"/>
      <c r="AA917" s="151"/>
      <c r="AB917" s="151"/>
      <c r="AC917" s="151"/>
      <c r="AD917" s="151"/>
      <c r="AE917" s="151"/>
      <c r="AF917" s="151"/>
      <c r="AG917" s="151" t="s">
        <v>327</v>
      </c>
      <c r="AH917" s="151">
        <v>0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193" t="s">
        <v>1691</v>
      </c>
      <c r="D918" s="164"/>
      <c r="E918" s="165">
        <v>103.5</v>
      </c>
      <c r="F918" s="162"/>
      <c r="G918" s="162"/>
      <c r="H918" s="162"/>
      <c r="I918" s="162"/>
      <c r="J918" s="162"/>
      <c r="K918" s="162"/>
      <c r="L918" s="162"/>
      <c r="M918" s="162"/>
      <c r="N918" s="161"/>
      <c r="O918" s="161"/>
      <c r="P918" s="161"/>
      <c r="Q918" s="161"/>
      <c r="R918" s="162"/>
      <c r="S918" s="162"/>
      <c r="T918" s="162"/>
      <c r="U918" s="162"/>
      <c r="V918" s="162"/>
      <c r="W918" s="162"/>
      <c r="X918" s="162"/>
      <c r="Y918" s="162"/>
      <c r="Z918" s="151"/>
      <c r="AA918" s="151"/>
      <c r="AB918" s="151"/>
      <c r="AC918" s="151"/>
      <c r="AD918" s="151"/>
      <c r="AE918" s="151"/>
      <c r="AF918" s="151"/>
      <c r="AG918" s="151" t="s">
        <v>327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ht="22.5" outlineLevel="1" x14ac:dyDescent="0.2">
      <c r="A919" s="183">
        <v>112</v>
      </c>
      <c r="B919" s="184" t="s">
        <v>1692</v>
      </c>
      <c r="C919" s="192" t="s">
        <v>1693</v>
      </c>
      <c r="D919" s="185" t="s">
        <v>445</v>
      </c>
      <c r="E919" s="186">
        <v>1</v>
      </c>
      <c r="F919" s="187"/>
      <c r="G919" s="188">
        <f>ROUND(E919*F919,2)</f>
        <v>0</v>
      </c>
      <c r="H919" s="187"/>
      <c r="I919" s="188">
        <f>ROUND(E919*H919,2)</f>
        <v>0</v>
      </c>
      <c r="J919" s="187"/>
      <c r="K919" s="188">
        <f>ROUND(E919*J919,2)</f>
        <v>0</v>
      </c>
      <c r="L919" s="188">
        <v>21</v>
      </c>
      <c r="M919" s="188">
        <f>G919*(1+L919/100)</f>
        <v>0</v>
      </c>
      <c r="N919" s="186">
        <v>0</v>
      </c>
      <c r="O919" s="186">
        <f>ROUND(E919*N919,2)</f>
        <v>0</v>
      </c>
      <c r="P919" s="186">
        <v>0</v>
      </c>
      <c r="Q919" s="186">
        <f>ROUND(E919*P919,2)</f>
        <v>0</v>
      </c>
      <c r="R919" s="188"/>
      <c r="S919" s="188" t="s">
        <v>403</v>
      </c>
      <c r="T919" s="189" t="s">
        <v>987</v>
      </c>
      <c r="U919" s="162">
        <v>0</v>
      </c>
      <c r="V919" s="162">
        <f>ROUND(E919*U919,2)</f>
        <v>0</v>
      </c>
      <c r="W919" s="162"/>
      <c r="X919" s="162" t="s">
        <v>321</v>
      </c>
      <c r="Y919" s="162" t="s">
        <v>322</v>
      </c>
      <c r="Z919" s="151"/>
      <c r="AA919" s="151"/>
      <c r="AB919" s="151"/>
      <c r="AC919" s="151"/>
      <c r="AD919" s="151"/>
      <c r="AE919" s="151"/>
      <c r="AF919" s="151"/>
      <c r="AG919" s="151" t="s">
        <v>323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2" x14ac:dyDescent="0.2">
      <c r="A920" s="158"/>
      <c r="B920" s="159"/>
      <c r="C920" s="280" t="s">
        <v>1694</v>
      </c>
      <c r="D920" s="281"/>
      <c r="E920" s="281"/>
      <c r="F920" s="281"/>
      <c r="G920" s="281"/>
      <c r="H920" s="162"/>
      <c r="I920" s="162"/>
      <c r="J920" s="162"/>
      <c r="K920" s="162"/>
      <c r="L920" s="162"/>
      <c r="M920" s="162"/>
      <c r="N920" s="161"/>
      <c r="O920" s="161"/>
      <c r="P920" s="161"/>
      <c r="Q920" s="161"/>
      <c r="R920" s="162"/>
      <c r="S920" s="162"/>
      <c r="T920" s="162"/>
      <c r="U920" s="162"/>
      <c r="V920" s="162"/>
      <c r="W920" s="162"/>
      <c r="X920" s="162"/>
      <c r="Y920" s="162"/>
      <c r="Z920" s="151"/>
      <c r="AA920" s="151"/>
      <c r="AB920" s="151"/>
      <c r="AC920" s="151"/>
      <c r="AD920" s="151"/>
      <c r="AE920" s="151"/>
      <c r="AF920" s="151"/>
      <c r="AG920" s="151" t="s">
        <v>344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82" t="s">
        <v>1695</v>
      </c>
      <c r="D921" s="283"/>
      <c r="E921" s="283"/>
      <c r="F921" s="283"/>
      <c r="G921" s="283"/>
      <c r="H921" s="162"/>
      <c r="I921" s="162"/>
      <c r="J921" s="162"/>
      <c r="K921" s="162"/>
      <c r="L921" s="162"/>
      <c r="M921" s="162"/>
      <c r="N921" s="161"/>
      <c r="O921" s="161"/>
      <c r="P921" s="161"/>
      <c r="Q921" s="161"/>
      <c r="R921" s="162"/>
      <c r="S921" s="162"/>
      <c r="T921" s="162"/>
      <c r="U921" s="162"/>
      <c r="V921" s="162"/>
      <c r="W921" s="162"/>
      <c r="X921" s="162"/>
      <c r="Y921" s="162"/>
      <c r="Z921" s="151"/>
      <c r="AA921" s="151"/>
      <c r="AB921" s="151"/>
      <c r="AC921" s="151"/>
      <c r="AD921" s="151"/>
      <c r="AE921" s="151"/>
      <c r="AF921" s="151"/>
      <c r="AG921" s="151" t="s">
        <v>344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82" t="s">
        <v>1696</v>
      </c>
      <c r="D922" s="283"/>
      <c r="E922" s="283"/>
      <c r="F922" s="283"/>
      <c r="G922" s="283"/>
      <c r="H922" s="162"/>
      <c r="I922" s="162"/>
      <c r="J922" s="162"/>
      <c r="K922" s="162"/>
      <c r="L922" s="162"/>
      <c r="M922" s="162"/>
      <c r="N922" s="161"/>
      <c r="O922" s="161"/>
      <c r="P922" s="161"/>
      <c r="Q922" s="161"/>
      <c r="R922" s="162"/>
      <c r="S922" s="162"/>
      <c r="T922" s="162"/>
      <c r="U922" s="162"/>
      <c r="V922" s="162"/>
      <c r="W922" s="162"/>
      <c r="X922" s="162"/>
      <c r="Y922" s="162"/>
      <c r="Z922" s="151"/>
      <c r="AA922" s="151"/>
      <c r="AB922" s="151"/>
      <c r="AC922" s="151"/>
      <c r="AD922" s="151"/>
      <c r="AE922" s="151"/>
      <c r="AF922" s="151"/>
      <c r="AG922" s="151" t="s">
        <v>344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82" t="s">
        <v>1697</v>
      </c>
      <c r="D923" s="283"/>
      <c r="E923" s="283"/>
      <c r="F923" s="283"/>
      <c r="G923" s="283"/>
      <c r="H923" s="162"/>
      <c r="I923" s="162"/>
      <c r="J923" s="162"/>
      <c r="K923" s="162"/>
      <c r="L923" s="162"/>
      <c r="M923" s="162"/>
      <c r="N923" s="161"/>
      <c r="O923" s="161"/>
      <c r="P923" s="161"/>
      <c r="Q923" s="161"/>
      <c r="R923" s="162"/>
      <c r="S923" s="162"/>
      <c r="T923" s="162"/>
      <c r="U923" s="162"/>
      <c r="V923" s="162"/>
      <c r="W923" s="162"/>
      <c r="X923" s="162"/>
      <c r="Y923" s="162"/>
      <c r="Z923" s="151"/>
      <c r="AA923" s="151"/>
      <c r="AB923" s="151"/>
      <c r="AC923" s="151"/>
      <c r="AD923" s="151"/>
      <c r="AE923" s="151"/>
      <c r="AF923" s="151"/>
      <c r="AG923" s="151" t="s">
        <v>344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3" x14ac:dyDescent="0.2">
      <c r="A924" s="158"/>
      <c r="B924" s="159"/>
      <c r="C924" s="282" t="s">
        <v>1698</v>
      </c>
      <c r="D924" s="283"/>
      <c r="E924" s="283"/>
      <c r="F924" s="283"/>
      <c r="G924" s="283"/>
      <c r="H924" s="162"/>
      <c r="I924" s="162"/>
      <c r="J924" s="162"/>
      <c r="K924" s="162"/>
      <c r="L924" s="162"/>
      <c r="M924" s="162"/>
      <c r="N924" s="161"/>
      <c r="O924" s="161"/>
      <c r="P924" s="161"/>
      <c r="Q924" s="161"/>
      <c r="R924" s="162"/>
      <c r="S924" s="162"/>
      <c r="T924" s="162"/>
      <c r="U924" s="162"/>
      <c r="V924" s="162"/>
      <c r="W924" s="162"/>
      <c r="X924" s="162"/>
      <c r="Y924" s="162"/>
      <c r="Z924" s="151"/>
      <c r="AA924" s="151"/>
      <c r="AB924" s="151"/>
      <c r="AC924" s="151"/>
      <c r="AD924" s="151"/>
      <c r="AE924" s="151"/>
      <c r="AF924" s="151"/>
      <c r="AG924" s="151" t="s">
        <v>344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3" x14ac:dyDescent="0.2">
      <c r="A925" s="158"/>
      <c r="B925" s="159"/>
      <c r="C925" s="282" t="s">
        <v>1699</v>
      </c>
      <c r="D925" s="283"/>
      <c r="E925" s="283"/>
      <c r="F925" s="283"/>
      <c r="G925" s="283"/>
      <c r="H925" s="162"/>
      <c r="I925" s="162"/>
      <c r="J925" s="162"/>
      <c r="K925" s="162"/>
      <c r="L925" s="162"/>
      <c r="M925" s="162"/>
      <c r="N925" s="161"/>
      <c r="O925" s="161"/>
      <c r="P925" s="161"/>
      <c r="Q925" s="161"/>
      <c r="R925" s="162"/>
      <c r="S925" s="162"/>
      <c r="T925" s="162"/>
      <c r="U925" s="162"/>
      <c r="V925" s="162"/>
      <c r="W925" s="162"/>
      <c r="X925" s="162"/>
      <c r="Y925" s="162"/>
      <c r="Z925" s="151"/>
      <c r="AA925" s="151"/>
      <c r="AB925" s="151"/>
      <c r="AC925" s="151"/>
      <c r="AD925" s="151"/>
      <c r="AE925" s="151"/>
      <c r="AF925" s="151"/>
      <c r="AG925" s="151" t="s">
        <v>344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282" t="s">
        <v>1700</v>
      </c>
      <c r="D926" s="283"/>
      <c r="E926" s="283"/>
      <c r="F926" s="283"/>
      <c r="G926" s="283"/>
      <c r="H926" s="162"/>
      <c r="I926" s="162"/>
      <c r="J926" s="162"/>
      <c r="K926" s="162"/>
      <c r="L926" s="162"/>
      <c r="M926" s="162"/>
      <c r="N926" s="161"/>
      <c r="O926" s="161"/>
      <c r="P926" s="161"/>
      <c r="Q926" s="161"/>
      <c r="R926" s="162"/>
      <c r="S926" s="162"/>
      <c r="T926" s="162"/>
      <c r="U926" s="162"/>
      <c r="V926" s="162"/>
      <c r="W926" s="162"/>
      <c r="X926" s="162"/>
      <c r="Y926" s="162"/>
      <c r="Z926" s="151"/>
      <c r="AA926" s="151"/>
      <c r="AB926" s="151"/>
      <c r="AC926" s="151"/>
      <c r="AD926" s="151"/>
      <c r="AE926" s="151"/>
      <c r="AF926" s="151"/>
      <c r="AG926" s="151" t="s">
        <v>344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82" t="s">
        <v>1701</v>
      </c>
      <c r="D927" s="283"/>
      <c r="E927" s="283"/>
      <c r="F927" s="283"/>
      <c r="G927" s="283"/>
      <c r="H927" s="162"/>
      <c r="I927" s="162"/>
      <c r="J927" s="162"/>
      <c r="K927" s="162"/>
      <c r="L927" s="162"/>
      <c r="M927" s="162"/>
      <c r="N927" s="161"/>
      <c r="O927" s="161"/>
      <c r="P927" s="161"/>
      <c r="Q927" s="161"/>
      <c r="R927" s="162"/>
      <c r="S927" s="162"/>
      <c r="T927" s="162"/>
      <c r="U927" s="162"/>
      <c r="V927" s="162"/>
      <c r="W927" s="162"/>
      <c r="X927" s="162"/>
      <c r="Y927" s="162"/>
      <c r="Z927" s="151"/>
      <c r="AA927" s="151"/>
      <c r="AB927" s="151"/>
      <c r="AC927" s="151"/>
      <c r="AD927" s="151"/>
      <c r="AE927" s="151"/>
      <c r="AF927" s="151"/>
      <c r="AG927" s="151" t="s">
        <v>344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82" t="s">
        <v>1702</v>
      </c>
      <c r="D928" s="283"/>
      <c r="E928" s="283"/>
      <c r="F928" s="283"/>
      <c r="G928" s="283"/>
      <c r="H928" s="162"/>
      <c r="I928" s="162"/>
      <c r="J928" s="162"/>
      <c r="K928" s="162"/>
      <c r="L928" s="162"/>
      <c r="M928" s="162"/>
      <c r="N928" s="161"/>
      <c r="O928" s="161"/>
      <c r="P928" s="161"/>
      <c r="Q928" s="161"/>
      <c r="R928" s="162"/>
      <c r="S928" s="162"/>
      <c r="T928" s="162"/>
      <c r="U928" s="162"/>
      <c r="V928" s="162"/>
      <c r="W928" s="162"/>
      <c r="X928" s="162"/>
      <c r="Y928" s="162"/>
      <c r="Z928" s="151"/>
      <c r="AA928" s="151"/>
      <c r="AB928" s="151"/>
      <c r="AC928" s="151"/>
      <c r="AD928" s="151"/>
      <c r="AE928" s="151"/>
      <c r="AF928" s="151"/>
      <c r="AG928" s="151" t="s">
        <v>344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82" t="s">
        <v>1703</v>
      </c>
      <c r="D929" s="283"/>
      <c r="E929" s="283"/>
      <c r="F929" s="283"/>
      <c r="G929" s="283"/>
      <c r="H929" s="162"/>
      <c r="I929" s="162"/>
      <c r="J929" s="162"/>
      <c r="K929" s="162"/>
      <c r="L929" s="162"/>
      <c r="M929" s="162"/>
      <c r="N929" s="161"/>
      <c r="O929" s="161"/>
      <c r="P929" s="161"/>
      <c r="Q929" s="161"/>
      <c r="R929" s="162"/>
      <c r="S929" s="162"/>
      <c r="T929" s="162"/>
      <c r="U929" s="162"/>
      <c r="V929" s="162"/>
      <c r="W929" s="162"/>
      <c r="X929" s="162"/>
      <c r="Y929" s="162"/>
      <c r="Z929" s="151"/>
      <c r="AA929" s="151"/>
      <c r="AB929" s="151"/>
      <c r="AC929" s="151"/>
      <c r="AD929" s="151"/>
      <c r="AE929" s="151"/>
      <c r="AF929" s="151"/>
      <c r="AG929" s="151" t="s">
        <v>344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ht="22.5" outlineLevel="1" x14ac:dyDescent="0.2">
      <c r="A930" s="183">
        <v>113</v>
      </c>
      <c r="B930" s="184" t="s">
        <v>1704</v>
      </c>
      <c r="C930" s="192" t="s">
        <v>1705</v>
      </c>
      <c r="D930" s="185" t="s">
        <v>445</v>
      </c>
      <c r="E930" s="186">
        <v>1</v>
      </c>
      <c r="F930" s="187"/>
      <c r="G930" s="188">
        <f>ROUND(E930*F930,2)</f>
        <v>0</v>
      </c>
      <c r="H930" s="187"/>
      <c r="I930" s="188">
        <f>ROUND(E930*H930,2)</f>
        <v>0</v>
      </c>
      <c r="J930" s="187"/>
      <c r="K930" s="188">
        <f>ROUND(E930*J930,2)</f>
        <v>0</v>
      </c>
      <c r="L930" s="188">
        <v>21</v>
      </c>
      <c r="M930" s="188">
        <f>G930*(1+L930/100)</f>
        <v>0</v>
      </c>
      <c r="N930" s="186">
        <v>0</v>
      </c>
      <c r="O930" s="186">
        <f>ROUND(E930*N930,2)</f>
        <v>0</v>
      </c>
      <c r="P930" s="186">
        <v>0</v>
      </c>
      <c r="Q930" s="186">
        <f>ROUND(E930*P930,2)</f>
        <v>0</v>
      </c>
      <c r="R930" s="188"/>
      <c r="S930" s="188" t="s">
        <v>403</v>
      </c>
      <c r="T930" s="189" t="s">
        <v>987</v>
      </c>
      <c r="U930" s="162">
        <v>0</v>
      </c>
      <c r="V930" s="162">
        <f>ROUND(E930*U930,2)</f>
        <v>0</v>
      </c>
      <c r="W930" s="162"/>
      <c r="X930" s="162" t="s">
        <v>321</v>
      </c>
      <c r="Y930" s="162" t="s">
        <v>322</v>
      </c>
      <c r="Z930" s="151"/>
      <c r="AA930" s="151"/>
      <c r="AB930" s="151"/>
      <c r="AC930" s="151"/>
      <c r="AD930" s="151"/>
      <c r="AE930" s="151"/>
      <c r="AF930" s="151"/>
      <c r="AG930" s="151" t="s">
        <v>323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2" x14ac:dyDescent="0.2">
      <c r="A931" s="158"/>
      <c r="B931" s="159"/>
      <c r="C931" s="280" t="s">
        <v>1694</v>
      </c>
      <c r="D931" s="281"/>
      <c r="E931" s="281"/>
      <c r="F931" s="281"/>
      <c r="G931" s="281"/>
      <c r="H931" s="162"/>
      <c r="I931" s="162"/>
      <c r="J931" s="162"/>
      <c r="K931" s="162"/>
      <c r="L931" s="162"/>
      <c r="M931" s="162"/>
      <c r="N931" s="161"/>
      <c r="O931" s="161"/>
      <c r="P931" s="161"/>
      <c r="Q931" s="161"/>
      <c r="R931" s="162"/>
      <c r="S931" s="162"/>
      <c r="T931" s="162"/>
      <c r="U931" s="162"/>
      <c r="V931" s="162"/>
      <c r="W931" s="162"/>
      <c r="X931" s="162"/>
      <c r="Y931" s="162"/>
      <c r="Z931" s="151"/>
      <c r="AA931" s="151"/>
      <c r="AB931" s="151"/>
      <c r="AC931" s="151"/>
      <c r="AD931" s="151"/>
      <c r="AE931" s="151"/>
      <c r="AF931" s="151"/>
      <c r="AG931" s="151" t="s">
        <v>344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82" t="s">
        <v>1695</v>
      </c>
      <c r="D932" s="283"/>
      <c r="E932" s="283"/>
      <c r="F932" s="283"/>
      <c r="G932" s="283"/>
      <c r="H932" s="162"/>
      <c r="I932" s="162"/>
      <c r="J932" s="162"/>
      <c r="K932" s="162"/>
      <c r="L932" s="162"/>
      <c r="M932" s="162"/>
      <c r="N932" s="161"/>
      <c r="O932" s="161"/>
      <c r="P932" s="161"/>
      <c r="Q932" s="161"/>
      <c r="R932" s="162"/>
      <c r="S932" s="162"/>
      <c r="T932" s="162"/>
      <c r="U932" s="162"/>
      <c r="V932" s="162"/>
      <c r="W932" s="162"/>
      <c r="X932" s="162"/>
      <c r="Y932" s="162"/>
      <c r="Z932" s="151"/>
      <c r="AA932" s="151"/>
      <c r="AB932" s="151"/>
      <c r="AC932" s="151"/>
      <c r="AD932" s="151"/>
      <c r="AE932" s="151"/>
      <c r="AF932" s="151"/>
      <c r="AG932" s="151" t="s">
        <v>344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82" t="s">
        <v>1696</v>
      </c>
      <c r="D933" s="283"/>
      <c r="E933" s="283"/>
      <c r="F933" s="283"/>
      <c r="G933" s="283"/>
      <c r="H933" s="162"/>
      <c r="I933" s="162"/>
      <c r="J933" s="162"/>
      <c r="K933" s="162"/>
      <c r="L933" s="162"/>
      <c r="M933" s="162"/>
      <c r="N933" s="161"/>
      <c r="O933" s="161"/>
      <c r="P933" s="161"/>
      <c r="Q933" s="161"/>
      <c r="R933" s="162"/>
      <c r="S933" s="162"/>
      <c r="T933" s="162"/>
      <c r="U933" s="162"/>
      <c r="V933" s="162"/>
      <c r="W933" s="162"/>
      <c r="X933" s="162"/>
      <c r="Y933" s="162"/>
      <c r="Z933" s="151"/>
      <c r="AA933" s="151"/>
      <c r="AB933" s="151"/>
      <c r="AC933" s="151"/>
      <c r="AD933" s="151"/>
      <c r="AE933" s="151"/>
      <c r="AF933" s="151"/>
      <c r="AG933" s="151" t="s">
        <v>344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82" t="s">
        <v>1697</v>
      </c>
      <c r="D934" s="283"/>
      <c r="E934" s="283"/>
      <c r="F934" s="283"/>
      <c r="G934" s="283"/>
      <c r="H934" s="162"/>
      <c r="I934" s="162"/>
      <c r="J934" s="162"/>
      <c r="K934" s="162"/>
      <c r="L934" s="162"/>
      <c r="M934" s="162"/>
      <c r="N934" s="161"/>
      <c r="O934" s="161"/>
      <c r="P934" s="161"/>
      <c r="Q934" s="161"/>
      <c r="R934" s="162"/>
      <c r="S934" s="162"/>
      <c r="T934" s="162"/>
      <c r="U934" s="162"/>
      <c r="V934" s="162"/>
      <c r="W934" s="162"/>
      <c r="X934" s="162"/>
      <c r="Y934" s="162"/>
      <c r="Z934" s="151"/>
      <c r="AA934" s="151"/>
      <c r="AB934" s="151"/>
      <c r="AC934" s="151"/>
      <c r="AD934" s="151"/>
      <c r="AE934" s="151"/>
      <c r="AF934" s="151"/>
      <c r="AG934" s="151" t="s">
        <v>344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3" x14ac:dyDescent="0.2">
      <c r="A935" s="158"/>
      <c r="B935" s="159"/>
      <c r="C935" s="282" t="s">
        <v>1698</v>
      </c>
      <c r="D935" s="283"/>
      <c r="E935" s="283"/>
      <c r="F935" s="283"/>
      <c r="G935" s="283"/>
      <c r="H935" s="162"/>
      <c r="I935" s="162"/>
      <c r="J935" s="162"/>
      <c r="K935" s="162"/>
      <c r="L935" s="162"/>
      <c r="M935" s="162"/>
      <c r="N935" s="161"/>
      <c r="O935" s="161"/>
      <c r="P935" s="161"/>
      <c r="Q935" s="161"/>
      <c r="R935" s="162"/>
      <c r="S935" s="162"/>
      <c r="T935" s="162"/>
      <c r="U935" s="162"/>
      <c r="V935" s="162"/>
      <c r="W935" s="162"/>
      <c r="X935" s="162"/>
      <c r="Y935" s="162"/>
      <c r="Z935" s="151"/>
      <c r="AA935" s="151"/>
      <c r="AB935" s="151"/>
      <c r="AC935" s="151"/>
      <c r="AD935" s="151"/>
      <c r="AE935" s="151"/>
      <c r="AF935" s="151"/>
      <c r="AG935" s="151" t="s">
        <v>344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3" x14ac:dyDescent="0.2">
      <c r="A936" s="158"/>
      <c r="B936" s="159"/>
      <c r="C936" s="282" t="s">
        <v>1699</v>
      </c>
      <c r="D936" s="283"/>
      <c r="E936" s="283"/>
      <c r="F936" s="283"/>
      <c r="G936" s="283"/>
      <c r="H936" s="162"/>
      <c r="I936" s="162"/>
      <c r="J936" s="162"/>
      <c r="K936" s="162"/>
      <c r="L936" s="162"/>
      <c r="M936" s="162"/>
      <c r="N936" s="161"/>
      <c r="O936" s="161"/>
      <c r="P936" s="161"/>
      <c r="Q936" s="161"/>
      <c r="R936" s="162"/>
      <c r="S936" s="162"/>
      <c r="T936" s="162"/>
      <c r="U936" s="162"/>
      <c r="V936" s="162"/>
      <c r="W936" s="162"/>
      <c r="X936" s="162"/>
      <c r="Y936" s="162"/>
      <c r="Z936" s="151"/>
      <c r="AA936" s="151"/>
      <c r="AB936" s="151"/>
      <c r="AC936" s="151"/>
      <c r="AD936" s="151"/>
      <c r="AE936" s="151"/>
      <c r="AF936" s="151"/>
      <c r="AG936" s="151" t="s">
        <v>344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282" t="s">
        <v>1700</v>
      </c>
      <c r="D937" s="283"/>
      <c r="E937" s="283"/>
      <c r="F937" s="283"/>
      <c r="G937" s="283"/>
      <c r="H937" s="162"/>
      <c r="I937" s="162"/>
      <c r="J937" s="162"/>
      <c r="K937" s="162"/>
      <c r="L937" s="162"/>
      <c r="M937" s="162"/>
      <c r="N937" s="161"/>
      <c r="O937" s="161"/>
      <c r="P937" s="161"/>
      <c r="Q937" s="161"/>
      <c r="R937" s="162"/>
      <c r="S937" s="162"/>
      <c r="T937" s="162"/>
      <c r="U937" s="162"/>
      <c r="V937" s="162"/>
      <c r="W937" s="162"/>
      <c r="X937" s="162"/>
      <c r="Y937" s="162"/>
      <c r="Z937" s="151"/>
      <c r="AA937" s="151"/>
      <c r="AB937" s="151"/>
      <c r="AC937" s="151"/>
      <c r="AD937" s="151"/>
      <c r="AE937" s="151"/>
      <c r="AF937" s="151"/>
      <c r="AG937" s="151" t="s">
        <v>344</v>
      </c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3" x14ac:dyDescent="0.2">
      <c r="A938" s="158"/>
      <c r="B938" s="159"/>
      <c r="C938" s="282" t="s">
        <v>1701</v>
      </c>
      <c r="D938" s="283"/>
      <c r="E938" s="283"/>
      <c r="F938" s="283"/>
      <c r="G938" s="283"/>
      <c r="H938" s="162"/>
      <c r="I938" s="162"/>
      <c r="J938" s="162"/>
      <c r="K938" s="162"/>
      <c r="L938" s="162"/>
      <c r="M938" s="162"/>
      <c r="N938" s="161"/>
      <c r="O938" s="161"/>
      <c r="P938" s="161"/>
      <c r="Q938" s="161"/>
      <c r="R938" s="162"/>
      <c r="S938" s="162"/>
      <c r="T938" s="162"/>
      <c r="U938" s="162"/>
      <c r="V938" s="162"/>
      <c r="W938" s="162"/>
      <c r="X938" s="162"/>
      <c r="Y938" s="162"/>
      <c r="Z938" s="151"/>
      <c r="AA938" s="151"/>
      <c r="AB938" s="151"/>
      <c r="AC938" s="151"/>
      <c r="AD938" s="151"/>
      <c r="AE938" s="151"/>
      <c r="AF938" s="151"/>
      <c r="AG938" s="151" t="s">
        <v>344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3" x14ac:dyDescent="0.2">
      <c r="A939" s="158"/>
      <c r="B939" s="159"/>
      <c r="C939" s="282" t="s">
        <v>1702</v>
      </c>
      <c r="D939" s="283"/>
      <c r="E939" s="283"/>
      <c r="F939" s="283"/>
      <c r="G939" s="283"/>
      <c r="H939" s="162"/>
      <c r="I939" s="162"/>
      <c r="J939" s="162"/>
      <c r="K939" s="162"/>
      <c r="L939" s="162"/>
      <c r="M939" s="162"/>
      <c r="N939" s="161"/>
      <c r="O939" s="161"/>
      <c r="P939" s="161"/>
      <c r="Q939" s="161"/>
      <c r="R939" s="162"/>
      <c r="S939" s="162"/>
      <c r="T939" s="162"/>
      <c r="U939" s="162"/>
      <c r="V939" s="162"/>
      <c r="W939" s="162"/>
      <c r="X939" s="162"/>
      <c r="Y939" s="162"/>
      <c r="Z939" s="151"/>
      <c r="AA939" s="151"/>
      <c r="AB939" s="151"/>
      <c r="AC939" s="151"/>
      <c r="AD939" s="151"/>
      <c r="AE939" s="151"/>
      <c r="AF939" s="151"/>
      <c r="AG939" s="151" t="s">
        <v>344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">
      <c r="A940" s="158"/>
      <c r="B940" s="159"/>
      <c r="C940" s="282" t="s">
        <v>1703</v>
      </c>
      <c r="D940" s="283"/>
      <c r="E940" s="283"/>
      <c r="F940" s="283"/>
      <c r="G940" s="283"/>
      <c r="H940" s="162"/>
      <c r="I940" s="162"/>
      <c r="J940" s="162"/>
      <c r="K940" s="162"/>
      <c r="L940" s="162"/>
      <c r="M940" s="162"/>
      <c r="N940" s="161"/>
      <c r="O940" s="161"/>
      <c r="P940" s="161"/>
      <c r="Q940" s="161"/>
      <c r="R940" s="162"/>
      <c r="S940" s="162"/>
      <c r="T940" s="162"/>
      <c r="U940" s="162"/>
      <c r="V940" s="162"/>
      <c r="W940" s="162"/>
      <c r="X940" s="162"/>
      <c r="Y940" s="162"/>
      <c r="Z940" s="151"/>
      <c r="AA940" s="151"/>
      <c r="AB940" s="151"/>
      <c r="AC940" s="151"/>
      <c r="AD940" s="151"/>
      <c r="AE940" s="151"/>
      <c r="AF940" s="151"/>
      <c r="AG940" s="151" t="s">
        <v>344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ht="22.5" outlineLevel="1" x14ac:dyDescent="0.2">
      <c r="A941" s="183">
        <v>114</v>
      </c>
      <c r="B941" s="184" t="s">
        <v>1706</v>
      </c>
      <c r="C941" s="192" t="s">
        <v>1707</v>
      </c>
      <c r="D941" s="185" t="s">
        <v>318</v>
      </c>
      <c r="E941" s="186">
        <v>10</v>
      </c>
      <c r="F941" s="187"/>
      <c r="G941" s="188">
        <f>ROUND(E941*F941,2)</f>
        <v>0</v>
      </c>
      <c r="H941" s="187"/>
      <c r="I941" s="188">
        <f>ROUND(E941*H941,2)</f>
        <v>0</v>
      </c>
      <c r="J941" s="187"/>
      <c r="K941" s="188">
        <f>ROUND(E941*J941,2)</f>
        <v>0</v>
      </c>
      <c r="L941" s="188">
        <v>21</v>
      </c>
      <c r="M941" s="188">
        <f>G941*(1+L941/100)</f>
        <v>0</v>
      </c>
      <c r="N941" s="186">
        <v>0</v>
      </c>
      <c r="O941" s="186">
        <f>ROUND(E941*N941,2)</f>
        <v>0</v>
      </c>
      <c r="P941" s="186">
        <v>0</v>
      </c>
      <c r="Q941" s="186">
        <f>ROUND(E941*P941,2)</f>
        <v>0</v>
      </c>
      <c r="R941" s="188"/>
      <c r="S941" s="188" t="s">
        <v>403</v>
      </c>
      <c r="T941" s="189" t="s">
        <v>987</v>
      </c>
      <c r="U941" s="162">
        <v>0</v>
      </c>
      <c r="V941" s="162">
        <f>ROUND(E941*U941,2)</f>
        <v>0</v>
      </c>
      <c r="W941" s="162"/>
      <c r="X941" s="162" t="s">
        <v>321</v>
      </c>
      <c r="Y941" s="162" t="s">
        <v>322</v>
      </c>
      <c r="Z941" s="151"/>
      <c r="AA941" s="151"/>
      <c r="AB941" s="151"/>
      <c r="AC941" s="151"/>
      <c r="AD941" s="151"/>
      <c r="AE941" s="151"/>
      <c r="AF941" s="151"/>
      <c r="AG941" s="151" t="s">
        <v>323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">
      <c r="A942" s="158"/>
      <c r="B942" s="159"/>
      <c r="C942" s="193" t="s">
        <v>732</v>
      </c>
      <c r="D942" s="164"/>
      <c r="E942" s="165"/>
      <c r="F942" s="162"/>
      <c r="G942" s="162"/>
      <c r="H942" s="162"/>
      <c r="I942" s="162"/>
      <c r="J942" s="162"/>
      <c r="K942" s="162"/>
      <c r="L942" s="162"/>
      <c r="M942" s="162"/>
      <c r="N942" s="161"/>
      <c r="O942" s="161"/>
      <c r="P942" s="161"/>
      <c r="Q942" s="161"/>
      <c r="R942" s="162"/>
      <c r="S942" s="162"/>
      <c r="T942" s="162"/>
      <c r="U942" s="162"/>
      <c r="V942" s="162"/>
      <c r="W942" s="162"/>
      <c r="X942" s="162"/>
      <c r="Y942" s="162"/>
      <c r="Z942" s="151"/>
      <c r="AA942" s="151"/>
      <c r="AB942" s="151"/>
      <c r="AC942" s="151"/>
      <c r="AD942" s="151"/>
      <c r="AE942" s="151"/>
      <c r="AF942" s="151"/>
      <c r="AG942" s="151" t="s">
        <v>327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3" x14ac:dyDescent="0.2">
      <c r="A943" s="158"/>
      <c r="B943" s="159"/>
      <c r="C943" s="193" t="s">
        <v>1708</v>
      </c>
      <c r="D943" s="164"/>
      <c r="E943" s="165">
        <v>10</v>
      </c>
      <c r="F943" s="162"/>
      <c r="G943" s="162"/>
      <c r="H943" s="162"/>
      <c r="I943" s="162"/>
      <c r="J943" s="162"/>
      <c r="K943" s="162"/>
      <c r="L943" s="162"/>
      <c r="M943" s="162"/>
      <c r="N943" s="161"/>
      <c r="O943" s="161"/>
      <c r="P943" s="161"/>
      <c r="Q943" s="161"/>
      <c r="R943" s="162"/>
      <c r="S943" s="162"/>
      <c r="T943" s="162"/>
      <c r="U943" s="162"/>
      <c r="V943" s="162"/>
      <c r="W943" s="162"/>
      <c r="X943" s="162"/>
      <c r="Y943" s="162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 x14ac:dyDescent="0.2">
      <c r="A944" s="183">
        <v>115</v>
      </c>
      <c r="B944" s="184" t="s">
        <v>1709</v>
      </c>
      <c r="C944" s="192" t="s">
        <v>1710</v>
      </c>
      <c r="D944" s="185" t="s">
        <v>318</v>
      </c>
      <c r="E944" s="186">
        <v>11</v>
      </c>
      <c r="F944" s="187"/>
      <c r="G944" s="188">
        <f>ROUND(E944*F944,2)</f>
        <v>0</v>
      </c>
      <c r="H944" s="187"/>
      <c r="I944" s="188">
        <f>ROUND(E944*H944,2)</f>
        <v>0</v>
      </c>
      <c r="J944" s="187"/>
      <c r="K944" s="188">
        <f>ROUND(E944*J944,2)</f>
        <v>0</v>
      </c>
      <c r="L944" s="188">
        <v>21</v>
      </c>
      <c r="M944" s="188">
        <f>G944*(1+L944/100)</f>
        <v>0</v>
      </c>
      <c r="N944" s="186">
        <v>0</v>
      </c>
      <c r="O944" s="186">
        <f>ROUND(E944*N944,2)</f>
        <v>0</v>
      </c>
      <c r="P944" s="186">
        <v>0</v>
      </c>
      <c r="Q944" s="186">
        <f>ROUND(E944*P944,2)</f>
        <v>0</v>
      </c>
      <c r="R944" s="188"/>
      <c r="S944" s="188" t="s">
        <v>403</v>
      </c>
      <c r="T944" s="189" t="s">
        <v>987</v>
      </c>
      <c r="U944" s="162">
        <v>0</v>
      </c>
      <c r="V944" s="162">
        <f>ROUND(E944*U944,2)</f>
        <v>0</v>
      </c>
      <c r="W944" s="162"/>
      <c r="X944" s="162" t="s">
        <v>321</v>
      </c>
      <c r="Y944" s="162" t="s">
        <v>322</v>
      </c>
      <c r="Z944" s="151"/>
      <c r="AA944" s="151"/>
      <c r="AB944" s="151"/>
      <c r="AC944" s="151"/>
      <c r="AD944" s="151"/>
      <c r="AE944" s="151"/>
      <c r="AF944" s="151"/>
      <c r="AG944" s="151" t="s">
        <v>323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2" x14ac:dyDescent="0.2">
      <c r="A945" s="158"/>
      <c r="B945" s="159"/>
      <c r="C945" s="193" t="s">
        <v>732</v>
      </c>
      <c r="D945" s="164"/>
      <c r="E945" s="165"/>
      <c r="F945" s="162"/>
      <c r="G945" s="162"/>
      <c r="H945" s="162"/>
      <c r="I945" s="162"/>
      <c r="J945" s="162"/>
      <c r="K945" s="162"/>
      <c r="L945" s="162"/>
      <c r="M945" s="162"/>
      <c r="N945" s="161"/>
      <c r="O945" s="161"/>
      <c r="P945" s="161"/>
      <c r="Q945" s="161"/>
      <c r="R945" s="162"/>
      <c r="S945" s="162"/>
      <c r="T945" s="162"/>
      <c r="U945" s="162"/>
      <c r="V945" s="162"/>
      <c r="W945" s="162"/>
      <c r="X945" s="162"/>
      <c r="Y945" s="162"/>
      <c r="Z945" s="151"/>
      <c r="AA945" s="151"/>
      <c r="AB945" s="151"/>
      <c r="AC945" s="151"/>
      <c r="AD945" s="151"/>
      <c r="AE945" s="151"/>
      <c r="AF945" s="151"/>
      <c r="AG945" s="151" t="s">
        <v>327</v>
      </c>
      <c r="AH945" s="151">
        <v>0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3" x14ac:dyDescent="0.2">
      <c r="A946" s="158"/>
      <c r="B946" s="159"/>
      <c r="C946" s="193" t="s">
        <v>1711</v>
      </c>
      <c r="D946" s="164"/>
      <c r="E946" s="165">
        <v>11</v>
      </c>
      <c r="F946" s="162"/>
      <c r="G946" s="162"/>
      <c r="H946" s="162"/>
      <c r="I946" s="162"/>
      <c r="J946" s="162"/>
      <c r="K946" s="162"/>
      <c r="L946" s="162"/>
      <c r="M946" s="162"/>
      <c r="N946" s="161"/>
      <c r="O946" s="161"/>
      <c r="P946" s="161"/>
      <c r="Q946" s="161"/>
      <c r="R946" s="162"/>
      <c r="S946" s="162"/>
      <c r="T946" s="162"/>
      <c r="U946" s="162"/>
      <c r="V946" s="162"/>
      <c r="W946" s="162"/>
      <c r="X946" s="162"/>
      <c r="Y946" s="162"/>
      <c r="Z946" s="151"/>
      <c r="AA946" s="151"/>
      <c r="AB946" s="151"/>
      <c r="AC946" s="151"/>
      <c r="AD946" s="151"/>
      <c r="AE946" s="151"/>
      <c r="AF946" s="151"/>
      <c r="AG946" s="151" t="s">
        <v>327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22.5" outlineLevel="1" x14ac:dyDescent="0.2">
      <c r="A947" s="183">
        <v>116</v>
      </c>
      <c r="B947" s="184" t="s">
        <v>1712</v>
      </c>
      <c r="C947" s="192" t="s">
        <v>1713</v>
      </c>
      <c r="D947" s="185" t="s">
        <v>318</v>
      </c>
      <c r="E947" s="186">
        <v>8</v>
      </c>
      <c r="F947" s="187"/>
      <c r="G947" s="188">
        <f>ROUND(E947*F947,2)</f>
        <v>0</v>
      </c>
      <c r="H947" s="187"/>
      <c r="I947" s="188">
        <f>ROUND(E947*H947,2)</f>
        <v>0</v>
      </c>
      <c r="J947" s="187"/>
      <c r="K947" s="188">
        <f>ROUND(E947*J947,2)</f>
        <v>0</v>
      </c>
      <c r="L947" s="188">
        <v>21</v>
      </c>
      <c r="M947" s="188">
        <f>G947*(1+L947/100)</f>
        <v>0</v>
      </c>
      <c r="N947" s="186">
        <v>0</v>
      </c>
      <c r="O947" s="186">
        <f>ROUND(E947*N947,2)</f>
        <v>0</v>
      </c>
      <c r="P947" s="186">
        <v>0</v>
      </c>
      <c r="Q947" s="186">
        <f>ROUND(E947*P947,2)</f>
        <v>0</v>
      </c>
      <c r="R947" s="188"/>
      <c r="S947" s="188" t="s">
        <v>403</v>
      </c>
      <c r="T947" s="189" t="s">
        <v>987</v>
      </c>
      <c r="U947" s="162">
        <v>0</v>
      </c>
      <c r="V947" s="162">
        <f>ROUND(E947*U947,2)</f>
        <v>0</v>
      </c>
      <c r="W947" s="162"/>
      <c r="X947" s="162" t="s">
        <v>321</v>
      </c>
      <c r="Y947" s="162" t="s">
        <v>322</v>
      </c>
      <c r="Z947" s="151"/>
      <c r="AA947" s="151"/>
      <c r="AB947" s="151"/>
      <c r="AC947" s="151"/>
      <c r="AD947" s="151"/>
      <c r="AE947" s="151"/>
      <c r="AF947" s="151"/>
      <c r="AG947" s="151" t="s">
        <v>323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">
      <c r="A948" s="158"/>
      <c r="B948" s="159"/>
      <c r="C948" s="193" t="s">
        <v>335</v>
      </c>
      <c r="D948" s="164"/>
      <c r="E948" s="165"/>
      <c r="F948" s="162"/>
      <c r="G948" s="162"/>
      <c r="H948" s="162"/>
      <c r="I948" s="162"/>
      <c r="J948" s="162"/>
      <c r="K948" s="162"/>
      <c r="L948" s="162"/>
      <c r="M948" s="162"/>
      <c r="N948" s="161"/>
      <c r="O948" s="161"/>
      <c r="P948" s="161"/>
      <c r="Q948" s="161"/>
      <c r="R948" s="162"/>
      <c r="S948" s="162"/>
      <c r="T948" s="162"/>
      <c r="U948" s="162"/>
      <c r="V948" s="162"/>
      <c r="W948" s="162"/>
      <c r="X948" s="162"/>
      <c r="Y948" s="162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3" t="s">
        <v>1714</v>
      </c>
      <c r="D949" s="164"/>
      <c r="E949" s="165">
        <v>8</v>
      </c>
      <c r="F949" s="162"/>
      <c r="G949" s="162"/>
      <c r="H949" s="162"/>
      <c r="I949" s="162"/>
      <c r="J949" s="162"/>
      <c r="K949" s="162"/>
      <c r="L949" s="162"/>
      <c r="M949" s="162"/>
      <c r="N949" s="161"/>
      <c r="O949" s="161"/>
      <c r="P949" s="161"/>
      <c r="Q949" s="161"/>
      <c r="R949" s="162"/>
      <c r="S949" s="162"/>
      <c r="T949" s="162"/>
      <c r="U949" s="162"/>
      <c r="V949" s="162"/>
      <c r="W949" s="162"/>
      <c r="X949" s="162"/>
      <c r="Y949" s="162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76" t="s">
        <v>314</v>
      </c>
      <c r="B950" s="177" t="s">
        <v>169</v>
      </c>
      <c r="C950" s="191" t="s">
        <v>170</v>
      </c>
      <c r="D950" s="178"/>
      <c r="E950" s="179"/>
      <c r="F950" s="180"/>
      <c r="G950" s="180">
        <f>SUMIF(AG951:AG955,"&lt;&gt;NOR",G951:G955)</f>
        <v>0</v>
      </c>
      <c r="H950" s="180"/>
      <c r="I950" s="180">
        <f>SUM(I951:I955)</f>
        <v>0</v>
      </c>
      <c r="J950" s="180"/>
      <c r="K950" s="180">
        <f>SUM(K951:K955)</f>
        <v>0</v>
      </c>
      <c r="L950" s="180"/>
      <c r="M950" s="180">
        <f>SUM(M951:M955)</f>
        <v>0</v>
      </c>
      <c r="N950" s="179"/>
      <c r="O950" s="179">
        <f>SUM(O951:O955)</f>
        <v>0</v>
      </c>
      <c r="P950" s="179"/>
      <c r="Q950" s="179">
        <f>SUM(Q951:Q955)</f>
        <v>16.989999999999998</v>
      </c>
      <c r="R950" s="180"/>
      <c r="S950" s="180"/>
      <c r="T950" s="181"/>
      <c r="U950" s="175"/>
      <c r="V950" s="175">
        <f>SUM(V951:V955)</f>
        <v>99</v>
      </c>
      <c r="W950" s="175"/>
      <c r="X950" s="175"/>
      <c r="Y950" s="175"/>
      <c r="AG950" t="s">
        <v>315</v>
      </c>
    </row>
    <row r="951" spans="1:60" outlineLevel="1" x14ac:dyDescent="0.2">
      <c r="A951" s="183">
        <v>117</v>
      </c>
      <c r="B951" s="184" t="s">
        <v>1715</v>
      </c>
      <c r="C951" s="192" t="s">
        <v>1716</v>
      </c>
      <c r="D951" s="185" t="s">
        <v>708</v>
      </c>
      <c r="E951" s="186">
        <v>10</v>
      </c>
      <c r="F951" s="187"/>
      <c r="G951" s="188">
        <f>ROUND(E951*F951,2)</f>
        <v>0</v>
      </c>
      <c r="H951" s="187"/>
      <c r="I951" s="188">
        <f>ROUND(E951*H951,2)</f>
        <v>0</v>
      </c>
      <c r="J951" s="187"/>
      <c r="K951" s="188">
        <f>ROUND(E951*J951,2)</f>
        <v>0</v>
      </c>
      <c r="L951" s="188">
        <v>21</v>
      </c>
      <c r="M951" s="188">
        <f>G951*(1+L951/100)</f>
        <v>0</v>
      </c>
      <c r="N951" s="186">
        <v>0</v>
      </c>
      <c r="O951" s="186">
        <f>ROUND(E951*N951,2)</f>
        <v>0</v>
      </c>
      <c r="P951" s="186">
        <v>1.6990000000000001</v>
      </c>
      <c r="Q951" s="186">
        <f>ROUND(E951*P951,2)</f>
        <v>16.989999999999998</v>
      </c>
      <c r="R951" s="188" t="s">
        <v>1120</v>
      </c>
      <c r="S951" s="188" t="s">
        <v>320</v>
      </c>
      <c r="T951" s="189" t="s">
        <v>320</v>
      </c>
      <c r="U951" s="162">
        <v>9.9</v>
      </c>
      <c r="V951" s="162">
        <f>ROUND(E951*U951,2)</f>
        <v>99</v>
      </c>
      <c r="W951" s="162"/>
      <c r="X951" s="162" t="s">
        <v>321</v>
      </c>
      <c r="Y951" s="162" t="s">
        <v>322</v>
      </c>
      <c r="Z951" s="151"/>
      <c r="AA951" s="151"/>
      <c r="AB951" s="151"/>
      <c r="AC951" s="151"/>
      <c r="AD951" s="151"/>
      <c r="AE951" s="151"/>
      <c r="AF951" s="151"/>
      <c r="AG951" s="151" t="s">
        <v>323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2" x14ac:dyDescent="0.2">
      <c r="A952" s="158"/>
      <c r="B952" s="159"/>
      <c r="C952" s="278" t="s">
        <v>1717</v>
      </c>
      <c r="D952" s="279"/>
      <c r="E952" s="279"/>
      <c r="F952" s="279"/>
      <c r="G952" s="279"/>
      <c r="H952" s="162"/>
      <c r="I952" s="162"/>
      <c r="J952" s="162"/>
      <c r="K952" s="162"/>
      <c r="L952" s="162"/>
      <c r="M952" s="162"/>
      <c r="N952" s="161"/>
      <c r="O952" s="161"/>
      <c r="P952" s="161"/>
      <c r="Q952" s="161"/>
      <c r="R952" s="162"/>
      <c r="S952" s="162"/>
      <c r="T952" s="162"/>
      <c r="U952" s="162"/>
      <c r="V952" s="162"/>
      <c r="W952" s="162"/>
      <c r="X952" s="162"/>
      <c r="Y952" s="162"/>
      <c r="Z952" s="151"/>
      <c r="AA952" s="151"/>
      <c r="AB952" s="151"/>
      <c r="AC952" s="151"/>
      <c r="AD952" s="151"/>
      <c r="AE952" s="151"/>
      <c r="AF952" s="151"/>
      <c r="AG952" s="151" t="s">
        <v>325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2" x14ac:dyDescent="0.2">
      <c r="A953" s="158"/>
      <c r="B953" s="159"/>
      <c r="C953" s="193" t="s">
        <v>1059</v>
      </c>
      <c r="D953" s="164"/>
      <c r="E953" s="165"/>
      <c r="F953" s="162"/>
      <c r="G953" s="162"/>
      <c r="H953" s="162"/>
      <c r="I953" s="162"/>
      <c r="J953" s="162"/>
      <c r="K953" s="162"/>
      <c r="L953" s="162"/>
      <c r="M953" s="162"/>
      <c r="N953" s="161"/>
      <c r="O953" s="161"/>
      <c r="P953" s="161"/>
      <c r="Q953" s="161"/>
      <c r="R953" s="162"/>
      <c r="S953" s="162"/>
      <c r="T953" s="162"/>
      <c r="U953" s="162"/>
      <c r="V953" s="162"/>
      <c r="W953" s="162"/>
      <c r="X953" s="162"/>
      <c r="Y953" s="162"/>
      <c r="Z953" s="151"/>
      <c r="AA953" s="151"/>
      <c r="AB953" s="151"/>
      <c r="AC953" s="151"/>
      <c r="AD953" s="151"/>
      <c r="AE953" s="151"/>
      <c r="AF953" s="151"/>
      <c r="AG953" s="151" t="s">
        <v>327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3" x14ac:dyDescent="0.2">
      <c r="A954" s="158"/>
      <c r="B954" s="159"/>
      <c r="C954" s="193" t="s">
        <v>1718</v>
      </c>
      <c r="D954" s="164"/>
      <c r="E954" s="165">
        <v>5.0999999999999996</v>
      </c>
      <c r="F954" s="162"/>
      <c r="G954" s="162"/>
      <c r="H954" s="162"/>
      <c r="I954" s="162"/>
      <c r="J954" s="162"/>
      <c r="K954" s="162"/>
      <c r="L954" s="162"/>
      <c r="M954" s="162"/>
      <c r="N954" s="161"/>
      <c r="O954" s="161"/>
      <c r="P954" s="161"/>
      <c r="Q954" s="161"/>
      <c r="R954" s="162"/>
      <c r="S954" s="162"/>
      <c r="T954" s="162"/>
      <c r="U954" s="162"/>
      <c r="V954" s="162"/>
      <c r="W954" s="162"/>
      <c r="X954" s="162"/>
      <c r="Y954" s="162"/>
      <c r="Z954" s="151"/>
      <c r="AA954" s="151"/>
      <c r="AB954" s="151"/>
      <c r="AC954" s="151"/>
      <c r="AD954" s="151"/>
      <c r="AE954" s="151"/>
      <c r="AF954" s="151"/>
      <c r="AG954" s="151" t="s">
        <v>327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3" x14ac:dyDescent="0.2">
      <c r="A955" s="158"/>
      <c r="B955" s="159"/>
      <c r="C955" s="193" t="s">
        <v>1719</v>
      </c>
      <c r="D955" s="164"/>
      <c r="E955" s="165">
        <v>4.9000000000000004</v>
      </c>
      <c r="F955" s="162"/>
      <c r="G955" s="162"/>
      <c r="H955" s="162"/>
      <c r="I955" s="162"/>
      <c r="J955" s="162"/>
      <c r="K955" s="162"/>
      <c r="L955" s="162"/>
      <c r="M955" s="162"/>
      <c r="N955" s="161"/>
      <c r="O955" s="161"/>
      <c r="P955" s="161"/>
      <c r="Q955" s="161"/>
      <c r="R955" s="162"/>
      <c r="S955" s="162"/>
      <c r="T955" s="162"/>
      <c r="U955" s="162"/>
      <c r="V955" s="162"/>
      <c r="W955" s="162"/>
      <c r="X955" s="162"/>
      <c r="Y955" s="162"/>
      <c r="Z955" s="151"/>
      <c r="AA955" s="151"/>
      <c r="AB955" s="151"/>
      <c r="AC955" s="151"/>
      <c r="AD955" s="151"/>
      <c r="AE955" s="151"/>
      <c r="AF955" s="151"/>
      <c r="AG955" s="151" t="s">
        <v>327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x14ac:dyDescent="0.2">
      <c r="A956" s="176" t="s">
        <v>314</v>
      </c>
      <c r="B956" s="177" t="s">
        <v>173</v>
      </c>
      <c r="C956" s="191" t="s">
        <v>174</v>
      </c>
      <c r="D956" s="178"/>
      <c r="E956" s="179"/>
      <c r="F956" s="180"/>
      <c r="G956" s="180">
        <f>SUMIF(AG957:AG958,"&lt;&gt;NOR",G957:G958)</f>
        <v>0</v>
      </c>
      <c r="H956" s="180"/>
      <c r="I956" s="180">
        <f>SUM(I957:I958)</f>
        <v>0</v>
      </c>
      <c r="J956" s="180"/>
      <c r="K956" s="180">
        <f>SUM(K957:K958)</f>
        <v>0</v>
      </c>
      <c r="L956" s="180"/>
      <c r="M956" s="180">
        <f>SUM(M957:M958)</f>
        <v>0</v>
      </c>
      <c r="N956" s="179"/>
      <c r="O956" s="179">
        <f>SUM(O957:O958)</f>
        <v>0</v>
      </c>
      <c r="P956" s="179"/>
      <c r="Q956" s="179">
        <f>SUM(Q957:Q958)</f>
        <v>0</v>
      </c>
      <c r="R956" s="180"/>
      <c r="S956" s="180"/>
      <c r="T956" s="181"/>
      <c r="U956" s="175"/>
      <c r="V956" s="175">
        <f>SUM(V957:V958)</f>
        <v>4435.93</v>
      </c>
      <c r="W956" s="175"/>
      <c r="X956" s="175"/>
      <c r="Y956" s="175"/>
      <c r="AG956" t="s">
        <v>315</v>
      </c>
    </row>
    <row r="957" spans="1:60" outlineLevel="1" x14ac:dyDescent="0.2">
      <c r="A957" s="183">
        <v>118</v>
      </c>
      <c r="B957" s="184" t="s">
        <v>815</v>
      </c>
      <c r="C957" s="192" t="s">
        <v>816</v>
      </c>
      <c r="D957" s="185" t="s">
        <v>389</v>
      </c>
      <c r="E957" s="186">
        <v>7809.7337100000004</v>
      </c>
      <c r="F957" s="187"/>
      <c r="G957" s="188">
        <f>ROUND(E957*F957,2)</f>
        <v>0</v>
      </c>
      <c r="H957" s="187"/>
      <c r="I957" s="188">
        <f>ROUND(E957*H957,2)</f>
        <v>0</v>
      </c>
      <c r="J957" s="187"/>
      <c r="K957" s="188">
        <f>ROUND(E957*J957,2)</f>
        <v>0</v>
      </c>
      <c r="L957" s="188">
        <v>21</v>
      </c>
      <c r="M957" s="188">
        <f>G957*(1+L957/100)</f>
        <v>0</v>
      </c>
      <c r="N957" s="186">
        <v>0</v>
      </c>
      <c r="O957" s="186">
        <f>ROUND(E957*N957,2)</f>
        <v>0</v>
      </c>
      <c r="P957" s="186">
        <v>0</v>
      </c>
      <c r="Q957" s="186">
        <f>ROUND(E957*P957,2)</f>
        <v>0</v>
      </c>
      <c r="R957" s="188" t="s">
        <v>319</v>
      </c>
      <c r="S957" s="188" t="s">
        <v>320</v>
      </c>
      <c r="T957" s="189" t="s">
        <v>320</v>
      </c>
      <c r="U957" s="162">
        <v>0.56799999999999995</v>
      </c>
      <c r="V957" s="162">
        <f>ROUND(E957*U957,2)</f>
        <v>4435.93</v>
      </c>
      <c r="W957" s="162"/>
      <c r="X957" s="162" t="s">
        <v>390</v>
      </c>
      <c r="Y957" s="162" t="s">
        <v>322</v>
      </c>
      <c r="Z957" s="151"/>
      <c r="AA957" s="151"/>
      <c r="AB957" s="151"/>
      <c r="AC957" s="151"/>
      <c r="AD957" s="151"/>
      <c r="AE957" s="151"/>
      <c r="AF957" s="151"/>
      <c r="AG957" s="151" t="s">
        <v>391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ht="22.5" outlineLevel="2" x14ac:dyDescent="0.2">
      <c r="A958" s="158"/>
      <c r="B958" s="159"/>
      <c r="C958" s="278" t="s">
        <v>817</v>
      </c>
      <c r="D958" s="279"/>
      <c r="E958" s="279"/>
      <c r="F958" s="279"/>
      <c r="G958" s="279"/>
      <c r="H958" s="162"/>
      <c r="I958" s="162"/>
      <c r="J958" s="162"/>
      <c r="K958" s="162"/>
      <c r="L958" s="162"/>
      <c r="M958" s="162"/>
      <c r="N958" s="161"/>
      <c r="O958" s="161"/>
      <c r="P958" s="161"/>
      <c r="Q958" s="161"/>
      <c r="R958" s="162"/>
      <c r="S958" s="162"/>
      <c r="T958" s="162"/>
      <c r="U958" s="162"/>
      <c r="V958" s="162"/>
      <c r="W958" s="162"/>
      <c r="X958" s="162"/>
      <c r="Y958" s="162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90" t="str">
        <f>C958</f>
        <v>přesun hmot pro budovy občanské výstavby (JKSO 801), budovy pro bydlení (JKSO 803) budovy pro výrobu a služby (JKSO 812) s nosnou svislou konstrukcí monolitickou betonovou tyčovou nebo plošnou</v>
      </c>
      <c r="BB958" s="151"/>
      <c r="BC958" s="151"/>
      <c r="BD958" s="151"/>
      <c r="BE958" s="151"/>
      <c r="BF958" s="151"/>
      <c r="BG958" s="151"/>
      <c r="BH958" s="151"/>
    </row>
    <row r="959" spans="1:60" x14ac:dyDescent="0.2">
      <c r="A959" s="176" t="s">
        <v>314</v>
      </c>
      <c r="B959" s="177" t="s">
        <v>175</v>
      </c>
      <c r="C959" s="191" t="s">
        <v>176</v>
      </c>
      <c r="D959" s="178"/>
      <c r="E959" s="179"/>
      <c r="F959" s="180"/>
      <c r="G959" s="180">
        <f>SUMIF(AG960:AG1029,"&lt;&gt;NOR",G960:G1029)</f>
        <v>0</v>
      </c>
      <c r="H959" s="180"/>
      <c r="I959" s="180">
        <f>SUM(I960:I1029)</f>
        <v>0</v>
      </c>
      <c r="J959" s="180"/>
      <c r="K959" s="180">
        <f>SUM(K960:K1029)</f>
        <v>0</v>
      </c>
      <c r="L959" s="180"/>
      <c r="M959" s="180">
        <f>SUM(M960:M1029)</f>
        <v>0</v>
      </c>
      <c r="N959" s="179"/>
      <c r="O959" s="179">
        <f>SUM(O960:O1029)</f>
        <v>1.2</v>
      </c>
      <c r="P959" s="179"/>
      <c r="Q959" s="179">
        <f>SUM(Q960:Q1029)</f>
        <v>0</v>
      </c>
      <c r="R959" s="180"/>
      <c r="S959" s="180"/>
      <c r="T959" s="181"/>
      <c r="U959" s="175"/>
      <c r="V959" s="175">
        <f>SUM(V960:V1029)</f>
        <v>193.43000000000004</v>
      </c>
      <c r="W959" s="175"/>
      <c r="X959" s="175"/>
      <c r="Y959" s="175"/>
      <c r="AG959" t="s">
        <v>315</v>
      </c>
    </row>
    <row r="960" spans="1:60" ht="22.5" outlineLevel="1" x14ac:dyDescent="0.2">
      <c r="A960" s="183">
        <v>119</v>
      </c>
      <c r="B960" s="184" t="s">
        <v>1720</v>
      </c>
      <c r="C960" s="192" t="s">
        <v>1721</v>
      </c>
      <c r="D960" s="185" t="s">
        <v>333</v>
      </c>
      <c r="E960" s="186">
        <v>15.31</v>
      </c>
      <c r="F960" s="187"/>
      <c r="G960" s="188">
        <f>ROUND(E960*F960,2)</f>
        <v>0</v>
      </c>
      <c r="H960" s="187"/>
      <c r="I960" s="188">
        <f>ROUND(E960*H960,2)</f>
        <v>0</v>
      </c>
      <c r="J960" s="187"/>
      <c r="K960" s="188">
        <f>ROUND(E960*J960,2)</f>
        <v>0</v>
      </c>
      <c r="L960" s="188">
        <v>21</v>
      </c>
      <c r="M960" s="188">
        <f>G960*(1+L960/100)</f>
        <v>0</v>
      </c>
      <c r="N960" s="186">
        <v>3.3E-4</v>
      </c>
      <c r="O960" s="186">
        <f>ROUND(E960*N960,2)</f>
        <v>0.01</v>
      </c>
      <c r="P960" s="186">
        <v>0</v>
      </c>
      <c r="Q960" s="186">
        <f>ROUND(E960*P960,2)</f>
        <v>0</v>
      </c>
      <c r="R960" s="188" t="s">
        <v>1722</v>
      </c>
      <c r="S960" s="188" t="s">
        <v>993</v>
      </c>
      <c r="T960" s="189" t="s">
        <v>993</v>
      </c>
      <c r="U960" s="162">
        <v>0.03</v>
      </c>
      <c r="V960" s="162">
        <f>ROUND(E960*U960,2)</f>
        <v>0.46</v>
      </c>
      <c r="W960" s="162"/>
      <c r="X960" s="162" t="s">
        <v>321</v>
      </c>
      <c r="Y960" s="162" t="s">
        <v>322</v>
      </c>
      <c r="Z960" s="151"/>
      <c r="AA960" s="151"/>
      <c r="AB960" s="151"/>
      <c r="AC960" s="151"/>
      <c r="AD960" s="151"/>
      <c r="AE960" s="151"/>
      <c r="AF960" s="151"/>
      <c r="AG960" s="151" t="s">
        <v>323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">
      <c r="A961" s="158"/>
      <c r="B961" s="159"/>
      <c r="C961" s="193" t="s">
        <v>1723</v>
      </c>
      <c r="D961" s="164"/>
      <c r="E961" s="165">
        <v>15.31</v>
      </c>
      <c r="F961" s="162"/>
      <c r="G961" s="162"/>
      <c r="H961" s="162"/>
      <c r="I961" s="162"/>
      <c r="J961" s="162"/>
      <c r="K961" s="162"/>
      <c r="L961" s="162"/>
      <c r="M961" s="162"/>
      <c r="N961" s="161"/>
      <c r="O961" s="161"/>
      <c r="P961" s="161"/>
      <c r="Q961" s="161"/>
      <c r="R961" s="162"/>
      <c r="S961" s="162"/>
      <c r="T961" s="162"/>
      <c r="U961" s="162"/>
      <c r="V961" s="162"/>
      <c r="W961" s="162"/>
      <c r="X961" s="162"/>
      <c r="Y961" s="162"/>
      <c r="Z961" s="151"/>
      <c r="AA961" s="151"/>
      <c r="AB961" s="151"/>
      <c r="AC961" s="151"/>
      <c r="AD961" s="151"/>
      <c r="AE961" s="151"/>
      <c r="AF961" s="151"/>
      <c r="AG961" s="151" t="s">
        <v>327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ht="33.75" outlineLevel="1" x14ac:dyDescent="0.2">
      <c r="A962" s="183">
        <v>120</v>
      </c>
      <c r="B962" s="184" t="s">
        <v>1724</v>
      </c>
      <c r="C962" s="192" t="s">
        <v>1725</v>
      </c>
      <c r="D962" s="185" t="s">
        <v>333</v>
      </c>
      <c r="E962" s="186">
        <v>6.4275000000000002</v>
      </c>
      <c r="F962" s="187"/>
      <c r="G962" s="188">
        <f>ROUND(E962*F962,2)</f>
        <v>0</v>
      </c>
      <c r="H962" s="187"/>
      <c r="I962" s="188">
        <f>ROUND(E962*H962,2)</f>
        <v>0</v>
      </c>
      <c r="J962" s="187"/>
      <c r="K962" s="188">
        <f>ROUND(E962*J962,2)</f>
        <v>0</v>
      </c>
      <c r="L962" s="188">
        <v>21</v>
      </c>
      <c r="M962" s="188">
        <f>G962*(1+L962/100)</f>
        <v>0</v>
      </c>
      <c r="N962" s="186">
        <v>5.1999999999999995E-4</v>
      </c>
      <c r="O962" s="186">
        <f>ROUND(E962*N962,2)</f>
        <v>0</v>
      </c>
      <c r="P962" s="186">
        <v>0</v>
      </c>
      <c r="Q962" s="186">
        <f>ROUND(E962*P962,2)</f>
        <v>0</v>
      </c>
      <c r="R962" s="188" t="s">
        <v>1722</v>
      </c>
      <c r="S962" s="188" t="s">
        <v>993</v>
      </c>
      <c r="T962" s="189" t="s">
        <v>993</v>
      </c>
      <c r="U962" s="162">
        <v>4.9000000000000002E-2</v>
      </c>
      <c r="V962" s="162">
        <f>ROUND(E962*U962,2)</f>
        <v>0.31</v>
      </c>
      <c r="W962" s="162"/>
      <c r="X962" s="162" t="s">
        <v>321</v>
      </c>
      <c r="Y962" s="162" t="s">
        <v>322</v>
      </c>
      <c r="Z962" s="151"/>
      <c r="AA962" s="151"/>
      <c r="AB962" s="151"/>
      <c r="AC962" s="151"/>
      <c r="AD962" s="151"/>
      <c r="AE962" s="151"/>
      <c r="AF962" s="151"/>
      <c r="AG962" s="151" t="s">
        <v>323</v>
      </c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2" x14ac:dyDescent="0.2">
      <c r="A963" s="158"/>
      <c r="B963" s="159"/>
      <c r="C963" s="280" t="s">
        <v>1726</v>
      </c>
      <c r="D963" s="281"/>
      <c r="E963" s="281"/>
      <c r="F963" s="281"/>
      <c r="G963" s="281"/>
      <c r="H963" s="162"/>
      <c r="I963" s="162"/>
      <c r="J963" s="162"/>
      <c r="K963" s="162"/>
      <c r="L963" s="162"/>
      <c r="M963" s="162"/>
      <c r="N963" s="161"/>
      <c r="O963" s="161"/>
      <c r="P963" s="161"/>
      <c r="Q963" s="161"/>
      <c r="R963" s="162"/>
      <c r="S963" s="162"/>
      <c r="T963" s="162"/>
      <c r="U963" s="162"/>
      <c r="V963" s="162"/>
      <c r="W963" s="162"/>
      <c r="X963" s="162"/>
      <c r="Y963" s="162"/>
      <c r="Z963" s="151"/>
      <c r="AA963" s="151"/>
      <c r="AB963" s="151"/>
      <c r="AC963" s="151"/>
      <c r="AD963" s="151"/>
      <c r="AE963" s="151"/>
      <c r="AF963" s="151"/>
      <c r="AG963" s="151" t="s">
        <v>344</v>
      </c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2" x14ac:dyDescent="0.2">
      <c r="A964" s="158"/>
      <c r="B964" s="159"/>
      <c r="C964" s="193" t="s">
        <v>1727</v>
      </c>
      <c r="D964" s="164"/>
      <c r="E964" s="165">
        <v>6.43</v>
      </c>
      <c r="F964" s="162"/>
      <c r="G964" s="162"/>
      <c r="H964" s="162"/>
      <c r="I964" s="162"/>
      <c r="J964" s="162"/>
      <c r="K964" s="162"/>
      <c r="L964" s="162"/>
      <c r="M964" s="162"/>
      <c r="N964" s="161"/>
      <c r="O964" s="161"/>
      <c r="P964" s="161"/>
      <c r="Q964" s="161"/>
      <c r="R964" s="162"/>
      <c r="S964" s="162"/>
      <c r="T964" s="162"/>
      <c r="U964" s="162"/>
      <c r="V964" s="162"/>
      <c r="W964" s="162"/>
      <c r="X964" s="162"/>
      <c r="Y964" s="162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ht="22.5" outlineLevel="1" x14ac:dyDescent="0.2">
      <c r="A965" s="183">
        <v>121</v>
      </c>
      <c r="B965" s="184" t="s">
        <v>1728</v>
      </c>
      <c r="C965" s="192" t="s">
        <v>1729</v>
      </c>
      <c r="D965" s="185" t="s">
        <v>333</v>
      </c>
      <c r="E965" s="186">
        <v>15.31</v>
      </c>
      <c r="F965" s="187"/>
      <c r="G965" s="188">
        <f>ROUND(E965*F965,2)</f>
        <v>0</v>
      </c>
      <c r="H965" s="187"/>
      <c r="I965" s="188">
        <f>ROUND(E965*H965,2)</f>
        <v>0</v>
      </c>
      <c r="J965" s="187"/>
      <c r="K965" s="188">
        <f>ROUND(E965*J965,2)</f>
        <v>0</v>
      </c>
      <c r="L965" s="188">
        <v>21</v>
      </c>
      <c r="M965" s="188">
        <f>G965*(1+L965/100)</f>
        <v>0</v>
      </c>
      <c r="N965" s="186">
        <v>4.0999999999999999E-4</v>
      </c>
      <c r="O965" s="186">
        <f>ROUND(E965*N965,2)</f>
        <v>0.01</v>
      </c>
      <c r="P965" s="186">
        <v>0</v>
      </c>
      <c r="Q965" s="186">
        <f>ROUND(E965*P965,2)</f>
        <v>0</v>
      </c>
      <c r="R965" s="188" t="s">
        <v>1722</v>
      </c>
      <c r="S965" s="188" t="s">
        <v>320</v>
      </c>
      <c r="T965" s="189" t="s">
        <v>320</v>
      </c>
      <c r="U965" s="162">
        <v>0.22991</v>
      </c>
      <c r="V965" s="162">
        <f>ROUND(E965*U965,2)</f>
        <v>3.52</v>
      </c>
      <c r="W965" s="162"/>
      <c r="X965" s="162" t="s">
        <v>321</v>
      </c>
      <c r="Y965" s="162" t="s">
        <v>322</v>
      </c>
      <c r="Z965" s="151"/>
      <c r="AA965" s="151"/>
      <c r="AB965" s="151"/>
      <c r="AC965" s="151"/>
      <c r="AD965" s="151"/>
      <c r="AE965" s="151"/>
      <c r="AF965" s="151"/>
      <c r="AG965" s="151" t="s">
        <v>323</v>
      </c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2" x14ac:dyDescent="0.2">
      <c r="A966" s="158"/>
      <c r="B966" s="159"/>
      <c r="C966" s="193" t="s">
        <v>335</v>
      </c>
      <c r="D966" s="164"/>
      <c r="E966" s="165"/>
      <c r="F966" s="162"/>
      <c r="G966" s="162"/>
      <c r="H966" s="162"/>
      <c r="I966" s="162"/>
      <c r="J966" s="162"/>
      <c r="K966" s="162"/>
      <c r="L966" s="162"/>
      <c r="M966" s="162"/>
      <c r="N966" s="161"/>
      <c r="O966" s="161"/>
      <c r="P966" s="161"/>
      <c r="Q966" s="161"/>
      <c r="R966" s="162"/>
      <c r="S966" s="162"/>
      <c r="T966" s="162"/>
      <c r="U966" s="162"/>
      <c r="V966" s="162"/>
      <c r="W966" s="162"/>
      <c r="X966" s="162"/>
      <c r="Y966" s="162"/>
      <c r="Z966" s="151"/>
      <c r="AA966" s="151"/>
      <c r="AB966" s="151"/>
      <c r="AC966" s="151"/>
      <c r="AD966" s="151"/>
      <c r="AE966" s="151"/>
      <c r="AF966" s="151"/>
      <c r="AG966" s="151" t="s">
        <v>327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3" x14ac:dyDescent="0.2">
      <c r="A967" s="158"/>
      <c r="B967" s="159"/>
      <c r="C967" s="193" t="s">
        <v>347</v>
      </c>
      <c r="D967" s="164"/>
      <c r="E967" s="165"/>
      <c r="F967" s="162"/>
      <c r="G967" s="162"/>
      <c r="H967" s="162"/>
      <c r="I967" s="162"/>
      <c r="J967" s="162"/>
      <c r="K967" s="162"/>
      <c r="L967" s="162"/>
      <c r="M967" s="162"/>
      <c r="N967" s="161"/>
      <c r="O967" s="161"/>
      <c r="P967" s="161"/>
      <c r="Q967" s="161"/>
      <c r="R967" s="162"/>
      <c r="S967" s="162"/>
      <c r="T967" s="162"/>
      <c r="U967" s="162"/>
      <c r="V967" s="162"/>
      <c r="W967" s="162"/>
      <c r="X967" s="162"/>
      <c r="Y967" s="162"/>
      <c r="Z967" s="151"/>
      <c r="AA967" s="151"/>
      <c r="AB967" s="151"/>
      <c r="AC967" s="151"/>
      <c r="AD967" s="151"/>
      <c r="AE967" s="151"/>
      <c r="AF967" s="151"/>
      <c r="AG967" s="151" t="s">
        <v>327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93" t="s">
        <v>338</v>
      </c>
      <c r="D968" s="164"/>
      <c r="E968" s="165">
        <v>8.2899999999999991</v>
      </c>
      <c r="F968" s="162"/>
      <c r="G968" s="162"/>
      <c r="H968" s="162"/>
      <c r="I968" s="162"/>
      <c r="J968" s="162"/>
      <c r="K968" s="162"/>
      <c r="L968" s="162"/>
      <c r="M968" s="162"/>
      <c r="N968" s="161"/>
      <c r="O968" s="161"/>
      <c r="P968" s="161"/>
      <c r="Q968" s="161"/>
      <c r="R968" s="162"/>
      <c r="S968" s="162"/>
      <c r="T968" s="162"/>
      <c r="U968" s="162"/>
      <c r="V968" s="162"/>
      <c r="W968" s="162"/>
      <c r="X968" s="162"/>
      <c r="Y968" s="162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3" t="s">
        <v>339</v>
      </c>
      <c r="D969" s="164"/>
      <c r="E969" s="165">
        <v>3.22</v>
      </c>
      <c r="F969" s="162"/>
      <c r="G969" s="162"/>
      <c r="H969" s="162"/>
      <c r="I969" s="162"/>
      <c r="J969" s="162"/>
      <c r="K969" s="162"/>
      <c r="L969" s="162"/>
      <c r="M969" s="162"/>
      <c r="N969" s="161"/>
      <c r="O969" s="161"/>
      <c r="P969" s="161"/>
      <c r="Q969" s="161"/>
      <c r="R969" s="162"/>
      <c r="S969" s="162"/>
      <c r="T969" s="162"/>
      <c r="U969" s="162"/>
      <c r="V969" s="162"/>
      <c r="W969" s="162"/>
      <c r="X969" s="162"/>
      <c r="Y969" s="162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3" t="s">
        <v>340</v>
      </c>
      <c r="D970" s="164"/>
      <c r="E970" s="165">
        <v>3.8</v>
      </c>
      <c r="F970" s="162"/>
      <c r="G970" s="162"/>
      <c r="H970" s="162"/>
      <c r="I970" s="162"/>
      <c r="J970" s="162"/>
      <c r="K970" s="162"/>
      <c r="L970" s="162"/>
      <c r="M970" s="162"/>
      <c r="N970" s="161"/>
      <c r="O970" s="161"/>
      <c r="P970" s="161"/>
      <c r="Q970" s="161"/>
      <c r="R970" s="162"/>
      <c r="S970" s="162"/>
      <c r="T970" s="162"/>
      <c r="U970" s="162"/>
      <c r="V970" s="162"/>
      <c r="W970" s="162"/>
      <c r="X970" s="162"/>
      <c r="Y970" s="162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ht="22.5" outlineLevel="1" x14ac:dyDescent="0.2">
      <c r="A971" s="183">
        <v>122</v>
      </c>
      <c r="B971" s="184" t="s">
        <v>1730</v>
      </c>
      <c r="C971" s="192" t="s">
        <v>1731</v>
      </c>
      <c r="D971" s="185" t="s">
        <v>333</v>
      </c>
      <c r="E971" s="186">
        <v>6.4275000000000002</v>
      </c>
      <c r="F971" s="187"/>
      <c r="G971" s="188">
        <f>ROUND(E971*F971,2)</f>
        <v>0</v>
      </c>
      <c r="H971" s="187"/>
      <c r="I971" s="188">
        <f>ROUND(E971*H971,2)</f>
        <v>0</v>
      </c>
      <c r="J971" s="187"/>
      <c r="K971" s="188">
        <f>ROUND(E971*J971,2)</f>
        <v>0</v>
      </c>
      <c r="L971" s="188">
        <v>21</v>
      </c>
      <c r="M971" s="188">
        <f>G971*(1+L971/100)</f>
        <v>0</v>
      </c>
      <c r="N971" s="186">
        <v>5.8E-4</v>
      </c>
      <c r="O971" s="186">
        <f>ROUND(E971*N971,2)</f>
        <v>0</v>
      </c>
      <c r="P971" s="186">
        <v>0</v>
      </c>
      <c r="Q971" s="186">
        <f>ROUND(E971*P971,2)</f>
        <v>0</v>
      </c>
      <c r="R971" s="188" t="s">
        <v>1722</v>
      </c>
      <c r="S971" s="188" t="s">
        <v>320</v>
      </c>
      <c r="T971" s="189" t="s">
        <v>320</v>
      </c>
      <c r="U971" s="162">
        <v>0.26600000000000001</v>
      </c>
      <c r="V971" s="162">
        <f>ROUND(E971*U971,2)</f>
        <v>1.71</v>
      </c>
      <c r="W971" s="162"/>
      <c r="X971" s="162" t="s">
        <v>321</v>
      </c>
      <c r="Y971" s="162" t="s">
        <v>322</v>
      </c>
      <c r="Z971" s="151"/>
      <c r="AA971" s="151"/>
      <c r="AB971" s="151"/>
      <c r="AC971" s="151"/>
      <c r="AD971" s="151"/>
      <c r="AE971" s="151"/>
      <c r="AF971" s="151"/>
      <c r="AG971" s="151" t="s">
        <v>323</v>
      </c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2" x14ac:dyDescent="0.2">
      <c r="A972" s="158"/>
      <c r="B972" s="159"/>
      <c r="C972" s="193" t="s">
        <v>335</v>
      </c>
      <c r="D972" s="164"/>
      <c r="E972" s="165"/>
      <c r="F972" s="162"/>
      <c r="G972" s="162"/>
      <c r="H972" s="162"/>
      <c r="I972" s="162"/>
      <c r="J972" s="162"/>
      <c r="K972" s="162"/>
      <c r="L972" s="162"/>
      <c r="M972" s="162"/>
      <c r="N972" s="161"/>
      <c r="O972" s="161"/>
      <c r="P972" s="161"/>
      <c r="Q972" s="161"/>
      <c r="R972" s="162"/>
      <c r="S972" s="162"/>
      <c r="T972" s="162"/>
      <c r="U972" s="162"/>
      <c r="V972" s="162"/>
      <c r="W972" s="162"/>
      <c r="X972" s="162"/>
      <c r="Y972" s="162"/>
      <c r="Z972" s="151"/>
      <c r="AA972" s="151"/>
      <c r="AB972" s="151"/>
      <c r="AC972" s="151"/>
      <c r="AD972" s="151"/>
      <c r="AE972" s="151"/>
      <c r="AF972" s="151"/>
      <c r="AG972" s="151" t="s">
        <v>327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3" x14ac:dyDescent="0.2">
      <c r="A973" s="158"/>
      <c r="B973" s="159"/>
      <c r="C973" s="193" t="s">
        <v>347</v>
      </c>
      <c r="D973" s="164"/>
      <c r="E973" s="165"/>
      <c r="F973" s="162"/>
      <c r="G973" s="162"/>
      <c r="H973" s="162"/>
      <c r="I973" s="162"/>
      <c r="J973" s="162"/>
      <c r="K973" s="162"/>
      <c r="L973" s="162"/>
      <c r="M973" s="162"/>
      <c r="N973" s="161"/>
      <c r="O973" s="161"/>
      <c r="P973" s="161"/>
      <c r="Q973" s="161"/>
      <c r="R973" s="162"/>
      <c r="S973" s="162"/>
      <c r="T973" s="162"/>
      <c r="U973" s="162"/>
      <c r="V973" s="162"/>
      <c r="W973" s="162"/>
      <c r="X973" s="162"/>
      <c r="Y973" s="162"/>
      <c r="Z973" s="151"/>
      <c r="AA973" s="151"/>
      <c r="AB973" s="151"/>
      <c r="AC973" s="151"/>
      <c r="AD973" s="151"/>
      <c r="AE973" s="151"/>
      <c r="AF973" s="151"/>
      <c r="AG973" s="151" t="s">
        <v>327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93" t="s">
        <v>1732</v>
      </c>
      <c r="D974" s="164"/>
      <c r="E974" s="165">
        <v>2.83</v>
      </c>
      <c r="F974" s="162"/>
      <c r="G974" s="162"/>
      <c r="H974" s="162"/>
      <c r="I974" s="162"/>
      <c r="J974" s="162"/>
      <c r="K974" s="162"/>
      <c r="L974" s="162"/>
      <c r="M974" s="162"/>
      <c r="N974" s="161"/>
      <c r="O974" s="161"/>
      <c r="P974" s="161"/>
      <c r="Q974" s="161"/>
      <c r="R974" s="162"/>
      <c r="S974" s="162"/>
      <c r="T974" s="162"/>
      <c r="U974" s="162"/>
      <c r="V974" s="162"/>
      <c r="W974" s="162"/>
      <c r="X974" s="162"/>
      <c r="Y974" s="162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3" t="s">
        <v>1733</v>
      </c>
      <c r="D975" s="164"/>
      <c r="E975" s="165">
        <v>1.73</v>
      </c>
      <c r="F975" s="162"/>
      <c r="G975" s="162"/>
      <c r="H975" s="162"/>
      <c r="I975" s="162"/>
      <c r="J975" s="162"/>
      <c r="K975" s="162"/>
      <c r="L975" s="162"/>
      <c r="M975" s="162"/>
      <c r="N975" s="161"/>
      <c r="O975" s="161"/>
      <c r="P975" s="161"/>
      <c r="Q975" s="161"/>
      <c r="R975" s="162"/>
      <c r="S975" s="162"/>
      <c r="T975" s="162"/>
      <c r="U975" s="162"/>
      <c r="V975" s="162"/>
      <c r="W975" s="162"/>
      <c r="X975" s="162"/>
      <c r="Y975" s="162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3" t="s">
        <v>1734</v>
      </c>
      <c r="D976" s="164"/>
      <c r="E976" s="165">
        <v>1.87</v>
      </c>
      <c r="F976" s="162"/>
      <c r="G976" s="162"/>
      <c r="H976" s="162"/>
      <c r="I976" s="162"/>
      <c r="J976" s="162"/>
      <c r="K976" s="162"/>
      <c r="L976" s="162"/>
      <c r="M976" s="162"/>
      <c r="N976" s="161"/>
      <c r="O976" s="161"/>
      <c r="P976" s="161"/>
      <c r="Q976" s="161"/>
      <c r="R976" s="162"/>
      <c r="S976" s="162"/>
      <c r="T976" s="162"/>
      <c r="U976" s="162"/>
      <c r="V976" s="162"/>
      <c r="W976" s="162"/>
      <c r="X976" s="162"/>
      <c r="Y976" s="162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83">
        <v>123</v>
      </c>
      <c r="B977" s="184" t="s">
        <v>1735</v>
      </c>
      <c r="C977" s="192" t="s">
        <v>1736</v>
      </c>
      <c r="D977" s="185" t="s">
        <v>333</v>
      </c>
      <c r="E977" s="186">
        <v>15.31</v>
      </c>
      <c r="F977" s="187"/>
      <c r="G977" s="188">
        <f>ROUND(E977*F977,2)</f>
        <v>0</v>
      </c>
      <c r="H977" s="187"/>
      <c r="I977" s="188">
        <f>ROUND(E977*H977,2)</f>
        <v>0</v>
      </c>
      <c r="J977" s="187"/>
      <c r="K977" s="188">
        <f>ROUND(E977*J977,2)</f>
        <v>0</v>
      </c>
      <c r="L977" s="188">
        <v>21</v>
      </c>
      <c r="M977" s="188">
        <f>G977*(1+L977/100)</f>
        <v>0</v>
      </c>
      <c r="N977" s="186">
        <v>0</v>
      </c>
      <c r="O977" s="186">
        <f>ROUND(E977*N977,2)</f>
        <v>0</v>
      </c>
      <c r="P977" s="186">
        <v>0</v>
      </c>
      <c r="Q977" s="186">
        <f>ROUND(E977*P977,2)</f>
        <v>0</v>
      </c>
      <c r="R977" s="188" t="s">
        <v>1722</v>
      </c>
      <c r="S977" s="188" t="s">
        <v>320</v>
      </c>
      <c r="T977" s="189" t="s">
        <v>320</v>
      </c>
      <c r="U977" s="162">
        <v>0.20699999999999999</v>
      </c>
      <c r="V977" s="162">
        <f>ROUND(E977*U977,2)</f>
        <v>3.17</v>
      </c>
      <c r="W977" s="162"/>
      <c r="X977" s="162" t="s">
        <v>321</v>
      </c>
      <c r="Y977" s="162" t="s">
        <v>322</v>
      </c>
      <c r="Z977" s="151"/>
      <c r="AA977" s="151"/>
      <c r="AB977" s="151"/>
      <c r="AC977" s="151"/>
      <c r="AD977" s="151"/>
      <c r="AE977" s="151"/>
      <c r="AF977" s="151"/>
      <c r="AG977" s="151" t="s">
        <v>323</v>
      </c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2" x14ac:dyDescent="0.2">
      <c r="A978" s="158"/>
      <c r="B978" s="159"/>
      <c r="C978" s="193" t="s">
        <v>335</v>
      </c>
      <c r="D978" s="164"/>
      <c r="E978" s="165"/>
      <c r="F978" s="162"/>
      <c r="G978" s="162"/>
      <c r="H978" s="162"/>
      <c r="I978" s="162"/>
      <c r="J978" s="162"/>
      <c r="K978" s="162"/>
      <c r="L978" s="162"/>
      <c r="M978" s="162"/>
      <c r="N978" s="161"/>
      <c r="O978" s="161"/>
      <c r="P978" s="161"/>
      <c r="Q978" s="161"/>
      <c r="R978" s="162"/>
      <c r="S978" s="162"/>
      <c r="T978" s="162"/>
      <c r="U978" s="162"/>
      <c r="V978" s="162"/>
      <c r="W978" s="162"/>
      <c r="X978" s="162"/>
      <c r="Y978" s="162"/>
      <c r="Z978" s="151"/>
      <c r="AA978" s="151"/>
      <c r="AB978" s="151"/>
      <c r="AC978" s="151"/>
      <c r="AD978" s="151"/>
      <c r="AE978" s="151"/>
      <c r="AF978" s="151"/>
      <c r="AG978" s="151" t="s">
        <v>327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3" x14ac:dyDescent="0.2">
      <c r="A979" s="158"/>
      <c r="B979" s="159"/>
      <c r="C979" s="193" t="s">
        <v>347</v>
      </c>
      <c r="D979" s="164"/>
      <c r="E979" s="165"/>
      <c r="F979" s="162"/>
      <c r="G979" s="162"/>
      <c r="H979" s="162"/>
      <c r="I979" s="162"/>
      <c r="J979" s="162"/>
      <c r="K979" s="162"/>
      <c r="L979" s="162"/>
      <c r="M979" s="162"/>
      <c r="N979" s="161"/>
      <c r="O979" s="161"/>
      <c r="P979" s="161"/>
      <c r="Q979" s="161"/>
      <c r="R979" s="162"/>
      <c r="S979" s="162"/>
      <c r="T979" s="162"/>
      <c r="U979" s="162"/>
      <c r="V979" s="162"/>
      <c r="W979" s="162"/>
      <c r="X979" s="162"/>
      <c r="Y979" s="162"/>
      <c r="Z979" s="151"/>
      <c r="AA979" s="151"/>
      <c r="AB979" s="151"/>
      <c r="AC979" s="151"/>
      <c r="AD979" s="151"/>
      <c r="AE979" s="151"/>
      <c r="AF979" s="151"/>
      <c r="AG979" s="151" t="s">
        <v>327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93" t="s">
        <v>338</v>
      </c>
      <c r="D980" s="164"/>
      <c r="E980" s="165">
        <v>8.2899999999999991</v>
      </c>
      <c r="F980" s="162"/>
      <c r="G980" s="162"/>
      <c r="H980" s="162"/>
      <c r="I980" s="162"/>
      <c r="J980" s="162"/>
      <c r="K980" s="162"/>
      <c r="L980" s="162"/>
      <c r="M980" s="162"/>
      <c r="N980" s="161"/>
      <c r="O980" s="161"/>
      <c r="P980" s="161"/>
      <c r="Q980" s="161"/>
      <c r="R980" s="162"/>
      <c r="S980" s="162"/>
      <c r="T980" s="162"/>
      <c r="U980" s="162"/>
      <c r="V980" s="162"/>
      <c r="W980" s="162"/>
      <c r="X980" s="162"/>
      <c r="Y980" s="162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3" t="s">
        <v>339</v>
      </c>
      <c r="D981" s="164"/>
      <c r="E981" s="165">
        <v>3.22</v>
      </c>
      <c r="F981" s="162"/>
      <c r="G981" s="162"/>
      <c r="H981" s="162"/>
      <c r="I981" s="162"/>
      <c r="J981" s="162"/>
      <c r="K981" s="162"/>
      <c r="L981" s="162"/>
      <c r="M981" s="162"/>
      <c r="N981" s="161"/>
      <c r="O981" s="161"/>
      <c r="P981" s="161"/>
      <c r="Q981" s="161"/>
      <c r="R981" s="162"/>
      <c r="S981" s="162"/>
      <c r="T981" s="162"/>
      <c r="U981" s="162"/>
      <c r="V981" s="162"/>
      <c r="W981" s="162"/>
      <c r="X981" s="162"/>
      <c r="Y981" s="162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3" t="s">
        <v>340</v>
      </c>
      <c r="D982" s="164"/>
      <c r="E982" s="165">
        <v>3.8</v>
      </c>
      <c r="F982" s="162"/>
      <c r="G982" s="162"/>
      <c r="H982" s="162"/>
      <c r="I982" s="162"/>
      <c r="J982" s="162"/>
      <c r="K982" s="162"/>
      <c r="L982" s="162"/>
      <c r="M982" s="162"/>
      <c r="N982" s="161"/>
      <c r="O982" s="161"/>
      <c r="P982" s="161"/>
      <c r="Q982" s="161"/>
      <c r="R982" s="162"/>
      <c r="S982" s="162"/>
      <c r="T982" s="162"/>
      <c r="U982" s="162"/>
      <c r="V982" s="162"/>
      <c r="W982" s="162"/>
      <c r="X982" s="162"/>
      <c r="Y982" s="162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 x14ac:dyDescent="0.2">
      <c r="A983" s="183">
        <v>124</v>
      </c>
      <c r="B983" s="184" t="s">
        <v>1737</v>
      </c>
      <c r="C983" s="192" t="s">
        <v>1738</v>
      </c>
      <c r="D983" s="185" t="s">
        <v>333</v>
      </c>
      <c r="E983" s="186">
        <v>6.4275000000000002</v>
      </c>
      <c r="F983" s="187"/>
      <c r="G983" s="188">
        <f>ROUND(E983*F983,2)</f>
        <v>0</v>
      </c>
      <c r="H983" s="187"/>
      <c r="I983" s="188">
        <f>ROUND(E983*H983,2)</f>
        <v>0</v>
      </c>
      <c r="J983" s="187"/>
      <c r="K983" s="188">
        <f>ROUND(E983*J983,2)</f>
        <v>0</v>
      </c>
      <c r="L983" s="188">
        <v>21</v>
      </c>
      <c r="M983" s="188">
        <f>G983*(1+L983/100)</f>
        <v>0</v>
      </c>
      <c r="N983" s="186">
        <v>1.7000000000000001E-4</v>
      </c>
      <c r="O983" s="186">
        <f>ROUND(E983*N983,2)</f>
        <v>0</v>
      </c>
      <c r="P983" s="186">
        <v>0</v>
      </c>
      <c r="Q983" s="186">
        <f>ROUND(E983*P983,2)</f>
        <v>0</v>
      </c>
      <c r="R983" s="188" t="s">
        <v>1722</v>
      </c>
      <c r="S983" s="188" t="s">
        <v>320</v>
      </c>
      <c r="T983" s="189" t="s">
        <v>320</v>
      </c>
      <c r="U983" s="162">
        <v>0.24099999999999999</v>
      </c>
      <c r="V983" s="162">
        <f>ROUND(E983*U983,2)</f>
        <v>1.55</v>
      </c>
      <c r="W983" s="162"/>
      <c r="X983" s="162" t="s">
        <v>321</v>
      </c>
      <c r="Y983" s="162" t="s">
        <v>322</v>
      </c>
      <c r="Z983" s="151"/>
      <c r="AA983" s="151"/>
      <c r="AB983" s="151"/>
      <c r="AC983" s="151"/>
      <c r="AD983" s="151"/>
      <c r="AE983" s="151"/>
      <c r="AF983" s="151"/>
      <c r="AG983" s="151" t="s">
        <v>323</v>
      </c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2" x14ac:dyDescent="0.2">
      <c r="A984" s="158"/>
      <c r="B984" s="159"/>
      <c r="C984" s="193" t="s">
        <v>335</v>
      </c>
      <c r="D984" s="164"/>
      <c r="E984" s="165"/>
      <c r="F984" s="162"/>
      <c r="G984" s="162"/>
      <c r="H984" s="162"/>
      <c r="I984" s="162"/>
      <c r="J984" s="162"/>
      <c r="K984" s="162"/>
      <c r="L984" s="162"/>
      <c r="M984" s="162"/>
      <c r="N984" s="161"/>
      <c r="O984" s="161"/>
      <c r="P984" s="161"/>
      <c r="Q984" s="161"/>
      <c r="R984" s="162"/>
      <c r="S984" s="162"/>
      <c r="T984" s="162"/>
      <c r="U984" s="162"/>
      <c r="V984" s="162"/>
      <c r="W984" s="162"/>
      <c r="X984" s="162"/>
      <c r="Y984" s="162"/>
      <c r="Z984" s="151"/>
      <c r="AA984" s="151"/>
      <c r="AB984" s="151"/>
      <c r="AC984" s="151"/>
      <c r="AD984" s="151"/>
      <c r="AE984" s="151"/>
      <c r="AF984" s="151"/>
      <c r="AG984" s="151" t="s">
        <v>327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3" x14ac:dyDescent="0.2">
      <c r="A985" s="158"/>
      <c r="B985" s="159"/>
      <c r="C985" s="193" t="s">
        <v>347</v>
      </c>
      <c r="D985" s="164"/>
      <c r="E985" s="165"/>
      <c r="F985" s="162"/>
      <c r="G985" s="162"/>
      <c r="H985" s="162"/>
      <c r="I985" s="162"/>
      <c r="J985" s="162"/>
      <c r="K985" s="162"/>
      <c r="L985" s="162"/>
      <c r="M985" s="162"/>
      <c r="N985" s="161"/>
      <c r="O985" s="161"/>
      <c r="P985" s="161"/>
      <c r="Q985" s="161"/>
      <c r="R985" s="162"/>
      <c r="S985" s="162"/>
      <c r="T985" s="162"/>
      <c r="U985" s="162"/>
      <c r="V985" s="162"/>
      <c r="W985" s="162"/>
      <c r="X985" s="162"/>
      <c r="Y985" s="162"/>
      <c r="Z985" s="151"/>
      <c r="AA985" s="151"/>
      <c r="AB985" s="151"/>
      <c r="AC985" s="151"/>
      <c r="AD985" s="151"/>
      <c r="AE985" s="151"/>
      <c r="AF985" s="151"/>
      <c r="AG985" s="151" t="s">
        <v>327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">
      <c r="A986" s="158"/>
      <c r="B986" s="159"/>
      <c r="C986" s="193" t="s">
        <v>1732</v>
      </c>
      <c r="D986" s="164"/>
      <c r="E986" s="165">
        <v>2.83</v>
      </c>
      <c r="F986" s="162"/>
      <c r="G986" s="162"/>
      <c r="H986" s="162"/>
      <c r="I986" s="162"/>
      <c r="J986" s="162"/>
      <c r="K986" s="162"/>
      <c r="L986" s="162"/>
      <c r="M986" s="162"/>
      <c r="N986" s="161"/>
      <c r="O986" s="161"/>
      <c r="P986" s="161"/>
      <c r="Q986" s="161"/>
      <c r="R986" s="162"/>
      <c r="S986" s="162"/>
      <c r="T986" s="162"/>
      <c r="U986" s="162"/>
      <c r="V986" s="162"/>
      <c r="W986" s="162"/>
      <c r="X986" s="162"/>
      <c r="Y986" s="162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3" x14ac:dyDescent="0.2">
      <c r="A987" s="158"/>
      <c r="B987" s="159"/>
      <c r="C987" s="193" t="s">
        <v>1733</v>
      </c>
      <c r="D987" s="164"/>
      <c r="E987" s="165">
        <v>1.73</v>
      </c>
      <c r="F987" s="162"/>
      <c r="G987" s="162"/>
      <c r="H987" s="162"/>
      <c r="I987" s="162"/>
      <c r="J987" s="162"/>
      <c r="K987" s="162"/>
      <c r="L987" s="162"/>
      <c r="M987" s="162"/>
      <c r="N987" s="161"/>
      <c r="O987" s="161"/>
      <c r="P987" s="161"/>
      <c r="Q987" s="161"/>
      <c r="R987" s="162"/>
      <c r="S987" s="162"/>
      <c r="T987" s="162"/>
      <c r="U987" s="162"/>
      <c r="V987" s="162"/>
      <c r="W987" s="162"/>
      <c r="X987" s="162"/>
      <c r="Y987" s="162"/>
      <c r="Z987" s="151"/>
      <c r="AA987" s="151"/>
      <c r="AB987" s="151"/>
      <c r="AC987" s="151"/>
      <c r="AD987" s="151"/>
      <c r="AE987" s="151"/>
      <c r="AF987" s="151"/>
      <c r="AG987" s="151" t="s">
        <v>327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3" x14ac:dyDescent="0.2">
      <c r="A988" s="158"/>
      <c r="B988" s="159"/>
      <c r="C988" s="193" t="s">
        <v>1734</v>
      </c>
      <c r="D988" s="164"/>
      <c r="E988" s="165">
        <v>1.87</v>
      </c>
      <c r="F988" s="162"/>
      <c r="G988" s="162"/>
      <c r="H988" s="162"/>
      <c r="I988" s="162"/>
      <c r="J988" s="162"/>
      <c r="K988" s="162"/>
      <c r="L988" s="162"/>
      <c r="M988" s="162"/>
      <c r="N988" s="161"/>
      <c r="O988" s="161"/>
      <c r="P988" s="161"/>
      <c r="Q988" s="161"/>
      <c r="R988" s="162"/>
      <c r="S988" s="162"/>
      <c r="T988" s="162"/>
      <c r="U988" s="162"/>
      <c r="V988" s="162"/>
      <c r="W988" s="162"/>
      <c r="X988" s="162"/>
      <c r="Y988" s="162"/>
      <c r="Z988" s="151"/>
      <c r="AA988" s="151"/>
      <c r="AB988" s="151"/>
      <c r="AC988" s="151"/>
      <c r="AD988" s="151"/>
      <c r="AE988" s="151"/>
      <c r="AF988" s="151"/>
      <c r="AG988" s="151" t="s">
        <v>327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ht="22.5" outlineLevel="1" x14ac:dyDescent="0.2">
      <c r="A989" s="183">
        <v>125</v>
      </c>
      <c r="B989" s="184" t="s">
        <v>1739</v>
      </c>
      <c r="C989" s="192" t="s">
        <v>1740</v>
      </c>
      <c r="D989" s="185" t="s">
        <v>333</v>
      </c>
      <c r="E989" s="186">
        <v>1438.28</v>
      </c>
      <c r="F989" s="187"/>
      <c r="G989" s="188">
        <f>ROUND(E989*F989,2)</f>
        <v>0</v>
      </c>
      <c r="H989" s="187"/>
      <c r="I989" s="188">
        <f>ROUND(E989*H989,2)</f>
        <v>0</v>
      </c>
      <c r="J989" s="187"/>
      <c r="K989" s="188">
        <f>ROUND(E989*J989,2)</f>
        <v>0</v>
      </c>
      <c r="L989" s="188">
        <v>21</v>
      </c>
      <c r="M989" s="188">
        <f>G989*(1+L989/100)</f>
        <v>0</v>
      </c>
      <c r="N989" s="186">
        <v>0</v>
      </c>
      <c r="O989" s="186">
        <f>ROUND(E989*N989,2)</f>
        <v>0</v>
      </c>
      <c r="P989" s="186">
        <v>0</v>
      </c>
      <c r="Q989" s="186">
        <f>ROUND(E989*P989,2)</f>
        <v>0</v>
      </c>
      <c r="R989" s="188" t="s">
        <v>1722</v>
      </c>
      <c r="S989" s="188" t="s">
        <v>320</v>
      </c>
      <c r="T989" s="189" t="s">
        <v>320</v>
      </c>
      <c r="U989" s="162">
        <v>0.05</v>
      </c>
      <c r="V989" s="162">
        <f>ROUND(E989*U989,2)</f>
        <v>71.91</v>
      </c>
      <c r="W989" s="162"/>
      <c r="X989" s="162" t="s">
        <v>321</v>
      </c>
      <c r="Y989" s="162" t="s">
        <v>322</v>
      </c>
      <c r="Z989" s="151"/>
      <c r="AA989" s="151"/>
      <c r="AB989" s="151"/>
      <c r="AC989" s="151"/>
      <c r="AD989" s="151"/>
      <c r="AE989" s="151"/>
      <c r="AF989" s="151"/>
      <c r="AG989" s="151" t="s">
        <v>323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2" x14ac:dyDescent="0.2">
      <c r="A990" s="158"/>
      <c r="B990" s="159"/>
      <c r="C990" s="193" t="s">
        <v>360</v>
      </c>
      <c r="D990" s="164"/>
      <c r="E990" s="165"/>
      <c r="F990" s="162"/>
      <c r="G990" s="162"/>
      <c r="H990" s="162"/>
      <c r="I990" s="162"/>
      <c r="J990" s="162"/>
      <c r="K990" s="162"/>
      <c r="L990" s="162"/>
      <c r="M990" s="162"/>
      <c r="N990" s="161"/>
      <c r="O990" s="161"/>
      <c r="P990" s="161"/>
      <c r="Q990" s="161"/>
      <c r="R990" s="162"/>
      <c r="S990" s="162"/>
      <c r="T990" s="162"/>
      <c r="U990" s="162"/>
      <c r="V990" s="162"/>
      <c r="W990" s="162"/>
      <c r="X990" s="162"/>
      <c r="Y990" s="162"/>
      <c r="Z990" s="151"/>
      <c r="AA990" s="151"/>
      <c r="AB990" s="151"/>
      <c r="AC990" s="151"/>
      <c r="AD990" s="151"/>
      <c r="AE990" s="151"/>
      <c r="AF990" s="151"/>
      <c r="AG990" s="151" t="s">
        <v>327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3" x14ac:dyDescent="0.2">
      <c r="A991" s="158"/>
      <c r="B991" s="159"/>
      <c r="C991" s="193" t="s">
        <v>1357</v>
      </c>
      <c r="D991" s="164"/>
      <c r="E991" s="165">
        <v>1438.28</v>
      </c>
      <c r="F991" s="162"/>
      <c r="G991" s="162"/>
      <c r="H991" s="162"/>
      <c r="I991" s="162"/>
      <c r="J991" s="162"/>
      <c r="K991" s="162"/>
      <c r="L991" s="162"/>
      <c r="M991" s="162"/>
      <c r="N991" s="161"/>
      <c r="O991" s="161"/>
      <c r="P991" s="161"/>
      <c r="Q991" s="161"/>
      <c r="R991" s="162"/>
      <c r="S991" s="162"/>
      <c r="T991" s="162"/>
      <c r="U991" s="162"/>
      <c r="V991" s="162"/>
      <c r="W991" s="162"/>
      <c r="X991" s="162"/>
      <c r="Y991" s="162"/>
      <c r="Z991" s="151"/>
      <c r="AA991" s="151"/>
      <c r="AB991" s="151"/>
      <c r="AC991" s="151"/>
      <c r="AD991" s="151"/>
      <c r="AE991" s="151"/>
      <c r="AF991" s="151"/>
      <c r="AG991" s="151" t="s">
        <v>327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ht="22.5" outlineLevel="1" x14ac:dyDescent="0.2">
      <c r="A992" s="183">
        <v>126</v>
      </c>
      <c r="B992" s="184" t="s">
        <v>1741</v>
      </c>
      <c r="C992" s="192" t="s">
        <v>1742</v>
      </c>
      <c r="D992" s="185" t="s">
        <v>333</v>
      </c>
      <c r="E992" s="186">
        <v>1438.28</v>
      </c>
      <c r="F992" s="187"/>
      <c r="G992" s="188">
        <f>ROUND(E992*F992,2)</f>
        <v>0</v>
      </c>
      <c r="H992" s="187"/>
      <c r="I992" s="188">
        <f>ROUND(E992*H992,2)</f>
        <v>0</v>
      </c>
      <c r="J992" s="187"/>
      <c r="K992" s="188">
        <f>ROUND(E992*J992,2)</f>
        <v>0</v>
      </c>
      <c r="L992" s="188">
        <v>21</v>
      </c>
      <c r="M992" s="188">
        <f>G992*(1+L992/100)</f>
        <v>0</v>
      </c>
      <c r="N992" s="186">
        <v>0</v>
      </c>
      <c r="O992" s="186">
        <f>ROUND(E992*N992,2)</f>
        <v>0</v>
      </c>
      <c r="P992" s="186">
        <v>0</v>
      </c>
      <c r="Q992" s="186">
        <f>ROUND(E992*P992,2)</f>
        <v>0</v>
      </c>
      <c r="R992" s="188" t="s">
        <v>1722</v>
      </c>
      <c r="S992" s="188" t="s">
        <v>320</v>
      </c>
      <c r="T992" s="189" t="s">
        <v>320</v>
      </c>
      <c r="U992" s="162">
        <v>7.1999999999999995E-2</v>
      </c>
      <c r="V992" s="162">
        <f>ROUND(E992*U992,2)</f>
        <v>103.56</v>
      </c>
      <c r="W992" s="162"/>
      <c r="X992" s="162" t="s">
        <v>321</v>
      </c>
      <c r="Y992" s="162" t="s">
        <v>322</v>
      </c>
      <c r="Z992" s="151"/>
      <c r="AA992" s="151"/>
      <c r="AB992" s="151"/>
      <c r="AC992" s="151"/>
      <c r="AD992" s="151"/>
      <c r="AE992" s="151"/>
      <c r="AF992" s="151"/>
      <c r="AG992" s="151" t="s">
        <v>323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193" t="s">
        <v>1743</v>
      </c>
      <c r="D993" s="164"/>
      <c r="E993" s="165">
        <v>1438.28</v>
      </c>
      <c r="F993" s="162"/>
      <c r="G993" s="162"/>
      <c r="H993" s="162"/>
      <c r="I993" s="162"/>
      <c r="J993" s="162"/>
      <c r="K993" s="162"/>
      <c r="L993" s="162"/>
      <c r="M993" s="162"/>
      <c r="N993" s="161"/>
      <c r="O993" s="161"/>
      <c r="P993" s="161"/>
      <c r="Q993" s="161"/>
      <c r="R993" s="162"/>
      <c r="S993" s="162"/>
      <c r="T993" s="162"/>
      <c r="U993" s="162"/>
      <c r="V993" s="162"/>
      <c r="W993" s="162"/>
      <c r="X993" s="162"/>
      <c r="Y993" s="162"/>
      <c r="Z993" s="151"/>
      <c r="AA993" s="151"/>
      <c r="AB993" s="151"/>
      <c r="AC993" s="151"/>
      <c r="AD993" s="151"/>
      <c r="AE993" s="151"/>
      <c r="AF993" s="151"/>
      <c r="AG993" s="151" t="s">
        <v>327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83">
        <v>127</v>
      </c>
      <c r="B994" s="184" t="s">
        <v>1744</v>
      </c>
      <c r="C994" s="192" t="s">
        <v>1745</v>
      </c>
      <c r="D994" s="185" t="s">
        <v>333</v>
      </c>
      <c r="E994" s="186">
        <v>8.0904000000000007</v>
      </c>
      <c r="F994" s="187"/>
      <c r="G994" s="188">
        <f>ROUND(E994*F994,2)</f>
        <v>0</v>
      </c>
      <c r="H994" s="187"/>
      <c r="I994" s="188">
        <f>ROUND(E994*H994,2)</f>
        <v>0</v>
      </c>
      <c r="J994" s="187"/>
      <c r="K994" s="188">
        <f>ROUND(E994*J994,2)</f>
        <v>0</v>
      </c>
      <c r="L994" s="188">
        <v>21</v>
      </c>
      <c r="M994" s="188">
        <f>G994*(1+L994/100)</f>
        <v>0</v>
      </c>
      <c r="N994" s="186">
        <v>2.1000000000000001E-4</v>
      </c>
      <c r="O994" s="186">
        <f>ROUND(E994*N994,2)</f>
        <v>0</v>
      </c>
      <c r="P994" s="186">
        <v>0</v>
      </c>
      <c r="Q994" s="186">
        <f>ROUND(E994*P994,2)</f>
        <v>0</v>
      </c>
      <c r="R994" s="188" t="s">
        <v>1722</v>
      </c>
      <c r="S994" s="188" t="s">
        <v>320</v>
      </c>
      <c r="T994" s="189" t="s">
        <v>320</v>
      </c>
      <c r="U994" s="162">
        <v>9.5000000000000001E-2</v>
      </c>
      <c r="V994" s="162">
        <f>ROUND(E994*U994,2)</f>
        <v>0.77</v>
      </c>
      <c r="W994" s="162"/>
      <c r="X994" s="162" t="s">
        <v>321</v>
      </c>
      <c r="Y994" s="162" t="s">
        <v>322</v>
      </c>
      <c r="Z994" s="151"/>
      <c r="AA994" s="151"/>
      <c r="AB994" s="151"/>
      <c r="AC994" s="151"/>
      <c r="AD994" s="151"/>
      <c r="AE994" s="151"/>
      <c r="AF994" s="151"/>
      <c r="AG994" s="151" t="s">
        <v>323</v>
      </c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2" x14ac:dyDescent="0.2">
      <c r="A995" s="158"/>
      <c r="B995" s="159"/>
      <c r="C995" s="193" t="s">
        <v>1746</v>
      </c>
      <c r="D995" s="164"/>
      <c r="E995" s="165">
        <v>8.09</v>
      </c>
      <c r="F995" s="162"/>
      <c r="G995" s="162"/>
      <c r="H995" s="162"/>
      <c r="I995" s="162"/>
      <c r="J995" s="162"/>
      <c r="K995" s="162"/>
      <c r="L995" s="162"/>
      <c r="M995" s="162"/>
      <c r="N995" s="161"/>
      <c r="O995" s="161"/>
      <c r="P995" s="161"/>
      <c r="Q995" s="161"/>
      <c r="R995" s="162"/>
      <c r="S995" s="162"/>
      <c r="T995" s="162"/>
      <c r="U995" s="162"/>
      <c r="V995" s="162"/>
      <c r="W995" s="162"/>
      <c r="X995" s="162"/>
      <c r="Y995" s="162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83">
        <v>128</v>
      </c>
      <c r="B996" s="184" t="s">
        <v>1747</v>
      </c>
      <c r="C996" s="192" t="s">
        <v>1748</v>
      </c>
      <c r="D996" s="185" t="s">
        <v>333</v>
      </c>
      <c r="E996" s="186">
        <v>8.0904000000000007</v>
      </c>
      <c r="F996" s="187"/>
      <c r="G996" s="188">
        <f>ROUND(E996*F996,2)</f>
        <v>0</v>
      </c>
      <c r="H996" s="187"/>
      <c r="I996" s="188">
        <f>ROUND(E996*H996,2)</f>
        <v>0</v>
      </c>
      <c r="J996" s="187"/>
      <c r="K996" s="188">
        <f>ROUND(E996*J996,2)</f>
        <v>0</v>
      </c>
      <c r="L996" s="188">
        <v>21</v>
      </c>
      <c r="M996" s="188">
        <f>G996*(1+L996/100)</f>
        <v>0</v>
      </c>
      <c r="N996" s="186">
        <v>3.3999999999999998E-3</v>
      </c>
      <c r="O996" s="186">
        <f>ROUND(E996*N996,2)</f>
        <v>0.03</v>
      </c>
      <c r="P996" s="186">
        <v>0</v>
      </c>
      <c r="Q996" s="186">
        <f>ROUND(E996*P996,2)</f>
        <v>0</v>
      </c>
      <c r="R996" s="188" t="s">
        <v>1722</v>
      </c>
      <c r="S996" s="188" t="s">
        <v>320</v>
      </c>
      <c r="T996" s="189" t="s">
        <v>320</v>
      </c>
      <c r="U996" s="162">
        <v>0.38500000000000001</v>
      </c>
      <c r="V996" s="162">
        <f>ROUND(E996*U996,2)</f>
        <v>3.11</v>
      </c>
      <c r="W996" s="162"/>
      <c r="X996" s="162" t="s">
        <v>321</v>
      </c>
      <c r="Y996" s="162" t="s">
        <v>322</v>
      </c>
      <c r="Z996" s="151"/>
      <c r="AA996" s="151"/>
      <c r="AB996" s="151"/>
      <c r="AC996" s="151"/>
      <c r="AD996" s="151"/>
      <c r="AE996" s="151"/>
      <c r="AF996" s="151"/>
      <c r="AG996" s="151" t="s">
        <v>323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2" x14ac:dyDescent="0.2">
      <c r="A997" s="158"/>
      <c r="B997" s="159"/>
      <c r="C997" s="280" t="s">
        <v>1749</v>
      </c>
      <c r="D997" s="281"/>
      <c r="E997" s="281"/>
      <c r="F997" s="281"/>
      <c r="G997" s="281"/>
      <c r="H997" s="162"/>
      <c r="I997" s="162"/>
      <c r="J997" s="162"/>
      <c r="K997" s="162"/>
      <c r="L997" s="162"/>
      <c r="M997" s="162"/>
      <c r="N997" s="161"/>
      <c r="O997" s="161"/>
      <c r="P997" s="161"/>
      <c r="Q997" s="161"/>
      <c r="R997" s="162"/>
      <c r="S997" s="162"/>
      <c r="T997" s="162"/>
      <c r="U997" s="162"/>
      <c r="V997" s="162"/>
      <c r="W997" s="162"/>
      <c r="X997" s="162"/>
      <c r="Y997" s="162"/>
      <c r="Z997" s="151"/>
      <c r="AA997" s="151"/>
      <c r="AB997" s="151"/>
      <c r="AC997" s="151"/>
      <c r="AD997" s="151"/>
      <c r="AE997" s="151"/>
      <c r="AF997" s="151"/>
      <c r="AG997" s="151" t="s">
        <v>344</v>
      </c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2" x14ac:dyDescent="0.2">
      <c r="A998" s="158"/>
      <c r="B998" s="159"/>
      <c r="C998" s="193" t="s">
        <v>335</v>
      </c>
      <c r="D998" s="164"/>
      <c r="E998" s="165"/>
      <c r="F998" s="162"/>
      <c r="G998" s="162"/>
      <c r="H998" s="162"/>
      <c r="I998" s="162"/>
      <c r="J998" s="162"/>
      <c r="K998" s="162"/>
      <c r="L998" s="162"/>
      <c r="M998" s="162"/>
      <c r="N998" s="161"/>
      <c r="O998" s="161"/>
      <c r="P998" s="161"/>
      <c r="Q998" s="161"/>
      <c r="R998" s="162"/>
      <c r="S998" s="162"/>
      <c r="T998" s="162"/>
      <c r="U998" s="162"/>
      <c r="V998" s="162"/>
      <c r="W998" s="162"/>
      <c r="X998" s="162"/>
      <c r="Y998" s="162"/>
      <c r="Z998" s="151"/>
      <c r="AA998" s="151"/>
      <c r="AB998" s="151"/>
      <c r="AC998" s="151"/>
      <c r="AD998" s="151"/>
      <c r="AE998" s="151"/>
      <c r="AF998" s="151"/>
      <c r="AG998" s="151" t="s">
        <v>327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3" x14ac:dyDescent="0.2">
      <c r="A999" s="158"/>
      <c r="B999" s="159"/>
      <c r="C999" s="193" t="s">
        <v>1750</v>
      </c>
      <c r="D999" s="164"/>
      <c r="E999" s="165">
        <v>1.5</v>
      </c>
      <c r="F999" s="162"/>
      <c r="G999" s="162"/>
      <c r="H999" s="162"/>
      <c r="I999" s="162"/>
      <c r="J999" s="162"/>
      <c r="K999" s="162"/>
      <c r="L999" s="162"/>
      <c r="M999" s="162"/>
      <c r="N999" s="161"/>
      <c r="O999" s="161"/>
      <c r="P999" s="161"/>
      <c r="Q999" s="161"/>
      <c r="R999" s="162"/>
      <c r="S999" s="162"/>
      <c r="T999" s="162"/>
      <c r="U999" s="162"/>
      <c r="V999" s="162"/>
      <c r="W999" s="162"/>
      <c r="X999" s="162"/>
      <c r="Y999" s="162"/>
      <c r="Z999" s="151"/>
      <c r="AA999" s="151"/>
      <c r="AB999" s="151"/>
      <c r="AC999" s="151"/>
      <c r="AD999" s="151"/>
      <c r="AE999" s="151"/>
      <c r="AF999" s="151"/>
      <c r="AG999" s="151" t="s">
        <v>327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3" x14ac:dyDescent="0.2">
      <c r="A1000" s="158"/>
      <c r="B1000" s="159"/>
      <c r="C1000" s="193" t="s">
        <v>1751</v>
      </c>
      <c r="D1000" s="164"/>
      <c r="E1000" s="165">
        <v>-0.14000000000000001</v>
      </c>
      <c r="F1000" s="162"/>
      <c r="G1000" s="162"/>
      <c r="H1000" s="162"/>
      <c r="I1000" s="162"/>
      <c r="J1000" s="162"/>
      <c r="K1000" s="162"/>
      <c r="L1000" s="162"/>
      <c r="M1000" s="162"/>
      <c r="N1000" s="161"/>
      <c r="O1000" s="161"/>
      <c r="P1000" s="161"/>
      <c r="Q1000" s="161"/>
      <c r="R1000" s="162"/>
      <c r="S1000" s="162"/>
      <c r="T1000" s="162"/>
      <c r="U1000" s="162"/>
      <c r="V1000" s="162"/>
      <c r="W1000" s="162"/>
      <c r="X1000" s="162"/>
      <c r="Y1000" s="162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3" t="s">
        <v>1752</v>
      </c>
      <c r="D1001" s="164"/>
      <c r="E1001" s="165">
        <v>3.49</v>
      </c>
      <c r="F1001" s="162"/>
      <c r="G1001" s="162"/>
      <c r="H1001" s="162"/>
      <c r="I1001" s="162"/>
      <c r="J1001" s="162"/>
      <c r="K1001" s="162"/>
      <c r="L1001" s="162"/>
      <c r="M1001" s="162"/>
      <c r="N1001" s="161"/>
      <c r="O1001" s="161"/>
      <c r="P1001" s="161"/>
      <c r="Q1001" s="161"/>
      <c r="R1001" s="162"/>
      <c r="S1001" s="162"/>
      <c r="T1001" s="162"/>
      <c r="U1001" s="162"/>
      <c r="V1001" s="162"/>
      <c r="W1001" s="162"/>
      <c r="X1001" s="162"/>
      <c r="Y1001" s="162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3" x14ac:dyDescent="0.2">
      <c r="A1002" s="158"/>
      <c r="B1002" s="159"/>
      <c r="C1002" s="193" t="s">
        <v>1753</v>
      </c>
      <c r="D1002" s="164"/>
      <c r="E1002" s="165">
        <v>3.24</v>
      </c>
      <c r="F1002" s="162"/>
      <c r="G1002" s="162"/>
      <c r="H1002" s="162"/>
      <c r="I1002" s="162"/>
      <c r="J1002" s="162"/>
      <c r="K1002" s="162"/>
      <c r="L1002" s="162"/>
      <c r="M1002" s="162"/>
      <c r="N1002" s="161"/>
      <c r="O1002" s="161"/>
      <c r="P1002" s="161"/>
      <c r="Q1002" s="161"/>
      <c r="R1002" s="162"/>
      <c r="S1002" s="162"/>
      <c r="T1002" s="162"/>
      <c r="U1002" s="162"/>
      <c r="V1002" s="162"/>
      <c r="W1002" s="162"/>
      <c r="X1002" s="162"/>
      <c r="Y1002" s="162"/>
      <c r="Z1002" s="151"/>
      <c r="AA1002" s="151"/>
      <c r="AB1002" s="151"/>
      <c r="AC1002" s="151"/>
      <c r="AD1002" s="151"/>
      <c r="AE1002" s="151"/>
      <c r="AF1002" s="151"/>
      <c r="AG1002" s="151" t="s">
        <v>327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83">
        <v>129</v>
      </c>
      <c r="B1003" s="184" t="s">
        <v>1754</v>
      </c>
      <c r="C1003" s="192" t="s">
        <v>1755</v>
      </c>
      <c r="D1003" s="185" t="s">
        <v>708</v>
      </c>
      <c r="E1003" s="186">
        <v>6.78</v>
      </c>
      <c r="F1003" s="187"/>
      <c r="G1003" s="188">
        <f>ROUND(E1003*F1003,2)</f>
        <v>0</v>
      </c>
      <c r="H1003" s="187"/>
      <c r="I1003" s="188">
        <f>ROUND(E1003*H1003,2)</f>
        <v>0</v>
      </c>
      <c r="J1003" s="187"/>
      <c r="K1003" s="188">
        <f>ROUND(E1003*J1003,2)</f>
        <v>0</v>
      </c>
      <c r="L1003" s="188">
        <v>21</v>
      </c>
      <c r="M1003" s="188">
        <f>G1003*(1+L1003/100)</f>
        <v>0</v>
      </c>
      <c r="N1003" s="186">
        <v>2.9E-4</v>
      </c>
      <c r="O1003" s="186">
        <f>ROUND(E1003*N1003,2)</f>
        <v>0</v>
      </c>
      <c r="P1003" s="186">
        <v>0</v>
      </c>
      <c r="Q1003" s="186">
        <f>ROUND(E1003*P1003,2)</f>
        <v>0</v>
      </c>
      <c r="R1003" s="188" t="s">
        <v>1722</v>
      </c>
      <c r="S1003" s="188" t="s">
        <v>320</v>
      </c>
      <c r="T1003" s="189" t="s">
        <v>320</v>
      </c>
      <c r="U1003" s="162">
        <v>0.11</v>
      </c>
      <c r="V1003" s="162">
        <f>ROUND(E1003*U1003,2)</f>
        <v>0.75</v>
      </c>
      <c r="W1003" s="162"/>
      <c r="X1003" s="162" t="s">
        <v>321</v>
      </c>
      <c r="Y1003" s="162" t="s">
        <v>322</v>
      </c>
      <c r="Z1003" s="151"/>
      <c r="AA1003" s="151"/>
      <c r="AB1003" s="151"/>
      <c r="AC1003" s="151"/>
      <c r="AD1003" s="151"/>
      <c r="AE1003" s="151"/>
      <c r="AF1003" s="151"/>
      <c r="AG1003" s="151" t="s">
        <v>323</v>
      </c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2" x14ac:dyDescent="0.2">
      <c r="A1004" s="158"/>
      <c r="B1004" s="159"/>
      <c r="C1004" s="193" t="s">
        <v>335</v>
      </c>
      <c r="D1004" s="164"/>
      <c r="E1004" s="165"/>
      <c r="F1004" s="162"/>
      <c r="G1004" s="162"/>
      <c r="H1004" s="162"/>
      <c r="I1004" s="162"/>
      <c r="J1004" s="162"/>
      <c r="K1004" s="162"/>
      <c r="L1004" s="162"/>
      <c r="M1004" s="162"/>
      <c r="N1004" s="161"/>
      <c r="O1004" s="161"/>
      <c r="P1004" s="161"/>
      <c r="Q1004" s="161"/>
      <c r="R1004" s="162"/>
      <c r="S1004" s="162"/>
      <c r="T1004" s="162"/>
      <c r="U1004" s="162"/>
      <c r="V1004" s="162"/>
      <c r="W1004" s="162"/>
      <c r="X1004" s="162"/>
      <c r="Y1004" s="162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3" x14ac:dyDescent="0.2">
      <c r="A1005" s="158"/>
      <c r="B1005" s="159"/>
      <c r="C1005" s="193" t="s">
        <v>1756</v>
      </c>
      <c r="D1005" s="164"/>
      <c r="E1005" s="165">
        <v>7.48</v>
      </c>
      <c r="F1005" s="162"/>
      <c r="G1005" s="162"/>
      <c r="H1005" s="162"/>
      <c r="I1005" s="162"/>
      <c r="J1005" s="162"/>
      <c r="K1005" s="162"/>
      <c r="L1005" s="162"/>
      <c r="M1005" s="162"/>
      <c r="N1005" s="161"/>
      <c r="O1005" s="161"/>
      <c r="P1005" s="161"/>
      <c r="Q1005" s="161"/>
      <c r="R1005" s="162"/>
      <c r="S1005" s="162"/>
      <c r="T1005" s="162"/>
      <c r="U1005" s="162"/>
      <c r="V1005" s="162"/>
      <c r="W1005" s="162"/>
      <c r="X1005" s="162"/>
      <c r="Y1005" s="162"/>
      <c r="Z1005" s="151"/>
      <c r="AA1005" s="151"/>
      <c r="AB1005" s="151"/>
      <c r="AC1005" s="151"/>
      <c r="AD1005" s="151"/>
      <c r="AE1005" s="151"/>
      <c r="AF1005" s="151"/>
      <c r="AG1005" s="151" t="s">
        <v>327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3" x14ac:dyDescent="0.2">
      <c r="A1006" s="158"/>
      <c r="B1006" s="159"/>
      <c r="C1006" s="193" t="s">
        <v>1757</v>
      </c>
      <c r="D1006" s="164"/>
      <c r="E1006" s="165">
        <v>-0.7</v>
      </c>
      <c r="F1006" s="162"/>
      <c r="G1006" s="162"/>
      <c r="H1006" s="162"/>
      <c r="I1006" s="162"/>
      <c r="J1006" s="162"/>
      <c r="K1006" s="162"/>
      <c r="L1006" s="162"/>
      <c r="M1006" s="162"/>
      <c r="N1006" s="161"/>
      <c r="O1006" s="161"/>
      <c r="P1006" s="161"/>
      <c r="Q1006" s="161"/>
      <c r="R1006" s="162"/>
      <c r="S1006" s="162"/>
      <c r="T1006" s="162"/>
      <c r="U1006" s="162"/>
      <c r="V1006" s="162"/>
      <c r="W1006" s="162"/>
      <c r="X1006" s="162"/>
      <c r="Y1006" s="162"/>
      <c r="Z1006" s="151"/>
      <c r="AA1006" s="151"/>
      <c r="AB1006" s="151"/>
      <c r="AC1006" s="151"/>
      <c r="AD1006" s="151"/>
      <c r="AE1006" s="151"/>
      <c r="AF1006" s="151"/>
      <c r="AG1006" s="151" t="s">
        <v>327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83">
        <v>130</v>
      </c>
      <c r="B1007" s="184" t="s">
        <v>1758</v>
      </c>
      <c r="C1007" s="192" t="s">
        <v>1759</v>
      </c>
      <c r="D1007" s="185" t="s">
        <v>318</v>
      </c>
      <c r="E1007" s="186">
        <v>4</v>
      </c>
      <c r="F1007" s="187"/>
      <c r="G1007" s="188">
        <f>ROUND(E1007*F1007,2)</f>
        <v>0</v>
      </c>
      <c r="H1007" s="187"/>
      <c r="I1007" s="188">
        <f>ROUND(E1007*H1007,2)</f>
        <v>0</v>
      </c>
      <c r="J1007" s="187"/>
      <c r="K1007" s="188">
        <f>ROUND(E1007*J1007,2)</f>
        <v>0</v>
      </c>
      <c r="L1007" s="188">
        <v>21</v>
      </c>
      <c r="M1007" s="188">
        <f>G1007*(1+L1007/100)</f>
        <v>0</v>
      </c>
      <c r="N1007" s="186">
        <v>1.1E-4</v>
      </c>
      <c r="O1007" s="186">
        <f>ROUND(E1007*N1007,2)</f>
        <v>0</v>
      </c>
      <c r="P1007" s="186">
        <v>0</v>
      </c>
      <c r="Q1007" s="186">
        <f>ROUND(E1007*P1007,2)</f>
        <v>0</v>
      </c>
      <c r="R1007" s="188" t="s">
        <v>1722</v>
      </c>
      <c r="S1007" s="188" t="s">
        <v>320</v>
      </c>
      <c r="T1007" s="189" t="s">
        <v>320</v>
      </c>
      <c r="U1007" s="162">
        <v>6.7000000000000004E-2</v>
      </c>
      <c r="V1007" s="162">
        <f>ROUND(E1007*U1007,2)</f>
        <v>0.27</v>
      </c>
      <c r="W1007" s="162"/>
      <c r="X1007" s="162" t="s">
        <v>321</v>
      </c>
      <c r="Y1007" s="162" t="s">
        <v>322</v>
      </c>
      <c r="Z1007" s="151"/>
      <c r="AA1007" s="151"/>
      <c r="AB1007" s="151"/>
      <c r="AC1007" s="151"/>
      <c r="AD1007" s="151"/>
      <c r="AE1007" s="151"/>
      <c r="AF1007" s="151"/>
      <c r="AG1007" s="151" t="s">
        <v>323</v>
      </c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2" x14ac:dyDescent="0.2">
      <c r="A1008" s="158"/>
      <c r="B1008" s="159"/>
      <c r="C1008" s="193" t="s">
        <v>335</v>
      </c>
      <c r="D1008" s="164"/>
      <c r="E1008" s="165"/>
      <c r="F1008" s="162"/>
      <c r="G1008" s="162"/>
      <c r="H1008" s="162"/>
      <c r="I1008" s="162"/>
      <c r="J1008" s="162"/>
      <c r="K1008" s="162"/>
      <c r="L1008" s="162"/>
      <c r="M1008" s="162"/>
      <c r="N1008" s="161"/>
      <c r="O1008" s="161"/>
      <c r="P1008" s="161"/>
      <c r="Q1008" s="161"/>
      <c r="R1008" s="162"/>
      <c r="S1008" s="162"/>
      <c r="T1008" s="162"/>
      <c r="U1008" s="162"/>
      <c r="V1008" s="162"/>
      <c r="W1008" s="162"/>
      <c r="X1008" s="162"/>
      <c r="Y1008" s="162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3" x14ac:dyDescent="0.2">
      <c r="A1009" s="158"/>
      <c r="B1009" s="159"/>
      <c r="C1009" s="193" t="s">
        <v>1760</v>
      </c>
      <c r="D1009" s="164"/>
      <c r="E1009" s="165">
        <v>4</v>
      </c>
      <c r="F1009" s="162"/>
      <c r="G1009" s="162"/>
      <c r="H1009" s="162"/>
      <c r="I1009" s="162"/>
      <c r="J1009" s="162"/>
      <c r="K1009" s="162"/>
      <c r="L1009" s="162"/>
      <c r="M1009" s="162"/>
      <c r="N1009" s="161"/>
      <c r="O1009" s="161"/>
      <c r="P1009" s="161"/>
      <c r="Q1009" s="161"/>
      <c r="R1009" s="162"/>
      <c r="S1009" s="162"/>
      <c r="T1009" s="162"/>
      <c r="U1009" s="162"/>
      <c r="V1009" s="162"/>
      <c r="W1009" s="162"/>
      <c r="X1009" s="162"/>
      <c r="Y1009" s="162"/>
      <c r="Z1009" s="151"/>
      <c r="AA1009" s="151"/>
      <c r="AB1009" s="151"/>
      <c r="AC1009" s="151"/>
      <c r="AD1009" s="151"/>
      <c r="AE1009" s="151"/>
      <c r="AF1009" s="151"/>
      <c r="AG1009" s="151" t="s">
        <v>327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83">
        <v>131</v>
      </c>
      <c r="B1010" s="184" t="s">
        <v>1761</v>
      </c>
      <c r="C1010" s="192" t="s">
        <v>1762</v>
      </c>
      <c r="D1010" s="185" t="s">
        <v>708</v>
      </c>
      <c r="E1010" s="186">
        <v>2.6</v>
      </c>
      <c r="F1010" s="187"/>
      <c r="G1010" s="188">
        <f>ROUND(E1010*F1010,2)</f>
        <v>0</v>
      </c>
      <c r="H1010" s="187"/>
      <c r="I1010" s="188">
        <f>ROUND(E1010*H1010,2)</f>
        <v>0</v>
      </c>
      <c r="J1010" s="187"/>
      <c r="K1010" s="188">
        <f>ROUND(E1010*J1010,2)</f>
        <v>0</v>
      </c>
      <c r="L1010" s="188">
        <v>21</v>
      </c>
      <c r="M1010" s="188">
        <f>G1010*(1+L1010/100)</f>
        <v>0</v>
      </c>
      <c r="N1010" s="186">
        <v>2.9E-4</v>
      </c>
      <c r="O1010" s="186">
        <f>ROUND(E1010*N1010,2)</f>
        <v>0</v>
      </c>
      <c r="P1010" s="186">
        <v>0</v>
      </c>
      <c r="Q1010" s="186">
        <f>ROUND(E1010*P1010,2)</f>
        <v>0</v>
      </c>
      <c r="R1010" s="188" t="s">
        <v>1722</v>
      </c>
      <c r="S1010" s="188" t="s">
        <v>320</v>
      </c>
      <c r="T1010" s="189" t="s">
        <v>320</v>
      </c>
      <c r="U1010" s="162">
        <v>0.14000000000000001</v>
      </c>
      <c r="V1010" s="162">
        <f>ROUND(E1010*U1010,2)</f>
        <v>0.36</v>
      </c>
      <c r="W1010" s="162"/>
      <c r="X1010" s="162" t="s">
        <v>321</v>
      </c>
      <c r="Y1010" s="162" t="s">
        <v>322</v>
      </c>
      <c r="Z1010" s="151"/>
      <c r="AA1010" s="151"/>
      <c r="AB1010" s="151"/>
      <c r="AC1010" s="151"/>
      <c r="AD1010" s="151"/>
      <c r="AE1010" s="151"/>
      <c r="AF1010" s="151"/>
      <c r="AG1010" s="151" t="s">
        <v>323</v>
      </c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2" x14ac:dyDescent="0.2">
      <c r="A1011" s="158"/>
      <c r="B1011" s="159"/>
      <c r="C1011" s="193" t="s">
        <v>335</v>
      </c>
      <c r="D1011" s="164"/>
      <c r="E1011" s="165"/>
      <c r="F1011" s="162"/>
      <c r="G1011" s="162"/>
      <c r="H1011" s="162"/>
      <c r="I1011" s="162"/>
      <c r="J1011" s="162"/>
      <c r="K1011" s="162"/>
      <c r="L1011" s="162"/>
      <c r="M1011" s="162"/>
      <c r="N1011" s="161"/>
      <c r="O1011" s="161"/>
      <c r="P1011" s="161"/>
      <c r="Q1011" s="161"/>
      <c r="R1011" s="162"/>
      <c r="S1011" s="162"/>
      <c r="T1011" s="162"/>
      <c r="U1011" s="162"/>
      <c r="V1011" s="162"/>
      <c r="W1011" s="162"/>
      <c r="X1011" s="162"/>
      <c r="Y1011" s="162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3" t="s">
        <v>1763</v>
      </c>
      <c r="D1012" s="164"/>
      <c r="E1012" s="165">
        <v>0.6</v>
      </c>
      <c r="F1012" s="162"/>
      <c r="G1012" s="162"/>
      <c r="H1012" s="162"/>
      <c r="I1012" s="162"/>
      <c r="J1012" s="162"/>
      <c r="K1012" s="162"/>
      <c r="L1012" s="162"/>
      <c r="M1012" s="162"/>
      <c r="N1012" s="161"/>
      <c r="O1012" s="161"/>
      <c r="P1012" s="161"/>
      <c r="Q1012" s="161"/>
      <c r="R1012" s="162"/>
      <c r="S1012" s="162"/>
      <c r="T1012" s="162"/>
      <c r="U1012" s="162"/>
      <c r="V1012" s="162"/>
      <c r="W1012" s="162"/>
      <c r="X1012" s="162"/>
      <c r="Y1012" s="162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3" t="s">
        <v>1764</v>
      </c>
      <c r="D1013" s="164"/>
      <c r="E1013" s="165">
        <v>2</v>
      </c>
      <c r="F1013" s="162"/>
      <c r="G1013" s="162"/>
      <c r="H1013" s="162"/>
      <c r="I1013" s="162"/>
      <c r="J1013" s="162"/>
      <c r="K1013" s="162"/>
      <c r="L1013" s="162"/>
      <c r="M1013" s="162"/>
      <c r="N1013" s="161"/>
      <c r="O1013" s="161"/>
      <c r="P1013" s="161"/>
      <c r="Q1013" s="161"/>
      <c r="R1013" s="162"/>
      <c r="S1013" s="162"/>
      <c r="T1013" s="162"/>
      <c r="U1013" s="162"/>
      <c r="V1013" s="162"/>
      <c r="W1013" s="162"/>
      <c r="X1013" s="162"/>
      <c r="Y1013" s="162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ht="22.5" outlineLevel="1" x14ac:dyDescent="0.2">
      <c r="A1014" s="183">
        <v>132</v>
      </c>
      <c r="B1014" s="184" t="s">
        <v>1765</v>
      </c>
      <c r="C1014" s="192" t="s">
        <v>1766</v>
      </c>
      <c r="D1014" s="185" t="s">
        <v>333</v>
      </c>
      <c r="E1014" s="186">
        <v>25.319500000000001</v>
      </c>
      <c r="F1014" s="187"/>
      <c r="G1014" s="188">
        <f>ROUND(E1014*F1014,2)</f>
        <v>0</v>
      </c>
      <c r="H1014" s="187"/>
      <c r="I1014" s="188">
        <f>ROUND(E1014*H1014,2)</f>
        <v>0</v>
      </c>
      <c r="J1014" s="187"/>
      <c r="K1014" s="188">
        <f>ROUND(E1014*J1014,2)</f>
        <v>0</v>
      </c>
      <c r="L1014" s="188">
        <v>21</v>
      </c>
      <c r="M1014" s="188">
        <f>G1014*(1+L1014/100)</f>
        <v>0</v>
      </c>
      <c r="N1014" s="186">
        <v>4.4999999999999997E-3</v>
      </c>
      <c r="O1014" s="186">
        <f>ROUND(E1014*N1014,2)</f>
        <v>0.11</v>
      </c>
      <c r="P1014" s="186">
        <v>0</v>
      </c>
      <c r="Q1014" s="186">
        <f>ROUND(E1014*P1014,2)</f>
        <v>0</v>
      </c>
      <c r="R1014" s="188" t="s">
        <v>366</v>
      </c>
      <c r="S1014" s="188" t="s">
        <v>320</v>
      </c>
      <c r="T1014" s="189" t="s">
        <v>320</v>
      </c>
      <c r="U1014" s="162">
        <v>0</v>
      </c>
      <c r="V1014" s="162">
        <f>ROUND(E1014*U1014,2)</f>
        <v>0</v>
      </c>
      <c r="W1014" s="162"/>
      <c r="X1014" s="162" t="s">
        <v>367</v>
      </c>
      <c r="Y1014" s="162" t="s">
        <v>322</v>
      </c>
      <c r="Z1014" s="151"/>
      <c r="AA1014" s="151"/>
      <c r="AB1014" s="151"/>
      <c r="AC1014" s="151"/>
      <c r="AD1014" s="151"/>
      <c r="AE1014" s="151"/>
      <c r="AF1014" s="151"/>
      <c r="AG1014" s="151" t="s">
        <v>368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">
      <c r="A1015" s="158"/>
      <c r="B1015" s="159"/>
      <c r="C1015" s="193" t="s">
        <v>1767</v>
      </c>
      <c r="D1015" s="164"/>
      <c r="E1015" s="165">
        <v>15.31</v>
      </c>
      <c r="F1015" s="162"/>
      <c r="G1015" s="162"/>
      <c r="H1015" s="162"/>
      <c r="I1015" s="162"/>
      <c r="J1015" s="162"/>
      <c r="K1015" s="162"/>
      <c r="L1015" s="162"/>
      <c r="M1015" s="162"/>
      <c r="N1015" s="161"/>
      <c r="O1015" s="161"/>
      <c r="P1015" s="161"/>
      <c r="Q1015" s="161"/>
      <c r="R1015" s="162"/>
      <c r="S1015" s="162"/>
      <c r="T1015" s="162"/>
      <c r="U1015" s="162"/>
      <c r="V1015" s="162"/>
      <c r="W1015" s="162"/>
      <c r="X1015" s="162"/>
      <c r="Y1015" s="162"/>
      <c r="Z1015" s="151"/>
      <c r="AA1015" s="151"/>
      <c r="AB1015" s="151"/>
      <c r="AC1015" s="151"/>
      <c r="AD1015" s="151"/>
      <c r="AE1015" s="151"/>
      <c r="AF1015" s="151"/>
      <c r="AG1015" s="151" t="s">
        <v>327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94" t="s">
        <v>370</v>
      </c>
      <c r="D1016" s="169"/>
      <c r="E1016" s="170">
        <v>2.2999999999999998</v>
      </c>
      <c r="F1016" s="162"/>
      <c r="G1016" s="162"/>
      <c r="H1016" s="162"/>
      <c r="I1016" s="162"/>
      <c r="J1016" s="162"/>
      <c r="K1016" s="162"/>
      <c r="L1016" s="162"/>
      <c r="M1016" s="162"/>
      <c r="N1016" s="161"/>
      <c r="O1016" s="161"/>
      <c r="P1016" s="161"/>
      <c r="Q1016" s="161"/>
      <c r="R1016" s="162"/>
      <c r="S1016" s="162"/>
      <c r="T1016" s="162"/>
      <c r="U1016" s="162"/>
      <c r="V1016" s="162"/>
      <c r="W1016" s="162"/>
      <c r="X1016" s="162"/>
      <c r="Y1016" s="162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4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3" t="s">
        <v>1768</v>
      </c>
      <c r="D1017" s="164"/>
      <c r="E1017" s="165">
        <v>6.43</v>
      </c>
      <c r="F1017" s="162"/>
      <c r="G1017" s="162"/>
      <c r="H1017" s="162"/>
      <c r="I1017" s="162"/>
      <c r="J1017" s="162"/>
      <c r="K1017" s="162"/>
      <c r="L1017" s="162"/>
      <c r="M1017" s="162"/>
      <c r="N1017" s="161"/>
      <c r="O1017" s="161"/>
      <c r="P1017" s="161"/>
      <c r="Q1017" s="161"/>
      <c r="R1017" s="162"/>
      <c r="S1017" s="162"/>
      <c r="T1017" s="162"/>
      <c r="U1017" s="162"/>
      <c r="V1017" s="162"/>
      <c r="W1017" s="162"/>
      <c r="X1017" s="162"/>
      <c r="Y1017" s="162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4" t="s">
        <v>1769</v>
      </c>
      <c r="D1018" s="169"/>
      <c r="E1018" s="170">
        <v>1.29</v>
      </c>
      <c r="F1018" s="162"/>
      <c r="G1018" s="162"/>
      <c r="H1018" s="162"/>
      <c r="I1018" s="162"/>
      <c r="J1018" s="162"/>
      <c r="K1018" s="162"/>
      <c r="L1018" s="162"/>
      <c r="M1018" s="162"/>
      <c r="N1018" s="161"/>
      <c r="O1018" s="161"/>
      <c r="P1018" s="161"/>
      <c r="Q1018" s="161"/>
      <c r="R1018" s="162"/>
      <c r="S1018" s="162"/>
      <c r="T1018" s="162"/>
      <c r="U1018" s="162"/>
      <c r="V1018" s="162"/>
      <c r="W1018" s="162"/>
      <c r="X1018" s="162"/>
      <c r="Y1018" s="162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4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2.5" outlineLevel="1" x14ac:dyDescent="0.2">
      <c r="A1019" s="183">
        <v>133</v>
      </c>
      <c r="B1019" s="184" t="s">
        <v>1770</v>
      </c>
      <c r="C1019" s="192" t="s">
        <v>1771</v>
      </c>
      <c r="D1019" s="185" t="s">
        <v>333</v>
      </c>
      <c r="E1019" s="186">
        <v>25.319500000000001</v>
      </c>
      <c r="F1019" s="187"/>
      <c r="G1019" s="188">
        <f>ROUND(E1019*F1019,2)</f>
        <v>0</v>
      </c>
      <c r="H1019" s="187"/>
      <c r="I1019" s="188">
        <f>ROUND(E1019*H1019,2)</f>
        <v>0</v>
      </c>
      <c r="J1019" s="187"/>
      <c r="K1019" s="188">
        <f>ROUND(E1019*J1019,2)</f>
        <v>0</v>
      </c>
      <c r="L1019" s="188">
        <v>21</v>
      </c>
      <c r="M1019" s="188">
        <f>G1019*(1+L1019/100)</f>
        <v>0</v>
      </c>
      <c r="N1019" s="186">
        <v>3.7000000000000002E-3</v>
      </c>
      <c r="O1019" s="186">
        <f>ROUND(E1019*N1019,2)</f>
        <v>0.09</v>
      </c>
      <c r="P1019" s="186">
        <v>0</v>
      </c>
      <c r="Q1019" s="186">
        <f>ROUND(E1019*P1019,2)</f>
        <v>0</v>
      </c>
      <c r="R1019" s="188" t="s">
        <v>366</v>
      </c>
      <c r="S1019" s="188" t="s">
        <v>993</v>
      </c>
      <c r="T1019" s="189" t="s">
        <v>993</v>
      </c>
      <c r="U1019" s="162">
        <v>0</v>
      </c>
      <c r="V1019" s="162">
        <f>ROUND(E1019*U1019,2)</f>
        <v>0</v>
      </c>
      <c r="W1019" s="162"/>
      <c r="X1019" s="162" t="s">
        <v>367</v>
      </c>
      <c r="Y1019" s="162" t="s">
        <v>322</v>
      </c>
      <c r="Z1019" s="151"/>
      <c r="AA1019" s="151"/>
      <c r="AB1019" s="151"/>
      <c r="AC1019" s="151"/>
      <c r="AD1019" s="151"/>
      <c r="AE1019" s="151"/>
      <c r="AF1019" s="151"/>
      <c r="AG1019" s="151" t="s">
        <v>368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2" x14ac:dyDescent="0.2">
      <c r="A1020" s="158"/>
      <c r="B1020" s="159"/>
      <c r="C1020" s="193" t="s">
        <v>1723</v>
      </c>
      <c r="D1020" s="164"/>
      <c r="E1020" s="165">
        <v>15.31</v>
      </c>
      <c r="F1020" s="162"/>
      <c r="G1020" s="162"/>
      <c r="H1020" s="162"/>
      <c r="I1020" s="162"/>
      <c r="J1020" s="162"/>
      <c r="K1020" s="162"/>
      <c r="L1020" s="162"/>
      <c r="M1020" s="162"/>
      <c r="N1020" s="161"/>
      <c r="O1020" s="161"/>
      <c r="P1020" s="161"/>
      <c r="Q1020" s="161"/>
      <c r="R1020" s="162"/>
      <c r="S1020" s="162"/>
      <c r="T1020" s="162"/>
      <c r="U1020" s="162"/>
      <c r="V1020" s="162"/>
      <c r="W1020" s="162"/>
      <c r="X1020" s="162"/>
      <c r="Y1020" s="162"/>
      <c r="Z1020" s="151"/>
      <c r="AA1020" s="151"/>
      <c r="AB1020" s="151"/>
      <c r="AC1020" s="151"/>
      <c r="AD1020" s="151"/>
      <c r="AE1020" s="151"/>
      <c r="AF1020" s="151"/>
      <c r="AG1020" s="151" t="s">
        <v>327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94" t="s">
        <v>370</v>
      </c>
      <c r="D1021" s="169"/>
      <c r="E1021" s="170">
        <v>2.2999999999999998</v>
      </c>
      <c r="F1021" s="162"/>
      <c r="G1021" s="162"/>
      <c r="H1021" s="162"/>
      <c r="I1021" s="162"/>
      <c r="J1021" s="162"/>
      <c r="K1021" s="162"/>
      <c r="L1021" s="162"/>
      <c r="M1021" s="162"/>
      <c r="N1021" s="161"/>
      <c r="O1021" s="161"/>
      <c r="P1021" s="161"/>
      <c r="Q1021" s="161"/>
      <c r="R1021" s="162"/>
      <c r="S1021" s="162"/>
      <c r="T1021" s="162"/>
      <c r="U1021" s="162"/>
      <c r="V1021" s="162"/>
      <c r="W1021" s="162"/>
      <c r="X1021" s="162"/>
      <c r="Y1021" s="162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4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3" t="s">
        <v>1727</v>
      </c>
      <c r="D1022" s="164"/>
      <c r="E1022" s="165">
        <v>6.43</v>
      </c>
      <c r="F1022" s="162"/>
      <c r="G1022" s="162"/>
      <c r="H1022" s="162"/>
      <c r="I1022" s="162"/>
      <c r="J1022" s="162"/>
      <c r="K1022" s="162"/>
      <c r="L1022" s="162"/>
      <c r="M1022" s="162"/>
      <c r="N1022" s="161"/>
      <c r="O1022" s="161"/>
      <c r="P1022" s="161"/>
      <c r="Q1022" s="161"/>
      <c r="R1022" s="162"/>
      <c r="S1022" s="162"/>
      <c r="T1022" s="162"/>
      <c r="U1022" s="162"/>
      <c r="V1022" s="162"/>
      <c r="W1022" s="162"/>
      <c r="X1022" s="162"/>
      <c r="Y1022" s="162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3" x14ac:dyDescent="0.2">
      <c r="A1023" s="158"/>
      <c r="B1023" s="159"/>
      <c r="C1023" s="194" t="s">
        <v>1769</v>
      </c>
      <c r="D1023" s="169"/>
      <c r="E1023" s="170">
        <v>1.29</v>
      </c>
      <c r="F1023" s="162"/>
      <c r="G1023" s="162"/>
      <c r="H1023" s="162"/>
      <c r="I1023" s="162"/>
      <c r="J1023" s="162"/>
      <c r="K1023" s="162"/>
      <c r="L1023" s="162"/>
      <c r="M1023" s="162"/>
      <c r="N1023" s="161"/>
      <c r="O1023" s="161"/>
      <c r="P1023" s="161"/>
      <c r="Q1023" s="161"/>
      <c r="R1023" s="162"/>
      <c r="S1023" s="162"/>
      <c r="T1023" s="162"/>
      <c r="U1023" s="162"/>
      <c r="V1023" s="162"/>
      <c r="W1023" s="162"/>
      <c r="X1023" s="162"/>
      <c r="Y1023" s="162"/>
      <c r="Z1023" s="151"/>
      <c r="AA1023" s="151"/>
      <c r="AB1023" s="151"/>
      <c r="AC1023" s="151"/>
      <c r="AD1023" s="151"/>
      <c r="AE1023" s="151"/>
      <c r="AF1023" s="151"/>
      <c r="AG1023" s="151" t="s">
        <v>327</v>
      </c>
      <c r="AH1023" s="151">
        <v>4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ht="22.5" outlineLevel="1" x14ac:dyDescent="0.2">
      <c r="A1024" s="183">
        <v>134</v>
      </c>
      <c r="B1024" s="184" t="s">
        <v>1772</v>
      </c>
      <c r="C1024" s="192" t="s">
        <v>1773</v>
      </c>
      <c r="D1024" s="185" t="s">
        <v>333</v>
      </c>
      <c r="E1024" s="186">
        <v>3164.2159999999999</v>
      </c>
      <c r="F1024" s="187"/>
      <c r="G1024" s="188">
        <f>ROUND(E1024*F1024,2)</f>
        <v>0</v>
      </c>
      <c r="H1024" s="187"/>
      <c r="I1024" s="188">
        <f>ROUND(E1024*H1024,2)</f>
        <v>0</v>
      </c>
      <c r="J1024" s="187"/>
      <c r="K1024" s="188">
        <f>ROUND(E1024*J1024,2)</f>
        <v>0</v>
      </c>
      <c r="L1024" s="188">
        <v>21</v>
      </c>
      <c r="M1024" s="188">
        <f>G1024*(1+L1024/100)</f>
        <v>0</v>
      </c>
      <c r="N1024" s="186">
        <v>2.9999999999999997E-4</v>
      </c>
      <c r="O1024" s="186">
        <f>ROUND(E1024*N1024,2)</f>
        <v>0.95</v>
      </c>
      <c r="P1024" s="186">
        <v>0</v>
      </c>
      <c r="Q1024" s="186">
        <f>ROUND(E1024*P1024,2)</f>
        <v>0</v>
      </c>
      <c r="R1024" s="188" t="s">
        <v>366</v>
      </c>
      <c r="S1024" s="188" t="s">
        <v>320</v>
      </c>
      <c r="T1024" s="189" t="s">
        <v>320</v>
      </c>
      <c r="U1024" s="162">
        <v>0</v>
      </c>
      <c r="V1024" s="162">
        <f>ROUND(E1024*U1024,2)</f>
        <v>0</v>
      </c>
      <c r="W1024" s="162"/>
      <c r="X1024" s="162" t="s">
        <v>367</v>
      </c>
      <c r="Y1024" s="162" t="s">
        <v>322</v>
      </c>
      <c r="Z1024" s="151"/>
      <c r="AA1024" s="151"/>
      <c r="AB1024" s="151"/>
      <c r="AC1024" s="151"/>
      <c r="AD1024" s="151"/>
      <c r="AE1024" s="151"/>
      <c r="AF1024" s="151"/>
      <c r="AG1024" s="151" t="s">
        <v>368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2" x14ac:dyDescent="0.2">
      <c r="A1025" s="158"/>
      <c r="B1025" s="159"/>
      <c r="C1025" s="193" t="s">
        <v>1743</v>
      </c>
      <c r="D1025" s="164"/>
      <c r="E1025" s="165">
        <v>1438.28</v>
      </c>
      <c r="F1025" s="162"/>
      <c r="G1025" s="162"/>
      <c r="H1025" s="162"/>
      <c r="I1025" s="162"/>
      <c r="J1025" s="162"/>
      <c r="K1025" s="162"/>
      <c r="L1025" s="162"/>
      <c r="M1025" s="162"/>
      <c r="N1025" s="161"/>
      <c r="O1025" s="161"/>
      <c r="P1025" s="161"/>
      <c r="Q1025" s="161"/>
      <c r="R1025" s="162"/>
      <c r="S1025" s="162"/>
      <c r="T1025" s="162"/>
      <c r="U1025" s="162"/>
      <c r="V1025" s="162"/>
      <c r="W1025" s="162"/>
      <c r="X1025" s="162"/>
      <c r="Y1025" s="162"/>
      <c r="Z1025" s="151"/>
      <c r="AA1025" s="151"/>
      <c r="AB1025" s="151"/>
      <c r="AC1025" s="151"/>
      <c r="AD1025" s="151"/>
      <c r="AE1025" s="151"/>
      <c r="AF1025" s="151"/>
      <c r="AG1025" s="151" t="s">
        <v>327</v>
      </c>
      <c r="AH1025" s="151">
        <v>0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3" x14ac:dyDescent="0.2">
      <c r="A1026" s="158"/>
      <c r="B1026" s="159"/>
      <c r="C1026" s="193" t="s">
        <v>1774</v>
      </c>
      <c r="D1026" s="164"/>
      <c r="E1026" s="165">
        <v>1438.28</v>
      </c>
      <c r="F1026" s="162"/>
      <c r="G1026" s="162"/>
      <c r="H1026" s="162"/>
      <c r="I1026" s="162"/>
      <c r="J1026" s="162"/>
      <c r="K1026" s="162"/>
      <c r="L1026" s="162"/>
      <c r="M1026" s="162"/>
      <c r="N1026" s="161"/>
      <c r="O1026" s="161"/>
      <c r="P1026" s="161"/>
      <c r="Q1026" s="161"/>
      <c r="R1026" s="162"/>
      <c r="S1026" s="162"/>
      <c r="T1026" s="162"/>
      <c r="U1026" s="162"/>
      <c r="V1026" s="162"/>
      <c r="W1026" s="162"/>
      <c r="X1026" s="162"/>
      <c r="Y1026" s="162"/>
      <c r="Z1026" s="151"/>
      <c r="AA1026" s="151"/>
      <c r="AB1026" s="151"/>
      <c r="AC1026" s="151"/>
      <c r="AD1026" s="151"/>
      <c r="AE1026" s="151"/>
      <c r="AF1026" s="151"/>
      <c r="AG1026" s="151" t="s">
        <v>327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3" x14ac:dyDescent="0.2">
      <c r="A1027" s="158"/>
      <c r="B1027" s="159"/>
      <c r="C1027" s="194" t="s">
        <v>855</v>
      </c>
      <c r="D1027" s="169"/>
      <c r="E1027" s="170">
        <v>287.66000000000003</v>
      </c>
      <c r="F1027" s="162"/>
      <c r="G1027" s="162"/>
      <c r="H1027" s="162"/>
      <c r="I1027" s="162"/>
      <c r="J1027" s="162"/>
      <c r="K1027" s="162"/>
      <c r="L1027" s="162"/>
      <c r="M1027" s="162"/>
      <c r="N1027" s="161"/>
      <c r="O1027" s="161"/>
      <c r="P1027" s="161"/>
      <c r="Q1027" s="161"/>
      <c r="R1027" s="162"/>
      <c r="S1027" s="162"/>
      <c r="T1027" s="162"/>
      <c r="U1027" s="162"/>
      <c r="V1027" s="162"/>
      <c r="W1027" s="162"/>
      <c r="X1027" s="162"/>
      <c r="Y1027" s="162"/>
      <c r="Z1027" s="151"/>
      <c r="AA1027" s="151"/>
      <c r="AB1027" s="151"/>
      <c r="AC1027" s="151"/>
      <c r="AD1027" s="151"/>
      <c r="AE1027" s="151"/>
      <c r="AF1027" s="151"/>
      <c r="AG1027" s="151" t="s">
        <v>327</v>
      </c>
      <c r="AH1027" s="151">
        <v>4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83">
        <v>135</v>
      </c>
      <c r="B1028" s="184" t="s">
        <v>1775</v>
      </c>
      <c r="C1028" s="192" t="s">
        <v>1776</v>
      </c>
      <c r="D1028" s="185" t="s">
        <v>389</v>
      </c>
      <c r="E1028" s="186">
        <v>1.2087399999999999</v>
      </c>
      <c r="F1028" s="187"/>
      <c r="G1028" s="188">
        <f>ROUND(E1028*F1028,2)</f>
        <v>0</v>
      </c>
      <c r="H1028" s="187"/>
      <c r="I1028" s="188">
        <f>ROUND(E1028*H1028,2)</f>
        <v>0</v>
      </c>
      <c r="J1028" s="187"/>
      <c r="K1028" s="188">
        <f>ROUND(E1028*J1028,2)</f>
        <v>0</v>
      </c>
      <c r="L1028" s="188">
        <v>21</v>
      </c>
      <c r="M1028" s="188">
        <f>G1028*(1+L1028/100)</f>
        <v>0</v>
      </c>
      <c r="N1028" s="186">
        <v>0</v>
      </c>
      <c r="O1028" s="186">
        <f>ROUND(E1028*N1028,2)</f>
        <v>0</v>
      </c>
      <c r="P1028" s="186">
        <v>0</v>
      </c>
      <c r="Q1028" s="186">
        <f>ROUND(E1028*P1028,2)</f>
        <v>0</v>
      </c>
      <c r="R1028" s="188" t="s">
        <v>1722</v>
      </c>
      <c r="S1028" s="188" t="s">
        <v>320</v>
      </c>
      <c r="T1028" s="189" t="s">
        <v>320</v>
      </c>
      <c r="U1028" s="162">
        <v>1.637</v>
      </c>
      <c r="V1028" s="162">
        <f>ROUND(E1028*U1028,2)</f>
        <v>1.98</v>
      </c>
      <c r="W1028" s="162"/>
      <c r="X1028" s="162" t="s">
        <v>390</v>
      </c>
      <c r="Y1028" s="162" t="s">
        <v>322</v>
      </c>
      <c r="Z1028" s="151"/>
      <c r="AA1028" s="151"/>
      <c r="AB1028" s="151"/>
      <c r="AC1028" s="151"/>
      <c r="AD1028" s="151"/>
      <c r="AE1028" s="151"/>
      <c r="AF1028" s="151"/>
      <c r="AG1028" s="151" t="s">
        <v>391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2" x14ac:dyDescent="0.2">
      <c r="A1029" s="158"/>
      <c r="B1029" s="159"/>
      <c r="C1029" s="278" t="s">
        <v>1777</v>
      </c>
      <c r="D1029" s="279"/>
      <c r="E1029" s="279"/>
      <c r="F1029" s="279"/>
      <c r="G1029" s="279"/>
      <c r="H1029" s="162"/>
      <c r="I1029" s="162"/>
      <c r="J1029" s="162"/>
      <c r="K1029" s="162"/>
      <c r="L1029" s="162"/>
      <c r="M1029" s="162"/>
      <c r="N1029" s="161"/>
      <c r="O1029" s="161"/>
      <c r="P1029" s="161"/>
      <c r="Q1029" s="161"/>
      <c r="R1029" s="162"/>
      <c r="S1029" s="162"/>
      <c r="T1029" s="162"/>
      <c r="U1029" s="162"/>
      <c r="V1029" s="162"/>
      <c r="W1029" s="162"/>
      <c r="X1029" s="162"/>
      <c r="Y1029" s="162"/>
      <c r="Z1029" s="151"/>
      <c r="AA1029" s="151"/>
      <c r="AB1029" s="151"/>
      <c r="AC1029" s="151"/>
      <c r="AD1029" s="151"/>
      <c r="AE1029" s="151"/>
      <c r="AF1029" s="151"/>
      <c r="AG1029" s="151" t="s">
        <v>325</v>
      </c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x14ac:dyDescent="0.2">
      <c r="A1030" s="176" t="s">
        <v>314</v>
      </c>
      <c r="B1030" s="177" t="s">
        <v>177</v>
      </c>
      <c r="C1030" s="191" t="s">
        <v>178</v>
      </c>
      <c r="D1030" s="178"/>
      <c r="E1030" s="179"/>
      <c r="F1030" s="180"/>
      <c r="G1030" s="180">
        <f>SUMIF(AG1031:AG1049,"&lt;&gt;NOR",G1031:G1049)</f>
        <v>0</v>
      </c>
      <c r="H1030" s="180"/>
      <c r="I1030" s="180">
        <f>SUM(I1031:I1049)</f>
        <v>0</v>
      </c>
      <c r="J1030" s="180"/>
      <c r="K1030" s="180">
        <f>SUM(K1031:K1049)</f>
        <v>0</v>
      </c>
      <c r="L1030" s="180"/>
      <c r="M1030" s="180">
        <f>SUM(M1031:M1049)</f>
        <v>0</v>
      </c>
      <c r="N1030" s="179"/>
      <c r="O1030" s="179">
        <f>SUM(O1031:O1049)</f>
        <v>0.16</v>
      </c>
      <c r="P1030" s="179"/>
      <c r="Q1030" s="179">
        <f>SUM(Q1031:Q1049)</f>
        <v>0</v>
      </c>
      <c r="R1030" s="180"/>
      <c r="S1030" s="180"/>
      <c r="T1030" s="181"/>
      <c r="U1030" s="175"/>
      <c r="V1030" s="175">
        <f>SUM(V1031:V1049)</f>
        <v>56.51</v>
      </c>
      <c r="W1030" s="175"/>
      <c r="X1030" s="175"/>
      <c r="Y1030" s="175"/>
      <c r="AG1030" t="s">
        <v>315</v>
      </c>
    </row>
    <row r="1031" spans="1:60" ht="22.5" outlineLevel="1" x14ac:dyDescent="0.2">
      <c r="A1031" s="183">
        <v>136</v>
      </c>
      <c r="B1031" s="184" t="s">
        <v>1778</v>
      </c>
      <c r="C1031" s="192" t="s">
        <v>1779</v>
      </c>
      <c r="D1031" s="185" t="s">
        <v>333</v>
      </c>
      <c r="E1031" s="186">
        <v>61.481000000000002</v>
      </c>
      <c r="F1031" s="187"/>
      <c r="G1031" s="188">
        <f>ROUND(E1031*F1031,2)</f>
        <v>0</v>
      </c>
      <c r="H1031" s="187"/>
      <c r="I1031" s="188">
        <f>ROUND(E1031*H1031,2)</f>
        <v>0</v>
      </c>
      <c r="J1031" s="187"/>
      <c r="K1031" s="188">
        <f>ROUND(E1031*J1031,2)</f>
        <v>0</v>
      </c>
      <c r="L1031" s="188">
        <v>21</v>
      </c>
      <c r="M1031" s="188">
        <f>G1031*(1+L1031/100)</f>
        <v>0</v>
      </c>
      <c r="N1031" s="186">
        <v>0</v>
      </c>
      <c r="O1031" s="186">
        <f>ROUND(E1031*N1031,2)</f>
        <v>0</v>
      </c>
      <c r="P1031" s="186">
        <v>0</v>
      </c>
      <c r="Q1031" s="186">
        <f>ROUND(E1031*P1031,2)</f>
        <v>0</v>
      </c>
      <c r="R1031" s="188" t="s">
        <v>1722</v>
      </c>
      <c r="S1031" s="188" t="s">
        <v>320</v>
      </c>
      <c r="T1031" s="189" t="s">
        <v>320</v>
      </c>
      <c r="U1031" s="162">
        <v>0.91459999999999997</v>
      </c>
      <c r="V1031" s="162">
        <f>ROUND(E1031*U1031,2)</f>
        <v>56.23</v>
      </c>
      <c r="W1031" s="162"/>
      <c r="X1031" s="162" t="s">
        <v>321</v>
      </c>
      <c r="Y1031" s="162" t="s">
        <v>322</v>
      </c>
      <c r="Z1031" s="151"/>
      <c r="AA1031" s="151"/>
      <c r="AB1031" s="151"/>
      <c r="AC1031" s="151"/>
      <c r="AD1031" s="151"/>
      <c r="AE1031" s="151"/>
      <c r="AF1031" s="151"/>
      <c r="AG1031" s="151" t="s">
        <v>323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2" x14ac:dyDescent="0.2">
      <c r="A1032" s="158"/>
      <c r="B1032" s="159"/>
      <c r="C1032" s="280" t="s">
        <v>1780</v>
      </c>
      <c r="D1032" s="281"/>
      <c r="E1032" s="281"/>
      <c r="F1032" s="281"/>
      <c r="G1032" s="281"/>
      <c r="H1032" s="162"/>
      <c r="I1032" s="162"/>
      <c r="J1032" s="162"/>
      <c r="K1032" s="162"/>
      <c r="L1032" s="162"/>
      <c r="M1032" s="162"/>
      <c r="N1032" s="161"/>
      <c r="O1032" s="161"/>
      <c r="P1032" s="161"/>
      <c r="Q1032" s="161"/>
      <c r="R1032" s="162"/>
      <c r="S1032" s="162"/>
      <c r="T1032" s="162"/>
      <c r="U1032" s="162"/>
      <c r="V1032" s="162"/>
      <c r="W1032" s="162"/>
      <c r="X1032" s="162"/>
      <c r="Y1032" s="162"/>
      <c r="Z1032" s="151"/>
      <c r="AA1032" s="151"/>
      <c r="AB1032" s="151"/>
      <c r="AC1032" s="151"/>
      <c r="AD1032" s="151"/>
      <c r="AE1032" s="151"/>
      <c r="AF1032" s="151"/>
      <c r="AG1032" s="151" t="s">
        <v>344</v>
      </c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2" x14ac:dyDescent="0.2">
      <c r="A1033" s="158"/>
      <c r="B1033" s="159"/>
      <c r="C1033" s="193" t="s">
        <v>680</v>
      </c>
      <c r="D1033" s="164"/>
      <c r="E1033" s="165"/>
      <c r="F1033" s="162"/>
      <c r="G1033" s="162"/>
      <c r="H1033" s="162"/>
      <c r="I1033" s="162"/>
      <c r="J1033" s="162"/>
      <c r="K1033" s="162"/>
      <c r="L1033" s="162"/>
      <c r="M1033" s="162"/>
      <c r="N1033" s="161"/>
      <c r="O1033" s="161"/>
      <c r="P1033" s="161"/>
      <c r="Q1033" s="161"/>
      <c r="R1033" s="162"/>
      <c r="S1033" s="162"/>
      <c r="T1033" s="162"/>
      <c r="U1033" s="162"/>
      <c r="V1033" s="162"/>
      <c r="W1033" s="162"/>
      <c r="X1033" s="162"/>
      <c r="Y1033" s="162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3" x14ac:dyDescent="0.2">
      <c r="A1034" s="158"/>
      <c r="B1034" s="159"/>
      <c r="C1034" s="193" t="s">
        <v>1781</v>
      </c>
      <c r="D1034" s="164"/>
      <c r="E1034" s="165"/>
      <c r="F1034" s="162"/>
      <c r="G1034" s="162"/>
      <c r="H1034" s="162"/>
      <c r="I1034" s="162"/>
      <c r="J1034" s="162"/>
      <c r="K1034" s="162"/>
      <c r="L1034" s="162"/>
      <c r="M1034" s="162"/>
      <c r="N1034" s="161"/>
      <c r="O1034" s="161"/>
      <c r="P1034" s="161"/>
      <c r="Q1034" s="161"/>
      <c r="R1034" s="162"/>
      <c r="S1034" s="162"/>
      <c r="T1034" s="162"/>
      <c r="U1034" s="162"/>
      <c r="V1034" s="162"/>
      <c r="W1034" s="162"/>
      <c r="X1034" s="162"/>
      <c r="Y1034" s="162"/>
      <c r="Z1034" s="151"/>
      <c r="AA1034" s="151"/>
      <c r="AB1034" s="151"/>
      <c r="AC1034" s="151"/>
      <c r="AD1034" s="151"/>
      <c r="AE1034" s="151"/>
      <c r="AF1034" s="151"/>
      <c r="AG1034" s="151" t="s">
        <v>327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3" x14ac:dyDescent="0.2">
      <c r="A1035" s="158"/>
      <c r="B1035" s="159"/>
      <c r="C1035" s="193" t="s">
        <v>686</v>
      </c>
      <c r="D1035" s="164"/>
      <c r="E1035" s="165">
        <v>24.6</v>
      </c>
      <c r="F1035" s="162"/>
      <c r="G1035" s="162"/>
      <c r="H1035" s="162"/>
      <c r="I1035" s="162"/>
      <c r="J1035" s="162"/>
      <c r="K1035" s="162"/>
      <c r="L1035" s="162"/>
      <c r="M1035" s="162"/>
      <c r="N1035" s="161"/>
      <c r="O1035" s="161"/>
      <c r="P1035" s="161"/>
      <c r="Q1035" s="161"/>
      <c r="R1035" s="162"/>
      <c r="S1035" s="162"/>
      <c r="T1035" s="162"/>
      <c r="U1035" s="162"/>
      <c r="V1035" s="162"/>
      <c r="W1035" s="162"/>
      <c r="X1035" s="162"/>
      <c r="Y1035" s="162"/>
      <c r="Z1035" s="151"/>
      <c r="AA1035" s="151"/>
      <c r="AB1035" s="151"/>
      <c r="AC1035" s="151"/>
      <c r="AD1035" s="151"/>
      <c r="AE1035" s="151"/>
      <c r="AF1035" s="151"/>
      <c r="AG1035" s="151" t="s">
        <v>327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3" x14ac:dyDescent="0.2">
      <c r="A1036" s="158"/>
      <c r="B1036" s="159"/>
      <c r="C1036" s="193" t="s">
        <v>687</v>
      </c>
      <c r="D1036" s="164"/>
      <c r="E1036" s="165">
        <v>23.65</v>
      </c>
      <c r="F1036" s="162"/>
      <c r="G1036" s="162"/>
      <c r="H1036" s="162"/>
      <c r="I1036" s="162"/>
      <c r="J1036" s="162"/>
      <c r="K1036" s="162"/>
      <c r="L1036" s="162"/>
      <c r="M1036" s="162"/>
      <c r="N1036" s="161"/>
      <c r="O1036" s="161"/>
      <c r="P1036" s="161"/>
      <c r="Q1036" s="161"/>
      <c r="R1036" s="162"/>
      <c r="S1036" s="162"/>
      <c r="T1036" s="162"/>
      <c r="U1036" s="162"/>
      <c r="V1036" s="162"/>
      <c r="W1036" s="162"/>
      <c r="X1036" s="162"/>
      <c r="Y1036" s="162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3" t="s">
        <v>1782</v>
      </c>
      <c r="D1037" s="164"/>
      <c r="E1037" s="165">
        <v>6.91</v>
      </c>
      <c r="F1037" s="162"/>
      <c r="G1037" s="162"/>
      <c r="H1037" s="162"/>
      <c r="I1037" s="162"/>
      <c r="J1037" s="162"/>
      <c r="K1037" s="162"/>
      <c r="L1037" s="162"/>
      <c r="M1037" s="162"/>
      <c r="N1037" s="161"/>
      <c r="O1037" s="161"/>
      <c r="P1037" s="161"/>
      <c r="Q1037" s="161"/>
      <c r="R1037" s="162"/>
      <c r="S1037" s="162"/>
      <c r="T1037" s="162"/>
      <c r="U1037" s="162"/>
      <c r="V1037" s="162"/>
      <c r="W1037" s="162"/>
      <c r="X1037" s="162"/>
      <c r="Y1037" s="162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3" t="s">
        <v>1783</v>
      </c>
      <c r="D1038" s="164"/>
      <c r="E1038" s="165">
        <v>6.32</v>
      </c>
      <c r="F1038" s="162"/>
      <c r="G1038" s="162"/>
      <c r="H1038" s="162"/>
      <c r="I1038" s="162"/>
      <c r="J1038" s="162"/>
      <c r="K1038" s="162"/>
      <c r="L1038" s="162"/>
      <c r="M1038" s="162"/>
      <c r="N1038" s="161"/>
      <c r="O1038" s="161"/>
      <c r="P1038" s="161"/>
      <c r="Q1038" s="161"/>
      <c r="R1038" s="162"/>
      <c r="S1038" s="162"/>
      <c r="T1038" s="162"/>
      <c r="U1038" s="162"/>
      <c r="V1038" s="162"/>
      <c r="W1038" s="162"/>
      <c r="X1038" s="162"/>
      <c r="Y1038" s="162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ht="22.5" outlineLevel="1" x14ac:dyDescent="0.2">
      <c r="A1039" s="183">
        <v>137</v>
      </c>
      <c r="B1039" s="184" t="s">
        <v>1784</v>
      </c>
      <c r="C1039" s="192" t="s">
        <v>1785</v>
      </c>
      <c r="D1039" s="185" t="s">
        <v>333</v>
      </c>
      <c r="E1039" s="186">
        <v>71.364699999999999</v>
      </c>
      <c r="F1039" s="187"/>
      <c r="G1039" s="188">
        <f>ROUND(E1039*F1039,2)</f>
        <v>0</v>
      </c>
      <c r="H1039" s="187"/>
      <c r="I1039" s="188">
        <f>ROUND(E1039*H1039,2)</f>
        <v>0</v>
      </c>
      <c r="J1039" s="187"/>
      <c r="K1039" s="188">
        <f>ROUND(E1039*J1039,2)</f>
        <v>0</v>
      </c>
      <c r="L1039" s="188">
        <v>21</v>
      </c>
      <c r="M1039" s="188">
        <f>G1039*(1+L1039/100)</f>
        <v>0</v>
      </c>
      <c r="N1039" s="186">
        <v>2.3E-3</v>
      </c>
      <c r="O1039" s="186">
        <f>ROUND(E1039*N1039,2)</f>
        <v>0.16</v>
      </c>
      <c r="P1039" s="186">
        <v>0</v>
      </c>
      <c r="Q1039" s="186">
        <f>ROUND(E1039*P1039,2)</f>
        <v>0</v>
      </c>
      <c r="R1039" s="188" t="s">
        <v>366</v>
      </c>
      <c r="S1039" s="188" t="s">
        <v>320</v>
      </c>
      <c r="T1039" s="189" t="s">
        <v>320</v>
      </c>
      <c r="U1039" s="162">
        <v>0</v>
      </c>
      <c r="V1039" s="162">
        <f>ROUND(E1039*U1039,2)</f>
        <v>0</v>
      </c>
      <c r="W1039" s="162"/>
      <c r="X1039" s="162" t="s">
        <v>367</v>
      </c>
      <c r="Y1039" s="162" t="s">
        <v>322</v>
      </c>
      <c r="Z1039" s="151"/>
      <c r="AA1039" s="151"/>
      <c r="AB1039" s="151"/>
      <c r="AC1039" s="151"/>
      <c r="AD1039" s="151"/>
      <c r="AE1039" s="151"/>
      <c r="AF1039" s="151"/>
      <c r="AG1039" s="151" t="s">
        <v>368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2" x14ac:dyDescent="0.2">
      <c r="A1040" s="158"/>
      <c r="B1040" s="159"/>
      <c r="C1040" s="193" t="s">
        <v>680</v>
      </c>
      <c r="D1040" s="164"/>
      <c r="E1040" s="165"/>
      <c r="F1040" s="162"/>
      <c r="G1040" s="162"/>
      <c r="H1040" s="162"/>
      <c r="I1040" s="162"/>
      <c r="J1040" s="162"/>
      <c r="K1040" s="162"/>
      <c r="L1040" s="162"/>
      <c r="M1040" s="162"/>
      <c r="N1040" s="161"/>
      <c r="O1040" s="161"/>
      <c r="P1040" s="161"/>
      <c r="Q1040" s="161"/>
      <c r="R1040" s="162"/>
      <c r="S1040" s="162"/>
      <c r="T1040" s="162"/>
      <c r="U1040" s="162"/>
      <c r="V1040" s="162"/>
      <c r="W1040" s="162"/>
      <c r="X1040" s="162"/>
      <c r="Y1040" s="162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3" t="s">
        <v>1781</v>
      </c>
      <c r="D1041" s="164"/>
      <c r="E1041" s="165"/>
      <c r="F1041" s="162"/>
      <c r="G1041" s="162"/>
      <c r="H1041" s="162"/>
      <c r="I1041" s="162"/>
      <c r="J1041" s="162"/>
      <c r="K1041" s="162"/>
      <c r="L1041" s="162"/>
      <c r="M1041" s="162"/>
      <c r="N1041" s="161"/>
      <c r="O1041" s="161"/>
      <c r="P1041" s="161"/>
      <c r="Q1041" s="161"/>
      <c r="R1041" s="162"/>
      <c r="S1041" s="162"/>
      <c r="T1041" s="162"/>
      <c r="U1041" s="162"/>
      <c r="V1041" s="162"/>
      <c r="W1041" s="162"/>
      <c r="X1041" s="162"/>
      <c r="Y1041" s="162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3" t="s">
        <v>686</v>
      </c>
      <c r="D1042" s="164"/>
      <c r="E1042" s="165">
        <v>24.6</v>
      </c>
      <c r="F1042" s="162"/>
      <c r="G1042" s="162"/>
      <c r="H1042" s="162"/>
      <c r="I1042" s="162"/>
      <c r="J1042" s="162"/>
      <c r="K1042" s="162"/>
      <c r="L1042" s="162"/>
      <c r="M1042" s="162"/>
      <c r="N1042" s="161"/>
      <c r="O1042" s="161"/>
      <c r="P1042" s="161"/>
      <c r="Q1042" s="161"/>
      <c r="R1042" s="162"/>
      <c r="S1042" s="162"/>
      <c r="T1042" s="162"/>
      <c r="U1042" s="162"/>
      <c r="V1042" s="162"/>
      <c r="W1042" s="162"/>
      <c r="X1042" s="162"/>
      <c r="Y1042" s="162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3" x14ac:dyDescent="0.2">
      <c r="A1043" s="158"/>
      <c r="B1043" s="159"/>
      <c r="C1043" s="193" t="s">
        <v>687</v>
      </c>
      <c r="D1043" s="164"/>
      <c r="E1043" s="165">
        <v>23.65</v>
      </c>
      <c r="F1043" s="162"/>
      <c r="G1043" s="162"/>
      <c r="H1043" s="162"/>
      <c r="I1043" s="162"/>
      <c r="J1043" s="162"/>
      <c r="K1043" s="162"/>
      <c r="L1043" s="162"/>
      <c r="M1043" s="162"/>
      <c r="N1043" s="161"/>
      <c r="O1043" s="161"/>
      <c r="P1043" s="161"/>
      <c r="Q1043" s="161"/>
      <c r="R1043" s="162"/>
      <c r="S1043" s="162"/>
      <c r="T1043" s="162"/>
      <c r="U1043" s="162"/>
      <c r="V1043" s="162"/>
      <c r="W1043" s="162"/>
      <c r="X1043" s="162"/>
      <c r="Y1043" s="162"/>
      <c r="Z1043" s="151"/>
      <c r="AA1043" s="151"/>
      <c r="AB1043" s="151"/>
      <c r="AC1043" s="151"/>
      <c r="AD1043" s="151"/>
      <c r="AE1043" s="151"/>
      <c r="AF1043" s="151"/>
      <c r="AG1043" s="151" t="s">
        <v>327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3" x14ac:dyDescent="0.2">
      <c r="A1044" s="158"/>
      <c r="B1044" s="159"/>
      <c r="C1044" s="194" t="s">
        <v>370</v>
      </c>
      <c r="D1044" s="169"/>
      <c r="E1044" s="170">
        <v>7.24</v>
      </c>
      <c r="F1044" s="162"/>
      <c r="G1044" s="162"/>
      <c r="H1044" s="162"/>
      <c r="I1044" s="162"/>
      <c r="J1044" s="162"/>
      <c r="K1044" s="162"/>
      <c r="L1044" s="162"/>
      <c r="M1044" s="162"/>
      <c r="N1044" s="161"/>
      <c r="O1044" s="161"/>
      <c r="P1044" s="161"/>
      <c r="Q1044" s="161"/>
      <c r="R1044" s="162"/>
      <c r="S1044" s="162"/>
      <c r="T1044" s="162"/>
      <c r="U1044" s="162"/>
      <c r="V1044" s="162"/>
      <c r="W1044" s="162"/>
      <c r="X1044" s="162"/>
      <c r="Y1044" s="162"/>
      <c r="Z1044" s="151"/>
      <c r="AA1044" s="151"/>
      <c r="AB1044" s="151"/>
      <c r="AC1044" s="151"/>
      <c r="AD1044" s="151"/>
      <c r="AE1044" s="151"/>
      <c r="AF1044" s="151"/>
      <c r="AG1044" s="151" t="s">
        <v>327</v>
      </c>
      <c r="AH1044" s="151">
        <v>4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3" x14ac:dyDescent="0.2">
      <c r="A1045" s="158"/>
      <c r="B1045" s="159"/>
      <c r="C1045" s="193" t="s">
        <v>1782</v>
      </c>
      <c r="D1045" s="164"/>
      <c r="E1045" s="165">
        <v>6.91</v>
      </c>
      <c r="F1045" s="162"/>
      <c r="G1045" s="162"/>
      <c r="H1045" s="162"/>
      <c r="I1045" s="162"/>
      <c r="J1045" s="162"/>
      <c r="K1045" s="162"/>
      <c r="L1045" s="162"/>
      <c r="M1045" s="162"/>
      <c r="N1045" s="161"/>
      <c r="O1045" s="161"/>
      <c r="P1045" s="161"/>
      <c r="Q1045" s="161"/>
      <c r="R1045" s="162"/>
      <c r="S1045" s="162"/>
      <c r="T1045" s="162"/>
      <c r="U1045" s="162"/>
      <c r="V1045" s="162"/>
      <c r="W1045" s="162"/>
      <c r="X1045" s="162"/>
      <c r="Y1045" s="162"/>
      <c r="Z1045" s="151"/>
      <c r="AA1045" s="151"/>
      <c r="AB1045" s="151"/>
      <c r="AC1045" s="151"/>
      <c r="AD1045" s="151"/>
      <c r="AE1045" s="151"/>
      <c r="AF1045" s="151"/>
      <c r="AG1045" s="151" t="s">
        <v>327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3" x14ac:dyDescent="0.2">
      <c r="A1046" s="158"/>
      <c r="B1046" s="159"/>
      <c r="C1046" s="193" t="s">
        <v>1783</v>
      </c>
      <c r="D1046" s="164"/>
      <c r="E1046" s="165">
        <v>6.32</v>
      </c>
      <c r="F1046" s="162"/>
      <c r="G1046" s="162"/>
      <c r="H1046" s="162"/>
      <c r="I1046" s="162"/>
      <c r="J1046" s="162"/>
      <c r="K1046" s="162"/>
      <c r="L1046" s="162"/>
      <c r="M1046" s="162"/>
      <c r="N1046" s="161"/>
      <c r="O1046" s="161"/>
      <c r="P1046" s="161"/>
      <c r="Q1046" s="161"/>
      <c r="R1046" s="162"/>
      <c r="S1046" s="162"/>
      <c r="T1046" s="162"/>
      <c r="U1046" s="162"/>
      <c r="V1046" s="162"/>
      <c r="W1046" s="162"/>
      <c r="X1046" s="162"/>
      <c r="Y1046" s="162"/>
      <c r="Z1046" s="151"/>
      <c r="AA1046" s="151"/>
      <c r="AB1046" s="151"/>
      <c r="AC1046" s="151"/>
      <c r="AD1046" s="151"/>
      <c r="AE1046" s="151"/>
      <c r="AF1046" s="151"/>
      <c r="AG1046" s="151" t="s">
        <v>327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3" x14ac:dyDescent="0.2">
      <c r="A1047" s="158"/>
      <c r="B1047" s="159"/>
      <c r="C1047" s="194" t="s">
        <v>1769</v>
      </c>
      <c r="D1047" s="169"/>
      <c r="E1047" s="170">
        <v>2.65</v>
      </c>
      <c r="F1047" s="162"/>
      <c r="G1047" s="162"/>
      <c r="H1047" s="162"/>
      <c r="I1047" s="162"/>
      <c r="J1047" s="162"/>
      <c r="K1047" s="162"/>
      <c r="L1047" s="162"/>
      <c r="M1047" s="162"/>
      <c r="N1047" s="161"/>
      <c r="O1047" s="161"/>
      <c r="P1047" s="161"/>
      <c r="Q1047" s="161"/>
      <c r="R1047" s="162"/>
      <c r="S1047" s="162"/>
      <c r="T1047" s="162"/>
      <c r="U1047" s="162"/>
      <c r="V1047" s="162"/>
      <c r="W1047" s="162"/>
      <c r="X1047" s="162"/>
      <c r="Y1047" s="162"/>
      <c r="Z1047" s="151"/>
      <c r="AA1047" s="151"/>
      <c r="AB1047" s="151"/>
      <c r="AC1047" s="151"/>
      <c r="AD1047" s="151"/>
      <c r="AE1047" s="151"/>
      <c r="AF1047" s="151"/>
      <c r="AG1047" s="151" t="s">
        <v>327</v>
      </c>
      <c r="AH1047" s="151">
        <v>4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83">
        <v>138</v>
      </c>
      <c r="B1048" s="184" t="s">
        <v>1786</v>
      </c>
      <c r="C1048" s="192" t="s">
        <v>1787</v>
      </c>
      <c r="D1048" s="185" t="s">
        <v>389</v>
      </c>
      <c r="E1048" s="186">
        <v>0.16414000000000001</v>
      </c>
      <c r="F1048" s="187"/>
      <c r="G1048" s="188">
        <f>ROUND(E1048*F1048,2)</f>
        <v>0</v>
      </c>
      <c r="H1048" s="187"/>
      <c r="I1048" s="188">
        <f>ROUND(E1048*H1048,2)</f>
        <v>0</v>
      </c>
      <c r="J1048" s="187"/>
      <c r="K1048" s="188">
        <f>ROUND(E1048*J1048,2)</f>
        <v>0</v>
      </c>
      <c r="L1048" s="188">
        <v>21</v>
      </c>
      <c r="M1048" s="188">
        <f>G1048*(1+L1048/100)</f>
        <v>0</v>
      </c>
      <c r="N1048" s="186">
        <v>0</v>
      </c>
      <c r="O1048" s="186">
        <f>ROUND(E1048*N1048,2)</f>
        <v>0</v>
      </c>
      <c r="P1048" s="186">
        <v>0</v>
      </c>
      <c r="Q1048" s="186">
        <f>ROUND(E1048*P1048,2)</f>
        <v>0</v>
      </c>
      <c r="R1048" s="188" t="s">
        <v>1722</v>
      </c>
      <c r="S1048" s="188" t="s">
        <v>320</v>
      </c>
      <c r="T1048" s="189" t="s">
        <v>320</v>
      </c>
      <c r="U1048" s="162">
        <v>1.6850000000000001</v>
      </c>
      <c r="V1048" s="162">
        <f>ROUND(E1048*U1048,2)</f>
        <v>0.28000000000000003</v>
      </c>
      <c r="W1048" s="162"/>
      <c r="X1048" s="162" t="s">
        <v>390</v>
      </c>
      <c r="Y1048" s="162" t="s">
        <v>322</v>
      </c>
      <c r="Z1048" s="151"/>
      <c r="AA1048" s="151"/>
      <c r="AB1048" s="151"/>
      <c r="AC1048" s="151"/>
      <c r="AD1048" s="151"/>
      <c r="AE1048" s="151"/>
      <c r="AF1048" s="151"/>
      <c r="AG1048" s="151" t="s">
        <v>391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2" x14ac:dyDescent="0.2">
      <c r="A1049" s="158"/>
      <c r="B1049" s="159"/>
      <c r="C1049" s="278" t="s">
        <v>392</v>
      </c>
      <c r="D1049" s="279"/>
      <c r="E1049" s="279"/>
      <c r="F1049" s="279"/>
      <c r="G1049" s="279"/>
      <c r="H1049" s="162"/>
      <c r="I1049" s="162"/>
      <c r="J1049" s="162"/>
      <c r="K1049" s="162"/>
      <c r="L1049" s="162"/>
      <c r="M1049" s="162"/>
      <c r="N1049" s="161"/>
      <c r="O1049" s="161"/>
      <c r="P1049" s="161"/>
      <c r="Q1049" s="161"/>
      <c r="R1049" s="162"/>
      <c r="S1049" s="162"/>
      <c r="T1049" s="162"/>
      <c r="U1049" s="162"/>
      <c r="V1049" s="162"/>
      <c r="W1049" s="162"/>
      <c r="X1049" s="162"/>
      <c r="Y1049" s="162"/>
      <c r="Z1049" s="151"/>
      <c r="AA1049" s="151"/>
      <c r="AB1049" s="151"/>
      <c r="AC1049" s="151"/>
      <c r="AD1049" s="151"/>
      <c r="AE1049" s="151"/>
      <c r="AF1049" s="151"/>
      <c r="AG1049" s="151" t="s">
        <v>325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x14ac:dyDescent="0.2">
      <c r="A1050" s="176" t="s">
        <v>314</v>
      </c>
      <c r="B1050" s="177" t="s">
        <v>195</v>
      </c>
      <c r="C1050" s="191" t="s">
        <v>196</v>
      </c>
      <c r="D1050" s="178"/>
      <c r="E1050" s="179"/>
      <c r="F1050" s="180"/>
      <c r="G1050" s="180">
        <f>SUMIF(AG1051:AG2009,"&lt;&gt;NOR",G1051:G2009)</f>
        <v>0</v>
      </c>
      <c r="H1050" s="180"/>
      <c r="I1050" s="180">
        <f>SUM(I1051:I2009)</f>
        <v>0</v>
      </c>
      <c r="J1050" s="180"/>
      <c r="K1050" s="180">
        <f>SUM(K1051:K2009)</f>
        <v>0</v>
      </c>
      <c r="L1050" s="180"/>
      <c r="M1050" s="180">
        <f>SUM(M1051:M2009)</f>
        <v>0</v>
      </c>
      <c r="N1050" s="179"/>
      <c r="O1050" s="179">
        <f>SUM(O1051:O2009)</f>
        <v>6.33</v>
      </c>
      <c r="P1050" s="179"/>
      <c r="Q1050" s="179">
        <f>SUM(Q1051:Q2009)</f>
        <v>0</v>
      </c>
      <c r="R1050" s="180"/>
      <c r="S1050" s="180"/>
      <c r="T1050" s="181"/>
      <c r="U1050" s="175"/>
      <c r="V1050" s="175">
        <f>SUM(V1051:V2009)</f>
        <v>440.3</v>
      </c>
      <c r="W1050" s="175"/>
      <c r="X1050" s="175"/>
      <c r="Y1050" s="175"/>
      <c r="AG1050" t="s">
        <v>315</v>
      </c>
    </row>
    <row r="1051" spans="1:60" outlineLevel="1" x14ac:dyDescent="0.2">
      <c r="A1051" s="183">
        <v>139</v>
      </c>
      <c r="B1051" s="184" t="s">
        <v>1788</v>
      </c>
      <c r="C1051" s="192" t="s">
        <v>1789</v>
      </c>
      <c r="D1051" s="185" t="s">
        <v>1790</v>
      </c>
      <c r="E1051" s="186">
        <v>4211.9399999999996</v>
      </c>
      <c r="F1051" s="187"/>
      <c r="G1051" s="188">
        <f>ROUND(E1051*F1051,2)</f>
        <v>0</v>
      </c>
      <c r="H1051" s="187"/>
      <c r="I1051" s="188">
        <f>ROUND(E1051*H1051,2)</f>
        <v>0</v>
      </c>
      <c r="J1051" s="187"/>
      <c r="K1051" s="188">
        <f>ROUND(E1051*J1051,2)</f>
        <v>0</v>
      </c>
      <c r="L1051" s="188">
        <v>21</v>
      </c>
      <c r="M1051" s="188">
        <f>G1051*(1+L1051/100)</f>
        <v>0</v>
      </c>
      <c r="N1051" s="186">
        <v>5.0000000000000002E-5</v>
      </c>
      <c r="O1051" s="186">
        <f>ROUND(E1051*N1051,2)</f>
        <v>0.21</v>
      </c>
      <c r="P1051" s="186">
        <v>0</v>
      </c>
      <c r="Q1051" s="186">
        <f>ROUND(E1051*P1051,2)</f>
        <v>0</v>
      </c>
      <c r="R1051" s="188" t="s">
        <v>1791</v>
      </c>
      <c r="S1051" s="188" t="s">
        <v>320</v>
      </c>
      <c r="T1051" s="189" t="s">
        <v>320</v>
      </c>
      <c r="U1051" s="162">
        <v>0.1</v>
      </c>
      <c r="V1051" s="162">
        <f>ROUND(E1051*U1051,2)</f>
        <v>421.19</v>
      </c>
      <c r="W1051" s="162"/>
      <c r="X1051" s="162" t="s">
        <v>321</v>
      </c>
      <c r="Y1051" s="162" t="s">
        <v>322</v>
      </c>
      <c r="Z1051" s="151"/>
      <c r="AA1051" s="151"/>
      <c r="AB1051" s="151"/>
      <c r="AC1051" s="151"/>
      <c r="AD1051" s="151"/>
      <c r="AE1051" s="151"/>
      <c r="AF1051" s="151"/>
      <c r="AG1051" s="151" t="s">
        <v>323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2" x14ac:dyDescent="0.2">
      <c r="A1052" s="158"/>
      <c r="B1052" s="159"/>
      <c r="C1052" s="193" t="s">
        <v>1110</v>
      </c>
      <c r="D1052" s="164"/>
      <c r="E1052" s="165"/>
      <c r="F1052" s="162"/>
      <c r="G1052" s="162"/>
      <c r="H1052" s="162"/>
      <c r="I1052" s="162"/>
      <c r="J1052" s="162"/>
      <c r="K1052" s="162"/>
      <c r="L1052" s="162"/>
      <c r="M1052" s="162"/>
      <c r="N1052" s="161"/>
      <c r="O1052" s="161"/>
      <c r="P1052" s="161"/>
      <c r="Q1052" s="161"/>
      <c r="R1052" s="162"/>
      <c r="S1052" s="162"/>
      <c r="T1052" s="162"/>
      <c r="U1052" s="162"/>
      <c r="V1052" s="162"/>
      <c r="W1052" s="162"/>
      <c r="X1052" s="162"/>
      <c r="Y1052" s="162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3" t="s">
        <v>1792</v>
      </c>
      <c r="D1053" s="164"/>
      <c r="E1053" s="165">
        <v>452.16</v>
      </c>
      <c r="F1053" s="162"/>
      <c r="G1053" s="162"/>
      <c r="H1053" s="162"/>
      <c r="I1053" s="162"/>
      <c r="J1053" s="162"/>
      <c r="K1053" s="162"/>
      <c r="L1053" s="162"/>
      <c r="M1053" s="162"/>
      <c r="N1053" s="161"/>
      <c r="O1053" s="161"/>
      <c r="P1053" s="161"/>
      <c r="Q1053" s="161"/>
      <c r="R1053" s="162"/>
      <c r="S1053" s="162"/>
      <c r="T1053" s="162"/>
      <c r="U1053" s="162"/>
      <c r="V1053" s="162"/>
      <c r="W1053" s="162"/>
      <c r="X1053" s="162"/>
      <c r="Y1053" s="162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3" t="s">
        <v>1793</v>
      </c>
      <c r="D1054" s="164"/>
      <c r="E1054" s="165">
        <v>63.59</v>
      </c>
      <c r="F1054" s="162"/>
      <c r="G1054" s="162"/>
      <c r="H1054" s="162"/>
      <c r="I1054" s="162"/>
      <c r="J1054" s="162"/>
      <c r="K1054" s="162"/>
      <c r="L1054" s="162"/>
      <c r="M1054" s="162"/>
      <c r="N1054" s="161"/>
      <c r="O1054" s="161"/>
      <c r="P1054" s="161"/>
      <c r="Q1054" s="161"/>
      <c r="R1054" s="162"/>
      <c r="S1054" s="162"/>
      <c r="T1054" s="162"/>
      <c r="U1054" s="162"/>
      <c r="V1054" s="162"/>
      <c r="W1054" s="162"/>
      <c r="X1054" s="162"/>
      <c r="Y1054" s="162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3" t="s">
        <v>1794</v>
      </c>
      <c r="D1055" s="164"/>
      <c r="E1055" s="165">
        <v>14.72</v>
      </c>
      <c r="F1055" s="162"/>
      <c r="G1055" s="162"/>
      <c r="H1055" s="162"/>
      <c r="I1055" s="162"/>
      <c r="J1055" s="162"/>
      <c r="K1055" s="162"/>
      <c r="L1055" s="162"/>
      <c r="M1055" s="162"/>
      <c r="N1055" s="161"/>
      <c r="O1055" s="161"/>
      <c r="P1055" s="161"/>
      <c r="Q1055" s="161"/>
      <c r="R1055" s="162"/>
      <c r="S1055" s="162"/>
      <c r="T1055" s="162"/>
      <c r="U1055" s="162"/>
      <c r="V1055" s="162"/>
      <c r="W1055" s="162"/>
      <c r="X1055" s="162"/>
      <c r="Y1055" s="162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3" t="s">
        <v>1795</v>
      </c>
      <c r="D1056" s="164"/>
      <c r="E1056" s="165"/>
      <c r="F1056" s="162"/>
      <c r="G1056" s="162"/>
      <c r="H1056" s="162"/>
      <c r="I1056" s="162"/>
      <c r="J1056" s="162"/>
      <c r="K1056" s="162"/>
      <c r="L1056" s="162"/>
      <c r="M1056" s="162"/>
      <c r="N1056" s="161"/>
      <c r="O1056" s="161"/>
      <c r="P1056" s="161"/>
      <c r="Q1056" s="161"/>
      <c r="R1056" s="162"/>
      <c r="S1056" s="162"/>
      <c r="T1056" s="162"/>
      <c r="U1056" s="162"/>
      <c r="V1056" s="162"/>
      <c r="W1056" s="162"/>
      <c r="X1056" s="162"/>
      <c r="Y1056" s="162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3" t="s">
        <v>1796</v>
      </c>
      <c r="D1057" s="164"/>
      <c r="E1057" s="165">
        <v>621.72</v>
      </c>
      <c r="F1057" s="162"/>
      <c r="G1057" s="162"/>
      <c r="H1057" s="162"/>
      <c r="I1057" s="162"/>
      <c r="J1057" s="162"/>
      <c r="K1057" s="162"/>
      <c r="L1057" s="162"/>
      <c r="M1057" s="162"/>
      <c r="N1057" s="161"/>
      <c r="O1057" s="161"/>
      <c r="P1057" s="161"/>
      <c r="Q1057" s="161"/>
      <c r="R1057" s="162"/>
      <c r="S1057" s="162"/>
      <c r="T1057" s="162"/>
      <c r="U1057" s="162"/>
      <c r="V1057" s="162"/>
      <c r="W1057" s="162"/>
      <c r="X1057" s="162"/>
      <c r="Y1057" s="162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3" t="s">
        <v>1797</v>
      </c>
      <c r="D1058" s="164"/>
      <c r="E1058" s="165">
        <v>127.17</v>
      </c>
      <c r="F1058" s="162"/>
      <c r="G1058" s="162"/>
      <c r="H1058" s="162"/>
      <c r="I1058" s="162"/>
      <c r="J1058" s="162"/>
      <c r="K1058" s="162"/>
      <c r="L1058" s="162"/>
      <c r="M1058" s="162"/>
      <c r="N1058" s="161"/>
      <c r="O1058" s="161"/>
      <c r="P1058" s="161"/>
      <c r="Q1058" s="161"/>
      <c r="R1058" s="162"/>
      <c r="S1058" s="162"/>
      <c r="T1058" s="162"/>
      <c r="U1058" s="162"/>
      <c r="V1058" s="162"/>
      <c r="W1058" s="162"/>
      <c r="X1058" s="162"/>
      <c r="Y1058" s="162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3" t="s">
        <v>1798</v>
      </c>
      <c r="D1059" s="164"/>
      <c r="E1059" s="165">
        <v>29.44</v>
      </c>
      <c r="F1059" s="162"/>
      <c r="G1059" s="162"/>
      <c r="H1059" s="162"/>
      <c r="I1059" s="162"/>
      <c r="J1059" s="162"/>
      <c r="K1059" s="162"/>
      <c r="L1059" s="162"/>
      <c r="M1059" s="162"/>
      <c r="N1059" s="161"/>
      <c r="O1059" s="161"/>
      <c r="P1059" s="161"/>
      <c r="Q1059" s="161"/>
      <c r="R1059" s="162"/>
      <c r="S1059" s="162"/>
      <c r="T1059" s="162"/>
      <c r="U1059" s="162"/>
      <c r="V1059" s="162"/>
      <c r="W1059" s="162"/>
      <c r="X1059" s="162"/>
      <c r="Y1059" s="162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3" t="s">
        <v>1799</v>
      </c>
      <c r="D1060" s="164"/>
      <c r="E1060" s="165">
        <v>94.2</v>
      </c>
      <c r="F1060" s="162"/>
      <c r="G1060" s="162"/>
      <c r="H1060" s="162"/>
      <c r="I1060" s="162"/>
      <c r="J1060" s="162"/>
      <c r="K1060" s="162"/>
      <c r="L1060" s="162"/>
      <c r="M1060" s="162"/>
      <c r="N1060" s="161"/>
      <c r="O1060" s="161"/>
      <c r="P1060" s="161"/>
      <c r="Q1060" s="161"/>
      <c r="R1060" s="162"/>
      <c r="S1060" s="162"/>
      <c r="T1060" s="162"/>
      <c r="U1060" s="162"/>
      <c r="V1060" s="162"/>
      <c r="W1060" s="162"/>
      <c r="X1060" s="162"/>
      <c r="Y1060" s="162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3" t="s">
        <v>1800</v>
      </c>
      <c r="D1061" s="164"/>
      <c r="E1061" s="165"/>
      <c r="F1061" s="162"/>
      <c r="G1061" s="162"/>
      <c r="H1061" s="162"/>
      <c r="I1061" s="162"/>
      <c r="J1061" s="162"/>
      <c r="K1061" s="162"/>
      <c r="L1061" s="162"/>
      <c r="M1061" s="162"/>
      <c r="N1061" s="161"/>
      <c r="O1061" s="161"/>
      <c r="P1061" s="161"/>
      <c r="Q1061" s="161"/>
      <c r="R1061" s="162"/>
      <c r="S1061" s="162"/>
      <c r="T1061" s="162"/>
      <c r="U1061" s="162"/>
      <c r="V1061" s="162"/>
      <c r="W1061" s="162"/>
      <c r="X1061" s="162"/>
      <c r="Y1061" s="162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3" t="s">
        <v>1799</v>
      </c>
      <c r="D1062" s="164"/>
      <c r="E1062" s="165">
        <v>94.2</v>
      </c>
      <c r="F1062" s="162"/>
      <c r="G1062" s="162"/>
      <c r="H1062" s="162"/>
      <c r="I1062" s="162"/>
      <c r="J1062" s="162"/>
      <c r="K1062" s="162"/>
      <c r="L1062" s="162"/>
      <c r="M1062" s="162"/>
      <c r="N1062" s="161"/>
      <c r="O1062" s="161"/>
      <c r="P1062" s="161"/>
      <c r="Q1062" s="161"/>
      <c r="R1062" s="162"/>
      <c r="S1062" s="162"/>
      <c r="T1062" s="162"/>
      <c r="U1062" s="162"/>
      <c r="V1062" s="162"/>
      <c r="W1062" s="162"/>
      <c r="X1062" s="162"/>
      <c r="Y1062" s="162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3" t="s">
        <v>1797</v>
      </c>
      <c r="D1063" s="164"/>
      <c r="E1063" s="165">
        <v>127.17</v>
      </c>
      <c r="F1063" s="162"/>
      <c r="G1063" s="162"/>
      <c r="H1063" s="162"/>
      <c r="I1063" s="162"/>
      <c r="J1063" s="162"/>
      <c r="K1063" s="162"/>
      <c r="L1063" s="162"/>
      <c r="M1063" s="162"/>
      <c r="N1063" s="161"/>
      <c r="O1063" s="161"/>
      <c r="P1063" s="161"/>
      <c r="Q1063" s="161"/>
      <c r="R1063" s="162"/>
      <c r="S1063" s="162"/>
      <c r="T1063" s="162"/>
      <c r="U1063" s="162"/>
      <c r="V1063" s="162"/>
      <c r="W1063" s="162"/>
      <c r="X1063" s="162"/>
      <c r="Y1063" s="162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3" t="s">
        <v>1798</v>
      </c>
      <c r="D1064" s="164"/>
      <c r="E1064" s="165">
        <v>29.44</v>
      </c>
      <c r="F1064" s="162"/>
      <c r="G1064" s="162"/>
      <c r="H1064" s="162"/>
      <c r="I1064" s="162"/>
      <c r="J1064" s="162"/>
      <c r="K1064" s="162"/>
      <c r="L1064" s="162"/>
      <c r="M1064" s="162"/>
      <c r="N1064" s="161"/>
      <c r="O1064" s="161"/>
      <c r="P1064" s="161"/>
      <c r="Q1064" s="161"/>
      <c r="R1064" s="162"/>
      <c r="S1064" s="162"/>
      <c r="T1064" s="162"/>
      <c r="U1064" s="162"/>
      <c r="V1064" s="162"/>
      <c r="W1064" s="162"/>
      <c r="X1064" s="162"/>
      <c r="Y1064" s="162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3" t="s">
        <v>1801</v>
      </c>
      <c r="D1065" s="164"/>
      <c r="E1065" s="165"/>
      <c r="F1065" s="162"/>
      <c r="G1065" s="162"/>
      <c r="H1065" s="162"/>
      <c r="I1065" s="162"/>
      <c r="J1065" s="162"/>
      <c r="K1065" s="162"/>
      <c r="L1065" s="162"/>
      <c r="M1065" s="162"/>
      <c r="N1065" s="161"/>
      <c r="O1065" s="161"/>
      <c r="P1065" s="161"/>
      <c r="Q1065" s="161"/>
      <c r="R1065" s="162"/>
      <c r="S1065" s="162"/>
      <c r="T1065" s="162"/>
      <c r="U1065" s="162"/>
      <c r="V1065" s="162"/>
      <c r="W1065" s="162"/>
      <c r="X1065" s="162"/>
      <c r="Y1065" s="162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3" t="s">
        <v>1796</v>
      </c>
      <c r="D1066" s="164"/>
      <c r="E1066" s="165">
        <v>621.72</v>
      </c>
      <c r="F1066" s="162"/>
      <c r="G1066" s="162"/>
      <c r="H1066" s="162"/>
      <c r="I1066" s="162"/>
      <c r="J1066" s="162"/>
      <c r="K1066" s="162"/>
      <c r="L1066" s="162"/>
      <c r="M1066" s="162"/>
      <c r="N1066" s="161"/>
      <c r="O1066" s="161"/>
      <c r="P1066" s="161"/>
      <c r="Q1066" s="161"/>
      <c r="R1066" s="162"/>
      <c r="S1066" s="162"/>
      <c r="T1066" s="162"/>
      <c r="U1066" s="162"/>
      <c r="V1066" s="162"/>
      <c r="W1066" s="162"/>
      <c r="X1066" s="162"/>
      <c r="Y1066" s="162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3" t="s">
        <v>1797</v>
      </c>
      <c r="D1067" s="164"/>
      <c r="E1067" s="165">
        <v>127.17</v>
      </c>
      <c r="F1067" s="162"/>
      <c r="G1067" s="162"/>
      <c r="H1067" s="162"/>
      <c r="I1067" s="162"/>
      <c r="J1067" s="162"/>
      <c r="K1067" s="162"/>
      <c r="L1067" s="162"/>
      <c r="M1067" s="162"/>
      <c r="N1067" s="161"/>
      <c r="O1067" s="161"/>
      <c r="P1067" s="161"/>
      <c r="Q1067" s="161"/>
      <c r="R1067" s="162"/>
      <c r="S1067" s="162"/>
      <c r="T1067" s="162"/>
      <c r="U1067" s="162"/>
      <c r="V1067" s="162"/>
      <c r="W1067" s="162"/>
      <c r="X1067" s="162"/>
      <c r="Y1067" s="162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3" t="s">
        <v>1798</v>
      </c>
      <c r="D1068" s="164"/>
      <c r="E1068" s="165">
        <v>29.44</v>
      </c>
      <c r="F1068" s="162"/>
      <c r="G1068" s="162"/>
      <c r="H1068" s="162"/>
      <c r="I1068" s="162"/>
      <c r="J1068" s="162"/>
      <c r="K1068" s="162"/>
      <c r="L1068" s="162"/>
      <c r="M1068" s="162"/>
      <c r="N1068" s="161"/>
      <c r="O1068" s="161"/>
      <c r="P1068" s="161"/>
      <c r="Q1068" s="161"/>
      <c r="R1068" s="162"/>
      <c r="S1068" s="162"/>
      <c r="T1068" s="162"/>
      <c r="U1068" s="162"/>
      <c r="V1068" s="162"/>
      <c r="W1068" s="162"/>
      <c r="X1068" s="162"/>
      <c r="Y1068" s="162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3" t="s">
        <v>1799</v>
      </c>
      <c r="D1069" s="164"/>
      <c r="E1069" s="165">
        <v>94.2</v>
      </c>
      <c r="F1069" s="162"/>
      <c r="G1069" s="162"/>
      <c r="H1069" s="162"/>
      <c r="I1069" s="162"/>
      <c r="J1069" s="162"/>
      <c r="K1069" s="162"/>
      <c r="L1069" s="162"/>
      <c r="M1069" s="162"/>
      <c r="N1069" s="161"/>
      <c r="O1069" s="161"/>
      <c r="P1069" s="161"/>
      <c r="Q1069" s="161"/>
      <c r="R1069" s="162"/>
      <c r="S1069" s="162"/>
      <c r="T1069" s="162"/>
      <c r="U1069" s="162"/>
      <c r="V1069" s="162"/>
      <c r="W1069" s="162"/>
      <c r="X1069" s="162"/>
      <c r="Y1069" s="162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3" t="s">
        <v>1802</v>
      </c>
      <c r="D1070" s="164"/>
      <c r="E1070" s="165"/>
      <c r="F1070" s="162"/>
      <c r="G1070" s="162"/>
      <c r="H1070" s="162"/>
      <c r="I1070" s="162"/>
      <c r="J1070" s="162"/>
      <c r="K1070" s="162"/>
      <c r="L1070" s="162"/>
      <c r="M1070" s="162"/>
      <c r="N1070" s="161"/>
      <c r="O1070" s="161"/>
      <c r="P1070" s="161"/>
      <c r="Q1070" s="161"/>
      <c r="R1070" s="162"/>
      <c r="S1070" s="162"/>
      <c r="T1070" s="162"/>
      <c r="U1070" s="162"/>
      <c r="V1070" s="162"/>
      <c r="W1070" s="162"/>
      <c r="X1070" s="162"/>
      <c r="Y1070" s="162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3" t="s">
        <v>1796</v>
      </c>
      <c r="D1071" s="164"/>
      <c r="E1071" s="165">
        <v>621.72</v>
      </c>
      <c r="F1071" s="162"/>
      <c r="G1071" s="162"/>
      <c r="H1071" s="162"/>
      <c r="I1071" s="162"/>
      <c r="J1071" s="162"/>
      <c r="K1071" s="162"/>
      <c r="L1071" s="162"/>
      <c r="M1071" s="162"/>
      <c r="N1071" s="161"/>
      <c r="O1071" s="161"/>
      <c r="P1071" s="161"/>
      <c r="Q1071" s="161"/>
      <c r="R1071" s="162"/>
      <c r="S1071" s="162"/>
      <c r="T1071" s="162"/>
      <c r="U1071" s="162"/>
      <c r="V1071" s="162"/>
      <c r="W1071" s="162"/>
      <c r="X1071" s="162"/>
      <c r="Y1071" s="162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3" t="s">
        <v>1797</v>
      </c>
      <c r="D1072" s="164"/>
      <c r="E1072" s="165">
        <v>127.17</v>
      </c>
      <c r="F1072" s="162"/>
      <c r="G1072" s="162"/>
      <c r="H1072" s="162"/>
      <c r="I1072" s="162"/>
      <c r="J1072" s="162"/>
      <c r="K1072" s="162"/>
      <c r="L1072" s="162"/>
      <c r="M1072" s="162"/>
      <c r="N1072" s="161"/>
      <c r="O1072" s="161"/>
      <c r="P1072" s="161"/>
      <c r="Q1072" s="161"/>
      <c r="R1072" s="162"/>
      <c r="S1072" s="162"/>
      <c r="T1072" s="162"/>
      <c r="U1072" s="162"/>
      <c r="V1072" s="162"/>
      <c r="W1072" s="162"/>
      <c r="X1072" s="162"/>
      <c r="Y1072" s="162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3" t="s">
        <v>1798</v>
      </c>
      <c r="D1073" s="164"/>
      <c r="E1073" s="165">
        <v>29.44</v>
      </c>
      <c r="F1073" s="162"/>
      <c r="G1073" s="162"/>
      <c r="H1073" s="162"/>
      <c r="I1073" s="162"/>
      <c r="J1073" s="162"/>
      <c r="K1073" s="162"/>
      <c r="L1073" s="162"/>
      <c r="M1073" s="162"/>
      <c r="N1073" s="161"/>
      <c r="O1073" s="161"/>
      <c r="P1073" s="161"/>
      <c r="Q1073" s="161"/>
      <c r="R1073" s="162"/>
      <c r="S1073" s="162"/>
      <c r="T1073" s="162"/>
      <c r="U1073" s="162"/>
      <c r="V1073" s="162"/>
      <c r="W1073" s="162"/>
      <c r="X1073" s="162"/>
      <c r="Y1073" s="162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3" t="s">
        <v>1799</v>
      </c>
      <c r="D1074" s="164"/>
      <c r="E1074" s="165">
        <v>94.2</v>
      </c>
      <c r="F1074" s="162"/>
      <c r="G1074" s="162"/>
      <c r="H1074" s="162"/>
      <c r="I1074" s="162"/>
      <c r="J1074" s="162"/>
      <c r="K1074" s="162"/>
      <c r="L1074" s="162"/>
      <c r="M1074" s="162"/>
      <c r="N1074" s="161"/>
      <c r="O1074" s="161"/>
      <c r="P1074" s="161"/>
      <c r="Q1074" s="161"/>
      <c r="R1074" s="162"/>
      <c r="S1074" s="162"/>
      <c r="T1074" s="162"/>
      <c r="U1074" s="162"/>
      <c r="V1074" s="162"/>
      <c r="W1074" s="162"/>
      <c r="X1074" s="162"/>
      <c r="Y1074" s="162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3" x14ac:dyDescent="0.2">
      <c r="A1075" s="158"/>
      <c r="B1075" s="159"/>
      <c r="C1075" s="193" t="s">
        <v>1803</v>
      </c>
      <c r="D1075" s="164"/>
      <c r="E1075" s="165"/>
      <c r="F1075" s="162"/>
      <c r="G1075" s="162"/>
      <c r="H1075" s="162"/>
      <c r="I1075" s="162"/>
      <c r="J1075" s="162"/>
      <c r="K1075" s="162"/>
      <c r="L1075" s="162"/>
      <c r="M1075" s="162"/>
      <c r="N1075" s="161"/>
      <c r="O1075" s="161"/>
      <c r="P1075" s="161"/>
      <c r="Q1075" s="161"/>
      <c r="R1075" s="162"/>
      <c r="S1075" s="162"/>
      <c r="T1075" s="162"/>
      <c r="U1075" s="162"/>
      <c r="V1075" s="162"/>
      <c r="W1075" s="162"/>
      <c r="X1075" s="162"/>
      <c r="Y1075" s="162"/>
      <c r="Z1075" s="151"/>
      <c r="AA1075" s="151"/>
      <c r="AB1075" s="151"/>
      <c r="AC1075" s="151"/>
      <c r="AD1075" s="151"/>
      <c r="AE1075" s="151"/>
      <c r="AF1075" s="151"/>
      <c r="AG1075" s="151" t="s">
        <v>327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3" x14ac:dyDescent="0.2">
      <c r="A1076" s="158"/>
      <c r="B1076" s="159"/>
      <c r="C1076" s="193" t="s">
        <v>1804</v>
      </c>
      <c r="D1076" s="164"/>
      <c r="E1076" s="165">
        <v>640.55999999999995</v>
      </c>
      <c r="F1076" s="162"/>
      <c r="G1076" s="162"/>
      <c r="H1076" s="162"/>
      <c r="I1076" s="162"/>
      <c r="J1076" s="162"/>
      <c r="K1076" s="162"/>
      <c r="L1076" s="162"/>
      <c r="M1076" s="162"/>
      <c r="N1076" s="161"/>
      <c r="O1076" s="161"/>
      <c r="P1076" s="161"/>
      <c r="Q1076" s="161"/>
      <c r="R1076" s="162"/>
      <c r="S1076" s="162"/>
      <c r="T1076" s="162"/>
      <c r="U1076" s="162"/>
      <c r="V1076" s="162"/>
      <c r="W1076" s="162"/>
      <c r="X1076" s="162"/>
      <c r="Y1076" s="162"/>
      <c r="Z1076" s="151"/>
      <c r="AA1076" s="151"/>
      <c r="AB1076" s="151"/>
      <c r="AC1076" s="151"/>
      <c r="AD1076" s="151"/>
      <c r="AE1076" s="151"/>
      <c r="AF1076" s="151"/>
      <c r="AG1076" s="151" t="s">
        <v>327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3" x14ac:dyDescent="0.2">
      <c r="A1077" s="158"/>
      <c r="B1077" s="159"/>
      <c r="C1077" s="193" t="s">
        <v>1793</v>
      </c>
      <c r="D1077" s="164"/>
      <c r="E1077" s="165">
        <v>63.59</v>
      </c>
      <c r="F1077" s="162"/>
      <c r="G1077" s="162"/>
      <c r="H1077" s="162"/>
      <c r="I1077" s="162"/>
      <c r="J1077" s="162"/>
      <c r="K1077" s="162"/>
      <c r="L1077" s="162"/>
      <c r="M1077" s="162"/>
      <c r="N1077" s="161"/>
      <c r="O1077" s="161"/>
      <c r="P1077" s="161"/>
      <c r="Q1077" s="161"/>
      <c r="R1077" s="162"/>
      <c r="S1077" s="162"/>
      <c r="T1077" s="162"/>
      <c r="U1077" s="162"/>
      <c r="V1077" s="162"/>
      <c r="W1077" s="162"/>
      <c r="X1077" s="162"/>
      <c r="Y1077" s="162"/>
      <c r="Z1077" s="151"/>
      <c r="AA1077" s="151"/>
      <c r="AB1077" s="151"/>
      <c r="AC1077" s="151"/>
      <c r="AD1077" s="151"/>
      <c r="AE1077" s="151"/>
      <c r="AF1077" s="151"/>
      <c r="AG1077" s="151" t="s">
        <v>327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193" t="s">
        <v>1794</v>
      </c>
      <c r="D1078" s="164"/>
      <c r="E1078" s="165">
        <v>14.72</v>
      </c>
      <c r="F1078" s="162"/>
      <c r="G1078" s="162"/>
      <c r="H1078" s="162"/>
      <c r="I1078" s="162"/>
      <c r="J1078" s="162"/>
      <c r="K1078" s="162"/>
      <c r="L1078" s="162"/>
      <c r="M1078" s="162"/>
      <c r="N1078" s="161"/>
      <c r="O1078" s="161"/>
      <c r="P1078" s="161"/>
      <c r="Q1078" s="161"/>
      <c r="R1078" s="162"/>
      <c r="S1078" s="162"/>
      <c r="T1078" s="162"/>
      <c r="U1078" s="162"/>
      <c r="V1078" s="162"/>
      <c r="W1078" s="162"/>
      <c r="X1078" s="162"/>
      <c r="Y1078" s="162"/>
      <c r="Z1078" s="151"/>
      <c r="AA1078" s="151"/>
      <c r="AB1078" s="151"/>
      <c r="AC1078" s="151"/>
      <c r="AD1078" s="151"/>
      <c r="AE1078" s="151"/>
      <c r="AF1078" s="151"/>
      <c r="AG1078" s="151" t="s">
        <v>327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193" t="s">
        <v>1799</v>
      </c>
      <c r="D1079" s="164"/>
      <c r="E1079" s="165">
        <v>94.2</v>
      </c>
      <c r="F1079" s="162"/>
      <c r="G1079" s="162"/>
      <c r="H1079" s="162"/>
      <c r="I1079" s="162"/>
      <c r="J1079" s="162"/>
      <c r="K1079" s="162"/>
      <c r="L1079" s="162"/>
      <c r="M1079" s="162"/>
      <c r="N1079" s="161"/>
      <c r="O1079" s="161"/>
      <c r="P1079" s="161"/>
      <c r="Q1079" s="161"/>
      <c r="R1079" s="162"/>
      <c r="S1079" s="162"/>
      <c r="T1079" s="162"/>
      <c r="U1079" s="162"/>
      <c r="V1079" s="162"/>
      <c r="W1079" s="162"/>
      <c r="X1079" s="162"/>
      <c r="Y1079" s="162"/>
      <c r="Z1079" s="151"/>
      <c r="AA1079" s="151"/>
      <c r="AB1079" s="151"/>
      <c r="AC1079" s="151"/>
      <c r="AD1079" s="151"/>
      <c r="AE1079" s="151"/>
      <c r="AF1079" s="151"/>
      <c r="AG1079" s="151" t="s">
        <v>327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 x14ac:dyDescent="0.2">
      <c r="A1080" s="183">
        <v>140</v>
      </c>
      <c r="B1080" s="184" t="s">
        <v>1805</v>
      </c>
      <c r="C1080" s="192" t="s">
        <v>1806</v>
      </c>
      <c r="D1080" s="185" t="s">
        <v>318</v>
      </c>
      <c r="E1080" s="186">
        <v>12</v>
      </c>
      <c r="F1080" s="187"/>
      <c r="G1080" s="188">
        <f>ROUND(E1080*F1080,2)</f>
        <v>0</v>
      </c>
      <c r="H1080" s="187"/>
      <c r="I1080" s="188">
        <f>ROUND(E1080*H1080,2)</f>
        <v>0</v>
      </c>
      <c r="J1080" s="187"/>
      <c r="K1080" s="188">
        <f>ROUND(E1080*J1080,2)</f>
        <v>0</v>
      </c>
      <c r="L1080" s="188">
        <v>21</v>
      </c>
      <c r="M1080" s="188">
        <f>G1080*(1+L1080/100)</f>
        <v>0</v>
      </c>
      <c r="N1080" s="186">
        <v>0</v>
      </c>
      <c r="O1080" s="186">
        <f>ROUND(E1080*N1080,2)</f>
        <v>0</v>
      </c>
      <c r="P1080" s="186">
        <v>0</v>
      </c>
      <c r="Q1080" s="186">
        <f>ROUND(E1080*P1080,2)</f>
        <v>0</v>
      </c>
      <c r="R1080" s="188"/>
      <c r="S1080" s="188" t="s">
        <v>403</v>
      </c>
      <c r="T1080" s="189" t="s">
        <v>404</v>
      </c>
      <c r="U1080" s="162">
        <v>0</v>
      </c>
      <c r="V1080" s="162">
        <f>ROUND(E1080*U1080,2)</f>
        <v>0</v>
      </c>
      <c r="W1080" s="162"/>
      <c r="X1080" s="162" t="s">
        <v>321</v>
      </c>
      <c r="Y1080" s="162" t="s">
        <v>322</v>
      </c>
      <c r="Z1080" s="151"/>
      <c r="AA1080" s="151"/>
      <c r="AB1080" s="151"/>
      <c r="AC1080" s="151"/>
      <c r="AD1080" s="151"/>
      <c r="AE1080" s="151"/>
      <c r="AF1080" s="151"/>
      <c r="AG1080" s="151" t="s">
        <v>323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2" x14ac:dyDescent="0.2">
      <c r="A1081" s="158"/>
      <c r="B1081" s="159"/>
      <c r="C1081" s="280" t="s">
        <v>1807</v>
      </c>
      <c r="D1081" s="281"/>
      <c r="E1081" s="281"/>
      <c r="F1081" s="281"/>
      <c r="G1081" s="281"/>
      <c r="H1081" s="162"/>
      <c r="I1081" s="162"/>
      <c r="J1081" s="162"/>
      <c r="K1081" s="162"/>
      <c r="L1081" s="162"/>
      <c r="M1081" s="162"/>
      <c r="N1081" s="161"/>
      <c r="O1081" s="161"/>
      <c r="P1081" s="161"/>
      <c r="Q1081" s="161"/>
      <c r="R1081" s="162"/>
      <c r="S1081" s="162"/>
      <c r="T1081" s="162"/>
      <c r="U1081" s="162"/>
      <c r="V1081" s="162"/>
      <c r="W1081" s="162"/>
      <c r="X1081" s="162"/>
      <c r="Y1081" s="162"/>
      <c r="Z1081" s="151"/>
      <c r="AA1081" s="151"/>
      <c r="AB1081" s="151"/>
      <c r="AC1081" s="151"/>
      <c r="AD1081" s="151"/>
      <c r="AE1081" s="151"/>
      <c r="AF1081" s="151"/>
      <c r="AG1081" s="151" t="s">
        <v>344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82" t="s">
        <v>1808</v>
      </c>
      <c r="D1082" s="283"/>
      <c r="E1082" s="283"/>
      <c r="F1082" s="283"/>
      <c r="G1082" s="283"/>
      <c r="H1082" s="162"/>
      <c r="I1082" s="162"/>
      <c r="J1082" s="162"/>
      <c r="K1082" s="162"/>
      <c r="L1082" s="162"/>
      <c r="M1082" s="162"/>
      <c r="N1082" s="161"/>
      <c r="O1082" s="161"/>
      <c r="P1082" s="161"/>
      <c r="Q1082" s="161"/>
      <c r="R1082" s="162"/>
      <c r="S1082" s="162"/>
      <c r="T1082" s="162"/>
      <c r="U1082" s="162"/>
      <c r="V1082" s="162"/>
      <c r="W1082" s="162"/>
      <c r="X1082" s="162"/>
      <c r="Y1082" s="162"/>
      <c r="Z1082" s="151"/>
      <c r="AA1082" s="151"/>
      <c r="AB1082" s="151"/>
      <c r="AC1082" s="151"/>
      <c r="AD1082" s="151"/>
      <c r="AE1082" s="151"/>
      <c r="AF1082" s="151"/>
      <c r="AG1082" s="151" t="s">
        <v>344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82" t="s">
        <v>1809</v>
      </c>
      <c r="D1083" s="283"/>
      <c r="E1083" s="283"/>
      <c r="F1083" s="283"/>
      <c r="G1083" s="283"/>
      <c r="H1083" s="162"/>
      <c r="I1083" s="162"/>
      <c r="J1083" s="162"/>
      <c r="K1083" s="162"/>
      <c r="L1083" s="162"/>
      <c r="M1083" s="162"/>
      <c r="N1083" s="161"/>
      <c r="O1083" s="161"/>
      <c r="P1083" s="161"/>
      <c r="Q1083" s="161"/>
      <c r="R1083" s="162"/>
      <c r="S1083" s="162"/>
      <c r="T1083" s="162"/>
      <c r="U1083" s="162"/>
      <c r="V1083" s="162"/>
      <c r="W1083" s="162"/>
      <c r="X1083" s="162"/>
      <c r="Y1083" s="162"/>
      <c r="Z1083" s="151"/>
      <c r="AA1083" s="151"/>
      <c r="AB1083" s="151"/>
      <c r="AC1083" s="151"/>
      <c r="AD1083" s="151"/>
      <c r="AE1083" s="151"/>
      <c r="AF1083" s="151"/>
      <c r="AG1083" s="151" t="s">
        <v>344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82" t="s">
        <v>1810</v>
      </c>
      <c r="D1084" s="283"/>
      <c r="E1084" s="283"/>
      <c r="F1084" s="283"/>
      <c r="G1084" s="283"/>
      <c r="H1084" s="162"/>
      <c r="I1084" s="162"/>
      <c r="J1084" s="162"/>
      <c r="K1084" s="162"/>
      <c r="L1084" s="162"/>
      <c r="M1084" s="162"/>
      <c r="N1084" s="161"/>
      <c r="O1084" s="161"/>
      <c r="P1084" s="161"/>
      <c r="Q1084" s="161"/>
      <c r="R1084" s="162"/>
      <c r="S1084" s="162"/>
      <c r="T1084" s="162"/>
      <c r="U1084" s="162"/>
      <c r="V1084" s="162"/>
      <c r="W1084" s="162"/>
      <c r="X1084" s="162"/>
      <c r="Y1084" s="162"/>
      <c r="Z1084" s="151"/>
      <c r="AA1084" s="151"/>
      <c r="AB1084" s="151"/>
      <c r="AC1084" s="151"/>
      <c r="AD1084" s="151"/>
      <c r="AE1084" s="151"/>
      <c r="AF1084" s="151"/>
      <c r="AG1084" s="151" t="s">
        <v>344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82" t="s">
        <v>1811</v>
      </c>
      <c r="D1085" s="283"/>
      <c r="E1085" s="283"/>
      <c r="F1085" s="283"/>
      <c r="G1085" s="283"/>
      <c r="H1085" s="162"/>
      <c r="I1085" s="162"/>
      <c r="J1085" s="162"/>
      <c r="K1085" s="162"/>
      <c r="L1085" s="162"/>
      <c r="M1085" s="162"/>
      <c r="N1085" s="161"/>
      <c r="O1085" s="161"/>
      <c r="P1085" s="161"/>
      <c r="Q1085" s="161"/>
      <c r="R1085" s="162"/>
      <c r="S1085" s="162"/>
      <c r="T1085" s="162"/>
      <c r="U1085" s="162"/>
      <c r="V1085" s="162"/>
      <c r="W1085" s="162"/>
      <c r="X1085" s="162"/>
      <c r="Y1085" s="162"/>
      <c r="Z1085" s="151"/>
      <c r="AA1085" s="151"/>
      <c r="AB1085" s="151"/>
      <c r="AC1085" s="151"/>
      <c r="AD1085" s="151"/>
      <c r="AE1085" s="151"/>
      <c r="AF1085" s="151"/>
      <c r="AG1085" s="151" t="s">
        <v>344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82" t="s">
        <v>1812</v>
      </c>
      <c r="D1086" s="283"/>
      <c r="E1086" s="283"/>
      <c r="F1086" s="283"/>
      <c r="G1086" s="283"/>
      <c r="H1086" s="162"/>
      <c r="I1086" s="162"/>
      <c r="J1086" s="162"/>
      <c r="K1086" s="162"/>
      <c r="L1086" s="162"/>
      <c r="M1086" s="162"/>
      <c r="N1086" s="161"/>
      <c r="O1086" s="161"/>
      <c r="P1086" s="161"/>
      <c r="Q1086" s="161"/>
      <c r="R1086" s="162"/>
      <c r="S1086" s="162"/>
      <c r="T1086" s="162"/>
      <c r="U1086" s="162"/>
      <c r="V1086" s="162"/>
      <c r="W1086" s="162"/>
      <c r="X1086" s="162"/>
      <c r="Y1086" s="162"/>
      <c r="Z1086" s="151"/>
      <c r="AA1086" s="151"/>
      <c r="AB1086" s="151"/>
      <c r="AC1086" s="151"/>
      <c r="AD1086" s="151"/>
      <c r="AE1086" s="151"/>
      <c r="AF1086" s="151"/>
      <c r="AG1086" s="151" t="s">
        <v>344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3" x14ac:dyDescent="0.2">
      <c r="A1087" s="158"/>
      <c r="B1087" s="159"/>
      <c r="C1087" s="282" t="s">
        <v>1813</v>
      </c>
      <c r="D1087" s="283"/>
      <c r="E1087" s="283"/>
      <c r="F1087" s="283"/>
      <c r="G1087" s="283"/>
      <c r="H1087" s="162"/>
      <c r="I1087" s="162"/>
      <c r="J1087" s="162"/>
      <c r="K1087" s="162"/>
      <c r="L1087" s="162"/>
      <c r="M1087" s="162"/>
      <c r="N1087" s="161"/>
      <c r="O1087" s="161"/>
      <c r="P1087" s="161"/>
      <c r="Q1087" s="161"/>
      <c r="R1087" s="162"/>
      <c r="S1087" s="162"/>
      <c r="T1087" s="162"/>
      <c r="U1087" s="162"/>
      <c r="V1087" s="162"/>
      <c r="W1087" s="162"/>
      <c r="X1087" s="162"/>
      <c r="Y1087" s="162"/>
      <c r="Z1087" s="151"/>
      <c r="AA1087" s="151"/>
      <c r="AB1087" s="151"/>
      <c r="AC1087" s="151"/>
      <c r="AD1087" s="151"/>
      <c r="AE1087" s="151"/>
      <c r="AF1087" s="151"/>
      <c r="AG1087" s="151" t="s">
        <v>344</v>
      </c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3" x14ac:dyDescent="0.2">
      <c r="A1088" s="158"/>
      <c r="B1088" s="159"/>
      <c r="C1088" s="282" t="s">
        <v>1814</v>
      </c>
      <c r="D1088" s="283"/>
      <c r="E1088" s="283"/>
      <c r="F1088" s="283"/>
      <c r="G1088" s="283"/>
      <c r="H1088" s="162"/>
      <c r="I1088" s="162"/>
      <c r="J1088" s="162"/>
      <c r="K1088" s="162"/>
      <c r="L1088" s="162"/>
      <c r="M1088" s="162"/>
      <c r="N1088" s="161"/>
      <c r="O1088" s="161"/>
      <c r="P1088" s="161"/>
      <c r="Q1088" s="161"/>
      <c r="R1088" s="162"/>
      <c r="S1088" s="162"/>
      <c r="T1088" s="162"/>
      <c r="U1088" s="162"/>
      <c r="V1088" s="162"/>
      <c r="W1088" s="162"/>
      <c r="X1088" s="162"/>
      <c r="Y1088" s="162"/>
      <c r="Z1088" s="151"/>
      <c r="AA1088" s="151"/>
      <c r="AB1088" s="151"/>
      <c r="AC1088" s="151"/>
      <c r="AD1088" s="151"/>
      <c r="AE1088" s="151"/>
      <c r="AF1088" s="151"/>
      <c r="AG1088" s="151" t="s">
        <v>344</v>
      </c>
      <c r="AH1088" s="151"/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3" x14ac:dyDescent="0.2">
      <c r="A1089" s="158"/>
      <c r="B1089" s="159"/>
      <c r="C1089" s="282" t="s">
        <v>1815</v>
      </c>
      <c r="D1089" s="283"/>
      <c r="E1089" s="283"/>
      <c r="F1089" s="283"/>
      <c r="G1089" s="283"/>
      <c r="H1089" s="162"/>
      <c r="I1089" s="162"/>
      <c r="J1089" s="162"/>
      <c r="K1089" s="162"/>
      <c r="L1089" s="162"/>
      <c r="M1089" s="162"/>
      <c r="N1089" s="161"/>
      <c r="O1089" s="161"/>
      <c r="P1089" s="161"/>
      <c r="Q1089" s="161"/>
      <c r="R1089" s="162"/>
      <c r="S1089" s="162"/>
      <c r="T1089" s="162"/>
      <c r="U1089" s="162"/>
      <c r="V1089" s="162"/>
      <c r="W1089" s="162"/>
      <c r="X1089" s="162"/>
      <c r="Y1089" s="162"/>
      <c r="Z1089" s="151"/>
      <c r="AA1089" s="151"/>
      <c r="AB1089" s="151"/>
      <c r="AC1089" s="151"/>
      <c r="AD1089" s="151"/>
      <c r="AE1089" s="151"/>
      <c r="AF1089" s="151"/>
      <c r="AG1089" s="151" t="s">
        <v>344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3" x14ac:dyDescent="0.2">
      <c r="A1090" s="158"/>
      <c r="B1090" s="159"/>
      <c r="C1090" s="282" t="s">
        <v>1816</v>
      </c>
      <c r="D1090" s="283"/>
      <c r="E1090" s="283"/>
      <c r="F1090" s="283"/>
      <c r="G1090" s="283"/>
      <c r="H1090" s="162"/>
      <c r="I1090" s="162"/>
      <c r="J1090" s="162"/>
      <c r="K1090" s="162"/>
      <c r="L1090" s="162"/>
      <c r="M1090" s="162"/>
      <c r="N1090" s="161"/>
      <c r="O1090" s="161"/>
      <c r="P1090" s="161"/>
      <c r="Q1090" s="161"/>
      <c r="R1090" s="162"/>
      <c r="S1090" s="162"/>
      <c r="T1090" s="162"/>
      <c r="U1090" s="162"/>
      <c r="V1090" s="162"/>
      <c r="W1090" s="162"/>
      <c r="X1090" s="162"/>
      <c r="Y1090" s="162"/>
      <c r="Z1090" s="151"/>
      <c r="AA1090" s="151"/>
      <c r="AB1090" s="151"/>
      <c r="AC1090" s="151"/>
      <c r="AD1090" s="151"/>
      <c r="AE1090" s="151"/>
      <c r="AF1090" s="151"/>
      <c r="AG1090" s="151" t="s">
        <v>344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3" x14ac:dyDescent="0.2">
      <c r="A1091" s="158"/>
      <c r="B1091" s="159"/>
      <c r="C1091" s="282" t="s">
        <v>859</v>
      </c>
      <c r="D1091" s="283"/>
      <c r="E1091" s="283"/>
      <c r="F1091" s="283"/>
      <c r="G1091" s="283"/>
      <c r="H1091" s="162"/>
      <c r="I1091" s="162"/>
      <c r="J1091" s="162"/>
      <c r="K1091" s="162"/>
      <c r="L1091" s="162"/>
      <c r="M1091" s="162"/>
      <c r="N1091" s="161"/>
      <c r="O1091" s="161"/>
      <c r="P1091" s="161"/>
      <c r="Q1091" s="161"/>
      <c r="R1091" s="162"/>
      <c r="S1091" s="162"/>
      <c r="T1091" s="162"/>
      <c r="U1091" s="162"/>
      <c r="V1091" s="162"/>
      <c r="W1091" s="162"/>
      <c r="X1091" s="162"/>
      <c r="Y1091" s="162"/>
      <c r="Z1091" s="151"/>
      <c r="AA1091" s="151"/>
      <c r="AB1091" s="151"/>
      <c r="AC1091" s="151"/>
      <c r="AD1091" s="151"/>
      <c r="AE1091" s="151"/>
      <c r="AF1091" s="151"/>
      <c r="AG1091" s="151" t="s">
        <v>344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2" x14ac:dyDescent="0.2">
      <c r="A1092" s="158"/>
      <c r="B1092" s="159"/>
      <c r="C1092" s="193" t="s">
        <v>1817</v>
      </c>
      <c r="D1092" s="164"/>
      <c r="E1092" s="165"/>
      <c r="F1092" s="162"/>
      <c r="G1092" s="162"/>
      <c r="H1092" s="162"/>
      <c r="I1092" s="162"/>
      <c r="J1092" s="162"/>
      <c r="K1092" s="162"/>
      <c r="L1092" s="162"/>
      <c r="M1092" s="162"/>
      <c r="N1092" s="161"/>
      <c r="O1092" s="161"/>
      <c r="P1092" s="161"/>
      <c r="Q1092" s="161"/>
      <c r="R1092" s="162"/>
      <c r="S1092" s="162"/>
      <c r="T1092" s="162"/>
      <c r="U1092" s="162"/>
      <c r="V1092" s="162"/>
      <c r="W1092" s="162"/>
      <c r="X1092" s="162"/>
      <c r="Y1092" s="162"/>
      <c r="Z1092" s="151"/>
      <c r="AA1092" s="151"/>
      <c r="AB1092" s="151"/>
      <c r="AC1092" s="151"/>
      <c r="AD1092" s="151"/>
      <c r="AE1092" s="151"/>
      <c r="AF1092" s="151"/>
      <c r="AG1092" s="151" t="s">
        <v>327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193" t="s">
        <v>1818</v>
      </c>
      <c r="D1093" s="164"/>
      <c r="E1093" s="165">
        <v>12</v>
      </c>
      <c r="F1093" s="162"/>
      <c r="G1093" s="162"/>
      <c r="H1093" s="162"/>
      <c r="I1093" s="162"/>
      <c r="J1093" s="162"/>
      <c r="K1093" s="162"/>
      <c r="L1093" s="162"/>
      <c r="M1093" s="162"/>
      <c r="N1093" s="161"/>
      <c r="O1093" s="161"/>
      <c r="P1093" s="161"/>
      <c r="Q1093" s="161"/>
      <c r="R1093" s="162"/>
      <c r="S1093" s="162"/>
      <c r="T1093" s="162"/>
      <c r="U1093" s="162"/>
      <c r="V1093" s="162"/>
      <c r="W1093" s="162"/>
      <c r="X1093" s="162"/>
      <c r="Y1093" s="162"/>
      <c r="Z1093" s="151"/>
      <c r="AA1093" s="151"/>
      <c r="AB1093" s="151"/>
      <c r="AC1093" s="151"/>
      <c r="AD1093" s="151"/>
      <c r="AE1093" s="151"/>
      <c r="AF1093" s="151"/>
      <c r="AG1093" s="151" t="s">
        <v>327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 x14ac:dyDescent="0.2">
      <c r="A1094" s="183">
        <v>141</v>
      </c>
      <c r="B1094" s="184" t="s">
        <v>1819</v>
      </c>
      <c r="C1094" s="192" t="s">
        <v>1820</v>
      </c>
      <c r="D1094" s="185" t="s">
        <v>318</v>
      </c>
      <c r="E1094" s="186">
        <v>2</v>
      </c>
      <c r="F1094" s="187"/>
      <c r="G1094" s="188">
        <f>ROUND(E1094*F1094,2)</f>
        <v>0</v>
      </c>
      <c r="H1094" s="187"/>
      <c r="I1094" s="188">
        <f>ROUND(E1094*H1094,2)</f>
        <v>0</v>
      </c>
      <c r="J1094" s="187"/>
      <c r="K1094" s="188">
        <f>ROUND(E1094*J1094,2)</f>
        <v>0</v>
      </c>
      <c r="L1094" s="188">
        <v>21</v>
      </c>
      <c r="M1094" s="188">
        <f>G1094*(1+L1094/100)</f>
        <v>0</v>
      </c>
      <c r="N1094" s="186">
        <v>0</v>
      </c>
      <c r="O1094" s="186">
        <f>ROUND(E1094*N1094,2)</f>
        <v>0</v>
      </c>
      <c r="P1094" s="186">
        <v>0</v>
      </c>
      <c r="Q1094" s="186">
        <f>ROUND(E1094*P1094,2)</f>
        <v>0</v>
      </c>
      <c r="R1094" s="188"/>
      <c r="S1094" s="188" t="s">
        <v>403</v>
      </c>
      <c r="T1094" s="189" t="s">
        <v>404</v>
      </c>
      <c r="U1094" s="162">
        <v>0</v>
      </c>
      <c r="V1094" s="162">
        <f>ROUND(E1094*U1094,2)</f>
        <v>0</v>
      </c>
      <c r="W1094" s="162"/>
      <c r="X1094" s="162" t="s">
        <v>321</v>
      </c>
      <c r="Y1094" s="162" t="s">
        <v>322</v>
      </c>
      <c r="Z1094" s="151"/>
      <c r="AA1094" s="151"/>
      <c r="AB1094" s="151"/>
      <c r="AC1094" s="151"/>
      <c r="AD1094" s="151"/>
      <c r="AE1094" s="151"/>
      <c r="AF1094" s="151"/>
      <c r="AG1094" s="151" t="s">
        <v>323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2" x14ac:dyDescent="0.2">
      <c r="A1095" s="158"/>
      <c r="B1095" s="159"/>
      <c r="C1095" s="280" t="s">
        <v>1807</v>
      </c>
      <c r="D1095" s="281"/>
      <c r="E1095" s="281"/>
      <c r="F1095" s="281"/>
      <c r="G1095" s="281"/>
      <c r="H1095" s="162"/>
      <c r="I1095" s="162"/>
      <c r="J1095" s="162"/>
      <c r="K1095" s="162"/>
      <c r="L1095" s="162"/>
      <c r="M1095" s="162"/>
      <c r="N1095" s="161"/>
      <c r="O1095" s="161"/>
      <c r="P1095" s="161"/>
      <c r="Q1095" s="161"/>
      <c r="R1095" s="162"/>
      <c r="S1095" s="162"/>
      <c r="T1095" s="162"/>
      <c r="U1095" s="162"/>
      <c r="V1095" s="162"/>
      <c r="W1095" s="162"/>
      <c r="X1095" s="162"/>
      <c r="Y1095" s="162"/>
      <c r="Z1095" s="151"/>
      <c r="AA1095" s="151"/>
      <c r="AB1095" s="151"/>
      <c r="AC1095" s="151"/>
      <c r="AD1095" s="151"/>
      <c r="AE1095" s="151"/>
      <c r="AF1095" s="151"/>
      <c r="AG1095" s="151" t="s">
        <v>344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82" t="s">
        <v>1808</v>
      </c>
      <c r="D1096" s="283"/>
      <c r="E1096" s="283"/>
      <c r="F1096" s="283"/>
      <c r="G1096" s="283"/>
      <c r="H1096" s="162"/>
      <c r="I1096" s="162"/>
      <c r="J1096" s="162"/>
      <c r="K1096" s="162"/>
      <c r="L1096" s="162"/>
      <c r="M1096" s="162"/>
      <c r="N1096" s="161"/>
      <c r="O1096" s="161"/>
      <c r="P1096" s="161"/>
      <c r="Q1096" s="161"/>
      <c r="R1096" s="162"/>
      <c r="S1096" s="162"/>
      <c r="T1096" s="162"/>
      <c r="U1096" s="162"/>
      <c r="V1096" s="162"/>
      <c r="W1096" s="162"/>
      <c r="X1096" s="162"/>
      <c r="Y1096" s="162"/>
      <c r="Z1096" s="151"/>
      <c r="AA1096" s="151"/>
      <c r="AB1096" s="151"/>
      <c r="AC1096" s="151"/>
      <c r="AD1096" s="151"/>
      <c r="AE1096" s="151"/>
      <c r="AF1096" s="151"/>
      <c r="AG1096" s="151" t="s">
        <v>344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82" t="s">
        <v>1809</v>
      </c>
      <c r="D1097" s="283"/>
      <c r="E1097" s="283"/>
      <c r="F1097" s="283"/>
      <c r="G1097" s="283"/>
      <c r="H1097" s="162"/>
      <c r="I1097" s="162"/>
      <c r="J1097" s="162"/>
      <c r="K1097" s="162"/>
      <c r="L1097" s="162"/>
      <c r="M1097" s="162"/>
      <c r="N1097" s="161"/>
      <c r="O1097" s="161"/>
      <c r="P1097" s="161"/>
      <c r="Q1097" s="161"/>
      <c r="R1097" s="162"/>
      <c r="S1097" s="162"/>
      <c r="T1097" s="162"/>
      <c r="U1097" s="162"/>
      <c r="V1097" s="162"/>
      <c r="W1097" s="162"/>
      <c r="X1097" s="162"/>
      <c r="Y1097" s="162"/>
      <c r="Z1097" s="151"/>
      <c r="AA1097" s="151"/>
      <c r="AB1097" s="151"/>
      <c r="AC1097" s="151"/>
      <c r="AD1097" s="151"/>
      <c r="AE1097" s="151"/>
      <c r="AF1097" s="151"/>
      <c r="AG1097" s="151" t="s">
        <v>344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82" t="s">
        <v>1821</v>
      </c>
      <c r="D1098" s="283"/>
      <c r="E1098" s="283"/>
      <c r="F1098" s="283"/>
      <c r="G1098" s="283"/>
      <c r="H1098" s="162"/>
      <c r="I1098" s="162"/>
      <c r="J1098" s="162"/>
      <c r="K1098" s="162"/>
      <c r="L1098" s="162"/>
      <c r="M1098" s="162"/>
      <c r="N1098" s="161"/>
      <c r="O1098" s="161"/>
      <c r="P1098" s="161"/>
      <c r="Q1098" s="161"/>
      <c r="R1098" s="162"/>
      <c r="S1098" s="162"/>
      <c r="T1098" s="162"/>
      <c r="U1098" s="162"/>
      <c r="V1098" s="162"/>
      <c r="W1098" s="162"/>
      <c r="X1098" s="162"/>
      <c r="Y1098" s="162"/>
      <c r="Z1098" s="151"/>
      <c r="AA1098" s="151"/>
      <c r="AB1098" s="151"/>
      <c r="AC1098" s="151"/>
      <c r="AD1098" s="151"/>
      <c r="AE1098" s="151"/>
      <c r="AF1098" s="151"/>
      <c r="AG1098" s="151" t="s">
        <v>344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3" x14ac:dyDescent="0.2">
      <c r="A1099" s="158"/>
      <c r="B1099" s="159"/>
      <c r="C1099" s="282" t="s">
        <v>1812</v>
      </c>
      <c r="D1099" s="283"/>
      <c r="E1099" s="283"/>
      <c r="F1099" s="283"/>
      <c r="G1099" s="283"/>
      <c r="H1099" s="162"/>
      <c r="I1099" s="162"/>
      <c r="J1099" s="162"/>
      <c r="K1099" s="162"/>
      <c r="L1099" s="162"/>
      <c r="M1099" s="162"/>
      <c r="N1099" s="161"/>
      <c r="O1099" s="161"/>
      <c r="P1099" s="161"/>
      <c r="Q1099" s="161"/>
      <c r="R1099" s="162"/>
      <c r="S1099" s="162"/>
      <c r="T1099" s="162"/>
      <c r="U1099" s="162"/>
      <c r="V1099" s="162"/>
      <c r="W1099" s="162"/>
      <c r="X1099" s="162"/>
      <c r="Y1099" s="162"/>
      <c r="Z1099" s="151"/>
      <c r="AA1099" s="151"/>
      <c r="AB1099" s="151"/>
      <c r="AC1099" s="151"/>
      <c r="AD1099" s="151"/>
      <c r="AE1099" s="151"/>
      <c r="AF1099" s="151"/>
      <c r="AG1099" s="151" t="s">
        <v>344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3" x14ac:dyDescent="0.2">
      <c r="A1100" s="158"/>
      <c r="B1100" s="159"/>
      <c r="C1100" s="282" t="s">
        <v>1813</v>
      </c>
      <c r="D1100" s="283"/>
      <c r="E1100" s="283"/>
      <c r="F1100" s="283"/>
      <c r="G1100" s="283"/>
      <c r="H1100" s="162"/>
      <c r="I1100" s="162"/>
      <c r="J1100" s="162"/>
      <c r="K1100" s="162"/>
      <c r="L1100" s="162"/>
      <c r="M1100" s="162"/>
      <c r="N1100" s="161"/>
      <c r="O1100" s="161"/>
      <c r="P1100" s="161"/>
      <c r="Q1100" s="161"/>
      <c r="R1100" s="162"/>
      <c r="S1100" s="162"/>
      <c r="T1100" s="162"/>
      <c r="U1100" s="162"/>
      <c r="V1100" s="162"/>
      <c r="W1100" s="162"/>
      <c r="X1100" s="162"/>
      <c r="Y1100" s="162"/>
      <c r="Z1100" s="151"/>
      <c r="AA1100" s="151"/>
      <c r="AB1100" s="151"/>
      <c r="AC1100" s="151"/>
      <c r="AD1100" s="151"/>
      <c r="AE1100" s="151"/>
      <c r="AF1100" s="151"/>
      <c r="AG1100" s="151" t="s">
        <v>344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3" x14ac:dyDescent="0.2">
      <c r="A1101" s="158"/>
      <c r="B1101" s="159"/>
      <c r="C1101" s="282" t="s">
        <v>1822</v>
      </c>
      <c r="D1101" s="283"/>
      <c r="E1101" s="283"/>
      <c r="F1101" s="283"/>
      <c r="G1101" s="283"/>
      <c r="H1101" s="162"/>
      <c r="I1101" s="162"/>
      <c r="J1101" s="162"/>
      <c r="K1101" s="162"/>
      <c r="L1101" s="162"/>
      <c r="M1101" s="162"/>
      <c r="N1101" s="161"/>
      <c r="O1101" s="161"/>
      <c r="P1101" s="161"/>
      <c r="Q1101" s="161"/>
      <c r="R1101" s="162"/>
      <c r="S1101" s="162"/>
      <c r="T1101" s="162"/>
      <c r="U1101" s="162"/>
      <c r="V1101" s="162"/>
      <c r="W1101" s="162"/>
      <c r="X1101" s="162"/>
      <c r="Y1101" s="162"/>
      <c r="Z1101" s="151"/>
      <c r="AA1101" s="151"/>
      <c r="AB1101" s="151"/>
      <c r="AC1101" s="151"/>
      <c r="AD1101" s="151"/>
      <c r="AE1101" s="151"/>
      <c r="AF1101" s="151"/>
      <c r="AG1101" s="151" t="s">
        <v>344</v>
      </c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3" x14ac:dyDescent="0.2">
      <c r="A1102" s="158"/>
      <c r="B1102" s="159"/>
      <c r="C1102" s="282" t="s">
        <v>1816</v>
      </c>
      <c r="D1102" s="283"/>
      <c r="E1102" s="283"/>
      <c r="F1102" s="283"/>
      <c r="G1102" s="283"/>
      <c r="H1102" s="162"/>
      <c r="I1102" s="162"/>
      <c r="J1102" s="162"/>
      <c r="K1102" s="162"/>
      <c r="L1102" s="162"/>
      <c r="M1102" s="162"/>
      <c r="N1102" s="161"/>
      <c r="O1102" s="161"/>
      <c r="P1102" s="161"/>
      <c r="Q1102" s="161"/>
      <c r="R1102" s="162"/>
      <c r="S1102" s="162"/>
      <c r="T1102" s="162"/>
      <c r="U1102" s="162"/>
      <c r="V1102" s="162"/>
      <c r="W1102" s="162"/>
      <c r="X1102" s="162"/>
      <c r="Y1102" s="162"/>
      <c r="Z1102" s="151"/>
      <c r="AA1102" s="151"/>
      <c r="AB1102" s="151"/>
      <c r="AC1102" s="151"/>
      <c r="AD1102" s="151"/>
      <c r="AE1102" s="151"/>
      <c r="AF1102" s="151"/>
      <c r="AG1102" s="151" t="s">
        <v>344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3" x14ac:dyDescent="0.2">
      <c r="A1103" s="158"/>
      <c r="B1103" s="159"/>
      <c r="C1103" s="282" t="s">
        <v>859</v>
      </c>
      <c r="D1103" s="283"/>
      <c r="E1103" s="283"/>
      <c r="F1103" s="283"/>
      <c r="G1103" s="283"/>
      <c r="H1103" s="162"/>
      <c r="I1103" s="162"/>
      <c r="J1103" s="162"/>
      <c r="K1103" s="162"/>
      <c r="L1103" s="162"/>
      <c r="M1103" s="162"/>
      <c r="N1103" s="161"/>
      <c r="O1103" s="161"/>
      <c r="P1103" s="161"/>
      <c r="Q1103" s="161"/>
      <c r="R1103" s="162"/>
      <c r="S1103" s="162"/>
      <c r="T1103" s="162"/>
      <c r="U1103" s="162"/>
      <c r="V1103" s="162"/>
      <c r="W1103" s="162"/>
      <c r="X1103" s="162"/>
      <c r="Y1103" s="162"/>
      <c r="Z1103" s="151"/>
      <c r="AA1103" s="151"/>
      <c r="AB1103" s="151"/>
      <c r="AC1103" s="151"/>
      <c r="AD1103" s="151"/>
      <c r="AE1103" s="151"/>
      <c r="AF1103" s="151"/>
      <c r="AG1103" s="151" t="s">
        <v>344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2" x14ac:dyDescent="0.2">
      <c r="A1104" s="158"/>
      <c r="B1104" s="159"/>
      <c r="C1104" s="193" t="s">
        <v>1817</v>
      </c>
      <c r="D1104" s="164"/>
      <c r="E1104" s="165"/>
      <c r="F1104" s="162"/>
      <c r="G1104" s="162"/>
      <c r="H1104" s="162"/>
      <c r="I1104" s="162"/>
      <c r="J1104" s="162"/>
      <c r="K1104" s="162"/>
      <c r="L1104" s="162"/>
      <c r="M1104" s="162"/>
      <c r="N1104" s="161"/>
      <c r="O1104" s="161"/>
      <c r="P1104" s="161"/>
      <c r="Q1104" s="161"/>
      <c r="R1104" s="162"/>
      <c r="S1104" s="162"/>
      <c r="T1104" s="162"/>
      <c r="U1104" s="162"/>
      <c r="V1104" s="162"/>
      <c r="W1104" s="162"/>
      <c r="X1104" s="162"/>
      <c r="Y1104" s="162"/>
      <c r="Z1104" s="151"/>
      <c r="AA1104" s="151"/>
      <c r="AB1104" s="151"/>
      <c r="AC1104" s="151"/>
      <c r="AD1104" s="151"/>
      <c r="AE1104" s="151"/>
      <c r="AF1104" s="151"/>
      <c r="AG1104" s="151" t="s">
        <v>327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193" t="s">
        <v>1295</v>
      </c>
      <c r="D1105" s="164"/>
      <c r="E1105" s="165">
        <v>2</v>
      </c>
      <c r="F1105" s="162"/>
      <c r="G1105" s="162"/>
      <c r="H1105" s="162"/>
      <c r="I1105" s="162"/>
      <c r="J1105" s="162"/>
      <c r="K1105" s="162"/>
      <c r="L1105" s="162"/>
      <c r="M1105" s="162"/>
      <c r="N1105" s="161"/>
      <c r="O1105" s="161"/>
      <c r="P1105" s="161"/>
      <c r="Q1105" s="161"/>
      <c r="R1105" s="162"/>
      <c r="S1105" s="162"/>
      <c r="T1105" s="162"/>
      <c r="U1105" s="162"/>
      <c r="V1105" s="162"/>
      <c r="W1105" s="162"/>
      <c r="X1105" s="162"/>
      <c r="Y1105" s="162"/>
      <c r="Z1105" s="151"/>
      <c r="AA1105" s="151"/>
      <c r="AB1105" s="151"/>
      <c r="AC1105" s="151"/>
      <c r="AD1105" s="151"/>
      <c r="AE1105" s="151"/>
      <c r="AF1105" s="151"/>
      <c r="AG1105" s="151" t="s">
        <v>327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 x14ac:dyDescent="0.2">
      <c r="A1106" s="183">
        <v>142</v>
      </c>
      <c r="B1106" s="184" t="s">
        <v>1823</v>
      </c>
      <c r="C1106" s="192" t="s">
        <v>1824</v>
      </c>
      <c r="D1106" s="185" t="s">
        <v>318</v>
      </c>
      <c r="E1106" s="186">
        <v>1</v>
      </c>
      <c r="F1106" s="187"/>
      <c r="G1106" s="188">
        <f>ROUND(E1106*F1106,2)</f>
        <v>0</v>
      </c>
      <c r="H1106" s="187"/>
      <c r="I1106" s="188">
        <f>ROUND(E1106*H1106,2)</f>
        <v>0</v>
      </c>
      <c r="J1106" s="187"/>
      <c r="K1106" s="188">
        <f>ROUND(E1106*J1106,2)</f>
        <v>0</v>
      </c>
      <c r="L1106" s="188">
        <v>21</v>
      </c>
      <c r="M1106" s="188">
        <f>G1106*(1+L1106/100)</f>
        <v>0</v>
      </c>
      <c r="N1106" s="186">
        <v>0</v>
      </c>
      <c r="O1106" s="186">
        <f>ROUND(E1106*N1106,2)</f>
        <v>0</v>
      </c>
      <c r="P1106" s="186">
        <v>0</v>
      </c>
      <c r="Q1106" s="186">
        <f>ROUND(E1106*P1106,2)</f>
        <v>0</v>
      </c>
      <c r="R1106" s="188"/>
      <c r="S1106" s="188" t="s">
        <v>403</v>
      </c>
      <c r="T1106" s="189" t="s">
        <v>404</v>
      </c>
      <c r="U1106" s="162">
        <v>0</v>
      </c>
      <c r="V1106" s="162">
        <f>ROUND(E1106*U1106,2)</f>
        <v>0</v>
      </c>
      <c r="W1106" s="162"/>
      <c r="X1106" s="162" t="s">
        <v>321</v>
      </c>
      <c r="Y1106" s="162" t="s">
        <v>322</v>
      </c>
      <c r="Z1106" s="151"/>
      <c r="AA1106" s="151"/>
      <c r="AB1106" s="151"/>
      <c r="AC1106" s="151"/>
      <c r="AD1106" s="151"/>
      <c r="AE1106" s="151"/>
      <c r="AF1106" s="151"/>
      <c r="AG1106" s="151" t="s">
        <v>323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2" x14ac:dyDescent="0.2">
      <c r="A1107" s="158"/>
      <c r="B1107" s="159"/>
      <c r="C1107" s="280" t="s">
        <v>1825</v>
      </c>
      <c r="D1107" s="281"/>
      <c r="E1107" s="281"/>
      <c r="F1107" s="281"/>
      <c r="G1107" s="281"/>
      <c r="H1107" s="162"/>
      <c r="I1107" s="162"/>
      <c r="J1107" s="162"/>
      <c r="K1107" s="162"/>
      <c r="L1107" s="162"/>
      <c r="M1107" s="162"/>
      <c r="N1107" s="161"/>
      <c r="O1107" s="161"/>
      <c r="P1107" s="161"/>
      <c r="Q1107" s="161"/>
      <c r="R1107" s="162"/>
      <c r="S1107" s="162"/>
      <c r="T1107" s="162"/>
      <c r="U1107" s="162"/>
      <c r="V1107" s="162"/>
      <c r="W1107" s="162"/>
      <c r="X1107" s="162"/>
      <c r="Y1107" s="162"/>
      <c r="Z1107" s="151"/>
      <c r="AA1107" s="151"/>
      <c r="AB1107" s="151"/>
      <c r="AC1107" s="151"/>
      <c r="AD1107" s="151"/>
      <c r="AE1107" s="151"/>
      <c r="AF1107" s="151"/>
      <c r="AG1107" s="151" t="s">
        <v>344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82" t="s">
        <v>1826</v>
      </c>
      <c r="D1108" s="283"/>
      <c r="E1108" s="283"/>
      <c r="F1108" s="283"/>
      <c r="G1108" s="283"/>
      <c r="H1108" s="162"/>
      <c r="I1108" s="162"/>
      <c r="J1108" s="162"/>
      <c r="K1108" s="162"/>
      <c r="L1108" s="162"/>
      <c r="M1108" s="162"/>
      <c r="N1108" s="161"/>
      <c r="O1108" s="161"/>
      <c r="P1108" s="161"/>
      <c r="Q1108" s="161"/>
      <c r="R1108" s="162"/>
      <c r="S1108" s="162"/>
      <c r="T1108" s="162"/>
      <c r="U1108" s="162"/>
      <c r="V1108" s="162"/>
      <c r="W1108" s="162"/>
      <c r="X1108" s="162"/>
      <c r="Y1108" s="162"/>
      <c r="Z1108" s="151"/>
      <c r="AA1108" s="151"/>
      <c r="AB1108" s="151"/>
      <c r="AC1108" s="151"/>
      <c r="AD1108" s="151"/>
      <c r="AE1108" s="151"/>
      <c r="AF1108" s="151"/>
      <c r="AG1108" s="151" t="s">
        <v>344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3" x14ac:dyDescent="0.2">
      <c r="A1109" s="158"/>
      <c r="B1109" s="159"/>
      <c r="C1109" s="282" t="s">
        <v>1827</v>
      </c>
      <c r="D1109" s="283"/>
      <c r="E1109" s="283"/>
      <c r="F1109" s="283"/>
      <c r="G1109" s="283"/>
      <c r="H1109" s="162"/>
      <c r="I1109" s="162"/>
      <c r="J1109" s="162"/>
      <c r="K1109" s="162"/>
      <c r="L1109" s="162"/>
      <c r="M1109" s="162"/>
      <c r="N1109" s="161"/>
      <c r="O1109" s="161"/>
      <c r="P1109" s="161"/>
      <c r="Q1109" s="161"/>
      <c r="R1109" s="162"/>
      <c r="S1109" s="162"/>
      <c r="T1109" s="162"/>
      <c r="U1109" s="162"/>
      <c r="V1109" s="162"/>
      <c r="W1109" s="162"/>
      <c r="X1109" s="162"/>
      <c r="Y1109" s="162"/>
      <c r="Z1109" s="151"/>
      <c r="AA1109" s="151"/>
      <c r="AB1109" s="151"/>
      <c r="AC1109" s="151"/>
      <c r="AD1109" s="151"/>
      <c r="AE1109" s="151"/>
      <c r="AF1109" s="151"/>
      <c r="AG1109" s="151" t="s">
        <v>344</v>
      </c>
      <c r="AH1109" s="151"/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3" x14ac:dyDescent="0.2">
      <c r="A1110" s="158"/>
      <c r="B1110" s="159"/>
      <c r="C1110" s="282" t="s">
        <v>1828</v>
      </c>
      <c r="D1110" s="283"/>
      <c r="E1110" s="283"/>
      <c r="F1110" s="283"/>
      <c r="G1110" s="283"/>
      <c r="H1110" s="162"/>
      <c r="I1110" s="162"/>
      <c r="J1110" s="162"/>
      <c r="K1110" s="162"/>
      <c r="L1110" s="162"/>
      <c r="M1110" s="162"/>
      <c r="N1110" s="161"/>
      <c r="O1110" s="161"/>
      <c r="P1110" s="161"/>
      <c r="Q1110" s="161"/>
      <c r="R1110" s="162"/>
      <c r="S1110" s="162"/>
      <c r="T1110" s="162"/>
      <c r="U1110" s="162"/>
      <c r="V1110" s="162"/>
      <c r="W1110" s="162"/>
      <c r="X1110" s="162"/>
      <c r="Y1110" s="162"/>
      <c r="Z1110" s="151"/>
      <c r="AA1110" s="151"/>
      <c r="AB1110" s="151"/>
      <c r="AC1110" s="151"/>
      <c r="AD1110" s="151"/>
      <c r="AE1110" s="151"/>
      <c r="AF1110" s="151"/>
      <c r="AG1110" s="151" t="s">
        <v>344</v>
      </c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3" x14ac:dyDescent="0.2">
      <c r="A1111" s="158"/>
      <c r="B1111" s="159"/>
      <c r="C1111" s="282" t="s">
        <v>1829</v>
      </c>
      <c r="D1111" s="283"/>
      <c r="E1111" s="283"/>
      <c r="F1111" s="283"/>
      <c r="G1111" s="283"/>
      <c r="H1111" s="162"/>
      <c r="I1111" s="162"/>
      <c r="J1111" s="162"/>
      <c r="K1111" s="162"/>
      <c r="L1111" s="162"/>
      <c r="M1111" s="162"/>
      <c r="N1111" s="161"/>
      <c r="O1111" s="161"/>
      <c r="P1111" s="161"/>
      <c r="Q1111" s="161"/>
      <c r="R1111" s="162"/>
      <c r="S1111" s="162"/>
      <c r="T1111" s="162"/>
      <c r="U1111" s="162"/>
      <c r="V1111" s="162"/>
      <c r="W1111" s="162"/>
      <c r="X1111" s="162"/>
      <c r="Y1111" s="162"/>
      <c r="Z1111" s="151"/>
      <c r="AA1111" s="151"/>
      <c r="AB1111" s="151"/>
      <c r="AC1111" s="151"/>
      <c r="AD1111" s="151"/>
      <c r="AE1111" s="151"/>
      <c r="AF1111" s="151"/>
      <c r="AG1111" s="151" t="s">
        <v>344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3" x14ac:dyDescent="0.2">
      <c r="A1112" s="158"/>
      <c r="B1112" s="159"/>
      <c r="C1112" s="282" t="s">
        <v>859</v>
      </c>
      <c r="D1112" s="283"/>
      <c r="E1112" s="283"/>
      <c r="F1112" s="283"/>
      <c r="G1112" s="283"/>
      <c r="H1112" s="162"/>
      <c r="I1112" s="162"/>
      <c r="J1112" s="162"/>
      <c r="K1112" s="162"/>
      <c r="L1112" s="162"/>
      <c r="M1112" s="162"/>
      <c r="N1112" s="161"/>
      <c r="O1112" s="161"/>
      <c r="P1112" s="161"/>
      <c r="Q1112" s="161"/>
      <c r="R1112" s="162"/>
      <c r="S1112" s="162"/>
      <c r="T1112" s="162"/>
      <c r="U1112" s="162"/>
      <c r="V1112" s="162"/>
      <c r="W1112" s="162"/>
      <c r="X1112" s="162"/>
      <c r="Y1112" s="162"/>
      <c r="Z1112" s="151"/>
      <c r="AA1112" s="151"/>
      <c r="AB1112" s="151"/>
      <c r="AC1112" s="151"/>
      <c r="AD1112" s="151"/>
      <c r="AE1112" s="151"/>
      <c r="AF1112" s="151"/>
      <c r="AG1112" s="151" t="s">
        <v>344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3" x14ac:dyDescent="0.2">
      <c r="A1113" s="158"/>
      <c r="B1113" s="159"/>
      <c r="C1113" s="282" t="s">
        <v>1815</v>
      </c>
      <c r="D1113" s="283"/>
      <c r="E1113" s="283"/>
      <c r="F1113" s="283"/>
      <c r="G1113" s="283"/>
      <c r="H1113" s="162"/>
      <c r="I1113" s="162"/>
      <c r="J1113" s="162"/>
      <c r="K1113" s="162"/>
      <c r="L1113" s="162"/>
      <c r="M1113" s="162"/>
      <c r="N1113" s="161"/>
      <c r="O1113" s="161"/>
      <c r="P1113" s="161"/>
      <c r="Q1113" s="161"/>
      <c r="R1113" s="162"/>
      <c r="S1113" s="162"/>
      <c r="T1113" s="162"/>
      <c r="U1113" s="162"/>
      <c r="V1113" s="162"/>
      <c r="W1113" s="162"/>
      <c r="X1113" s="162"/>
      <c r="Y1113" s="162"/>
      <c r="Z1113" s="151"/>
      <c r="AA1113" s="151"/>
      <c r="AB1113" s="151"/>
      <c r="AC1113" s="151"/>
      <c r="AD1113" s="151"/>
      <c r="AE1113" s="151"/>
      <c r="AF1113" s="151"/>
      <c r="AG1113" s="151" t="s">
        <v>344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2" x14ac:dyDescent="0.2">
      <c r="A1114" s="158"/>
      <c r="B1114" s="159"/>
      <c r="C1114" s="193" t="s">
        <v>1817</v>
      </c>
      <c r="D1114" s="164"/>
      <c r="E1114" s="165"/>
      <c r="F1114" s="162"/>
      <c r="G1114" s="162"/>
      <c r="H1114" s="162"/>
      <c r="I1114" s="162"/>
      <c r="J1114" s="162"/>
      <c r="K1114" s="162"/>
      <c r="L1114" s="162"/>
      <c r="M1114" s="162"/>
      <c r="N1114" s="161"/>
      <c r="O1114" s="161"/>
      <c r="P1114" s="161"/>
      <c r="Q1114" s="161"/>
      <c r="R1114" s="162"/>
      <c r="S1114" s="162"/>
      <c r="T1114" s="162"/>
      <c r="U1114" s="162"/>
      <c r="V1114" s="162"/>
      <c r="W1114" s="162"/>
      <c r="X1114" s="162"/>
      <c r="Y1114" s="162"/>
      <c r="Z1114" s="151"/>
      <c r="AA1114" s="151"/>
      <c r="AB1114" s="151"/>
      <c r="AC1114" s="151"/>
      <c r="AD1114" s="151"/>
      <c r="AE1114" s="151"/>
      <c r="AF1114" s="151"/>
      <c r="AG1114" s="151" t="s">
        <v>327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193" t="s">
        <v>328</v>
      </c>
      <c r="D1115" s="164"/>
      <c r="E1115" s="165">
        <v>1</v>
      </c>
      <c r="F1115" s="162"/>
      <c r="G1115" s="162"/>
      <c r="H1115" s="162"/>
      <c r="I1115" s="162"/>
      <c r="J1115" s="162"/>
      <c r="K1115" s="162"/>
      <c r="L1115" s="162"/>
      <c r="M1115" s="162"/>
      <c r="N1115" s="161"/>
      <c r="O1115" s="161"/>
      <c r="P1115" s="161"/>
      <c r="Q1115" s="161"/>
      <c r="R1115" s="162"/>
      <c r="S1115" s="162"/>
      <c r="T1115" s="162"/>
      <c r="U1115" s="162"/>
      <c r="V1115" s="162"/>
      <c r="W1115" s="162"/>
      <c r="X1115" s="162"/>
      <c r="Y1115" s="162"/>
      <c r="Z1115" s="151"/>
      <c r="AA1115" s="151"/>
      <c r="AB1115" s="151"/>
      <c r="AC1115" s="151"/>
      <c r="AD1115" s="151"/>
      <c r="AE1115" s="151"/>
      <c r="AF1115" s="151"/>
      <c r="AG1115" s="151" t="s">
        <v>327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 x14ac:dyDescent="0.2">
      <c r="A1116" s="183">
        <v>143</v>
      </c>
      <c r="B1116" s="184" t="s">
        <v>1830</v>
      </c>
      <c r="C1116" s="192" t="s">
        <v>1831</v>
      </c>
      <c r="D1116" s="185" t="s">
        <v>318</v>
      </c>
      <c r="E1116" s="186">
        <v>1</v>
      </c>
      <c r="F1116" s="187"/>
      <c r="G1116" s="188">
        <f>ROUND(E1116*F1116,2)</f>
        <v>0</v>
      </c>
      <c r="H1116" s="187"/>
      <c r="I1116" s="188">
        <f>ROUND(E1116*H1116,2)</f>
        <v>0</v>
      </c>
      <c r="J1116" s="187"/>
      <c r="K1116" s="188">
        <f>ROUND(E1116*J1116,2)</f>
        <v>0</v>
      </c>
      <c r="L1116" s="188">
        <v>21</v>
      </c>
      <c r="M1116" s="188">
        <f>G1116*(1+L1116/100)</f>
        <v>0</v>
      </c>
      <c r="N1116" s="186">
        <v>0</v>
      </c>
      <c r="O1116" s="186">
        <f>ROUND(E1116*N1116,2)</f>
        <v>0</v>
      </c>
      <c r="P1116" s="186">
        <v>0</v>
      </c>
      <c r="Q1116" s="186">
        <f>ROUND(E1116*P1116,2)</f>
        <v>0</v>
      </c>
      <c r="R1116" s="188"/>
      <c r="S1116" s="188" t="s">
        <v>403</v>
      </c>
      <c r="T1116" s="189" t="s">
        <v>404</v>
      </c>
      <c r="U1116" s="162">
        <v>0</v>
      </c>
      <c r="V1116" s="162">
        <f>ROUND(E1116*U1116,2)</f>
        <v>0</v>
      </c>
      <c r="W1116" s="162"/>
      <c r="X1116" s="162" t="s">
        <v>321</v>
      </c>
      <c r="Y1116" s="162" t="s">
        <v>322</v>
      </c>
      <c r="Z1116" s="151"/>
      <c r="AA1116" s="151"/>
      <c r="AB1116" s="151"/>
      <c r="AC1116" s="151"/>
      <c r="AD1116" s="151"/>
      <c r="AE1116" s="151"/>
      <c r="AF1116" s="151"/>
      <c r="AG1116" s="151" t="s">
        <v>323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2" x14ac:dyDescent="0.2">
      <c r="A1117" s="158"/>
      <c r="B1117" s="159"/>
      <c r="C1117" s="280" t="s">
        <v>1825</v>
      </c>
      <c r="D1117" s="281"/>
      <c r="E1117" s="281"/>
      <c r="F1117" s="281"/>
      <c r="G1117" s="281"/>
      <c r="H1117" s="162"/>
      <c r="I1117" s="162"/>
      <c r="J1117" s="162"/>
      <c r="K1117" s="162"/>
      <c r="L1117" s="162"/>
      <c r="M1117" s="162"/>
      <c r="N1117" s="161"/>
      <c r="O1117" s="161"/>
      <c r="P1117" s="161"/>
      <c r="Q1117" s="161"/>
      <c r="R1117" s="162"/>
      <c r="S1117" s="162"/>
      <c r="T1117" s="162"/>
      <c r="U1117" s="162"/>
      <c r="V1117" s="162"/>
      <c r="W1117" s="162"/>
      <c r="X1117" s="162"/>
      <c r="Y1117" s="162"/>
      <c r="Z1117" s="151"/>
      <c r="AA1117" s="151"/>
      <c r="AB1117" s="151"/>
      <c r="AC1117" s="151"/>
      <c r="AD1117" s="151"/>
      <c r="AE1117" s="151"/>
      <c r="AF1117" s="151"/>
      <c r="AG1117" s="151" t="s">
        <v>344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3" x14ac:dyDescent="0.2">
      <c r="A1118" s="158"/>
      <c r="B1118" s="159"/>
      <c r="C1118" s="282" t="s">
        <v>1826</v>
      </c>
      <c r="D1118" s="283"/>
      <c r="E1118" s="283"/>
      <c r="F1118" s="283"/>
      <c r="G1118" s="283"/>
      <c r="H1118" s="162"/>
      <c r="I1118" s="162"/>
      <c r="J1118" s="162"/>
      <c r="K1118" s="162"/>
      <c r="L1118" s="162"/>
      <c r="M1118" s="162"/>
      <c r="N1118" s="161"/>
      <c r="O1118" s="161"/>
      <c r="P1118" s="161"/>
      <c r="Q1118" s="161"/>
      <c r="R1118" s="162"/>
      <c r="S1118" s="162"/>
      <c r="T1118" s="162"/>
      <c r="U1118" s="162"/>
      <c r="V1118" s="162"/>
      <c r="W1118" s="162"/>
      <c r="X1118" s="162"/>
      <c r="Y1118" s="162"/>
      <c r="Z1118" s="151"/>
      <c r="AA1118" s="151"/>
      <c r="AB1118" s="151"/>
      <c r="AC1118" s="151"/>
      <c r="AD1118" s="151"/>
      <c r="AE1118" s="151"/>
      <c r="AF1118" s="151"/>
      <c r="AG1118" s="151" t="s">
        <v>344</v>
      </c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3" x14ac:dyDescent="0.2">
      <c r="A1119" s="158"/>
      <c r="B1119" s="159"/>
      <c r="C1119" s="282" t="s">
        <v>1827</v>
      </c>
      <c r="D1119" s="283"/>
      <c r="E1119" s="283"/>
      <c r="F1119" s="283"/>
      <c r="G1119" s="283"/>
      <c r="H1119" s="162"/>
      <c r="I1119" s="162"/>
      <c r="J1119" s="162"/>
      <c r="K1119" s="162"/>
      <c r="L1119" s="162"/>
      <c r="M1119" s="162"/>
      <c r="N1119" s="161"/>
      <c r="O1119" s="161"/>
      <c r="P1119" s="161"/>
      <c r="Q1119" s="161"/>
      <c r="R1119" s="162"/>
      <c r="S1119" s="162"/>
      <c r="T1119" s="162"/>
      <c r="U1119" s="162"/>
      <c r="V1119" s="162"/>
      <c r="W1119" s="162"/>
      <c r="X1119" s="162"/>
      <c r="Y1119" s="162"/>
      <c r="Z1119" s="151"/>
      <c r="AA1119" s="151"/>
      <c r="AB1119" s="151"/>
      <c r="AC1119" s="151"/>
      <c r="AD1119" s="151"/>
      <c r="AE1119" s="151"/>
      <c r="AF1119" s="151"/>
      <c r="AG1119" s="151" t="s">
        <v>344</v>
      </c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3" x14ac:dyDescent="0.2">
      <c r="A1120" s="158"/>
      <c r="B1120" s="159"/>
      <c r="C1120" s="282" t="s">
        <v>1828</v>
      </c>
      <c r="D1120" s="283"/>
      <c r="E1120" s="283"/>
      <c r="F1120" s="283"/>
      <c r="G1120" s="283"/>
      <c r="H1120" s="162"/>
      <c r="I1120" s="162"/>
      <c r="J1120" s="162"/>
      <c r="K1120" s="162"/>
      <c r="L1120" s="162"/>
      <c r="M1120" s="162"/>
      <c r="N1120" s="161"/>
      <c r="O1120" s="161"/>
      <c r="P1120" s="161"/>
      <c r="Q1120" s="161"/>
      <c r="R1120" s="162"/>
      <c r="S1120" s="162"/>
      <c r="T1120" s="162"/>
      <c r="U1120" s="162"/>
      <c r="V1120" s="162"/>
      <c r="W1120" s="162"/>
      <c r="X1120" s="162"/>
      <c r="Y1120" s="162"/>
      <c r="Z1120" s="151"/>
      <c r="AA1120" s="151"/>
      <c r="AB1120" s="151"/>
      <c r="AC1120" s="151"/>
      <c r="AD1120" s="151"/>
      <c r="AE1120" s="151"/>
      <c r="AF1120" s="151"/>
      <c r="AG1120" s="151" t="s">
        <v>344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3" x14ac:dyDescent="0.2">
      <c r="A1121" s="158"/>
      <c r="B1121" s="159"/>
      <c r="C1121" s="282" t="s">
        <v>1829</v>
      </c>
      <c r="D1121" s="283"/>
      <c r="E1121" s="283"/>
      <c r="F1121" s="283"/>
      <c r="G1121" s="283"/>
      <c r="H1121" s="162"/>
      <c r="I1121" s="162"/>
      <c r="J1121" s="162"/>
      <c r="K1121" s="162"/>
      <c r="L1121" s="162"/>
      <c r="M1121" s="162"/>
      <c r="N1121" s="161"/>
      <c r="O1121" s="161"/>
      <c r="P1121" s="161"/>
      <c r="Q1121" s="161"/>
      <c r="R1121" s="162"/>
      <c r="S1121" s="162"/>
      <c r="T1121" s="162"/>
      <c r="U1121" s="162"/>
      <c r="V1121" s="162"/>
      <c r="W1121" s="162"/>
      <c r="X1121" s="162"/>
      <c r="Y1121" s="162"/>
      <c r="Z1121" s="151"/>
      <c r="AA1121" s="151"/>
      <c r="AB1121" s="151"/>
      <c r="AC1121" s="151"/>
      <c r="AD1121" s="151"/>
      <c r="AE1121" s="151"/>
      <c r="AF1121" s="151"/>
      <c r="AG1121" s="151" t="s">
        <v>344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3" x14ac:dyDescent="0.2">
      <c r="A1122" s="158"/>
      <c r="B1122" s="159"/>
      <c r="C1122" s="282" t="s">
        <v>859</v>
      </c>
      <c r="D1122" s="283"/>
      <c r="E1122" s="283"/>
      <c r="F1122" s="283"/>
      <c r="G1122" s="283"/>
      <c r="H1122" s="162"/>
      <c r="I1122" s="162"/>
      <c r="J1122" s="162"/>
      <c r="K1122" s="162"/>
      <c r="L1122" s="162"/>
      <c r="M1122" s="162"/>
      <c r="N1122" s="161"/>
      <c r="O1122" s="161"/>
      <c r="P1122" s="161"/>
      <c r="Q1122" s="161"/>
      <c r="R1122" s="162"/>
      <c r="S1122" s="162"/>
      <c r="T1122" s="162"/>
      <c r="U1122" s="162"/>
      <c r="V1122" s="162"/>
      <c r="W1122" s="162"/>
      <c r="X1122" s="162"/>
      <c r="Y1122" s="162"/>
      <c r="Z1122" s="151"/>
      <c r="AA1122" s="151"/>
      <c r="AB1122" s="151"/>
      <c r="AC1122" s="151"/>
      <c r="AD1122" s="151"/>
      <c r="AE1122" s="151"/>
      <c r="AF1122" s="151"/>
      <c r="AG1122" s="151" t="s">
        <v>344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2" x14ac:dyDescent="0.2">
      <c r="A1123" s="158"/>
      <c r="B1123" s="159"/>
      <c r="C1123" s="193" t="s">
        <v>1817</v>
      </c>
      <c r="D1123" s="164"/>
      <c r="E1123" s="165"/>
      <c r="F1123" s="162"/>
      <c r="G1123" s="162"/>
      <c r="H1123" s="162"/>
      <c r="I1123" s="162"/>
      <c r="J1123" s="162"/>
      <c r="K1123" s="162"/>
      <c r="L1123" s="162"/>
      <c r="M1123" s="162"/>
      <c r="N1123" s="161"/>
      <c r="O1123" s="161"/>
      <c r="P1123" s="161"/>
      <c r="Q1123" s="161"/>
      <c r="R1123" s="162"/>
      <c r="S1123" s="162"/>
      <c r="T1123" s="162"/>
      <c r="U1123" s="162"/>
      <c r="V1123" s="162"/>
      <c r="W1123" s="162"/>
      <c r="X1123" s="162"/>
      <c r="Y1123" s="162"/>
      <c r="Z1123" s="151"/>
      <c r="AA1123" s="151"/>
      <c r="AB1123" s="151"/>
      <c r="AC1123" s="151"/>
      <c r="AD1123" s="151"/>
      <c r="AE1123" s="151"/>
      <c r="AF1123" s="151"/>
      <c r="AG1123" s="151" t="s">
        <v>327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193" t="s">
        <v>328</v>
      </c>
      <c r="D1124" s="164"/>
      <c r="E1124" s="165">
        <v>1</v>
      </c>
      <c r="F1124" s="162"/>
      <c r="G1124" s="162"/>
      <c r="H1124" s="162"/>
      <c r="I1124" s="162"/>
      <c r="J1124" s="162"/>
      <c r="K1124" s="162"/>
      <c r="L1124" s="162"/>
      <c r="M1124" s="162"/>
      <c r="N1124" s="161"/>
      <c r="O1124" s="161"/>
      <c r="P1124" s="161"/>
      <c r="Q1124" s="161"/>
      <c r="R1124" s="162"/>
      <c r="S1124" s="162"/>
      <c r="T1124" s="162"/>
      <c r="U1124" s="162"/>
      <c r="V1124" s="162"/>
      <c r="W1124" s="162"/>
      <c r="X1124" s="162"/>
      <c r="Y1124" s="162"/>
      <c r="Z1124" s="151"/>
      <c r="AA1124" s="151"/>
      <c r="AB1124" s="151"/>
      <c r="AC1124" s="151"/>
      <c r="AD1124" s="151"/>
      <c r="AE1124" s="151"/>
      <c r="AF1124" s="151"/>
      <c r="AG1124" s="151" t="s">
        <v>327</v>
      </c>
      <c r="AH1124" s="151">
        <v>0</v>
      </c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 x14ac:dyDescent="0.2">
      <c r="A1125" s="183">
        <v>144</v>
      </c>
      <c r="B1125" s="184" t="s">
        <v>1832</v>
      </c>
      <c r="C1125" s="192" t="s">
        <v>1833</v>
      </c>
      <c r="D1125" s="185" t="s">
        <v>318</v>
      </c>
      <c r="E1125" s="186">
        <v>1</v>
      </c>
      <c r="F1125" s="187"/>
      <c r="G1125" s="188">
        <f>ROUND(E1125*F1125,2)</f>
        <v>0</v>
      </c>
      <c r="H1125" s="187"/>
      <c r="I1125" s="188">
        <f>ROUND(E1125*H1125,2)</f>
        <v>0</v>
      </c>
      <c r="J1125" s="187"/>
      <c r="K1125" s="188">
        <f>ROUND(E1125*J1125,2)</f>
        <v>0</v>
      </c>
      <c r="L1125" s="188">
        <v>21</v>
      </c>
      <c r="M1125" s="188">
        <f>G1125*(1+L1125/100)</f>
        <v>0</v>
      </c>
      <c r="N1125" s="186">
        <v>0</v>
      </c>
      <c r="O1125" s="186">
        <f>ROUND(E1125*N1125,2)</f>
        <v>0</v>
      </c>
      <c r="P1125" s="186">
        <v>0</v>
      </c>
      <c r="Q1125" s="186">
        <f>ROUND(E1125*P1125,2)</f>
        <v>0</v>
      </c>
      <c r="R1125" s="188"/>
      <c r="S1125" s="188" t="s">
        <v>403</v>
      </c>
      <c r="T1125" s="189" t="s">
        <v>404</v>
      </c>
      <c r="U1125" s="162">
        <v>0</v>
      </c>
      <c r="V1125" s="162">
        <f>ROUND(E1125*U1125,2)</f>
        <v>0</v>
      </c>
      <c r="W1125" s="162"/>
      <c r="X1125" s="162" t="s">
        <v>321</v>
      </c>
      <c r="Y1125" s="162" t="s">
        <v>322</v>
      </c>
      <c r="Z1125" s="151"/>
      <c r="AA1125" s="151"/>
      <c r="AB1125" s="151"/>
      <c r="AC1125" s="151"/>
      <c r="AD1125" s="151"/>
      <c r="AE1125" s="151"/>
      <c r="AF1125" s="151"/>
      <c r="AG1125" s="151" t="s">
        <v>323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2" x14ac:dyDescent="0.2">
      <c r="A1126" s="158"/>
      <c r="B1126" s="159"/>
      <c r="C1126" s="280" t="s">
        <v>1834</v>
      </c>
      <c r="D1126" s="281"/>
      <c r="E1126" s="281"/>
      <c r="F1126" s="281"/>
      <c r="G1126" s="281"/>
      <c r="H1126" s="162"/>
      <c r="I1126" s="162"/>
      <c r="J1126" s="162"/>
      <c r="K1126" s="162"/>
      <c r="L1126" s="162"/>
      <c r="M1126" s="162"/>
      <c r="N1126" s="161"/>
      <c r="O1126" s="161"/>
      <c r="P1126" s="161"/>
      <c r="Q1126" s="161"/>
      <c r="R1126" s="162"/>
      <c r="S1126" s="162"/>
      <c r="T1126" s="162"/>
      <c r="U1126" s="162"/>
      <c r="V1126" s="162"/>
      <c r="W1126" s="162"/>
      <c r="X1126" s="162"/>
      <c r="Y1126" s="162"/>
      <c r="Z1126" s="151"/>
      <c r="AA1126" s="151"/>
      <c r="AB1126" s="151"/>
      <c r="AC1126" s="151"/>
      <c r="AD1126" s="151"/>
      <c r="AE1126" s="151"/>
      <c r="AF1126" s="151"/>
      <c r="AG1126" s="151" t="s">
        <v>344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82" t="s">
        <v>1808</v>
      </c>
      <c r="D1127" s="283"/>
      <c r="E1127" s="283"/>
      <c r="F1127" s="283"/>
      <c r="G1127" s="283"/>
      <c r="H1127" s="162"/>
      <c r="I1127" s="162"/>
      <c r="J1127" s="162"/>
      <c r="K1127" s="162"/>
      <c r="L1127" s="162"/>
      <c r="M1127" s="162"/>
      <c r="N1127" s="161"/>
      <c r="O1127" s="161"/>
      <c r="P1127" s="161"/>
      <c r="Q1127" s="161"/>
      <c r="R1127" s="162"/>
      <c r="S1127" s="162"/>
      <c r="T1127" s="162"/>
      <c r="U1127" s="162"/>
      <c r="V1127" s="162"/>
      <c r="W1127" s="162"/>
      <c r="X1127" s="162"/>
      <c r="Y1127" s="162"/>
      <c r="Z1127" s="151"/>
      <c r="AA1127" s="151"/>
      <c r="AB1127" s="151"/>
      <c r="AC1127" s="151"/>
      <c r="AD1127" s="151"/>
      <c r="AE1127" s="151"/>
      <c r="AF1127" s="151"/>
      <c r="AG1127" s="151" t="s">
        <v>344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82" t="s">
        <v>1809</v>
      </c>
      <c r="D1128" s="283"/>
      <c r="E1128" s="283"/>
      <c r="F1128" s="283"/>
      <c r="G1128" s="283"/>
      <c r="H1128" s="162"/>
      <c r="I1128" s="162"/>
      <c r="J1128" s="162"/>
      <c r="K1128" s="162"/>
      <c r="L1128" s="162"/>
      <c r="M1128" s="162"/>
      <c r="N1128" s="161"/>
      <c r="O1128" s="161"/>
      <c r="P1128" s="161"/>
      <c r="Q1128" s="161"/>
      <c r="R1128" s="162"/>
      <c r="S1128" s="162"/>
      <c r="T1128" s="162"/>
      <c r="U1128" s="162"/>
      <c r="V1128" s="162"/>
      <c r="W1128" s="162"/>
      <c r="X1128" s="162"/>
      <c r="Y1128" s="162"/>
      <c r="Z1128" s="151"/>
      <c r="AA1128" s="151"/>
      <c r="AB1128" s="151"/>
      <c r="AC1128" s="151"/>
      <c r="AD1128" s="151"/>
      <c r="AE1128" s="151"/>
      <c r="AF1128" s="151"/>
      <c r="AG1128" s="151" t="s">
        <v>344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82" t="s">
        <v>1810</v>
      </c>
      <c r="D1129" s="283"/>
      <c r="E1129" s="283"/>
      <c r="F1129" s="283"/>
      <c r="G1129" s="283"/>
      <c r="H1129" s="162"/>
      <c r="I1129" s="162"/>
      <c r="J1129" s="162"/>
      <c r="K1129" s="162"/>
      <c r="L1129" s="162"/>
      <c r="M1129" s="162"/>
      <c r="N1129" s="161"/>
      <c r="O1129" s="161"/>
      <c r="P1129" s="161"/>
      <c r="Q1129" s="161"/>
      <c r="R1129" s="162"/>
      <c r="S1129" s="162"/>
      <c r="T1129" s="162"/>
      <c r="U1129" s="162"/>
      <c r="V1129" s="162"/>
      <c r="W1129" s="162"/>
      <c r="X1129" s="162"/>
      <c r="Y1129" s="162"/>
      <c r="Z1129" s="151"/>
      <c r="AA1129" s="151"/>
      <c r="AB1129" s="151"/>
      <c r="AC1129" s="151"/>
      <c r="AD1129" s="151"/>
      <c r="AE1129" s="151"/>
      <c r="AF1129" s="151"/>
      <c r="AG1129" s="151" t="s">
        <v>344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82" t="s">
        <v>1811</v>
      </c>
      <c r="D1130" s="283"/>
      <c r="E1130" s="283"/>
      <c r="F1130" s="283"/>
      <c r="G1130" s="283"/>
      <c r="H1130" s="162"/>
      <c r="I1130" s="162"/>
      <c r="J1130" s="162"/>
      <c r="K1130" s="162"/>
      <c r="L1130" s="162"/>
      <c r="M1130" s="162"/>
      <c r="N1130" s="161"/>
      <c r="O1130" s="161"/>
      <c r="P1130" s="161"/>
      <c r="Q1130" s="161"/>
      <c r="R1130" s="162"/>
      <c r="S1130" s="162"/>
      <c r="T1130" s="162"/>
      <c r="U1130" s="162"/>
      <c r="V1130" s="162"/>
      <c r="W1130" s="162"/>
      <c r="X1130" s="162"/>
      <c r="Y1130" s="162"/>
      <c r="Z1130" s="151"/>
      <c r="AA1130" s="151"/>
      <c r="AB1130" s="151"/>
      <c r="AC1130" s="151"/>
      <c r="AD1130" s="151"/>
      <c r="AE1130" s="151"/>
      <c r="AF1130" s="151"/>
      <c r="AG1130" s="151" t="s">
        <v>344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82" t="s">
        <v>1812</v>
      </c>
      <c r="D1131" s="283"/>
      <c r="E1131" s="283"/>
      <c r="F1131" s="283"/>
      <c r="G1131" s="283"/>
      <c r="H1131" s="162"/>
      <c r="I1131" s="162"/>
      <c r="J1131" s="162"/>
      <c r="K1131" s="162"/>
      <c r="L1131" s="162"/>
      <c r="M1131" s="162"/>
      <c r="N1131" s="161"/>
      <c r="O1131" s="161"/>
      <c r="P1131" s="161"/>
      <c r="Q1131" s="161"/>
      <c r="R1131" s="162"/>
      <c r="S1131" s="162"/>
      <c r="T1131" s="162"/>
      <c r="U1131" s="162"/>
      <c r="V1131" s="162"/>
      <c r="W1131" s="162"/>
      <c r="X1131" s="162"/>
      <c r="Y1131" s="162"/>
      <c r="Z1131" s="151"/>
      <c r="AA1131" s="151"/>
      <c r="AB1131" s="151"/>
      <c r="AC1131" s="151"/>
      <c r="AD1131" s="151"/>
      <c r="AE1131" s="151"/>
      <c r="AF1131" s="151"/>
      <c r="AG1131" s="151" t="s">
        <v>344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3" x14ac:dyDescent="0.2">
      <c r="A1132" s="158"/>
      <c r="B1132" s="159"/>
      <c r="C1132" s="282" t="s">
        <v>1813</v>
      </c>
      <c r="D1132" s="283"/>
      <c r="E1132" s="283"/>
      <c r="F1132" s="283"/>
      <c r="G1132" s="283"/>
      <c r="H1132" s="162"/>
      <c r="I1132" s="162"/>
      <c r="J1132" s="162"/>
      <c r="K1132" s="162"/>
      <c r="L1132" s="162"/>
      <c r="M1132" s="162"/>
      <c r="N1132" s="161"/>
      <c r="O1132" s="161"/>
      <c r="P1132" s="161"/>
      <c r="Q1132" s="161"/>
      <c r="R1132" s="162"/>
      <c r="S1132" s="162"/>
      <c r="T1132" s="162"/>
      <c r="U1132" s="162"/>
      <c r="V1132" s="162"/>
      <c r="W1132" s="162"/>
      <c r="X1132" s="162"/>
      <c r="Y1132" s="162"/>
      <c r="Z1132" s="151"/>
      <c r="AA1132" s="151"/>
      <c r="AB1132" s="151"/>
      <c r="AC1132" s="151"/>
      <c r="AD1132" s="151"/>
      <c r="AE1132" s="151"/>
      <c r="AF1132" s="151"/>
      <c r="AG1132" s="151" t="s">
        <v>344</v>
      </c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3" x14ac:dyDescent="0.2">
      <c r="A1133" s="158"/>
      <c r="B1133" s="159"/>
      <c r="C1133" s="282" t="s">
        <v>1814</v>
      </c>
      <c r="D1133" s="283"/>
      <c r="E1133" s="283"/>
      <c r="F1133" s="283"/>
      <c r="G1133" s="283"/>
      <c r="H1133" s="162"/>
      <c r="I1133" s="162"/>
      <c r="J1133" s="162"/>
      <c r="K1133" s="162"/>
      <c r="L1133" s="162"/>
      <c r="M1133" s="162"/>
      <c r="N1133" s="161"/>
      <c r="O1133" s="161"/>
      <c r="P1133" s="161"/>
      <c r="Q1133" s="161"/>
      <c r="R1133" s="162"/>
      <c r="S1133" s="162"/>
      <c r="T1133" s="162"/>
      <c r="U1133" s="162"/>
      <c r="V1133" s="162"/>
      <c r="W1133" s="162"/>
      <c r="X1133" s="162"/>
      <c r="Y1133" s="162"/>
      <c r="Z1133" s="151"/>
      <c r="AA1133" s="151"/>
      <c r="AB1133" s="151"/>
      <c r="AC1133" s="151"/>
      <c r="AD1133" s="151"/>
      <c r="AE1133" s="151"/>
      <c r="AF1133" s="151"/>
      <c r="AG1133" s="151" t="s">
        <v>344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3" x14ac:dyDescent="0.2">
      <c r="A1134" s="158"/>
      <c r="B1134" s="159"/>
      <c r="C1134" s="282" t="s">
        <v>1815</v>
      </c>
      <c r="D1134" s="283"/>
      <c r="E1134" s="283"/>
      <c r="F1134" s="283"/>
      <c r="G1134" s="283"/>
      <c r="H1134" s="162"/>
      <c r="I1134" s="162"/>
      <c r="J1134" s="162"/>
      <c r="K1134" s="162"/>
      <c r="L1134" s="162"/>
      <c r="M1134" s="162"/>
      <c r="N1134" s="161"/>
      <c r="O1134" s="161"/>
      <c r="P1134" s="161"/>
      <c r="Q1134" s="161"/>
      <c r="R1134" s="162"/>
      <c r="S1134" s="162"/>
      <c r="T1134" s="162"/>
      <c r="U1134" s="162"/>
      <c r="V1134" s="162"/>
      <c r="W1134" s="162"/>
      <c r="X1134" s="162"/>
      <c r="Y1134" s="162"/>
      <c r="Z1134" s="151"/>
      <c r="AA1134" s="151"/>
      <c r="AB1134" s="151"/>
      <c r="AC1134" s="151"/>
      <c r="AD1134" s="151"/>
      <c r="AE1134" s="151"/>
      <c r="AF1134" s="151"/>
      <c r="AG1134" s="151" t="s">
        <v>344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3" x14ac:dyDescent="0.2">
      <c r="A1135" s="158"/>
      <c r="B1135" s="159"/>
      <c r="C1135" s="282" t="s">
        <v>1816</v>
      </c>
      <c r="D1135" s="283"/>
      <c r="E1135" s="283"/>
      <c r="F1135" s="283"/>
      <c r="G1135" s="283"/>
      <c r="H1135" s="162"/>
      <c r="I1135" s="162"/>
      <c r="J1135" s="162"/>
      <c r="K1135" s="162"/>
      <c r="L1135" s="162"/>
      <c r="M1135" s="162"/>
      <c r="N1135" s="161"/>
      <c r="O1135" s="161"/>
      <c r="P1135" s="161"/>
      <c r="Q1135" s="161"/>
      <c r="R1135" s="162"/>
      <c r="S1135" s="162"/>
      <c r="T1135" s="162"/>
      <c r="U1135" s="162"/>
      <c r="V1135" s="162"/>
      <c r="W1135" s="162"/>
      <c r="X1135" s="162"/>
      <c r="Y1135" s="162"/>
      <c r="Z1135" s="151"/>
      <c r="AA1135" s="151"/>
      <c r="AB1135" s="151"/>
      <c r="AC1135" s="151"/>
      <c r="AD1135" s="151"/>
      <c r="AE1135" s="151"/>
      <c r="AF1135" s="151"/>
      <c r="AG1135" s="151" t="s">
        <v>344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3" x14ac:dyDescent="0.2">
      <c r="A1136" s="158"/>
      <c r="B1136" s="159"/>
      <c r="C1136" s="282" t="s">
        <v>859</v>
      </c>
      <c r="D1136" s="283"/>
      <c r="E1136" s="283"/>
      <c r="F1136" s="283"/>
      <c r="G1136" s="283"/>
      <c r="H1136" s="162"/>
      <c r="I1136" s="162"/>
      <c r="J1136" s="162"/>
      <c r="K1136" s="162"/>
      <c r="L1136" s="162"/>
      <c r="M1136" s="162"/>
      <c r="N1136" s="161"/>
      <c r="O1136" s="161"/>
      <c r="P1136" s="161"/>
      <c r="Q1136" s="161"/>
      <c r="R1136" s="162"/>
      <c r="S1136" s="162"/>
      <c r="T1136" s="162"/>
      <c r="U1136" s="162"/>
      <c r="V1136" s="162"/>
      <c r="W1136" s="162"/>
      <c r="X1136" s="162"/>
      <c r="Y1136" s="162"/>
      <c r="Z1136" s="151"/>
      <c r="AA1136" s="151"/>
      <c r="AB1136" s="151"/>
      <c r="AC1136" s="151"/>
      <c r="AD1136" s="151"/>
      <c r="AE1136" s="151"/>
      <c r="AF1136" s="151"/>
      <c r="AG1136" s="151" t="s">
        <v>344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2" x14ac:dyDescent="0.2">
      <c r="A1137" s="158"/>
      <c r="B1137" s="159"/>
      <c r="C1137" s="193" t="s">
        <v>1817</v>
      </c>
      <c r="D1137" s="164"/>
      <c r="E1137" s="165"/>
      <c r="F1137" s="162"/>
      <c r="G1137" s="162"/>
      <c r="H1137" s="162"/>
      <c r="I1137" s="162"/>
      <c r="J1137" s="162"/>
      <c r="K1137" s="162"/>
      <c r="L1137" s="162"/>
      <c r="M1137" s="162"/>
      <c r="N1137" s="161"/>
      <c r="O1137" s="161"/>
      <c r="P1137" s="161"/>
      <c r="Q1137" s="161"/>
      <c r="R1137" s="162"/>
      <c r="S1137" s="162"/>
      <c r="T1137" s="162"/>
      <c r="U1137" s="162"/>
      <c r="V1137" s="162"/>
      <c r="W1137" s="162"/>
      <c r="X1137" s="162"/>
      <c r="Y1137" s="162"/>
      <c r="Z1137" s="151"/>
      <c r="AA1137" s="151"/>
      <c r="AB1137" s="151"/>
      <c r="AC1137" s="151"/>
      <c r="AD1137" s="151"/>
      <c r="AE1137" s="151"/>
      <c r="AF1137" s="151"/>
      <c r="AG1137" s="151" t="s">
        <v>327</v>
      </c>
      <c r="AH1137" s="151">
        <v>0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193" t="s">
        <v>328</v>
      </c>
      <c r="D1138" s="164"/>
      <c r="E1138" s="165">
        <v>1</v>
      </c>
      <c r="F1138" s="162"/>
      <c r="G1138" s="162"/>
      <c r="H1138" s="162"/>
      <c r="I1138" s="162"/>
      <c r="J1138" s="162"/>
      <c r="K1138" s="162"/>
      <c r="L1138" s="162"/>
      <c r="M1138" s="162"/>
      <c r="N1138" s="161"/>
      <c r="O1138" s="161"/>
      <c r="P1138" s="161"/>
      <c r="Q1138" s="161"/>
      <c r="R1138" s="162"/>
      <c r="S1138" s="162"/>
      <c r="T1138" s="162"/>
      <c r="U1138" s="162"/>
      <c r="V1138" s="162"/>
      <c r="W1138" s="162"/>
      <c r="X1138" s="162"/>
      <c r="Y1138" s="162"/>
      <c r="Z1138" s="151"/>
      <c r="AA1138" s="151"/>
      <c r="AB1138" s="151"/>
      <c r="AC1138" s="151"/>
      <c r="AD1138" s="151"/>
      <c r="AE1138" s="151"/>
      <c r="AF1138" s="151"/>
      <c r="AG1138" s="151" t="s">
        <v>327</v>
      </c>
      <c r="AH1138" s="151">
        <v>0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 x14ac:dyDescent="0.2">
      <c r="A1139" s="183">
        <v>145</v>
      </c>
      <c r="B1139" s="184" t="s">
        <v>1835</v>
      </c>
      <c r="C1139" s="192" t="s">
        <v>1836</v>
      </c>
      <c r="D1139" s="185" t="s">
        <v>318</v>
      </c>
      <c r="E1139" s="186">
        <v>1</v>
      </c>
      <c r="F1139" s="187"/>
      <c r="G1139" s="188">
        <f>ROUND(E1139*F1139,2)</f>
        <v>0</v>
      </c>
      <c r="H1139" s="187"/>
      <c r="I1139" s="188">
        <f>ROUND(E1139*H1139,2)</f>
        <v>0</v>
      </c>
      <c r="J1139" s="187"/>
      <c r="K1139" s="188">
        <f>ROUND(E1139*J1139,2)</f>
        <v>0</v>
      </c>
      <c r="L1139" s="188">
        <v>21</v>
      </c>
      <c r="M1139" s="188">
        <f>G1139*(1+L1139/100)</f>
        <v>0</v>
      </c>
      <c r="N1139" s="186">
        <v>0</v>
      </c>
      <c r="O1139" s="186">
        <f>ROUND(E1139*N1139,2)</f>
        <v>0</v>
      </c>
      <c r="P1139" s="186">
        <v>0</v>
      </c>
      <c r="Q1139" s="186">
        <f>ROUND(E1139*P1139,2)</f>
        <v>0</v>
      </c>
      <c r="R1139" s="188"/>
      <c r="S1139" s="188" t="s">
        <v>403</v>
      </c>
      <c r="T1139" s="189" t="s">
        <v>404</v>
      </c>
      <c r="U1139" s="162">
        <v>0</v>
      </c>
      <c r="V1139" s="162">
        <f>ROUND(E1139*U1139,2)</f>
        <v>0</v>
      </c>
      <c r="W1139" s="162"/>
      <c r="X1139" s="162" t="s">
        <v>321</v>
      </c>
      <c r="Y1139" s="162" t="s">
        <v>322</v>
      </c>
      <c r="Z1139" s="151"/>
      <c r="AA1139" s="151"/>
      <c r="AB1139" s="151"/>
      <c r="AC1139" s="151"/>
      <c r="AD1139" s="151"/>
      <c r="AE1139" s="151"/>
      <c r="AF1139" s="151"/>
      <c r="AG1139" s="151" t="s">
        <v>323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2" x14ac:dyDescent="0.2">
      <c r="A1140" s="158"/>
      <c r="B1140" s="159"/>
      <c r="C1140" s="280" t="s">
        <v>1834</v>
      </c>
      <c r="D1140" s="281"/>
      <c r="E1140" s="281"/>
      <c r="F1140" s="281"/>
      <c r="G1140" s="281"/>
      <c r="H1140" s="162"/>
      <c r="I1140" s="162"/>
      <c r="J1140" s="162"/>
      <c r="K1140" s="162"/>
      <c r="L1140" s="162"/>
      <c r="M1140" s="162"/>
      <c r="N1140" s="161"/>
      <c r="O1140" s="161"/>
      <c r="P1140" s="161"/>
      <c r="Q1140" s="161"/>
      <c r="R1140" s="162"/>
      <c r="S1140" s="162"/>
      <c r="T1140" s="162"/>
      <c r="U1140" s="162"/>
      <c r="V1140" s="162"/>
      <c r="W1140" s="162"/>
      <c r="X1140" s="162"/>
      <c r="Y1140" s="162"/>
      <c r="Z1140" s="151"/>
      <c r="AA1140" s="151"/>
      <c r="AB1140" s="151"/>
      <c r="AC1140" s="151"/>
      <c r="AD1140" s="151"/>
      <c r="AE1140" s="151"/>
      <c r="AF1140" s="151"/>
      <c r="AG1140" s="151" t="s">
        <v>344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82" t="s">
        <v>1808</v>
      </c>
      <c r="D1141" s="283"/>
      <c r="E1141" s="283"/>
      <c r="F1141" s="283"/>
      <c r="G1141" s="283"/>
      <c r="H1141" s="162"/>
      <c r="I1141" s="162"/>
      <c r="J1141" s="162"/>
      <c r="K1141" s="162"/>
      <c r="L1141" s="162"/>
      <c r="M1141" s="162"/>
      <c r="N1141" s="161"/>
      <c r="O1141" s="161"/>
      <c r="P1141" s="161"/>
      <c r="Q1141" s="161"/>
      <c r="R1141" s="162"/>
      <c r="S1141" s="162"/>
      <c r="T1141" s="162"/>
      <c r="U1141" s="162"/>
      <c r="V1141" s="162"/>
      <c r="W1141" s="162"/>
      <c r="X1141" s="162"/>
      <c r="Y1141" s="162"/>
      <c r="Z1141" s="151"/>
      <c r="AA1141" s="151"/>
      <c r="AB1141" s="151"/>
      <c r="AC1141" s="151"/>
      <c r="AD1141" s="151"/>
      <c r="AE1141" s="151"/>
      <c r="AF1141" s="151"/>
      <c r="AG1141" s="151" t="s">
        <v>344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82" t="s">
        <v>1809</v>
      </c>
      <c r="D1142" s="283"/>
      <c r="E1142" s="283"/>
      <c r="F1142" s="283"/>
      <c r="G1142" s="283"/>
      <c r="H1142" s="162"/>
      <c r="I1142" s="162"/>
      <c r="J1142" s="162"/>
      <c r="K1142" s="162"/>
      <c r="L1142" s="162"/>
      <c r="M1142" s="162"/>
      <c r="N1142" s="161"/>
      <c r="O1142" s="161"/>
      <c r="P1142" s="161"/>
      <c r="Q1142" s="161"/>
      <c r="R1142" s="162"/>
      <c r="S1142" s="162"/>
      <c r="T1142" s="162"/>
      <c r="U1142" s="162"/>
      <c r="V1142" s="162"/>
      <c r="W1142" s="162"/>
      <c r="X1142" s="162"/>
      <c r="Y1142" s="162"/>
      <c r="Z1142" s="151"/>
      <c r="AA1142" s="151"/>
      <c r="AB1142" s="151"/>
      <c r="AC1142" s="151"/>
      <c r="AD1142" s="151"/>
      <c r="AE1142" s="151"/>
      <c r="AF1142" s="151"/>
      <c r="AG1142" s="151" t="s">
        <v>344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82" t="s">
        <v>1810</v>
      </c>
      <c r="D1143" s="283"/>
      <c r="E1143" s="283"/>
      <c r="F1143" s="283"/>
      <c r="G1143" s="283"/>
      <c r="H1143" s="162"/>
      <c r="I1143" s="162"/>
      <c r="J1143" s="162"/>
      <c r="K1143" s="162"/>
      <c r="L1143" s="162"/>
      <c r="M1143" s="162"/>
      <c r="N1143" s="161"/>
      <c r="O1143" s="161"/>
      <c r="P1143" s="161"/>
      <c r="Q1143" s="161"/>
      <c r="R1143" s="162"/>
      <c r="S1143" s="162"/>
      <c r="T1143" s="162"/>
      <c r="U1143" s="162"/>
      <c r="V1143" s="162"/>
      <c r="W1143" s="162"/>
      <c r="X1143" s="162"/>
      <c r="Y1143" s="162"/>
      <c r="Z1143" s="151"/>
      <c r="AA1143" s="151"/>
      <c r="AB1143" s="151"/>
      <c r="AC1143" s="151"/>
      <c r="AD1143" s="151"/>
      <c r="AE1143" s="151"/>
      <c r="AF1143" s="151"/>
      <c r="AG1143" s="151" t="s">
        <v>344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82" t="s">
        <v>1811</v>
      </c>
      <c r="D1144" s="283"/>
      <c r="E1144" s="283"/>
      <c r="F1144" s="283"/>
      <c r="G1144" s="283"/>
      <c r="H1144" s="162"/>
      <c r="I1144" s="162"/>
      <c r="J1144" s="162"/>
      <c r="K1144" s="162"/>
      <c r="L1144" s="162"/>
      <c r="M1144" s="162"/>
      <c r="N1144" s="161"/>
      <c r="O1144" s="161"/>
      <c r="P1144" s="161"/>
      <c r="Q1144" s="161"/>
      <c r="R1144" s="162"/>
      <c r="S1144" s="162"/>
      <c r="T1144" s="162"/>
      <c r="U1144" s="162"/>
      <c r="V1144" s="162"/>
      <c r="W1144" s="162"/>
      <c r="X1144" s="162"/>
      <c r="Y1144" s="162"/>
      <c r="Z1144" s="151"/>
      <c r="AA1144" s="151"/>
      <c r="AB1144" s="151"/>
      <c r="AC1144" s="151"/>
      <c r="AD1144" s="151"/>
      <c r="AE1144" s="151"/>
      <c r="AF1144" s="151"/>
      <c r="AG1144" s="151" t="s">
        <v>344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82" t="s">
        <v>1812</v>
      </c>
      <c r="D1145" s="283"/>
      <c r="E1145" s="283"/>
      <c r="F1145" s="283"/>
      <c r="G1145" s="283"/>
      <c r="H1145" s="162"/>
      <c r="I1145" s="162"/>
      <c r="J1145" s="162"/>
      <c r="K1145" s="162"/>
      <c r="L1145" s="162"/>
      <c r="M1145" s="162"/>
      <c r="N1145" s="161"/>
      <c r="O1145" s="161"/>
      <c r="P1145" s="161"/>
      <c r="Q1145" s="161"/>
      <c r="R1145" s="162"/>
      <c r="S1145" s="162"/>
      <c r="T1145" s="162"/>
      <c r="U1145" s="162"/>
      <c r="V1145" s="162"/>
      <c r="W1145" s="162"/>
      <c r="X1145" s="162"/>
      <c r="Y1145" s="162"/>
      <c r="Z1145" s="151"/>
      <c r="AA1145" s="151"/>
      <c r="AB1145" s="151"/>
      <c r="AC1145" s="151"/>
      <c r="AD1145" s="151"/>
      <c r="AE1145" s="151"/>
      <c r="AF1145" s="151"/>
      <c r="AG1145" s="151" t="s">
        <v>344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3" x14ac:dyDescent="0.2">
      <c r="A1146" s="158"/>
      <c r="B1146" s="159"/>
      <c r="C1146" s="282" t="s">
        <v>1813</v>
      </c>
      <c r="D1146" s="283"/>
      <c r="E1146" s="283"/>
      <c r="F1146" s="283"/>
      <c r="G1146" s="283"/>
      <c r="H1146" s="162"/>
      <c r="I1146" s="162"/>
      <c r="J1146" s="162"/>
      <c r="K1146" s="162"/>
      <c r="L1146" s="162"/>
      <c r="M1146" s="162"/>
      <c r="N1146" s="161"/>
      <c r="O1146" s="161"/>
      <c r="P1146" s="161"/>
      <c r="Q1146" s="161"/>
      <c r="R1146" s="162"/>
      <c r="S1146" s="162"/>
      <c r="T1146" s="162"/>
      <c r="U1146" s="162"/>
      <c r="V1146" s="162"/>
      <c r="W1146" s="162"/>
      <c r="X1146" s="162"/>
      <c r="Y1146" s="162"/>
      <c r="Z1146" s="151"/>
      <c r="AA1146" s="151"/>
      <c r="AB1146" s="151"/>
      <c r="AC1146" s="151"/>
      <c r="AD1146" s="151"/>
      <c r="AE1146" s="151"/>
      <c r="AF1146" s="151"/>
      <c r="AG1146" s="151" t="s">
        <v>344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3" x14ac:dyDescent="0.2">
      <c r="A1147" s="158"/>
      <c r="B1147" s="159"/>
      <c r="C1147" s="282" t="s">
        <v>1814</v>
      </c>
      <c r="D1147" s="283"/>
      <c r="E1147" s="283"/>
      <c r="F1147" s="283"/>
      <c r="G1147" s="283"/>
      <c r="H1147" s="162"/>
      <c r="I1147" s="162"/>
      <c r="J1147" s="162"/>
      <c r="K1147" s="162"/>
      <c r="L1147" s="162"/>
      <c r="M1147" s="162"/>
      <c r="N1147" s="161"/>
      <c r="O1147" s="161"/>
      <c r="P1147" s="161"/>
      <c r="Q1147" s="161"/>
      <c r="R1147" s="162"/>
      <c r="S1147" s="162"/>
      <c r="T1147" s="162"/>
      <c r="U1147" s="162"/>
      <c r="V1147" s="162"/>
      <c r="W1147" s="162"/>
      <c r="X1147" s="162"/>
      <c r="Y1147" s="162"/>
      <c r="Z1147" s="151"/>
      <c r="AA1147" s="151"/>
      <c r="AB1147" s="151"/>
      <c r="AC1147" s="151"/>
      <c r="AD1147" s="151"/>
      <c r="AE1147" s="151"/>
      <c r="AF1147" s="151"/>
      <c r="AG1147" s="151" t="s">
        <v>344</v>
      </c>
      <c r="AH1147" s="151"/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3" x14ac:dyDescent="0.2">
      <c r="A1148" s="158"/>
      <c r="B1148" s="159"/>
      <c r="C1148" s="282" t="s">
        <v>1815</v>
      </c>
      <c r="D1148" s="283"/>
      <c r="E1148" s="283"/>
      <c r="F1148" s="283"/>
      <c r="G1148" s="283"/>
      <c r="H1148" s="162"/>
      <c r="I1148" s="162"/>
      <c r="J1148" s="162"/>
      <c r="K1148" s="162"/>
      <c r="L1148" s="162"/>
      <c r="M1148" s="162"/>
      <c r="N1148" s="161"/>
      <c r="O1148" s="161"/>
      <c r="P1148" s="161"/>
      <c r="Q1148" s="161"/>
      <c r="R1148" s="162"/>
      <c r="S1148" s="162"/>
      <c r="T1148" s="162"/>
      <c r="U1148" s="162"/>
      <c r="V1148" s="162"/>
      <c r="W1148" s="162"/>
      <c r="X1148" s="162"/>
      <c r="Y1148" s="162"/>
      <c r="Z1148" s="151"/>
      <c r="AA1148" s="151"/>
      <c r="AB1148" s="151"/>
      <c r="AC1148" s="151"/>
      <c r="AD1148" s="151"/>
      <c r="AE1148" s="151"/>
      <c r="AF1148" s="151"/>
      <c r="AG1148" s="151" t="s">
        <v>344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3" x14ac:dyDescent="0.2">
      <c r="A1149" s="158"/>
      <c r="B1149" s="159"/>
      <c r="C1149" s="282" t="s">
        <v>1816</v>
      </c>
      <c r="D1149" s="283"/>
      <c r="E1149" s="283"/>
      <c r="F1149" s="283"/>
      <c r="G1149" s="283"/>
      <c r="H1149" s="162"/>
      <c r="I1149" s="162"/>
      <c r="J1149" s="162"/>
      <c r="K1149" s="162"/>
      <c r="L1149" s="162"/>
      <c r="M1149" s="162"/>
      <c r="N1149" s="161"/>
      <c r="O1149" s="161"/>
      <c r="P1149" s="161"/>
      <c r="Q1149" s="161"/>
      <c r="R1149" s="162"/>
      <c r="S1149" s="162"/>
      <c r="T1149" s="162"/>
      <c r="U1149" s="162"/>
      <c r="V1149" s="162"/>
      <c r="W1149" s="162"/>
      <c r="X1149" s="162"/>
      <c r="Y1149" s="162"/>
      <c r="Z1149" s="151"/>
      <c r="AA1149" s="151"/>
      <c r="AB1149" s="151"/>
      <c r="AC1149" s="151"/>
      <c r="AD1149" s="151"/>
      <c r="AE1149" s="151"/>
      <c r="AF1149" s="151"/>
      <c r="AG1149" s="151" t="s">
        <v>344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3" x14ac:dyDescent="0.2">
      <c r="A1150" s="158"/>
      <c r="B1150" s="159"/>
      <c r="C1150" s="282" t="s">
        <v>859</v>
      </c>
      <c r="D1150" s="283"/>
      <c r="E1150" s="283"/>
      <c r="F1150" s="283"/>
      <c r="G1150" s="283"/>
      <c r="H1150" s="162"/>
      <c r="I1150" s="162"/>
      <c r="J1150" s="162"/>
      <c r="K1150" s="162"/>
      <c r="L1150" s="162"/>
      <c r="M1150" s="162"/>
      <c r="N1150" s="161"/>
      <c r="O1150" s="161"/>
      <c r="P1150" s="161"/>
      <c r="Q1150" s="161"/>
      <c r="R1150" s="162"/>
      <c r="S1150" s="162"/>
      <c r="T1150" s="162"/>
      <c r="U1150" s="162"/>
      <c r="V1150" s="162"/>
      <c r="W1150" s="162"/>
      <c r="X1150" s="162"/>
      <c r="Y1150" s="162"/>
      <c r="Z1150" s="151"/>
      <c r="AA1150" s="151"/>
      <c r="AB1150" s="151"/>
      <c r="AC1150" s="151"/>
      <c r="AD1150" s="151"/>
      <c r="AE1150" s="151"/>
      <c r="AF1150" s="151"/>
      <c r="AG1150" s="151" t="s">
        <v>344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2" x14ac:dyDescent="0.2">
      <c r="A1151" s="158"/>
      <c r="B1151" s="159"/>
      <c r="C1151" s="193" t="s">
        <v>1817</v>
      </c>
      <c r="D1151" s="164"/>
      <c r="E1151" s="165"/>
      <c r="F1151" s="162"/>
      <c r="G1151" s="162"/>
      <c r="H1151" s="162"/>
      <c r="I1151" s="162"/>
      <c r="J1151" s="162"/>
      <c r="K1151" s="162"/>
      <c r="L1151" s="162"/>
      <c r="M1151" s="162"/>
      <c r="N1151" s="161"/>
      <c r="O1151" s="161"/>
      <c r="P1151" s="161"/>
      <c r="Q1151" s="161"/>
      <c r="R1151" s="162"/>
      <c r="S1151" s="162"/>
      <c r="T1151" s="162"/>
      <c r="U1151" s="162"/>
      <c r="V1151" s="162"/>
      <c r="W1151" s="162"/>
      <c r="X1151" s="162"/>
      <c r="Y1151" s="162"/>
      <c r="Z1151" s="151"/>
      <c r="AA1151" s="151"/>
      <c r="AB1151" s="151"/>
      <c r="AC1151" s="151"/>
      <c r="AD1151" s="151"/>
      <c r="AE1151" s="151"/>
      <c r="AF1151" s="151"/>
      <c r="AG1151" s="151" t="s">
        <v>327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193" t="s">
        <v>328</v>
      </c>
      <c r="D1152" s="164"/>
      <c r="E1152" s="165">
        <v>1</v>
      </c>
      <c r="F1152" s="162"/>
      <c r="G1152" s="162"/>
      <c r="H1152" s="162"/>
      <c r="I1152" s="162"/>
      <c r="J1152" s="162"/>
      <c r="K1152" s="162"/>
      <c r="L1152" s="162"/>
      <c r="M1152" s="162"/>
      <c r="N1152" s="161"/>
      <c r="O1152" s="161"/>
      <c r="P1152" s="161"/>
      <c r="Q1152" s="161"/>
      <c r="R1152" s="162"/>
      <c r="S1152" s="162"/>
      <c r="T1152" s="162"/>
      <c r="U1152" s="162"/>
      <c r="V1152" s="162"/>
      <c r="W1152" s="162"/>
      <c r="X1152" s="162"/>
      <c r="Y1152" s="162"/>
      <c r="Z1152" s="151"/>
      <c r="AA1152" s="151"/>
      <c r="AB1152" s="151"/>
      <c r="AC1152" s="151"/>
      <c r="AD1152" s="151"/>
      <c r="AE1152" s="151"/>
      <c r="AF1152" s="151"/>
      <c r="AG1152" s="151" t="s">
        <v>327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 x14ac:dyDescent="0.2">
      <c r="A1153" s="183">
        <v>146</v>
      </c>
      <c r="B1153" s="184" t="s">
        <v>1837</v>
      </c>
      <c r="C1153" s="192" t="s">
        <v>1838</v>
      </c>
      <c r="D1153" s="185" t="s">
        <v>318</v>
      </c>
      <c r="E1153" s="186">
        <v>1</v>
      </c>
      <c r="F1153" s="187"/>
      <c r="G1153" s="188">
        <f>ROUND(E1153*F1153,2)</f>
        <v>0</v>
      </c>
      <c r="H1153" s="187"/>
      <c r="I1153" s="188">
        <f>ROUND(E1153*H1153,2)</f>
        <v>0</v>
      </c>
      <c r="J1153" s="187"/>
      <c r="K1153" s="188">
        <f>ROUND(E1153*J1153,2)</f>
        <v>0</v>
      </c>
      <c r="L1153" s="188">
        <v>21</v>
      </c>
      <c r="M1153" s="188">
        <f>G1153*(1+L1153/100)</f>
        <v>0</v>
      </c>
      <c r="N1153" s="186">
        <v>0</v>
      </c>
      <c r="O1153" s="186">
        <f>ROUND(E1153*N1153,2)</f>
        <v>0</v>
      </c>
      <c r="P1153" s="186">
        <v>0</v>
      </c>
      <c r="Q1153" s="186">
        <f>ROUND(E1153*P1153,2)</f>
        <v>0</v>
      </c>
      <c r="R1153" s="188"/>
      <c r="S1153" s="188" t="s">
        <v>403</v>
      </c>
      <c r="T1153" s="189" t="s">
        <v>404</v>
      </c>
      <c r="U1153" s="162">
        <v>0</v>
      </c>
      <c r="V1153" s="162">
        <f>ROUND(E1153*U1153,2)</f>
        <v>0</v>
      </c>
      <c r="W1153" s="162"/>
      <c r="X1153" s="162" t="s">
        <v>321</v>
      </c>
      <c r="Y1153" s="162" t="s">
        <v>322</v>
      </c>
      <c r="Z1153" s="151"/>
      <c r="AA1153" s="151"/>
      <c r="AB1153" s="151"/>
      <c r="AC1153" s="151"/>
      <c r="AD1153" s="151"/>
      <c r="AE1153" s="151"/>
      <c r="AF1153" s="151"/>
      <c r="AG1153" s="151" t="s">
        <v>323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2" x14ac:dyDescent="0.2">
      <c r="A1154" s="158"/>
      <c r="B1154" s="159"/>
      <c r="C1154" s="280" t="s">
        <v>1839</v>
      </c>
      <c r="D1154" s="281"/>
      <c r="E1154" s="281"/>
      <c r="F1154" s="281"/>
      <c r="G1154" s="281"/>
      <c r="H1154" s="162"/>
      <c r="I1154" s="162"/>
      <c r="J1154" s="162"/>
      <c r="K1154" s="162"/>
      <c r="L1154" s="162"/>
      <c r="M1154" s="162"/>
      <c r="N1154" s="161"/>
      <c r="O1154" s="161"/>
      <c r="P1154" s="161"/>
      <c r="Q1154" s="161"/>
      <c r="R1154" s="162"/>
      <c r="S1154" s="162"/>
      <c r="T1154" s="162"/>
      <c r="U1154" s="162"/>
      <c r="V1154" s="162"/>
      <c r="W1154" s="162"/>
      <c r="X1154" s="162"/>
      <c r="Y1154" s="162"/>
      <c r="Z1154" s="151"/>
      <c r="AA1154" s="151"/>
      <c r="AB1154" s="151"/>
      <c r="AC1154" s="151"/>
      <c r="AD1154" s="151"/>
      <c r="AE1154" s="151"/>
      <c r="AF1154" s="151"/>
      <c r="AG1154" s="151" t="s">
        <v>344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82" t="s">
        <v>1816</v>
      </c>
      <c r="D1155" s="283"/>
      <c r="E1155" s="283"/>
      <c r="F1155" s="283"/>
      <c r="G1155" s="283"/>
      <c r="H1155" s="162"/>
      <c r="I1155" s="162"/>
      <c r="J1155" s="162"/>
      <c r="K1155" s="162"/>
      <c r="L1155" s="162"/>
      <c r="M1155" s="162"/>
      <c r="N1155" s="161"/>
      <c r="O1155" s="161"/>
      <c r="P1155" s="161"/>
      <c r="Q1155" s="161"/>
      <c r="R1155" s="162"/>
      <c r="S1155" s="162"/>
      <c r="T1155" s="162"/>
      <c r="U1155" s="162"/>
      <c r="V1155" s="162"/>
      <c r="W1155" s="162"/>
      <c r="X1155" s="162"/>
      <c r="Y1155" s="162"/>
      <c r="Z1155" s="151"/>
      <c r="AA1155" s="151"/>
      <c r="AB1155" s="151"/>
      <c r="AC1155" s="151"/>
      <c r="AD1155" s="151"/>
      <c r="AE1155" s="151"/>
      <c r="AF1155" s="151"/>
      <c r="AG1155" s="151" t="s">
        <v>344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3" x14ac:dyDescent="0.2">
      <c r="A1156" s="158"/>
      <c r="B1156" s="159"/>
      <c r="C1156" s="282" t="s">
        <v>1812</v>
      </c>
      <c r="D1156" s="283"/>
      <c r="E1156" s="283"/>
      <c r="F1156" s="283"/>
      <c r="G1156" s="283"/>
      <c r="H1156" s="162"/>
      <c r="I1156" s="162"/>
      <c r="J1156" s="162"/>
      <c r="K1156" s="162"/>
      <c r="L1156" s="162"/>
      <c r="M1156" s="162"/>
      <c r="N1156" s="161"/>
      <c r="O1156" s="161"/>
      <c r="P1156" s="161"/>
      <c r="Q1156" s="161"/>
      <c r="R1156" s="162"/>
      <c r="S1156" s="162"/>
      <c r="T1156" s="162"/>
      <c r="U1156" s="162"/>
      <c r="V1156" s="162"/>
      <c r="W1156" s="162"/>
      <c r="X1156" s="162"/>
      <c r="Y1156" s="162"/>
      <c r="Z1156" s="151"/>
      <c r="AA1156" s="151"/>
      <c r="AB1156" s="151"/>
      <c r="AC1156" s="151"/>
      <c r="AD1156" s="151"/>
      <c r="AE1156" s="151"/>
      <c r="AF1156" s="151"/>
      <c r="AG1156" s="151" t="s">
        <v>344</v>
      </c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3" x14ac:dyDescent="0.2">
      <c r="A1157" s="158"/>
      <c r="B1157" s="159"/>
      <c r="C1157" s="282" t="s">
        <v>1809</v>
      </c>
      <c r="D1157" s="283"/>
      <c r="E1157" s="283"/>
      <c r="F1157" s="283"/>
      <c r="G1157" s="283"/>
      <c r="H1157" s="162"/>
      <c r="I1157" s="162"/>
      <c r="J1157" s="162"/>
      <c r="K1157" s="162"/>
      <c r="L1157" s="162"/>
      <c r="M1157" s="162"/>
      <c r="N1157" s="161"/>
      <c r="O1157" s="161"/>
      <c r="P1157" s="161"/>
      <c r="Q1157" s="161"/>
      <c r="R1157" s="162"/>
      <c r="S1157" s="162"/>
      <c r="T1157" s="162"/>
      <c r="U1157" s="162"/>
      <c r="V1157" s="162"/>
      <c r="W1157" s="162"/>
      <c r="X1157" s="162"/>
      <c r="Y1157" s="162"/>
      <c r="Z1157" s="151"/>
      <c r="AA1157" s="151"/>
      <c r="AB1157" s="151"/>
      <c r="AC1157" s="151"/>
      <c r="AD1157" s="151"/>
      <c r="AE1157" s="151"/>
      <c r="AF1157" s="151"/>
      <c r="AG1157" s="151" t="s">
        <v>344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3" x14ac:dyDescent="0.2">
      <c r="A1158" s="158"/>
      <c r="B1158" s="159"/>
      <c r="C1158" s="282" t="s">
        <v>1840</v>
      </c>
      <c r="D1158" s="283"/>
      <c r="E1158" s="283"/>
      <c r="F1158" s="283"/>
      <c r="G1158" s="283"/>
      <c r="H1158" s="162"/>
      <c r="I1158" s="162"/>
      <c r="J1158" s="162"/>
      <c r="K1158" s="162"/>
      <c r="L1158" s="162"/>
      <c r="M1158" s="162"/>
      <c r="N1158" s="161"/>
      <c r="O1158" s="161"/>
      <c r="P1158" s="161"/>
      <c r="Q1158" s="161"/>
      <c r="R1158" s="162"/>
      <c r="S1158" s="162"/>
      <c r="T1158" s="162"/>
      <c r="U1158" s="162"/>
      <c r="V1158" s="162"/>
      <c r="W1158" s="162"/>
      <c r="X1158" s="162"/>
      <c r="Y1158" s="162"/>
      <c r="Z1158" s="151"/>
      <c r="AA1158" s="151"/>
      <c r="AB1158" s="151"/>
      <c r="AC1158" s="151"/>
      <c r="AD1158" s="151"/>
      <c r="AE1158" s="151"/>
      <c r="AF1158" s="151"/>
      <c r="AG1158" s="151" t="s">
        <v>344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3" x14ac:dyDescent="0.2">
      <c r="A1159" s="158"/>
      <c r="B1159" s="159"/>
      <c r="C1159" s="282" t="s">
        <v>1841</v>
      </c>
      <c r="D1159" s="283"/>
      <c r="E1159" s="283"/>
      <c r="F1159" s="283"/>
      <c r="G1159" s="283"/>
      <c r="H1159" s="162"/>
      <c r="I1159" s="162"/>
      <c r="J1159" s="162"/>
      <c r="K1159" s="162"/>
      <c r="L1159" s="162"/>
      <c r="M1159" s="162"/>
      <c r="N1159" s="161"/>
      <c r="O1159" s="161"/>
      <c r="P1159" s="161"/>
      <c r="Q1159" s="161"/>
      <c r="R1159" s="162"/>
      <c r="S1159" s="162"/>
      <c r="T1159" s="162"/>
      <c r="U1159" s="162"/>
      <c r="V1159" s="162"/>
      <c r="W1159" s="162"/>
      <c r="X1159" s="162"/>
      <c r="Y1159" s="162"/>
      <c r="Z1159" s="151"/>
      <c r="AA1159" s="151"/>
      <c r="AB1159" s="151"/>
      <c r="AC1159" s="151"/>
      <c r="AD1159" s="151"/>
      <c r="AE1159" s="151"/>
      <c r="AF1159" s="151"/>
      <c r="AG1159" s="151" t="s">
        <v>344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3" x14ac:dyDescent="0.2">
      <c r="A1160" s="158"/>
      <c r="B1160" s="159"/>
      <c r="C1160" s="282" t="s">
        <v>1842</v>
      </c>
      <c r="D1160" s="283"/>
      <c r="E1160" s="283"/>
      <c r="F1160" s="283"/>
      <c r="G1160" s="283"/>
      <c r="H1160" s="162"/>
      <c r="I1160" s="162"/>
      <c r="J1160" s="162"/>
      <c r="K1160" s="162"/>
      <c r="L1160" s="162"/>
      <c r="M1160" s="162"/>
      <c r="N1160" s="161"/>
      <c r="O1160" s="161"/>
      <c r="P1160" s="161"/>
      <c r="Q1160" s="161"/>
      <c r="R1160" s="162"/>
      <c r="S1160" s="162"/>
      <c r="T1160" s="162"/>
      <c r="U1160" s="162"/>
      <c r="V1160" s="162"/>
      <c r="W1160" s="162"/>
      <c r="X1160" s="162"/>
      <c r="Y1160" s="162"/>
      <c r="Z1160" s="151"/>
      <c r="AA1160" s="151"/>
      <c r="AB1160" s="151"/>
      <c r="AC1160" s="151"/>
      <c r="AD1160" s="151"/>
      <c r="AE1160" s="151"/>
      <c r="AF1160" s="151"/>
      <c r="AG1160" s="151" t="s">
        <v>344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2" x14ac:dyDescent="0.2">
      <c r="A1161" s="158"/>
      <c r="B1161" s="159"/>
      <c r="C1161" s="193" t="s">
        <v>1843</v>
      </c>
      <c r="D1161" s="164"/>
      <c r="E1161" s="165"/>
      <c r="F1161" s="162"/>
      <c r="G1161" s="162"/>
      <c r="H1161" s="162"/>
      <c r="I1161" s="162"/>
      <c r="J1161" s="162"/>
      <c r="K1161" s="162"/>
      <c r="L1161" s="162"/>
      <c r="M1161" s="162"/>
      <c r="N1161" s="161"/>
      <c r="O1161" s="161"/>
      <c r="P1161" s="161"/>
      <c r="Q1161" s="161"/>
      <c r="R1161" s="162"/>
      <c r="S1161" s="162"/>
      <c r="T1161" s="162"/>
      <c r="U1161" s="162"/>
      <c r="V1161" s="162"/>
      <c r="W1161" s="162"/>
      <c r="X1161" s="162"/>
      <c r="Y1161" s="162"/>
      <c r="Z1161" s="151"/>
      <c r="AA1161" s="151"/>
      <c r="AB1161" s="151"/>
      <c r="AC1161" s="151"/>
      <c r="AD1161" s="151"/>
      <c r="AE1161" s="151"/>
      <c r="AF1161" s="151"/>
      <c r="AG1161" s="151" t="s">
        <v>327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3" x14ac:dyDescent="0.2">
      <c r="A1162" s="158"/>
      <c r="B1162" s="159"/>
      <c r="C1162" s="193" t="s">
        <v>328</v>
      </c>
      <c r="D1162" s="164"/>
      <c r="E1162" s="165">
        <v>1</v>
      </c>
      <c r="F1162" s="162"/>
      <c r="G1162" s="162"/>
      <c r="H1162" s="162"/>
      <c r="I1162" s="162"/>
      <c r="J1162" s="162"/>
      <c r="K1162" s="162"/>
      <c r="L1162" s="162"/>
      <c r="M1162" s="162"/>
      <c r="N1162" s="161"/>
      <c r="O1162" s="161"/>
      <c r="P1162" s="161"/>
      <c r="Q1162" s="161"/>
      <c r="R1162" s="162"/>
      <c r="S1162" s="162"/>
      <c r="T1162" s="162"/>
      <c r="U1162" s="162"/>
      <c r="V1162" s="162"/>
      <c r="W1162" s="162"/>
      <c r="X1162" s="162"/>
      <c r="Y1162" s="162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83">
        <v>147</v>
      </c>
      <c r="B1163" s="184" t="s">
        <v>1844</v>
      </c>
      <c r="C1163" s="192" t="s">
        <v>1845</v>
      </c>
      <c r="D1163" s="185" t="s">
        <v>318</v>
      </c>
      <c r="E1163" s="186">
        <v>1</v>
      </c>
      <c r="F1163" s="187"/>
      <c r="G1163" s="188">
        <f>ROUND(E1163*F1163,2)</f>
        <v>0</v>
      </c>
      <c r="H1163" s="187"/>
      <c r="I1163" s="188">
        <f>ROUND(E1163*H1163,2)</f>
        <v>0</v>
      </c>
      <c r="J1163" s="187"/>
      <c r="K1163" s="188">
        <f>ROUND(E1163*J1163,2)</f>
        <v>0</v>
      </c>
      <c r="L1163" s="188">
        <v>21</v>
      </c>
      <c r="M1163" s="188">
        <f>G1163*(1+L1163/100)</f>
        <v>0</v>
      </c>
      <c r="N1163" s="186">
        <v>0</v>
      </c>
      <c r="O1163" s="186">
        <f>ROUND(E1163*N1163,2)</f>
        <v>0</v>
      </c>
      <c r="P1163" s="186">
        <v>0</v>
      </c>
      <c r="Q1163" s="186">
        <f>ROUND(E1163*P1163,2)</f>
        <v>0</v>
      </c>
      <c r="R1163" s="188"/>
      <c r="S1163" s="188" t="s">
        <v>403</v>
      </c>
      <c r="T1163" s="189" t="s">
        <v>404</v>
      </c>
      <c r="U1163" s="162">
        <v>0</v>
      </c>
      <c r="V1163" s="162">
        <f>ROUND(E1163*U1163,2)</f>
        <v>0</v>
      </c>
      <c r="W1163" s="162"/>
      <c r="X1163" s="162" t="s">
        <v>321</v>
      </c>
      <c r="Y1163" s="162" t="s">
        <v>322</v>
      </c>
      <c r="Z1163" s="151"/>
      <c r="AA1163" s="151"/>
      <c r="AB1163" s="151"/>
      <c r="AC1163" s="151"/>
      <c r="AD1163" s="151"/>
      <c r="AE1163" s="151"/>
      <c r="AF1163" s="151"/>
      <c r="AG1163" s="151" t="s">
        <v>323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2" x14ac:dyDescent="0.2">
      <c r="A1164" s="158"/>
      <c r="B1164" s="159"/>
      <c r="C1164" s="280" t="s">
        <v>1846</v>
      </c>
      <c r="D1164" s="281"/>
      <c r="E1164" s="281"/>
      <c r="F1164" s="281"/>
      <c r="G1164" s="281"/>
      <c r="H1164" s="162"/>
      <c r="I1164" s="162"/>
      <c r="J1164" s="162"/>
      <c r="K1164" s="162"/>
      <c r="L1164" s="162"/>
      <c r="M1164" s="162"/>
      <c r="N1164" s="161"/>
      <c r="O1164" s="161"/>
      <c r="P1164" s="161"/>
      <c r="Q1164" s="161"/>
      <c r="R1164" s="162"/>
      <c r="S1164" s="162"/>
      <c r="T1164" s="162"/>
      <c r="U1164" s="162"/>
      <c r="V1164" s="162"/>
      <c r="W1164" s="162"/>
      <c r="X1164" s="162"/>
      <c r="Y1164" s="162"/>
      <c r="Z1164" s="151"/>
      <c r="AA1164" s="151"/>
      <c r="AB1164" s="151"/>
      <c r="AC1164" s="151"/>
      <c r="AD1164" s="151"/>
      <c r="AE1164" s="151"/>
      <c r="AF1164" s="151"/>
      <c r="AG1164" s="151" t="s">
        <v>344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3" x14ac:dyDescent="0.2">
      <c r="A1165" s="158"/>
      <c r="B1165" s="159"/>
      <c r="C1165" s="282" t="s">
        <v>1847</v>
      </c>
      <c r="D1165" s="283"/>
      <c r="E1165" s="283"/>
      <c r="F1165" s="283"/>
      <c r="G1165" s="283"/>
      <c r="H1165" s="162"/>
      <c r="I1165" s="162"/>
      <c r="J1165" s="162"/>
      <c r="K1165" s="162"/>
      <c r="L1165" s="162"/>
      <c r="M1165" s="162"/>
      <c r="N1165" s="161"/>
      <c r="O1165" s="161"/>
      <c r="P1165" s="161"/>
      <c r="Q1165" s="161"/>
      <c r="R1165" s="162"/>
      <c r="S1165" s="162"/>
      <c r="T1165" s="162"/>
      <c r="U1165" s="162"/>
      <c r="V1165" s="162"/>
      <c r="W1165" s="162"/>
      <c r="X1165" s="162"/>
      <c r="Y1165" s="162"/>
      <c r="Z1165" s="151"/>
      <c r="AA1165" s="151"/>
      <c r="AB1165" s="151"/>
      <c r="AC1165" s="151"/>
      <c r="AD1165" s="151"/>
      <c r="AE1165" s="151"/>
      <c r="AF1165" s="151"/>
      <c r="AG1165" s="151" t="s">
        <v>344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2" x14ac:dyDescent="0.2">
      <c r="A1166" s="158"/>
      <c r="B1166" s="159"/>
      <c r="C1166" s="193" t="s">
        <v>1848</v>
      </c>
      <c r="D1166" s="164"/>
      <c r="E1166" s="165"/>
      <c r="F1166" s="162"/>
      <c r="G1166" s="162"/>
      <c r="H1166" s="162"/>
      <c r="I1166" s="162"/>
      <c r="J1166" s="162"/>
      <c r="K1166" s="162"/>
      <c r="L1166" s="162"/>
      <c r="M1166" s="162"/>
      <c r="N1166" s="161"/>
      <c r="O1166" s="161"/>
      <c r="P1166" s="161"/>
      <c r="Q1166" s="161"/>
      <c r="R1166" s="162"/>
      <c r="S1166" s="162"/>
      <c r="T1166" s="162"/>
      <c r="U1166" s="162"/>
      <c r="V1166" s="162"/>
      <c r="W1166" s="162"/>
      <c r="X1166" s="162"/>
      <c r="Y1166" s="162"/>
      <c r="Z1166" s="151"/>
      <c r="AA1166" s="151"/>
      <c r="AB1166" s="151"/>
      <c r="AC1166" s="151"/>
      <c r="AD1166" s="151"/>
      <c r="AE1166" s="151"/>
      <c r="AF1166" s="151"/>
      <c r="AG1166" s="151" t="s">
        <v>327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3" x14ac:dyDescent="0.2">
      <c r="A1167" s="158"/>
      <c r="B1167" s="159"/>
      <c r="C1167" s="193" t="s">
        <v>328</v>
      </c>
      <c r="D1167" s="164"/>
      <c r="E1167" s="165">
        <v>1</v>
      </c>
      <c r="F1167" s="162"/>
      <c r="G1167" s="162"/>
      <c r="H1167" s="162"/>
      <c r="I1167" s="162"/>
      <c r="J1167" s="162"/>
      <c r="K1167" s="162"/>
      <c r="L1167" s="162"/>
      <c r="M1167" s="162"/>
      <c r="N1167" s="161"/>
      <c r="O1167" s="161"/>
      <c r="P1167" s="161"/>
      <c r="Q1167" s="161"/>
      <c r="R1167" s="162"/>
      <c r="S1167" s="162"/>
      <c r="T1167" s="162"/>
      <c r="U1167" s="162"/>
      <c r="V1167" s="162"/>
      <c r="W1167" s="162"/>
      <c r="X1167" s="162"/>
      <c r="Y1167" s="162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83">
        <v>148</v>
      </c>
      <c r="B1168" s="184" t="s">
        <v>1849</v>
      </c>
      <c r="C1168" s="192" t="s">
        <v>1850</v>
      </c>
      <c r="D1168" s="185" t="s">
        <v>318</v>
      </c>
      <c r="E1168" s="186">
        <v>2</v>
      </c>
      <c r="F1168" s="187"/>
      <c r="G1168" s="188">
        <f>ROUND(E1168*F1168,2)</f>
        <v>0</v>
      </c>
      <c r="H1168" s="187"/>
      <c r="I1168" s="188">
        <f>ROUND(E1168*H1168,2)</f>
        <v>0</v>
      </c>
      <c r="J1168" s="187"/>
      <c r="K1168" s="188">
        <f>ROUND(E1168*J1168,2)</f>
        <v>0</v>
      </c>
      <c r="L1168" s="188">
        <v>21</v>
      </c>
      <c r="M1168" s="188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8"/>
      <c r="S1168" s="188" t="s">
        <v>403</v>
      </c>
      <c r="T1168" s="189" t="s">
        <v>404</v>
      </c>
      <c r="U1168" s="162">
        <v>0</v>
      </c>
      <c r="V1168" s="162">
        <f>ROUND(E1168*U1168,2)</f>
        <v>0</v>
      </c>
      <c r="W1168" s="162"/>
      <c r="X1168" s="162" t="s">
        <v>321</v>
      </c>
      <c r="Y1168" s="162" t="s">
        <v>322</v>
      </c>
      <c r="Z1168" s="151"/>
      <c r="AA1168" s="151"/>
      <c r="AB1168" s="151"/>
      <c r="AC1168" s="151"/>
      <c r="AD1168" s="151"/>
      <c r="AE1168" s="151"/>
      <c r="AF1168" s="151"/>
      <c r="AG1168" s="151" t="s">
        <v>323</v>
      </c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2" x14ac:dyDescent="0.2">
      <c r="A1169" s="158"/>
      <c r="B1169" s="159"/>
      <c r="C1169" s="280" t="s">
        <v>1846</v>
      </c>
      <c r="D1169" s="281"/>
      <c r="E1169" s="281"/>
      <c r="F1169" s="281"/>
      <c r="G1169" s="281"/>
      <c r="H1169" s="162"/>
      <c r="I1169" s="162"/>
      <c r="J1169" s="162"/>
      <c r="K1169" s="162"/>
      <c r="L1169" s="162"/>
      <c r="M1169" s="162"/>
      <c r="N1169" s="161"/>
      <c r="O1169" s="161"/>
      <c r="P1169" s="161"/>
      <c r="Q1169" s="161"/>
      <c r="R1169" s="162"/>
      <c r="S1169" s="162"/>
      <c r="T1169" s="162"/>
      <c r="U1169" s="162"/>
      <c r="V1169" s="162"/>
      <c r="W1169" s="162"/>
      <c r="X1169" s="162"/>
      <c r="Y1169" s="162"/>
      <c r="Z1169" s="151"/>
      <c r="AA1169" s="151"/>
      <c r="AB1169" s="151"/>
      <c r="AC1169" s="151"/>
      <c r="AD1169" s="151"/>
      <c r="AE1169" s="151"/>
      <c r="AF1169" s="151"/>
      <c r="AG1169" s="151" t="s">
        <v>344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3" x14ac:dyDescent="0.2">
      <c r="A1170" s="158"/>
      <c r="B1170" s="159"/>
      <c r="C1170" s="282" t="s">
        <v>1847</v>
      </c>
      <c r="D1170" s="283"/>
      <c r="E1170" s="283"/>
      <c r="F1170" s="283"/>
      <c r="G1170" s="283"/>
      <c r="H1170" s="162"/>
      <c r="I1170" s="162"/>
      <c r="J1170" s="162"/>
      <c r="K1170" s="162"/>
      <c r="L1170" s="162"/>
      <c r="M1170" s="162"/>
      <c r="N1170" s="161"/>
      <c r="O1170" s="161"/>
      <c r="P1170" s="161"/>
      <c r="Q1170" s="161"/>
      <c r="R1170" s="162"/>
      <c r="S1170" s="162"/>
      <c r="T1170" s="162"/>
      <c r="U1170" s="162"/>
      <c r="V1170" s="162"/>
      <c r="W1170" s="162"/>
      <c r="X1170" s="162"/>
      <c r="Y1170" s="162"/>
      <c r="Z1170" s="151"/>
      <c r="AA1170" s="151"/>
      <c r="AB1170" s="151"/>
      <c r="AC1170" s="151"/>
      <c r="AD1170" s="151"/>
      <c r="AE1170" s="151"/>
      <c r="AF1170" s="151"/>
      <c r="AG1170" s="151" t="s">
        <v>344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2" x14ac:dyDescent="0.2">
      <c r="A1171" s="158"/>
      <c r="B1171" s="159"/>
      <c r="C1171" s="193" t="s">
        <v>1848</v>
      </c>
      <c r="D1171" s="164"/>
      <c r="E1171" s="165"/>
      <c r="F1171" s="162"/>
      <c r="G1171" s="162"/>
      <c r="H1171" s="162"/>
      <c r="I1171" s="162"/>
      <c r="J1171" s="162"/>
      <c r="K1171" s="162"/>
      <c r="L1171" s="162"/>
      <c r="M1171" s="162"/>
      <c r="N1171" s="161"/>
      <c r="O1171" s="161"/>
      <c r="P1171" s="161"/>
      <c r="Q1171" s="161"/>
      <c r="R1171" s="162"/>
      <c r="S1171" s="162"/>
      <c r="T1171" s="162"/>
      <c r="U1171" s="162"/>
      <c r="V1171" s="162"/>
      <c r="W1171" s="162"/>
      <c r="X1171" s="162"/>
      <c r="Y1171" s="162"/>
      <c r="Z1171" s="151"/>
      <c r="AA1171" s="151"/>
      <c r="AB1171" s="151"/>
      <c r="AC1171" s="151"/>
      <c r="AD1171" s="151"/>
      <c r="AE1171" s="151"/>
      <c r="AF1171" s="151"/>
      <c r="AG1171" s="151" t="s">
        <v>327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3" x14ac:dyDescent="0.2">
      <c r="A1172" s="158"/>
      <c r="B1172" s="159"/>
      <c r="C1172" s="193" t="s">
        <v>1295</v>
      </c>
      <c r="D1172" s="164"/>
      <c r="E1172" s="165">
        <v>2</v>
      </c>
      <c r="F1172" s="162"/>
      <c r="G1172" s="162"/>
      <c r="H1172" s="162"/>
      <c r="I1172" s="162"/>
      <c r="J1172" s="162"/>
      <c r="K1172" s="162"/>
      <c r="L1172" s="162"/>
      <c r="M1172" s="162"/>
      <c r="N1172" s="161"/>
      <c r="O1172" s="161"/>
      <c r="P1172" s="161"/>
      <c r="Q1172" s="161"/>
      <c r="R1172" s="162"/>
      <c r="S1172" s="162"/>
      <c r="T1172" s="162"/>
      <c r="U1172" s="162"/>
      <c r="V1172" s="162"/>
      <c r="W1172" s="162"/>
      <c r="X1172" s="162"/>
      <c r="Y1172" s="162"/>
      <c r="Z1172" s="151"/>
      <c r="AA1172" s="151"/>
      <c r="AB1172" s="151"/>
      <c r="AC1172" s="151"/>
      <c r="AD1172" s="151"/>
      <c r="AE1172" s="151"/>
      <c r="AF1172" s="151"/>
      <c r="AG1172" s="151" t="s">
        <v>327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 x14ac:dyDescent="0.2">
      <c r="A1173" s="183">
        <v>149</v>
      </c>
      <c r="B1173" s="184" t="s">
        <v>1851</v>
      </c>
      <c r="C1173" s="192" t="s">
        <v>1852</v>
      </c>
      <c r="D1173" s="185" t="s">
        <v>318</v>
      </c>
      <c r="E1173" s="186">
        <v>5</v>
      </c>
      <c r="F1173" s="187"/>
      <c r="G1173" s="188">
        <f>ROUND(E1173*F1173,2)</f>
        <v>0</v>
      </c>
      <c r="H1173" s="187"/>
      <c r="I1173" s="188">
        <f>ROUND(E1173*H1173,2)</f>
        <v>0</v>
      </c>
      <c r="J1173" s="187"/>
      <c r="K1173" s="188">
        <f>ROUND(E1173*J1173,2)</f>
        <v>0</v>
      </c>
      <c r="L1173" s="188">
        <v>21</v>
      </c>
      <c r="M1173" s="188">
        <f>G1173*(1+L1173/100)</f>
        <v>0</v>
      </c>
      <c r="N1173" s="186">
        <v>0</v>
      </c>
      <c r="O1173" s="186">
        <f>ROUND(E1173*N1173,2)</f>
        <v>0</v>
      </c>
      <c r="P1173" s="186">
        <v>0</v>
      </c>
      <c r="Q1173" s="186">
        <f>ROUND(E1173*P1173,2)</f>
        <v>0</v>
      </c>
      <c r="R1173" s="188"/>
      <c r="S1173" s="188" t="s">
        <v>403</v>
      </c>
      <c r="T1173" s="189" t="s">
        <v>404</v>
      </c>
      <c r="U1173" s="162">
        <v>0</v>
      </c>
      <c r="V1173" s="162">
        <f>ROUND(E1173*U1173,2)</f>
        <v>0</v>
      </c>
      <c r="W1173" s="162"/>
      <c r="X1173" s="162" t="s">
        <v>321</v>
      </c>
      <c r="Y1173" s="162" t="s">
        <v>322</v>
      </c>
      <c r="Z1173" s="151"/>
      <c r="AA1173" s="151"/>
      <c r="AB1173" s="151"/>
      <c r="AC1173" s="151"/>
      <c r="AD1173" s="151"/>
      <c r="AE1173" s="151"/>
      <c r="AF1173" s="151"/>
      <c r="AG1173" s="151" t="s">
        <v>323</v>
      </c>
      <c r="AH1173" s="151"/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2" x14ac:dyDescent="0.2">
      <c r="A1174" s="158"/>
      <c r="B1174" s="159"/>
      <c r="C1174" s="280" t="s">
        <v>1853</v>
      </c>
      <c r="D1174" s="281"/>
      <c r="E1174" s="281"/>
      <c r="F1174" s="281"/>
      <c r="G1174" s="281"/>
      <c r="H1174" s="162"/>
      <c r="I1174" s="162"/>
      <c r="J1174" s="162"/>
      <c r="K1174" s="162"/>
      <c r="L1174" s="162"/>
      <c r="M1174" s="162"/>
      <c r="N1174" s="161"/>
      <c r="O1174" s="161"/>
      <c r="P1174" s="161"/>
      <c r="Q1174" s="161"/>
      <c r="R1174" s="162"/>
      <c r="S1174" s="162"/>
      <c r="T1174" s="162"/>
      <c r="U1174" s="162"/>
      <c r="V1174" s="162"/>
      <c r="W1174" s="162"/>
      <c r="X1174" s="162"/>
      <c r="Y1174" s="162"/>
      <c r="Z1174" s="151"/>
      <c r="AA1174" s="151"/>
      <c r="AB1174" s="151"/>
      <c r="AC1174" s="151"/>
      <c r="AD1174" s="151"/>
      <c r="AE1174" s="151"/>
      <c r="AF1174" s="151"/>
      <c r="AG1174" s="151" t="s">
        <v>344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3" x14ac:dyDescent="0.2">
      <c r="A1175" s="158"/>
      <c r="B1175" s="159"/>
      <c r="C1175" s="282" t="s">
        <v>1854</v>
      </c>
      <c r="D1175" s="283"/>
      <c r="E1175" s="283"/>
      <c r="F1175" s="283"/>
      <c r="G1175" s="283"/>
      <c r="H1175" s="162"/>
      <c r="I1175" s="162"/>
      <c r="J1175" s="162"/>
      <c r="K1175" s="162"/>
      <c r="L1175" s="162"/>
      <c r="M1175" s="162"/>
      <c r="N1175" s="161"/>
      <c r="O1175" s="161"/>
      <c r="P1175" s="161"/>
      <c r="Q1175" s="161"/>
      <c r="R1175" s="162"/>
      <c r="S1175" s="162"/>
      <c r="T1175" s="162"/>
      <c r="U1175" s="162"/>
      <c r="V1175" s="162"/>
      <c r="W1175" s="162"/>
      <c r="X1175" s="162"/>
      <c r="Y1175" s="162"/>
      <c r="Z1175" s="151"/>
      <c r="AA1175" s="151"/>
      <c r="AB1175" s="151"/>
      <c r="AC1175" s="151"/>
      <c r="AD1175" s="151"/>
      <c r="AE1175" s="151"/>
      <c r="AF1175" s="151"/>
      <c r="AG1175" s="151" t="s">
        <v>344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3" x14ac:dyDescent="0.2">
      <c r="A1176" s="158"/>
      <c r="B1176" s="159"/>
      <c r="C1176" s="282" t="s">
        <v>859</v>
      </c>
      <c r="D1176" s="283"/>
      <c r="E1176" s="283"/>
      <c r="F1176" s="283"/>
      <c r="G1176" s="283"/>
      <c r="H1176" s="162"/>
      <c r="I1176" s="162"/>
      <c r="J1176" s="162"/>
      <c r="K1176" s="162"/>
      <c r="L1176" s="162"/>
      <c r="M1176" s="162"/>
      <c r="N1176" s="161"/>
      <c r="O1176" s="161"/>
      <c r="P1176" s="161"/>
      <c r="Q1176" s="161"/>
      <c r="R1176" s="162"/>
      <c r="S1176" s="162"/>
      <c r="T1176" s="162"/>
      <c r="U1176" s="162"/>
      <c r="V1176" s="162"/>
      <c r="W1176" s="162"/>
      <c r="X1176" s="162"/>
      <c r="Y1176" s="162"/>
      <c r="Z1176" s="151"/>
      <c r="AA1176" s="151"/>
      <c r="AB1176" s="151"/>
      <c r="AC1176" s="151"/>
      <c r="AD1176" s="151"/>
      <c r="AE1176" s="151"/>
      <c r="AF1176" s="151"/>
      <c r="AG1176" s="151" t="s">
        <v>344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2" x14ac:dyDescent="0.2">
      <c r="A1177" s="158"/>
      <c r="B1177" s="159"/>
      <c r="C1177" s="193" t="s">
        <v>1848</v>
      </c>
      <c r="D1177" s="164"/>
      <c r="E1177" s="165"/>
      <c r="F1177" s="162"/>
      <c r="G1177" s="162"/>
      <c r="H1177" s="162"/>
      <c r="I1177" s="162"/>
      <c r="J1177" s="162"/>
      <c r="K1177" s="162"/>
      <c r="L1177" s="162"/>
      <c r="M1177" s="162"/>
      <c r="N1177" s="161"/>
      <c r="O1177" s="161"/>
      <c r="P1177" s="161"/>
      <c r="Q1177" s="161"/>
      <c r="R1177" s="162"/>
      <c r="S1177" s="162"/>
      <c r="T1177" s="162"/>
      <c r="U1177" s="162"/>
      <c r="V1177" s="162"/>
      <c r="W1177" s="162"/>
      <c r="X1177" s="162"/>
      <c r="Y1177" s="162"/>
      <c r="Z1177" s="151"/>
      <c r="AA1177" s="151"/>
      <c r="AB1177" s="151"/>
      <c r="AC1177" s="151"/>
      <c r="AD1177" s="151"/>
      <c r="AE1177" s="151"/>
      <c r="AF1177" s="151"/>
      <c r="AG1177" s="151" t="s">
        <v>327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193" t="s">
        <v>1855</v>
      </c>
      <c r="D1178" s="164"/>
      <c r="E1178" s="165">
        <v>5</v>
      </c>
      <c r="F1178" s="162"/>
      <c r="G1178" s="162"/>
      <c r="H1178" s="162"/>
      <c r="I1178" s="162"/>
      <c r="J1178" s="162"/>
      <c r="K1178" s="162"/>
      <c r="L1178" s="162"/>
      <c r="M1178" s="162"/>
      <c r="N1178" s="161"/>
      <c r="O1178" s="161"/>
      <c r="P1178" s="161"/>
      <c r="Q1178" s="161"/>
      <c r="R1178" s="162"/>
      <c r="S1178" s="162"/>
      <c r="T1178" s="162"/>
      <c r="U1178" s="162"/>
      <c r="V1178" s="162"/>
      <c r="W1178" s="162"/>
      <c r="X1178" s="162"/>
      <c r="Y1178" s="162"/>
      <c r="Z1178" s="151"/>
      <c r="AA1178" s="151"/>
      <c r="AB1178" s="151"/>
      <c r="AC1178" s="151"/>
      <c r="AD1178" s="151"/>
      <c r="AE1178" s="151"/>
      <c r="AF1178" s="151"/>
      <c r="AG1178" s="151" t="s">
        <v>327</v>
      </c>
      <c r="AH1178" s="151">
        <v>0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 x14ac:dyDescent="0.2">
      <c r="A1179" s="183">
        <v>150</v>
      </c>
      <c r="B1179" s="184" t="s">
        <v>1856</v>
      </c>
      <c r="C1179" s="192" t="s">
        <v>1857</v>
      </c>
      <c r="D1179" s="185" t="s">
        <v>708</v>
      </c>
      <c r="E1179" s="186">
        <v>140</v>
      </c>
      <c r="F1179" s="187"/>
      <c r="G1179" s="188">
        <f>ROUND(E1179*F1179,2)</f>
        <v>0</v>
      </c>
      <c r="H1179" s="187"/>
      <c r="I1179" s="188">
        <f>ROUND(E1179*H1179,2)</f>
        <v>0</v>
      </c>
      <c r="J1179" s="187"/>
      <c r="K1179" s="188">
        <f>ROUND(E1179*J1179,2)</f>
        <v>0</v>
      </c>
      <c r="L1179" s="188">
        <v>21</v>
      </c>
      <c r="M1179" s="188">
        <f>G1179*(1+L1179/100)</f>
        <v>0</v>
      </c>
      <c r="N1179" s="186">
        <v>0</v>
      </c>
      <c r="O1179" s="186">
        <f>ROUND(E1179*N1179,2)</f>
        <v>0</v>
      </c>
      <c r="P1179" s="186">
        <v>0</v>
      </c>
      <c r="Q1179" s="186">
        <f>ROUND(E1179*P1179,2)</f>
        <v>0</v>
      </c>
      <c r="R1179" s="188"/>
      <c r="S1179" s="188" t="s">
        <v>403</v>
      </c>
      <c r="T1179" s="189" t="s">
        <v>404</v>
      </c>
      <c r="U1179" s="162">
        <v>0</v>
      </c>
      <c r="V1179" s="162">
        <f>ROUND(E1179*U1179,2)</f>
        <v>0</v>
      </c>
      <c r="W1179" s="162"/>
      <c r="X1179" s="162" t="s">
        <v>321</v>
      </c>
      <c r="Y1179" s="162" t="s">
        <v>322</v>
      </c>
      <c r="Z1179" s="151"/>
      <c r="AA1179" s="151"/>
      <c r="AB1179" s="151"/>
      <c r="AC1179" s="151"/>
      <c r="AD1179" s="151"/>
      <c r="AE1179" s="151"/>
      <c r="AF1179" s="151"/>
      <c r="AG1179" s="151" t="s">
        <v>323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2" x14ac:dyDescent="0.2">
      <c r="A1180" s="158"/>
      <c r="B1180" s="159"/>
      <c r="C1180" s="280" t="s">
        <v>1858</v>
      </c>
      <c r="D1180" s="281"/>
      <c r="E1180" s="281"/>
      <c r="F1180" s="281"/>
      <c r="G1180" s="281"/>
      <c r="H1180" s="162"/>
      <c r="I1180" s="162"/>
      <c r="J1180" s="162"/>
      <c r="K1180" s="162"/>
      <c r="L1180" s="162"/>
      <c r="M1180" s="162"/>
      <c r="N1180" s="161"/>
      <c r="O1180" s="161"/>
      <c r="P1180" s="161"/>
      <c r="Q1180" s="161"/>
      <c r="R1180" s="162"/>
      <c r="S1180" s="162"/>
      <c r="T1180" s="162"/>
      <c r="U1180" s="162"/>
      <c r="V1180" s="162"/>
      <c r="W1180" s="162"/>
      <c r="X1180" s="162"/>
      <c r="Y1180" s="162"/>
      <c r="Z1180" s="151"/>
      <c r="AA1180" s="151"/>
      <c r="AB1180" s="151"/>
      <c r="AC1180" s="151"/>
      <c r="AD1180" s="151"/>
      <c r="AE1180" s="151"/>
      <c r="AF1180" s="151"/>
      <c r="AG1180" s="151" t="s">
        <v>344</v>
      </c>
      <c r="AH1180" s="151"/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3" x14ac:dyDescent="0.2">
      <c r="A1181" s="158"/>
      <c r="B1181" s="159"/>
      <c r="C1181" s="282" t="s">
        <v>1854</v>
      </c>
      <c r="D1181" s="283"/>
      <c r="E1181" s="283"/>
      <c r="F1181" s="283"/>
      <c r="G1181" s="283"/>
      <c r="H1181" s="162"/>
      <c r="I1181" s="162"/>
      <c r="J1181" s="162"/>
      <c r="K1181" s="162"/>
      <c r="L1181" s="162"/>
      <c r="M1181" s="162"/>
      <c r="N1181" s="161"/>
      <c r="O1181" s="161"/>
      <c r="P1181" s="161"/>
      <c r="Q1181" s="161"/>
      <c r="R1181" s="162"/>
      <c r="S1181" s="162"/>
      <c r="T1181" s="162"/>
      <c r="U1181" s="162"/>
      <c r="V1181" s="162"/>
      <c r="W1181" s="162"/>
      <c r="X1181" s="162"/>
      <c r="Y1181" s="162"/>
      <c r="Z1181" s="151"/>
      <c r="AA1181" s="151"/>
      <c r="AB1181" s="151"/>
      <c r="AC1181" s="151"/>
      <c r="AD1181" s="151"/>
      <c r="AE1181" s="151"/>
      <c r="AF1181" s="151"/>
      <c r="AG1181" s="151" t="s">
        <v>344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3" x14ac:dyDescent="0.2">
      <c r="A1182" s="158"/>
      <c r="B1182" s="159"/>
      <c r="C1182" s="282" t="s">
        <v>1859</v>
      </c>
      <c r="D1182" s="283"/>
      <c r="E1182" s="283"/>
      <c r="F1182" s="283"/>
      <c r="G1182" s="283"/>
      <c r="H1182" s="162"/>
      <c r="I1182" s="162"/>
      <c r="J1182" s="162"/>
      <c r="K1182" s="162"/>
      <c r="L1182" s="162"/>
      <c r="M1182" s="162"/>
      <c r="N1182" s="161"/>
      <c r="O1182" s="161"/>
      <c r="P1182" s="161"/>
      <c r="Q1182" s="161"/>
      <c r="R1182" s="162"/>
      <c r="S1182" s="162"/>
      <c r="T1182" s="162"/>
      <c r="U1182" s="162"/>
      <c r="V1182" s="162"/>
      <c r="W1182" s="162"/>
      <c r="X1182" s="162"/>
      <c r="Y1182" s="162"/>
      <c r="Z1182" s="151"/>
      <c r="AA1182" s="151"/>
      <c r="AB1182" s="151"/>
      <c r="AC1182" s="151"/>
      <c r="AD1182" s="151"/>
      <c r="AE1182" s="151"/>
      <c r="AF1182" s="151"/>
      <c r="AG1182" s="151" t="s">
        <v>344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3" x14ac:dyDescent="0.2">
      <c r="A1183" s="158"/>
      <c r="B1183" s="159"/>
      <c r="C1183" s="282" t="s">
        <v>859</v>
      </c>
      <c r="D1183" s="283"/>
      <c r="E1183" s="283"/>
      <c r="F1183" s="283"/>
      <c r="G1183" s="283"/>
      <c r="H1183" s="162"/>
      <c r="I1183" s="162"/>
      <c r="J1183" s="162"/>
      <c r="K1183" s="162"/>
      <c r="L1183" s="162"/>
      <c r="M1183" s="162"/>
      <c r="N1183" s="161"/>
      <c r="O1183" s="161"/>
      <c r="P1183" s="161"/>
      <c r="Q1183" s="161"/>
      <c r="R1183" s="162"/>
      <c r="S1183" s="162"/>
      <c r="T1183" s="162"/>
      <c r="U1183" s="162"/>
      <c r="V1183" s="162"/>
      <c r="W1183" s="162"/>
      <c r="X1183" s="162"/>
      <c r="Y1183" s="162"/>
      <c r="Z1183" s="151"/>
      <c r="AA1183" s="151"/>
      <c r="AB1183" s="151"/>
      <c r="AC1183" s="151"/>
      <c r="AD1183" s="151"/>
      <c r="AE1183" s="151"/>
      <c r="AF1183" s="151"/>
      <c r="AG1183" s="151" t="s">
        <v>344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2" x14ac:dyDescent="0.2">
      <c r="A1184" s="158"/>
      <c r="B1184" s="159"/>
      <c r="C1184" s="193" t="s">
        <v>1848</v>
      </c>
      <c r="D1184" s="164"/>
      <c r="E1184" s="165"/>
      <c r="F1184" s="162"/>
      <c r="G1184" s="162"/>
      <c r="H1184" s="162"/>
      <c r="I1184" s="162"/>
      <c r="J1184" s="162"/>
      <c r="K1184" s="162"/>
      <c r="L1184" s="162"/>
      <c r="M1184" s="162"/>
      <c r="N1184" s="161"/>
      <c r="O1184" s="161"/>
      <c r="P1184" s="161"/>
      <c r="Q1184" s="161"/>
      <c r="R1184" s="162"/>
      <c r="S1184" s="162"/>
      <c r="T1184" s="162"/>
      <c r="U1184" s="162"/>
      <c r="V1184" s="162"/>
      <c r="W1184" s="162"/>
      <c r="X1184" s="162"/>
      <c r="Y1184" s="162"/>
      <c r="Z1184" s="151"/>
      <c r="AA1184" s="151"/>
      <c r="AB1184" s="151"/>
      <c r="AC1184" s="151"/>
      <c r="AD1184" s="151"/>
      <c r="AE1184" s="151"/>
      <c r="AF1184" s="151"/>
      <c r="AG1184" s="151" t="s">
        <v>327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3" x14ac:dyDescent="0.2">
      <c r="A1185" s="158"/>
      <c r="B1185" s="159"/>
      <c r="C1185" s="193" t="s">
        <v>1286</v>
      </c>
      <c r="D1185" s="164"/>
      <c r="E1185" s="165">
        <v>140</v>
      </c>
      <c r="F1185" s="162"/>
      <c r="G1185" s="162"/>
      <c r="H1185" s="162"/>
      <c r="I1185" s="162"/>
      <c r="J1185" s="162"/>
      <c r="K1185" s="162"/>
      <c r="L1185" s="162"/>
      <c r="M1185" s="162"/>
      <c r="N1185" s="161"/>
      <c r="O1185" s="161"/>
      <c r="P1185" s="161"/>
      <c r="Q1185" s="161"/>
      <c r="R1185" s="162"/>
      <c r="S1185" s="162"/>
      <c r="T1185" s="162"/>
      <c r="U1185" s="162"/>
      <c r="V1185" s="162"/>
      <c r="W1185" s="162"/>
      <c r="X1185" s="162"/>
      <c r="Y1185" s="162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ht="22.5" outlineLevel="1" x14ac:dyDescent="0.2">
      <c r="A1186" s="183">
        <v>151</v>
      </c>
      <c r="B1186" s="184" t="s">
        <v>1860</v>
      </c>
      <c r="C1186" s="192" t="s">
        <v>1861</v>
      </c>
      <c r="D1186" s="185" t="s">
        <v>708</v>
      </c>
      <c r="E1186" s="186">
        <v>4.75</v>
      </c>
      <c r="F1186" s="187"/>
      <c r="G1186" s="188">
        <f>ROUND(E1186*F1186,2)</f>
        <v>0</v>
      </c>
      <c r="H1186" s="187"/>
      <c r="I1186" s="188">
        <f>ROUND(E1186*H1186,2)</f>
        <v>0</v>
      </c>
      <c r="J1186" s="187"/>
      <c r="K1186" s="188">
        <f>ROUND(E1186*J1186,2)</f>
        <v>0</v>
      </c>
      <c r="L1186" s="188">
        <v>21</v>
      </c>
      <c r="M1186" s="188">
        <f>G1186*(1+L1186/100)</f>
        <v>0</v>
      </c>
      <c r="N1186" s="186">
        <v>0</v>
      </c>
      <c r="O1186" s="186">
        <f>ROUND(E1186*N1186,2)</f>
        <v>0</v>
      </c>
      <c r="P1186" s="186">
        <v>0</v>
      </c>
      <c r="Q1186" s="186">
        <f>ROUND(E1186*P1186,2)</f>
        <v>0</v>
      </c>
      <c r="R1186" s="188"/>
      <c r="S1186" s="188" t="s">
        <v>403</v>
      </c>
      <c r="T1186" s="189" t="s">
        <v>404</v>
      </c>
      <c r="U1186" s="162">
        <v>0</v>
      </c>
      <c r="V1186" s="162">
        <f>ROUND(E1186*U1186,2)</f>
        <v>0</v>
      </c>
      <c r="W1186" s="162"/>
      <c r="X1186" s="162" t="s">
        <v>321</v>
      </c>
      <c r="Y1186" s="162" t="s">
        <v>322</v>
      </c>
      <c r="Z1186" s="151"/>
      <c r="AA1186" s="151"/>
      <c r="AB1186" s="151"/>
      <c r="AC1186" s="151"/>
      <c r="AD1186" s="151"/>
      <c r="AE1186" s="151"/>
      <c r="AF1186" s="151"/>
      <c r="AG1186" s="151" t="s">
        <v>323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2" x14ac:dyDescent="0.2">
      <c r="A1187" s="158"/>
      <c r="B1187" s="159"/>
      <c r="C1187" s="280" t="s">
        <v>1862</v>
      </c>
      <c r="D1187" s="281"/>
      <c r="E1187" s="281"/>
      <c r="F1187" s="281"/>
      <c r="G1187" s="281"/>
      <c r="H1187" s="162"/>
      <c r="I1187" s="162"/>
      <c r="J1187" s="162"/>
      <c r="K1187" s="162"/>
      <c r="L1187" s="162"/>
      <c r="M1187" s="162"/>
      <c r="N1187" s="161"/>
      <c r="O1187" s="161"/>
      <c r="P1187" s="161"/>
      <c r="Q1187" s="161"/>
      <c r="R1187" s="162"/>
      <c r="S1187" s="162"/>
      <c r="T1187" s="162"/>
      <c r="U1187" s="162"/>
      <c r="V1187" s="162"/>
      <c r="W1187" s="162"/>
      <c r="X1187" s="162"/>
      <c r="Y1187" s="162"/>
      <c r="Z1187" s="151"/>
      <c r="AA1187" s="151"/>
      <c r="AB1187" s="151"/>
      <c r="AC1187" s="151"/>
      <c r="AD1187" s="151"/>
      <c r="AE1187" s="151"/>
      <c r="AF1187" s="151"/>
      <c r="AG1187" s="151" t="s">
        <v>344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3" x14ac:dyDescent="0.2">
      <c r="A1188" s="158"/>
      <c r="B1188" s="159"/>
      <c r="C1188" s="282" t="s">
        <v>859</v>
      </c>
      <c r="D1188" s="283"/>
      <c r="E1188" s="283"/>
      <c r="F1188" s="283"/>
      <c r="G1188" s="283"/>
      <c r="H1188" s="162"/>
      <c r="I1188" s="162"/>
      <c r="J1188" s="162"/>
      <c r="K1188" s="162"/>
      <c r="L1188" s="162"/>
      <c r="M1188" s="162"/>
      <c r="N1188" s="161"/>
      <c r="O1188" s="161"/>
      <c r="P1188" s="161"/>
      <c r="Q1188" s="161"/>
      <c r="R1188" s="162"/>
      <c r="S1188" s="162"/>
      <c r="T1188" s="162"/>
      <c r="U1188" s="162"/>
      <c r="V1188" s="162"/>
      <c r="W1188" s="162"/>
      <c r="X1188" s="162"/>
      <c r="Y1188" s="162"/>
      <c r="Z1188" s="151"/>
      <c r="AA1188" s="151"/>
      <c r="AB1188" s="151"/>
      <c r="AC1188" s="151"/>
      <c r="AD1188" s="151"/>
      <c r="AE1188" s="151"/>
      <c r="AF1188" s="151"/>
      <c r="AG1188" s="151" t="s">
        <v>344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2" x14ac:dyDescent="0.2">
      <c r="A1189" s="158"/>
      <c r="B1189" s="159"/>
      <c r="C1189" s="193" t="s">
        <v>1848</v>
      </c>
      <c r="D1189" s="164"/>
      <c r="E1189" s="165"/>
      <c r="F1189" s="162"/>
      <c r="G1189" s="162"/>
      <c r="H1189" s="162"/>
      <c r="I1189" s="162"/>
      <c r="J1189" s="162"/>
      <c r="K1189" s="162"/>
      <c r="L1189" s="162"/>
      <c r="M1189" s="162"/>
      <c r="N1189" s="161"/>
      <c r="O1189" s="161"/>
      <c r="P1189" s="161"/>
      <c r="Q1189" s="161"/>
      <c r="R1189" s="162"/>
      <c r="S1189" s="162"/>
      <c r="T1189" s="162"/>
      <c r="U1189" s="162"/>
      <c r="V1189" s="162"/>
      <c r="W1189" s="162"/>
      <c r="X1189" s="162"/>
      <c r="Y1189" s="162"/>
      <c r="Z1189" s="151"/>
      <c r="AA1189" s="151"/>
      <c r="AB1189" s="151"/>
      <c r="AC1189" s="151"/>
      <c r="AD1189" s="151"/>
      <c r="AE1189" s="151"/>
      <c r="AF1189" s="151"/>
      <c r="AG1189" s="151" t="s">
        <v>327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3" x14ac:dyDescent="0.2">
      <c r="A1190" s="158"/>
      <c r="B1190" s="159"/>
      <c r="C1190" s="193" t="s">
        <v>1863</v>
      </c>
      <c r="D1190" s="164"/>
      <c r="E1190" s="165">
        <v>4.75</v>
      </c>
      <c r="F1190" s="162"/>
      <c r="G1190" s="162"/>
      <c r="H1190" s="162"/>
      <c r="I1190" s="162"/>
      <c r="J1190" s="162"/>
      <c r="K1190" s="162"/>
      <c r="L1190" s="162"/>
      <c r="M1190" s="162"/>
      <c r="N1190" s="161"/>
      <c r="O1190" s="161"/>
      <c r="P1190" s="161"/>
      <c r="Q1190" s="161"/>
      <c r="R1190" s="162"/>
      <c r="S1190" s="162"/>
      <c r="T1190" s="162"/>
      <c r="U1190" s="162"/>
      <c r="V1190" s="162"/>
      <c r="W1190" s="162"/>
      <c r="X1190" s="162"/>
      <c r="Y1190" s="162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ht="22.5" outlineLevel="1" x14ac:dyDescent="0.2">
      <c r="A1191" s="183">
        <v>152</v>
      </c>
      <c r="B1191" s="184" t="s">
        <v>1864</v>
      </c>
      <c r="C1191" s="192" t="s">
        <v>1865</v>
      </c>
      <c r="D1191" s="185" t="s">
        <v>708</v>
      </c>
      <c r="E1191" s="186">
        <v>4.2699999999999996</v>
      </c>
      <c r="F1191" s="187"/>
      <c r="G1191" s="188">
        <f>ROUND(E1191*F1191,2)</f>
        <v>0</v>
      </c>
      <c r="H1191" s="187"/>
      <c r="I1191" s="188">
        <f>ROUND(E1191*H1191,2)</f>
        <v>0</v>
      </c>
      <c r="J1191" s="187"/>
      <c r="K1191" s="188">
        <f>ROUND(E1191*J1191,2)</f>
        <v>0</v>
      </c>
      <c r="L1191" s="188">
        <v>21</v>
      </c>
      <c r="M1191" s="188">
        <f>G1191*(1+L1191/100)</f>
        <v>0</v>
      </c>
      <c r="N1191" s="186">
        <v>0</v>
      </c>
      <c r="O1191" s="186">
        <f>ROUND(E1191*N1191,2)</f>
        <v>0</v>
      </c>
      <c r="P1191" s="186">
        <v>0</v>
      </c>
      <c r="Q1191" s="186">
        <f>ROUND(E1191*P1191,2)</f>
        <v>0</v>
      </c>
      <c r="R1191" s="188"/>
      <c r="S1191" s="188" t="s">
        <v>403</v>
      </c>
      <c r="T1191" s="189" t="s">
        <v>404</v>
      </c>
      <c r="U1191" s="162">
        <v>0</v>
      </c>
      <c r="V1191" s="162">
        <f>ROUND(E1191*U1191,2)</f>
        <v>0</v>
      </c>
      <c r="W1191" s="162"/>
      <c r="X1191" s="162" t="s">
        <v>321</v>
      </c>
      <c r="Y1191" s="162" t="s">
        <v>322</v>
      </c>
      <c r="Z1191" s="151"/>
      <c r="AA1191" s="151"/>
      <c r="AB1191" s="151"/>
      <c r="AC1191" s="151"/>
      <c r="AD1191" s="151"/>
      <c r="AE1191" s="151"/>
      <c r="AF1191" s="151"/>
      <c r="AG1191" s="151" t="s">
        <v>323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2" x14ac:dyDescent="0.2">
      <c r="A1192" s="158"/>
      <c r="B1192" s="159"/>
      <c r="C1192" s="280" t="s">
        <v>1862</v>
      </c>
      <c r="D1192" s="281"/>
      <c r="E1192" s="281"/>
      <c r="F1192" s="281"/>
      <c r="G1192" s="281"/>
      <c r="H1192" s="162"/>
      <c r="I1192" s="162"/>
      <c r="J1192" s="162"/>
      <c r="K1192" s="162"/>
      <c r="L1192" s="162"/>
      <c r="M1192" s="162"/>
      <c r="N1192" s="161"/>
      <c r="O1192" s="161"/>
      <c r="P1192" s="161"/>
      <c r="Q1192" s="161"/>
      <c r="R1192" s="162"/>
      <c r="S1192" s="162"/>
      <c r="T1192" s="162"/>
      <c r="U1192" s="162"/>
      <c r="V1192" s="162"/>
      <c r="W1192" s="162"/>
      <c r="X1192" s="162"/>
      <c r="Y1192" s="162"/>
      <c r="Z1192" s="151"/>
      <c r="AA1192" s="151"/>
      <c r="AB1192" s="151"/>
      <c r="AC1192" s="151"/>
      <c r="AD1192" s="151"/>
      <c r="AE1192" s="151"/>
      <c r="AF1192" s="151"/>
      <c r="AG1192" s="151" t="s">
        <v>344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3" x14ac:dyDescent="0.2">
      <c r="A1193" s="158"/>
      <c r="B1193" s="159"/>
      <c r="C1193" s="282" t="s">
        <v>859</v>
      </c>
      <c r="D1193" s="283"/>
      <c r="E1193" s="283"/>
      <c r="F1193" s="283"/>
      <c r="G1193" s="283"/>
      <c r="H1193" s="162"/>
      <c r="I1193" s="162"/>
      <c r="J1193" s="162"/>
      <c r="K1193" s="162"/>
      <c r="L1193" s="162"/>
      <c r="M1193" s="162"/>
      <c r="N1193" s="161"/>
      <c r="O1193" s="161"/>
      <c r="P1193" s="161"/>
      <c r="Q1193" s="161"/>
      <c r="R1193" s="162"/>
      <c r="S1193" s="162"/>
      <c r="T1193" s="162"/>
      <c r="U1193" s="162"/>
      <c r="V1193" s="162"/>
      <c r="W1193" s="162"/>
      <c r="X1193" s="162"/>
      <c r="Y1193" s="162"/>
      <c r="Z1193" s="151"/>
      <c r="AA1193" s="151"/>
      <c r="AB1193" s="151"/>
      <c r="AC1193" s="151"/>
      <c r="AD1193" s="151"/>
      <c r="AE1193" s="151"/>
      <c r="AF1193" s="151"/>
      <c r="AG1193" s="151" t="s">
        <v>344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2" x14ac:dyDescent="0.2">
      <c r="A1194" s="158"/>
      <c r="B1194" s="159"/>
      <c r="C1194" s="193" t="s">
        <v>1848</v>
      </c>
      <c r="D1194" s="164"/>
      <c r="E1194" s="165"/>
      <c r="F1194" s="162"/>
      <c r="G1194" s="162"/>
      <c r="H1194" s="162"/>
      <c r="I1194" s="162"/>
      <c r="J1194" s="162"/>
      <c r="K1194" s="162"/>
      <c r="L1194" s="162"/>
      <c r="M1194" s="162"/>
      <c r="N1194" s="161"/>
      <c r="O1194" s="161"/>
      <c r="P1194" s="161"/>
      <c r="Q1194" s="161"/>
      <c r="R1194" s="162"/>
      <c r="S1194" s="162"/>
      <c r="T1194" s="162"/>
      <c r="U1194" s="162"/>
      <c r="V1194" s="162"/>
      <c r="W1194" s="162"/>
      <c r="X1194" s="162"/>
      <c r="Y1194" s="162"/>
      <c r="Z1194" s="151"/>
      <c r="AA1194" s="151"/>
      <c r="AB1194" s="151"/>
      <c r="AC1194" s="151"/>
      <c r="AD1194" s="151"/>
      <c r="AE1194" s="151"/>
      <c r="AF1194" s="151"/>
      <c r="AG1194" s="151" t="s">
        <v>327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3" x14ac:dyDescent="0.2">
      <c r="A1195" s="158"/>
      <c r="B1195" s="159"/>
      <c r="C1195" s="193" t="s">
        <v>1866</v>
      </c>
      <c r="D1195" s="164"/>
      <c r="E1195" s="165">
        <v>4.2699999999999996</v>
      </c>
      <c r="F1195" s="162"/>
      <c r="G1195" s="162"/>
      <c r="H1195" s="162"/>
      <c r="I1195" s="162"/>
      <c r="J1195" s="162"/>
      <c r="K1195" s="162"/>
      <c r="L1195" s="162"/>
      <c r="M1195" s="162"/>
      <c r="N1195" s="161"/>
      <c r="O1195" s="161"/>
      <c r="P1195" s="161"/>
      <c r="Q1195" s="161"/>
      <c r="R1195" s="162"/>
      <c r="S1195" s="162"/>
      <c r="T1195" s="162"/>
      <c r="U1195" s="162"/>
      <c r="V1195" s="162"/>
      <c r="W1195" s="162"/>
      <c r="X1195" s="162"/>
      <c r="Y1195" s="162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ht="22.5" outlineLevel="1" x14ac:dyDescent="0.2">
      <c r="A1196" s="183">
        <v>153</v>
      </c>
      <c r="B1196" s="184" t="s">
        <v>1867</v>
      </c>
      <c r="C1196" s="192" t="s">
        <v>1868</v>
      </c>
      <c r="D1196" s="185" t="s">
        <v>708</v>
      </c>
      <c r="E1196" s="186">
        <v>3.05</v>
      </c>
      <c r="F1196" s="187"/>
      <c r="G1196" s="188">
        <f>ROUND(E1196*F1196,2)</f>
        <v>0</v>
      </c>
      <c r="H1196" s="187"/>
      <c r="I1196" s="188">
        <f>ROUND(E1196*H1196,2)</f>
        <v>0</v>
      </c>
      <c r="J1196" s="187"/>
      <c r="K1196" s="188">
        <f>ROUND(E1196*J1196,2)</f>
        <v>0</v>
      </c>
      <c r="L1196" s="188">
        <v>21</v>
      </c>
      <c r="M1196" s="188">
        <f>G1196*(1+L1196/100)</f>
        <v>0</v>
      </c>
      <c r="N1196" s="186">
        <v>0</v>
      </c>
      <c r="O1196" s="186">
        <f>ROUND(E1196*N1196,2)</f>
        <v>0</v>
      </c>
      <c r="P1196" s="186">
        <v>0</v>
      </c>
      <c r="Q1196" s="186">
        <f>ROUND(E1196*P1196,2)</f>
        <v>0</v>
      </c>
      <c r="R1196" s="188"/>
      <c r="S1196" s="188" t="s">
        <v>403</v>
      </c>
      <c r="T1196" s="189" t="s">
        <v>404</v>
      </c>
      <c r="U1196" s="162">
        <v>0</v>
      </c>
      <c r="V1196" s="162">
        <f>ROUND(E1196*U1196,2)</f>
        <v>0</v>
      </c>
      <c r="W1196" s="162"/>
      <c r="X1196" s="162" t="s">
        <v>321</v>
      </c>
      <c r="Y1196" s="162" t="s">
        <v>322</v>
      </c>
      <c r="Z1196" s="151"/>
      <c r="AA1196" s="151"/>
      <c r="AB1196" s="151"/>
      <c r="AC1196" s="151"/>
      <c r="AD1196" s="151"/>
      <c r="AE1196" s="151"/>
      <c r="AF1196" s="151"/>
      <c r="AG1196" s="151" t="s">
        <v>323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2" x14ac:dyDescent="0.2">
      <c r="A1197" s="158"/>
      <c r="B1197" s="159"/>
      <c r="C1197" s="280" t="s">
        <v>1862</v>
      </c>
      <c r="D1197" s="281"/>
      <c r="E1197" s="281"/>
      <c r="F1197" s="281"/>
      <c r="G1197" s="281"/>
      <c r="H1197" s="162"/>
      <c r="I1197" s="162"/>
      <c r="J1197" s="162"/>
      <c r="K1197" s="162"/>
      <c r="L1197" s="162"/>
      <c r="M1197" s="162"/>
      <c r="N1197" s="161"/>
      <c r="O1197" s="161"/>
      <c r="P1197" s="161"/>
      <c r="Q1197" s="161"/>
      <c r="R1197" s="162"/>
      <c r="S1197" s="162"/>
      <c r="T1197" s="162"/>
      <c r="U1197" s="162"/>
      <c r="V1197" s="162"/>
      <c r="W1197" s="162"/>
      <c r="X1197" s="162"/>
      <c r="Y1197" s="162"/>
      <c r="Z1197" s="151"/>
      <c r="AA1197" s="151"/>
      <c r="AB1197" s="151"/>
      <c r="AC1197" s="151"/>
      <c r="AD1197" s="151"/>
      <c r="AE1197" s="151"/>
      <c r="AF1197" s="151"/>
      <c r="AG1197" s="151" t="s">
        <v>344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3" x14ac:dyDescent="0.2">
      <c r="A1198" s="158"/>
      <c r="B1198" s="159"/>
      <c r="C1198" s="282" t="s">
        <v>859</v>
      </c>
      <c r="D1198" s="283"/>
      <c r="E1198" s="283"/>
      <c r="F1198" s="283"/>
      <c r="G1198" s="283"/>
      <c r="H1198" s="162"/>
      <c r="I1198" s="162"/>
      <c r="J1198" s="162"/>
      <c r="K1198" s="162"/>
      <c r="L1198" s="162"/>
      <c r="M1198" s="162"/>
      <c r="N1198" s="161"/>
      <c r="O1198" s="161"/>
      <c r="P1198" s="161"/>
      <c r="Q1198" s="161"/>
      <c r="R1198" s="162"/>
      <c r="S1198" s="162"/>
      <c r="T1198" s="162"/>
      <c r="U1198" s="162"/>
      <c r="V1198" s="162"/>
      <c r="W1198" s="162"/>
      <c r="X1198" s="162"/>
      <c r="Y1198" s="162"/>
      <c r="Z1198" s="151"/>
      <c r="AA1198" s="151"/>
      <c r="AB1198" s="151"/>
      <c r="AC1198" s="151"/>
      <c r="AD1198" s="151"/>
      <c r="AE1198" s="151"/>
      <c r="AF1198" s="151"/>
      <c r="AG1198" s="151" t="s">
        <v>344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2" x14ac:dyDescent="0.2">
      <c r="A1199" s="158"/>
      <c r="B1199" s="159"/>
      <c r="C1199" s="193" t="s">
        <v>1848</v>
      </c>
      <c r="D1199" s="164"/>
      <c r="E1199" s="165"/>
      <c r="F1199" s="162"/>
      <c r="G1199" s="162"/>
      <c r="H1199" s="162"/>
      <c r="I1199" s="162"/>
      <c r="J1199" s="162"/>
      <c r="K1199" s="162"/>
      <c r="L1199" s="162"/>
      <c r="M1199" s="162"/>
      <c r="N1199" s="161"/>
      <c r="O1199" s="161"/>
      <c r="P1199" s="161"/>
      <c r="Q1199" s="161"/>
      <c r="R1199" s="162"/>
      <c r="S1199" s="162"/>
      <c r="T1199" s="162"/>
      <c r="U1199" s="162"/>
      <c r="V1199" s="162"/>
      <c r="W1199" s="162"/>
      <c r="X1199" s="162"/>
      <c r="Y1199" s="162"/>
      <c r="Z1199" s="151"/>
      <c r="AA1199" s="151"/>
      <c r="AB1199" s="151"/>
      <c r="AC1199" s="151"/>
      <c r="AD1199" s="151"/>
      <c r="AE1199" s="151"/>
      <c r="AF1199" s="151"/>
      <c r="AG1199" s="151" t="s">
        <v>327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3" x14ac:dyDescent="0.2">
      <c r="A1200" s="158"/>
      <c r="B1200" s="159"/>
      <c r="C1200" s="193" t="s">
        <v>1869</v>
      </c>
      <c r="D1200" s="164"/>
      <c r="E1200" s="165">
        <v>3.05</v>
      </c>
      <c r="F1200" s="162"/>
      <c r="G1200" s="162"/>
      <c r="H1200" s="162"/>
      <c r="I1200" s="162"/>
      <c r="J1200" s="162"/>
      <c r="K1200" s="162"/>
      <c r="L1200" s="162"/>
      <c r="M1200" s="162"/>
      <c r="N1200" s="161"/>
      <c r="O1200" s="161"/>
      <c r="P1200" s="161"/>
      <c r="Q1200" s="161"/>
      <c r="R1200" s="162"/>
      <c r="S1200" s="162"/>
      <c r="T1200" s="162"/>
      <c r="U1200" s="162"/>
      <c r="V1200" s="162"/>
      <c r="W1200" s="162"/>
      <c r="X1200" s="162"/>
      <c r="Y1200" s="162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ht="22.5" outlineLevel="1" x14ac:dyDescent="0.2">
      <c r="A1201" s="183">
        <v>154</v>
      </c>
      <c r="B1201" s="184" t="s">
        <v>1870</v>
      </c>
      <c r="C1201" s="192" t="s">
        <v>1871</v>
      </c>
      <c r="D1201" s="185" t="s">
        <v>708</v>
      </c>
      <c r="E1201" s="186">
        <v>3.67</v>
      </c>
      <c r="F1201" s="187"/>
      <c r="G1201" s="188">
        <f>ROUND(E1201*F1201,2)</f>
        <v>0</v>
      </c>
      <c r="H1201" s="187"/>
      <c r="I1201" s="188">
        <f>ROUND(E1201*H1201,2)</f>
        <v>0</v>
      </c>
      <c r="J1201" s="187"/>
      <c r="K1201" s="188">
        <f>ROUND(E1201*J1201,2)</f>
        <v>0</v>
      </c>
      <c r="L1201" s="188">
        <v>21</v>
      </c>
      <c r="M1201" s="188">
        <f>G1201*(1+L1201/100)</f>
        <v>0</v>
      </c>
      <c r="N1201" s="186">
        <v>0</v>
      </c>
      <c r="O1201" s="186">
        <f>ROUND(E1201*N1201,2)</f>
        <v>0</v>
      </c>
      <c r="P1201" s="186">
        <v>0</v>
      </c>
      <c r="Q1201" s="186">
        <f>ROUND(E1201*P1201,2)</f>
        <v>0</v>
      </c>
      <c r="R1201" s="188"/>
      <c r="S1201" s="188" t="s">
        <v>403</v>
      </c>
      <c r="T1201" s="189" t="s">
        <v>404</v>
      </c>
      <c r="U1201" s="162">
        <v>0</v>
      </c>
      <c r="V1201" s="162">
        <f>ROUND(E1201*U1201,2)</f>
        <v>0</v>
      </c>
      <c r="W1201" s="162"/>
      <c r="X1201" s="162" t="s">
        <v>321</v>
      </c>
      <c r="Y1201" s="162" t="s">
        <v>322</v>
      </c>
      <c r="Z1201" s="151"/>
      <c r="AA1201" s="151"/>
      <c r="AB1201" s="151"/>
      <c r="AC1201" s="151"/>
      <c r="AD1201" s="151"/>
      <c r="AE1201" s="151"/>
      <c r="AF1201" s="151"/>
      <c r="AG1201" s="151" t="s">
        <v>323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2" x14ac:dyDescent="0.2">
      <c r="A1202" s="158"/>
      <c r="B1202" s="159"/>
      <c r="C1202" s="280" t="s">
        <v>1862</v>
      </c>
      <c r="D1202" s="281"/>
      <c r="E1202" s="281"/>
      <c r="F1202" s="281"/>
      <c r="G1202" s="281"/>
      <c r="H1202" s="162"/>
      <c r="I1202" s="162"/>
      <c r="J1202" s="162"/>
      <c r="K1202" s="162"/>
      <c r="L1202" s="162"/>
      <c r="M1202" s="162"/>
      <c r="N1202" s="161"/>
      <c r="O1202" s="161"/>
      <c r="P1202" s="161"/>
      <c r="Q1202" s="161"/>
      <c r="R1202" s="162"/>
      <c r="S1202" s="162"/>
      <c r="T1202" s="162"/>
      <c r="U1202" s="162"/>
      <c r="V1202" s="162"/>
      <c r="W1202" s="162"/>
      <c r="X1202" s="162"/>
      <c r="Y1202" s="162"/>
      <c r="Z1202" s="151"/>
      <c r="AA1202" s="151"/>
      <c r="AB1202" s="151"/>
      <c r="AC1202" s="151"/>
      <c r="AD1202" s="151"/>
      <c r="AE1202" s="151"/>
      <c r="AF1202" s="151"/>
      <c r="AG1202" s="151" t="s">
        <v>344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3" x14ac:dyDescent="0.2">
      <c r="A1203" s="158"/>
      <c r="B1203" s="159"/>
      <c r="C1203" s="282" t="s">
        <v>859</v>
      </c>
      <c r="D1203" s="283"/>
      <c r="E1203" s="283"/>
      <c r="F1203" s="283"/>
      <c r="G1203" s="283"/>
      <c r="H1203" s="162"/>
      <c r="I1203" s="162"/>
      <c r="J1203" s="162"/>
      <c r="K1203" s="162"/>
      <c r="L1203" s="162"/>
      <c r="M1203" s="162"/>
      <c r="N1203" s="161"/>
      <c r="O1203" s="161"/>
      <c r="P1203" s="161"/>
      <c r="Q1203" s="161"/>
      <c r="R1203" s="162"/>
      <c r="S1203" s="162"/>
      <c r="T1203" s="162"/>
      <c r="U1203" s="162"/>
      <c r="V1203" s="162"/>
      <c r="W1203" s="162"/>
      <c r="X1203" s="162"/>
      <c r="Y1203" s="162"/>
      <c r="Z1203" s="151"/>
      <c r="AA1203" s="151"/>
      <c r="AB1203" s="151"/>
      <c r="AC1203" s="151"/>
      <c r="AD1203" s="151"/>
      <c r="AE1203" s="151"/>
      <c r="AF1203" s="151"/>
      <c r="AG1203" s="151" t="s">
        <v>344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2" x14ac:dyDescent="0.2">
      <c r="A1204" s="158"/>
      <c r="B1204" s="159"/>
      <c r="C1204" s="193" t="s">
        <v>1848</v>
      </c>
      <c r="D1204" s="164"/>
      <c r="E1204" s="165"/>
      <c r="F1204" s="162"/>
      <c r="G1204" s="162"/>
      <c r="H1204" s="162"/>
      <c r="I1204" s="162"/>
      <c r="J1204" s="162"/>
      <c r="K1204" s="162"/>
      <c r="L1204" s="162"/>
      <c r="M1204" s="162"/>
      <c r="N1204" s="161"/>
      <c r="O1204" s="161"/>
      <c r="P1204" s="161"/>
      <c r="Q1204" s="161"/>
      <c r="R1204" s="162"/>
      <c r="S1204" s="162"/>
      <c r="T1204" s="162"/>
      <c r="U1204" s="162"/>
      <c r="V1204" s="162"/>
      <c r="W1204" s="162"/>
      <c r="X1204" s="162"/>
      <c r="Y1204" s="162"/>
      <c r="Z1204" s="151"/>
      <c r="AA1204" s="151"/>
      <c r="AB1204" s="151"/>
      <c r="AC1204" s="151"/>
      <c r="AD1204" s="151"/>
      <c r="AE1204" s="151"/>
      <c r="AF1204" s="151"/>
      <c r="AG1204" s="151" t="s">
        <v>327</v>
      </c>
      <c r="AH1204" s="151">
        <v>0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193" t="s">
        <v>1872</v>
      </c>
      <c r="D1205" s="164"/>
      <c r="E1205" s="165">
        <v>3.67</v>
      </c>
      <c r="F1205" s="162"/>
      <c r="G1205" s="162"/>
      <c r="H1205" s="162"/>
      <c r="I1205" s="162"/>
      <c r="J1205" s="162"/>
      <c r="K1205" s="162"/>
      <c r="L1205" s="162"/>
      <c r="M1205" s="162"/>
      <c r="N1205" s="161"/>
      <c r="O1205" s="161"/>
      <c r="P1205" s="161"/>
      <c r="Q1205" s="161"/>
      <c r="R1205" s="162"/>
      <c r="S1205" s="162"/>
      <c r="T1205" s="162"/>
      <c r="U1205" s="162"/>
      <c r="V1205" s="162"/>
      <c r="W1205" s="162"/>
      <c r="X1205" s="162"/>
      <c r="Y1205" s="162"/>
      <c r="Z1205" s="151"/>
      <c r="AA1205" s="151"/>
      <c r="AB1205" s="151"/>
      <c r="AC1205" s="151"/>
      <c r="AD1205" s="151"/>
      <c r="AE1205" s="151"/>
      <c r="AF1205" s="151"/>
      <c r="AG1205" s="151" t="s">
        <v>327</v>
      </c>
      <c r="AH1205" s="151">
        <v>0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ht="22.5" outlineLevel="1" x14ac:dyDescent="0.2">
      <c r="A1206" s="183">
        <v>155</v>
      </c>
      <c r="B1206" s="184" t="s">
        <v>1873</v>
      </c>
      <c r="C1206" s="192" t="s">
        <v>1874</v>
      </c>
      <c r="D1206" s="185" t="s">
        <v>708</v>
      </c>
      <c r="E1206" s="186">
        <v>4.8</v>
      </c>
      <c r="F1206" s="187"/>
      <c r="G1206" s="188">
        <f>ROUND(E1206*F1206,2)</f>
        <v>0</v>
      </c>
      <c r="H1206" s="187"/>
      <c r="I1206" s="188">
        <f>ROUND(E1206*H1206,2)</f>
        <v>0</v>
      </c>
      <c r="J1206" s="187"/>
      <c r="K1206" s="188">
        <f>ROUND(E1206*J1206,2)</f>
        <v>0</v>
      </c>
      <c r="L1206" s="188">
        <v>21</v>
      </c>
      <c r="M1206" s="188">
        <f>G1206*(1+L1206/100)</f>
        <v>0</v>
      </c>
      <c r="N1206" s="186">
        <v>0</v>
      </c>
      <c r="O1206" s="186">
        <f>ROUND(E1206*N1206,2)</f>
        <v>0</v>
      </c>
      <c r="P1206" s="186">
        <v>0</v>
      </c>
      <c r="Q1206" s="186">
        <f>ROUND(E1206*P1206,2)</f>
        <v>0</v>
      </c>
      <c r="R1206" s="188"/>
      <c r="S1206" s="188" t="s">
        <v>403</v>
      </c>
      <c r="T1206" s="189" t="s">
        <v>987</v>
      </c>
      <c r="U1206" s="162">
        <v>0</v>
      </c>
      <c r="V1206" s="162">
        <f>ROUND(E1206*U1206,2)</f>
        <v>0</v>
      </c>
      <c r="W1206" s="162"/>
      <c r="X1206" s="162" t="s">
        <v>321</v>
      </c>
      <c r="Y1206" s="162" t="s">
        <v>322</v>
      </c>
      <c r="Z1206" s="151"/>
      <c r="AA1206" s="151"/>
      <c r="AB1206" s="151"/>
      <c r="AC1206" s="151"/>
      <c r="AD1206" s="151"/>
      <c r="AE1206" s="151"/>
      <c r="AF1206" s="151"/>
      <c r="AG1206" s="151" t="s">
        <v>323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2" x14ac:dyDescent="0.2">
      <c r="A1207" s="158"/>
      <c r="B1207" s="159"/>
      <c r="C1207" s="280" t="s">
        <v>1862</v>
      </c>
      <c r="D1207" s="281"/>
      <c r="E1207" s="281"/>
      <c r="F1207" s="281"/>
      <c r="G1207" s="281"/>
      <c r="H1207" s="162"/>
      <c r="I1207" s="162"/>
      <c r="J1207" s="162"/>
      <c r="K1207" s="162"/>
      <c r="L1207" s="162"/>
      <c r="M1207" s="162"/>
      <c r="N1207" s="161"/>
      <c r="O1207" s="161"/>
      <c r="P1207" s="161"/>
      <c r="Q1207" s="161"/>
      <c r="R1207" s="162"/>
      <c r="S1207" s="162"/>
      <c r="T1207" s="162"/>
      <c r="U1207" s="162"/>
      <c r="V1207" s="162"/>
      <c r="W1207" s="162"/>
      <c r="X1207" s="162"/>
      <c r="Y1207" s="162"/>
      <c r="Z1207" s="151"/>
      <c r="AA1207" s="151"/>
      <c r="AB1207" s="151"/>
      <c r="AC1207" s="151"/>
      <c r="AD1207" s="151"/>
      <c r="AE1207" s="151"/>
      <c r="AF1207" s="151"/>
      <c r="AG1207" s="151" t="s">
        <v>344</v>
      </c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3" x14ac:dyDescent="0.2">
      <c r="A1208" s="158"/>
      <c r="B1208" s="159"/>
      <c r="C1208" s="282" t="s">
        <v>1875</v>
      </c>
      <c r="D1208" s="283"/>
      <c r="E1208" s="283"/>
      <c r="F1208" s="283"/>
      <c r="G1208" s="283"/>
      <c r="H1208" s="162"/>
      <c r="I1208" s="162"/>
      <c r="J1208" s="162"/>
      <c r="K1208" s="162"/>
      <c r="L1208" s="162"/>
      <c r="M1208" s="162"/>
      <c r="N1208" s="161"/>
      <c r="O1208" s="161"/>
      <c r="P1208" s="161"/>
      <c r="Q1208" s="161"/>
      <c r="R1208" s="162"/>
      <c r="S1208" s="162"/>
      <c r="T1208" s="162"/>
      <c r="U1208" s="162"/>
      <c r="V1208" s="162"/>
      <c r="W1208" s="162"/>
      <c r="X1208" s="162"/>
      <c r="Y1208" s="162"/>
      <c r="Z1208" s="151"/>
      <c r="AA1208" s="151"/>
      <c r="AB1208" s="151"/>
      <c r="AC1208" s="151"/>
      <c r="AD1208" s="151"/>
      <c r="AE1208" s="151"/>
      <c r="AF1208" s="151"/>
      <c r="AG1208" s="151" t="s">
        <v>344</v>
      </c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3" x14ac:dyDescent="0.2">
      <c r="A1209" s="158"/>
      <c r="B1209" s="159"/>
      <c r="C1209" s="282" t="s">
        <v>1876</v>
      </c>
      <c r="D1209" s="283"/>
      <c r="E1209" s="283"/>
      <c r="F1209" s="283"/>
      <c r="G1209" s="283"/>
      <c r="H1209" s="162"/>
      <c r="I1209" s="162"/>
      <c r="J1209" s="162"/>
      <c r="K1209" s="162"/>
      <c r="L1209" s="162"/>
      <c r="M1209" s="162"/>
      <c r="N1209" s="161"/>
      <c r="O1209" s="161"/>
      <c r="P1209" s="161"/>
      <c r="Q1209" s="161"/>
      <c r="R1209" s="162"/>
      <c r="S1209" s="162"/>
      <c r="T1209" s="162"/>
      <c r="U1209" s="162"/>
      <c r="V1209" s="162"/>
      <c r="W1209" s="162"/>
      <c r="X1209" s="162"/>
      <c r="Y1209" s="162"/>
      <c r="Z1209" s="151"/>
      <c r="AA1209" s="151"/>
      <c r="AB1209" s="151"/>
      <c r="AC1209" s="151"/>
      <c r="AD1209" s="151"/>
      <c r="AE1209" s="151"/>
      <c r="AF1209" s="151"/>
      <c r="AG1209" s="151" t="s">
        <v>344</v>
      </c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3" x14ac:dyDescent="0.2">
      <c r="A1210" s="158"/>
      <c r="B1210" s="159"/>
      <c r="C1210" s="282" t="s">
        <v>1877</v>
      </c>
      <c r="D1210" s="283"/>
      <c r="E1210" s="283"/>
      <c r="F1210" s="283"/>
      <c r="G1210" s="283"/>
      <c r="H1210" s="162"/>
      <c r="I1210" s="162"/>
      <c r="J1210" s="162"/>
      <c r="K1210" s="162"/>
      <c r="L1210" s="162"/>
      <c r="M1210" s="162"/>
      <c r="N1210" s="161"/>
      <c r="O1210" s="161"/>
      <c r="P1210" s="161"/>
      <c r="Q1210" s="161"/>
      <c r="R1210" s="162"/>
      <c r="S1210" s="162"/>
      <c r="T1210" s="162"/>
      <c r="U1210" s="162"/>
      <c r="V1210" s="162"/>
      <c r="W1210" s="162"/>
      <c r="X1210" s="162"/>
      <c r="Y1210" s="162"/>
      <c r="Z1210" s="151"/>
      <c r="AA1210" s="151"/>
      <c r="AB1210" s="151"/>
      <c r="AC1210" s="151"/>
      <c r="AD1210" s="151"/>
      <c r="AE1210" s="151"/>
      <c r="AF1210" s="151"/>
      <c r="AG1210" s="151" t="s">
        <v>344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3" x14ac:dyDescent="0.2">
      <c r="A1211" s="158"/>
      <c r="B1211" s="159"/>
      <c r="C1211" s="282" t="s">
        <v>859</v>
      </c>
      <c r="D1211" s="283"/>
      <c r="E1211" s="283"/>
      <c r="F1211" s="283"/>
      <c r="G1211" s="283"/>
      <c r="H1211" s="162"/>
      <c r="I1211" s="162"/>
      <c r="J1211" s="162"/>
      <c r="K1211" s="162"/>
      <c r="L1211" s="162"/>
      <c r="M1211" s="162"/>
      <c r="N1211" s="161"/>
      <c r="O1211" s="161"/>
      <c r="P1211" s="161"/>
      <c r="Q1211" s="161"/>
      <c r="R1211" s="162"/>
      <c r="S1211" s="162"/>
      <c r="T1211" s="162"/>
      <c r="U1211" s="162"/>
      <c r="V1211" s="162"/>
      <c r="W1211" s="162"/>
      <c r="X1211" s="162"/>
      <c r="Y1211" s="162"/>
      <c r="Z1211" s="151"/>
      <c r="AA1211" s="151"/>
      <c r="AB1211" s="151"/>
      <c r="AC1211" s="151"/>
      <c r="AD1211" s="151"/>
      <c r="AE1211" s="151"/>
      <c r="AF1211" s="151"/>
      <c r="AG1211" s="151" t="s">
        <v>344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2" x14ac:dyDescent="0.2">
      <c r="A1212" s="158"/>
      <c r="B1212" s="159"/>
      <c r="C1212" s="193" t="s">
        <v>1848</v>
      </c>
      <c r="D1212" s="164"/>
      <c r="E1212" s="165"/>
      <c r="F1212" s="162"/>
      <c r="G1212" s="162"/>
      <c r="H1212" s="162"/>
      <c r="I1212" s="162"/>
      <c r="J1212" s="162"/>
      <c r="K1212" s="162"/>
      <c r="L1212" s="162"/>
      <c r="M1212" s="162"/>
      <c r="N1212" s="161"/>
      <c r="O1212" s="161"/>
      <c r="P1212" s="161"/>
      <c r="Q1212" s="161"/>
      <c r="R1212" s="162"/>
      <c r="S1212" s="162"/>
      <c r="T1212" s="162"/>
      <c r="U1212" s="162"/>
      <c r="V1212" s="162"/>
      <c r="W1212" s="162"/>
      <c r="X1212" s="162"/>
      <c r="Y1212" s="162"/>
      <c r="Z1212" s="151"/>
      <c r="AA1212" s="151"/>
      <c r="AB1212" s="151"/>
      <c r="AC1212" s="151"/>
      <c r="AD1212" s="151"/>
      <c r="AE1212" s="151"/>
      <c r="AF1212" s="151"/>
      <c r="AG1212" s="151" t="s">
        <v>327</v>
      </c>
      <c r="AH1212" s="151">
        <v>0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193" t="s">
        <v>1878</v>
      </c>
      <c r="D1213" s="164"/>
      <c r="E1213" s="165">
        <v>4.8</v>
      </c>
      <c r="F1213" s="162"/>
      <c r="G1213" s="162"/>
      <c r="H1213" s="162"/>
      <c r="I1213" s="162"/>
      <c r="J1213" s="162"/>
      <c r="K1213" s="162"/>
      <c r="L1213" s="162"/>
      <c r="M1213" s="162"/>
      <c r="N1213" s="161"/>
      <c r="O1213" s="161"/>
      <c r="P1213" s="161"/>
      <c r="Q1213" s="161"/>
      <c r="R1213" s="162"/>
      <c r="S1213" s="162"/>
      <c r="T1213" s="162"/>
      <c r="U1213" s="162"/>
      <c r="V1213" s="162"/>
      <c r="W1213" s="162"/>
      <c r="X1213" s="162"/>
      <c r="Y1213" s="162"/>
      <c r="Z1213" s="151"/>
      <c r="AA1213" s="151"/>
      <c r="AB1213" s="151"/>
      <c r="AC1213" s="151"/>
      <c r="AD1213" s="151"/>
      <c r="AE1213" s="151"/>
      <c r="AF1213" s="151"/>
      <c r="AG1213" s="151" t="s">
        <v>327</v>
      </c>
      <c r="AH1213" s="151">
        <v>0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ht="22.5" outlineLevel="1" x14ac:dyDescent="0.2">
      <c r="A1214" s="183">
        <v>156</v>
      </c>
      <c r="B1214" s="184" t="s">
        <v>1879</v>
      </c>
      <c r="C1214" s="192" t="s">
        <v>1880</v>
      </c>
      <c r="D1214" s="185" t="s">
        <v>318</v>
      </c>
      <c r="E1214" s="186">
        <v>8</v>
      </c>
      <c r="F1214" s="187"/>
      <c r="G1214" s="188">
        <f>ROUND(E1214*F1214,2)</f>
        <v>0</v>
      </c>
      <c r="H1214" s="187"/>
      <c r="I1214" s="188">
        <f>ROUND(E1214*H1214,2)</f>
        <v>0</v>
      </c>
      <c r="J1214" s="187"/>
      <c r="K1214" s="188">
        <f>ROUND(E1214*J1214,2)</f>
        <v>0</v>
      </c>
      <c r="L1214" s="188">
        <v>21</v>
      </c>
      <c r="M1214" s="188">
        <f>G1214*(1+L1214/100)</f>
        <v>0</v>
      </c>
      <c r="N1214" s="186">
        <v>0</v>
      </c>
      <c r="O1214" s="186">
        <f>ROUND(E1214*N1214,2)</f>
        <v>0</v>
      </c>
      <c r="P1214" s="186">
        <v>0</v>
      </c>
      <c r="Q1214" s="186">
        <f>ROUND(E1214*P1214,2)</f>
        <v>0</v>
      </c>
      <c r="R1214" s="188"/>
      <c r="S1214" s="188" t="s">
        <v>403</v>
      </c>
      <c r="T1214" s="189" t="s">
        <v>404</v>
      </c>
      <c r="U1214" s="162">
        <v>0</v>
      </c>
      <c r="V1214" s="162">
        <f>ROUND(E1214*U1214,2)</f>
        <v>0</v>
      </c>
      <c r="W1214" s="162"/>
      <c r="X1214" s="162" t="s">
        <v>321</v>
      </c>
      <c r="Y1214" s="162" t="s">
        <v>322</v>
      </c>
      <c r="Z1214" s="151"/>
      <c r="AA1214" s="151"/>
      <c r="AB1214" s="151"/>
      <c r="AC1214" s="151"/>
      <c r="AD1214" s="151"/>
      <c r="AE1214" s="151"/>
      <c r="AF1214" s="151"/>
      <c r="AG1214" s="151" t="s">
        <v>323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2" x14ac:dyDescent="0.2">
      <c r="A1215" s="158"/>
      <c r="B1215" s="159"/>
      <c r="C1215" s="280" t="s">
        <v>1862</v>
      </c>
      <c r="D1215" s="281"/>
      <c r="E1215" s="281"/>
      <c r="F1215" s="281"/>
      <c r="G1215" s="281"/>
      <c r="H1215" s="162"/>
      <c r="I1215" s="162"/>
      <c r="J1215" s="162"/>
      <c r="K1215" s="162"/>
      <c r="L1215" s="162"/>
      <c r="M1215" s="162"/>
      <c r="N1215" s="161"/>
      <c r="O1215" s="161"/>
      <c r="P1215" s="161"/>
      <c r="Q1215" s="161"/>
      <c r="R1215" s="162"/>
      <c r="S1215" s="162"/>
      <c r="T1215" s="162"/>
      <c r="U1215" s="162"/>
      <c r="V1215" s="162"/>
      <c r="W1215" s="162"/>
      <c r="X1215" s="162"/>
      <c r="Y1215" s="162"/>
      <c r="Z1215" s="151"/>
      <c r="AA1215" s="151"/>
      <c r="AB1215" s="151"/>
      <c r="AC1215" s="151"/>
      <c r="AD1215" s="151"/>
      <c r="AE1215" s="151"/>
      <c r="AF1215" s="151"/>
      <c r="AG1215" s="151" t="s">
        <v>344</v>
      </c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3" x14ac:dyDescent="0.2">
      <c r="A1216" s="158"/>
      <c r="B1216" s="159"/>
      <c r="C1216" s="282" t="s">
        <v>1881</v>
      </c>
      <c r="D1216" s="283"/>
      <c r="E1216" s="283"/>
      <c r="F1216" s="283"/>
      <c r="G1216" s="283"/>
      <c r="H1216" s="162"/>
      <c r="I1216" s="162"/>
      <c r="J1216" s="162"/>
      <c r="K1216" s="162"/>
      <c r="L1216" s="162"/>
      <c r="M1216" s="162"/>
      <c r="N1216" s="161"/>
      <c r="O1216" s="161"/>
      <c r="P1216" s="161"/>
      <c r="Q1216" s="161"/>
      <c r="R1216" s="162"/>
      <c r="S1216" s="162"/>
      <c r="T1216" s="162"/>
      <c r="U1216" s="162"/>
      <c r="V1216" s="162"/>
      <c r="W1216" s="162"/>
      <c r="X1216" s="162"/>
      <c r="Y1216" s="162"/>
      <c r="Z1216" s="151"/>
      <c r="AA1216" s="151"/>
      <c r="AB1216" s="151"/>
      <c r="AC1216" s="151"/>
      <c r="AD1216" s="151"/>
      <c r="AE1216" s="151"/>
      <c r="AF1216" s="151"/>
      <c r="AG1216" s="151" t="s">
        <v>344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3" x14ac:dyDescent="0.2">
      <c r="A1217" s="158"/>
      <c r="B1217" s="159"/>
      <c r="C1217" s="282" t="s">
        <v>1876</v>
      </c>
      <c r="D1217" s="283"/>
      <c r="E1217" s="283"/>
      <c r="F1217" s="283"/>
      <c r="G1217" s="283"/>
      <c r="H1217" s="162"/>
      <c r="I1217" s="162"/>
      <c r="J1217" s="162"/>
      <c r="K1217" s="162"/>
      <c r="L1217" s="162"/>
      <c r="M1217" s="162"/>
      <c r="N1217" s="161"/>
      <c r="O1217" s="161"/>
      <c r="P1217" s="161"/>
      <c r="Q1217" s="161"/>
      <c r="R1217" s="162"/>
      <c r="S1217" s="162"/>
      <c r="T1217" s="162"/>
      <c r="U1217" s="162"/>
      <c r="V1217" s="162"/>
      <c r="W1217" s="162"/>
      <c r="X1217" s="162"/>
      <c r="Y1217" s="162"/>
      <c r="Z1217" s="151"/>
      <c r="AA1217" s="151"/>
      <c r="AB1217" s="151"/>
      <c r="AC1217" s="151"/>
      <c r="AD1217" s="151"/>
      <c r="AE1217" s="151"/>
      <c r="AF1217" s="151"/>
      <c r="AG1217" s="151" t="s">
        <v>344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3" x14ac:dyDescent="0.2">
      <c r="A1218" s="158"/>
      <c r="B1218" s="159"/>
      <c r="C1218" s="282" t="s">
        <v>1877</v>
      </c>
      <c r="D1218" s="283"/>
      <c r="E1218" s="283"/>
      <c r="F1218" s="283"/>
      <c r="G1218" s="283"/>
      <c r="H1218" s="162"/>
      <c r="I1218" s="162"/>
      <c r="J1218" s="162"/>
      <c r="K1218" s="162"/>
      <c r="L1218" s="162"/>
      <c r="M1218" s="162"/>
      <c r="N1218" s="161"/>
      <c r="O1218" s="161"/>
      <c r="P1218" s="161"/>
      <c r="Q1218" s="161"/>
      <c r="R1218" s="162"/>
      <c r="S1218" s="162"/>
      <c r="T1218" s="162"/>
      <c r="U1218" s="162"/>
      <c r="V1218" s="162"/>
      <c r="W1218" s="162"/>
      <c r="X1218" s="162"/>
      <c r="Y1218" s="162"/>
      <c r="Z1218" s="151"/>
      <c r="AA1218" s="151"/>
      <c r="AB1218" s="151"/>
      <c r="AC1218" s="151"/>
      <c r="AD1218" s="151"/>
      <c r="AE1218" s="151"/>
      <c r="AF1218" s="151"/>
      <c r="AG1218" s="151" t="s">
        <v>344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3" x14ac:dyDescent="0.2">
      <c r="A1219" s="158"/>
      <c r="B1219" s="159"/>
      <c r="C1219" s="282" t="s">
        <v>859</v>
      </c>
      <c r="D1219" s="283"/>
      <c r="E1219" s="283"/>
      <c r="F1219" s="283"/>
      <c r="G1219" s="283"/>
      <c r="H1219" s="162"/>
      <c r="I1219" s="162"/>
      <c r="J1219" s="162"/>
      <c r="K1219" s="162"/>
      <c r="L1219" s="162"/>
      <c r="M1219" s="162"/>
      <c r="N1219" s="161"/>
      <c r="O1219" s="161"/>
      <c r="P1219" s="161"/>
      <c r="Q1219" s="161"/>
      <c r="R1219" s="162"/>
      <c r="S1219" s="162"/>
      <c r="T1219" s="162"/>
      <c r="U1219" s="162"/>
      <c r="V1219" s="162"/>
      <c r="W1219" s="162"/>
      <c r="X1219" s="162"/>
      <c r="Y1219" s="162"/>
      <c r="Z1219" s="151"/>
      <c r="AA1219" s="151"/>
      <c r="AB1219" s="151"/>
      <c r="AC1219" s="151"/>
      <c r="AD1219" s="151"/>
      <c r="AE1219" s="151"/>
      <c r="AF1219" s="151"/>
      <c r="AG1219" s="151" t="s">
        <v>344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2" x14ac:dyDescent="0.2">
      <c r="A1220" s="158"/>
      <c r="B1220" s="159"/>
      <c r="C1220" s="193" t="s">
        <v>1848</v>
      </c>
      <c r="D1220" s="164"/>
      <c r="E1220" s="165"/>
      <c r="F1220" s="162"/>
      <c r="G1220" s="162"/>
      <c r="H1220" s="162"/>
      <c r="I1220" s="162"/>
      <c r="J1220" s="162"/>
      <c r="K1220" s="162"/>
      <c r="L1220" s="162"/>
      <c r="M1220" s="162"/>
      <c r="N1220" s="161"/>
      <c r="O1220" s="161"/>
      <c r="P1220" s="161"/>
      <c r="Q1220" s="161"/>
      <c r="R1220" s="162"/>
      <c r="S1220" s="162"/>
      <c r="T1220" s="162"/>
      <c r="U1220" s="162"/>
      <c r="V1220" s="162"/>
      <c r="W1220" s="162"/>
      <c r="X1220" s="162"/>
      <c r="Y1220" s="162"/>
      <c r="Z1220" s="151"/>
      <c r="AA1220" s="151"/>
      <c r="AB1220" s="151"/>
      <c r="AC1220" s="151"/>
      <c r="AD1220" s="151"/>
      <c r="AE1220" s="151"/>
      <c r="AF1220" s="151"/>
      <c r="AG1220" s="151" t="s">
        <v>327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3" x14ac:dyDescent="0.2">
      <c r="A1221" s="158"/>
      <c r="B1221" s="159"/>
      <c r="C1221" s="193" t="s">
        <v>1554</v>
      </c>
      <c r="D1221" s="164"/>
      <c r="E1221" s="165">
        <v>8</v>
      </c>
      <c r="F1221" s="162"/>
      <c r="G1221" s="162"/>
      <c r="H1221" s="162"/>
      <c r="I1221" s="162"/>
      <c r="J1221" s="162"/>
      <c r="K1221" s="162"/>
      <c r="L1221" s="162"/>
      <c r="M1221" s="162"/>
      <c r="N1221" s="161"/>
      <c r="O1221" s="161"/>
      <c r="P1221" s="161"/>
      <c r="Q1221" s="161"/>
      <c r="R1221" s="162"/>
      <c r="S1221" s="162"/>
      <c r="T1221" s="162"/>
      <c r="U1221" s="162"/>
      <c r="V1221" s="162"/>
      <c r="W1221" s="162"/>
      <c r="X1221" s="162"/>
      <c r="Y1221" s="162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ht="22.5" outlineLevel="1" x14ac:dyDescent="0.2">
      <c r="A1222" s="183">
        <v>157</v>
      </c>
      <c r="B1222" s="184" t="s">
        <v>1882</v>
      </c>
      <c r="C1222" s="192" t="s">
        <v>1883</v>
      </c>
      <c r="D1222" s="185" t="s">
        <v>708</v>
      </c>
      <c r="E1222" s="186">
        <v>3.7</v>
      </c>
      <c r="F1222" s="187"/>
      <c r="G1222" s="188">
        <f>ROUND(E1222*F1222,2)</f>
        <v>0</v>
      </c>
      <c r="H1222" s="187"/>
      <c r="I1222" s="188">
        <f>ROUND(E1222*H1222,2)</f>
        <v>0</v>
      </c>
      <c r="J1222" s="187"/>
      <c r="K1222" s="188">
        <f>ROUND(E1222*J1222,2)</f>
        <v>0</v>
      </c>
      <c r="L1222" s="188">
        <v>21</v>
      </c>
      <c r="M1222" s="188">
        <f>G1222*(1+L1222/100)</f>
        <v>0</v>
      </c>
      <c r="N1222" s="186">
        <v>0</v>
      </c>
      <c r="O1222" s="186">
        <f>ROUND(E1222*N1222,2)</f>
        <v>0</v>
      </c>
      <c r="P1222" s="186">
        <v>0</v>
      </c>
      <c r="Q1222" s="186">
        <f>ROUND(E1222*P1222,2)</f>
        <v>0</v>
      </c>
      <c r="R1222" s="188"/>
      <c r="S1222" s="188" t="s">
        <v>403</v>
      </c>
      <c r="T1222" s="189" t="s">
        <v>987</v>
      </c>
      <c r="U1222" s="162">
        <v>0</v>
      </c>
      <c r="V1222" s="162">
        <f>ROUND(E1222*U1222,2)</f>
        <v>0</v>
      </c>
      <c r="W1222" s="162"/>
      <c r="X1222" s="162" t="s">
        <v>321</v>
      </c>
      <c r="Y1222" s="162" t="s">
        <v>322</v>
      </c>
      <c r="Z1222" s="151"/>
      <c r="AA1222" s="151"/>
      <c r="AB1222" s="151"/>
      <c r="AC1222" s="151"/>
      <c r="AD1222" s="151"/>
      <c r="AE1222" s="151"/>
      <c r="AF1222" s="151"/>
      <c r="AG1222" s="151" t="s">
        <v>323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2" x14ac:dyDescent="0.2">
      <c r="A1223" s="158"/>
      <c r="B1223" s="159"/>
      <c r="C1223" s="280" t="s">
        <v>1862</v>
      </c>
      <c r="D1223" s="281"/>
      <c r="E1223" s="281"/>
      <c r="F1223" s="281"/>
      <c r="G1223" s="281"/>
      <c r="H1223" s="162"/>
      <c r="I1223" s="162"/>
      <c r="J1223" s="162"/>
      <c r="K1223" s="162"/>
      <c r="L1223" s="162"/>
      <c r="M1223" s="162"/>
      <c r="N1223" s="161"/>
      <c r="O1223" s="161"/>
      <c r="P1223" s="161"/>
      <c r="Q1223" s="161"/>
      <c r="R1223" s="162"/>
      <c r="S1223" s="162"/>
      <c r="T1223" s="162"/>
      <c r="U1223" s="162"/>
      <c r="V1223" s="162"/>
      <c r="W1223" s="162"/>
      <c r="X1223" s="162"/>
      <c r="Y1223" s="162"/>
      <c r="Z1223" s="151"/>
      <c r="AA1223" s="151"/>
      <c r="AB1223" s="151"/>
      <c r="AC1223" s="151"/>
      <c r="AD1223" s="151"/>
      <c r="AE1223" s="151"/>
      <c r="AF1223" s="151"/>
      <c r="AG1223" s="151" t="s">
        <v>344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3" x14ac:dyDescent="0.2">
      <c r="A1224" s="158"/>
      <c r="B1224" s="159"/>
      <c r="C1224" s="282" t="s">
        <v>859</v>
      </c>
      <c r="D1224" s="283"/>
      <c r="E1224" s="283"/>
      <c r="F1224" s="283"/>
      <c r="G1224" s="283"/>
      <c r="H1224" s="162"/>
      <c r="I1224" s="162"/>
      <c r="J1224" s="162"/>
      <c r="K1224" s="162"/>
      <c r="L1224" s="162"/>
      <c r="M1224" s="162"/>
      <c r="N1224" s="161"/>
      <c r="O1224" s="161"/>
      <c r="P1224" s="161"/>
      <c r="Q1224" s="161"/>
      <c r="R1224" s="162"/>
      <c r="S1224" s="162"/>
      <c r="T1224" s="162"/>
      <c r="U1224" s="162"/>
      <c r="V1224" s="162"/>
      <c r="W1224" s="162"/>
      <c r="X1224" s="162"/>
      <c r="Y1224" s="162"/>
      <c r="Z1224" s="151"/>
      <c r="AA1224" s="151"/>
      <c r="AB1224" s="151"/>
      <c r="AC1224" s="151"/>
      <c r="AD1224" s="151"/>
      <c r="AE1224" s="151"/>
      <c r="AF1224" s="151"/>
      <c r="AG1224" s="151" t="s">
        <v>344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2" x14ac:dyDescent="0.2">
      <c r="A1225" s="158"/>
      <c r="B1225" s="159"/>
      <c r="C1225" s="193" t="s">
        <v>1848</v>
      </c>
      <c r="D1225" s="164"/>
      <c r="E1225" s="165"/>
      <c r="F1225" s="162"/>
      <c r="G1225" s="162"/>
      <c r="H1225" s="162"/>
      <c r="I1225" s="162"/>
      <c r="J1225" s="162"/>
      <c r="K1225" s="162"/>
      <c r="L1225" s="162"/>
      <c r="M1225" s="162"/>
      <c r="N1225" s="161"/>
      <c r="O1225" s="161"/>
      <c r="P1225" s="161"/>
      <c r="Q1225" s="161"/>
      <c r="R1225" s="162"/>
      <c r="S1225" s="162"/>
      <c r="T1225" s="162"/>
      <c r="U1225" s="162"/>
      <c r="V1225" s="162"/>
      <c r="W1225" s="162"/>
      <c r="X1225" s="162"/>
      <c r="Y1225" s="162"/>
      <c r="Z1225" s="151"/>
      <c r="AA1225" s="151"/>
      <c r="AB1225" s="151"/>
      <c r="AC1225" s="151"/>
      <c r="AD1225" s="151"/>
      <c r="AE1225" s="151"/>
      <c r="AF1225" s="151"/>
      <c r="AG1225" s="151" t="s">
        <v>327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3" x14ac:dyDescent="0.2">
      <c r="A1226" s="158"/>
      <c r="B1226" s="159"/>
      <c r="C1226" s="193" t="s">
        <v>1884</v>
      </c>
      <c r="D1226" s="164"/>
      <c r="E1226" s="165">
        <v>3.7</v>
      </c>
      <c r="F1226" s="162"/>
      <c r="G1226" s="162"/>
      <c r="H1226" s="162"/>
      <c r="I1226" s="162"/>
      <c r="J1226" s="162"/>
      <c r="K1226" s="162"/>
      <c r="L1226" s="162"/>
      <c r="M1226" s="162"/>
      <c r="N1226" s="161"/>
      <c r="O1226" s="161"/>
      <c r="P1226" s="161"/>
      <c r="Q1226" s="161"/>
      <c r="R1226" s="162"/>
      <c r="S1226" s="162"/>
      <c r="T1226" s="162"/>
      <c r="U1226" s="162"/>
      <c r="V1226" s="162"/>
      <c r="W1226" s="162"/>
      <c r="X1226" s="162"/>
      <c r="Y1226" s="162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ht="22.5" outlineLevel="1" x14ac:dyDescent="0.2">
      <c r="A1227" s="183">
        <v>158</v>
      </c>
      <c r="B1227" s="184" t="s">
        <v>1885</v>
      </c>
      <c r="C1227" s="192" t="s">
        <v>1886</v>
      </c>
      <c r="D1227" s="185" t="s">
        <v>708</v>
      </c>
      <c r="E1227" s="186">
        <v>4.46</v>
      </c>
      <c r="F1227" s="187"/>
      <c r="G1227" s="188">
        <f>ROUND(E1227*F1227,2)</f>
        <v>0</v>
      </c>
      <c r="H1227" s="187"/>
      <c r="I1227" s="188">
        <f>ROUND(E1227*H1227,2)</f>
        <v>0</v>
      </c>
      <c r="J1227" s="187"/>
      <c r="K1227" s="188">
        <f>ROUND(E1227*J1227,2)</f>
        <v>0</v>
      </c>
      <c r="L1227" s="188">
        <v>21</v>
      </c>
      <c r="M1227" s="188">
        <f>G1227*(1+L1227/100)</f>
        <v>0</v>
      </c>
      <c r="N1227" s="186">
        <v>0</v>
      </c>
      <c r="O1227" s="186">
        <f>ROUND(E1227*N1227,2)</f>
        <v>0</v>
      </c>
      <c r="P1227" s="186">
        <v>0</v>
      </c>
      <c r="Q1227" s="186">
        <f>ROUND(E1227*P1227,2)</f>
        <v>0</v>
      </c>
      <c r="R1227" s="188"/>
      <c r="S1227" s="188" t="s">
        <v>403</v>
      </c>
      <c r="T1227" s="189" t="s">
        <v>987</v>
      </c>
      <c r="U1227" s="162">
        <v>0</v>
      </c>
      <c r="V1227" s="162">
        <f>ROUND(E1227*U1227,2)</f>
        <v>0</v>
      </c>
      <c r="W1227" s="162"/>
      <c r="X1227" s="162" t="s">
        <v>321</v>
      </c>
      <c r="Y1227" s="162" t="s">
        <v>322</v>
      </c>
      <c r="Z1227" s="151"/>
      <c r="AA1227" s="151"/>
      <c r="AB1227" s="151"/>
      <c r="AC1227" s="151"/>
      <c r="AD1227" s="151"/>
      <c r="AE1227" s="151"/>
      <c r="AF1227" s="151"/>
      <c r="AG1227" s="151" t="s">
        <v>323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2" x14ac:dyDescent="0.2">
      <c r="A1228" s="158"/>
      <c r="B1228" s="159"/>
      <c r="C1228" s="280" t="s">
        <v>1862</v>
      </c>
      <c r="D1228" s="281"/>
      <c r="E1228" s="281"/>
      <c r="F1228" s="281"/>
      <c r="G1228" s="281"/>
      <c r="H1228" s="162"/>
      <c r="I1228" s="162"/>
      <c r="J1228" s="162"/>
      <c r="K1228" s="162"/>
      <c r="L1228" s="162"/>
      <c r="M1228" s="162"/>
      <c r="N1228" s="161"/>
      <c r="O1228" s="161"/>
      <c r="P1228" s="161"/>
      <c r="Q1228" s="161"/>
      <c r="R1228" s="162"/>
      <c r="S1228" s="162"/>
      <c r="T1228" s="162"/>
      <c r="U1228" s="162"/>
      <c r="V1228" s="162"/>
      <c r="W1228" s="162"/>
      <c r="X1228" s="162"/>
      <c r="Y1228" s="162"/>
      <c r="Z1228" s="151"/>
      <c r="AA1228" s="151"/>
      <c r="AB1228" s="151"/>
      <c r="AC1228" s="151"/>
      <c r="AD1228" s="151"/>
      <c r="AE1228" s="151"/>
      <c r="AF1228" s="151"/>
      <c r="AG1228" s="151" t="s">
        <v>344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3" x14ac:dyDescent="0.2">
      <c r="A1229" s="158"/>
      <c r="B1229" s="159"/>
      <c r="C1229" s="282" t="s">
        <v>859</v>
      </c>
      <c r="D1229" s="283"/>
      <c r="E1229" s="283"/>
      <c r="F1229" s="283"/>
      <c r="G1229" s="283"/>
      <c r="H1229" s="162"/>
      <c r="I1229" s="162"/>
      <c r="J1229" s="162"/>
      <c r="K1229" s="162"/>
      <c r="L1229" s="162"/>
      <c r="M1229" s="162"/>
      <c r="N1229" s="161"/>
      <c r="O1229" s="161"/>
      <c r="P1229" s="161"/>
      <c r="Q1229" s="161"/>
      <c r="R1229" s="162"/>
      <c r="S1229" s="162"/>
      <c r="T1229" s="162"/>
      <c r="U1229" s="162"/>
      <c r="V1229" s="162"/>
      <c r="W1229" s="162"/>
      <c r="X1229" s="162"/>
      <c r="Y1229" s="162"/>
      <c r="Z1229" s="151"/>
      <c r="AA1229" s="151"/>
      <c r="AB1229" s="151"/>
      <c r="AC1229" s="151"/>
      <c r="AD1229" s="151"/>
      <c r="AE1229" s="151"/>
      <c r="AF1229" s="151"/>
      <c r="AG1229" s="151" t="s">
        <v>344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2" x14ac:dyDescent="0.2">
      <c r="A1230" s="158"/>
      <c r="B1230" s="159"/>
      <c r="C1230" s="193" t="s">
        <v>1848</v>
      </c>
      <c r="D1230" s="164"/>
      <c r="E1230" s="165"/>
      <c r="F1230" s="162"/>
      <c r="G1230" s="162"/>
      <c r="H1230" s="162"/>
      <c r="I1230" s="162"/>
      <c r="J1230" s="162"/>
      <c r="K1230" s="162"/>
      <c r="L1230" s="162"/>
      <c r="M1230" s="162"/>
      <c r="N1230" s="161"/>
      <c r="O1230" s="161"/>
      <c r="P1230" s="161"/>
      <c r="Q1230" s="161"/>
      <c r="R1230" s="162"/>
      <c r="S1230" s="162"/>
      <c r="T1230" s="162"/>
      <c r="U1230" s="162"/>
      <c r="V1230" s="162"/>
      <c r="W1230" s="162"/>
      <c r="X1230" s="162"/>
      <c r="Y1230" s="162"/>
      <c r="Z1230" s="151"/>
      <c r="AA1230" s="151"/>
      <c r="AB1230" s="151"/>
      <c r="AC1230" s="151"/>
      <c r="AD1230" s="151"/>
      <c r="AE1230" s="151"/>
      <c r="AF1230" s="151"/>
      <c r="AG1230" s="151" t="s">
        <v>327</v>
      </c>
      <c r="AH1230" s="151">
        <v>0</v>
      </c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3" x14ac:dyDescent="0.2">
      <c r="A1231" s="158"/>
      <c r="B1231" s="159"/>
      <c r="C1231" s="193" t="s">
        <v>1887</v>
      </c>
      <c r="D1231" s="164"/>
      <c r="E1231" s="165">
        <v>4.46</v>
      </c>
      <c r="F1231" s="162"/>
      <c r="G1231" s="162"/>
      <c r="H1231" s="162"/>
      <c r="I1231" s="162"/>
      <c r="J1231" s="162"/>
      <c r="K1231" s="162"/>
      <c r="L1231" s="162"/>
      <c r="M1231" s="162"/>
      <c r="N1231" s="161"/>
      <c r="O1231" s="161"/>
      <c r="P1231" s="161"/>
      <c r="Q1231" s="161"/>
      <c r="R1231" s="162"/>
      <c r="S1231" s="162"/>
      <c r="T1231" s="162"/>
      <c r="U1231" s="162"/>
      <c r="V1231" s="162"/>
      <c r="W1231" s="162"/>
      <c r="X1231" s="162"/>
      <c r="Y1231" s="162"/>
      <c r="Z1231" s="151"/>
      <c r="AA1231" s="151"/>
      <c r="AB1231" s="151"/>
      <c r="AC1231" s="151"/>
      <c r="AD1231" s="151"/>
      <c r="AE1231" s="151"/>
      <c r="AF1231" s="151"/>
      <c r="AG1231" s="151" t="s">
        <v>327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ht="22.5" outlineLevel="1" x14ac:dyDescent="0.2">
      <c r="A1232" s="183">
        <v>159</v>
      </c>
      <c r="B1232" s="184" t="s">
        <v>1888</v>
      </c>
      <c r="C1232" s="192" t="s">
        <v>1889</v>
      </c>
      <c r="D1232" s="185" t="s">
        <v>318</v>
      </c>
      <c r="E1232" s="186">
        <v>6</v>
      </c>
      <c r="F1232" s="187"/>
      <c r="G1232" s="188">
        <f>ROUND(E1232*F1232,2)</f>
        <v>0</v>
      </c>
      <c r="H1232" s="187"/>
      <c r="I1232" s="188">
        <f>ROUND(E1232*H1232,2)</f>
        <v>0</v>
      </c>
      <c r="J1232" s="187"/>
      <c r="K1232" s="188">
        <f>ROUND(E1232*J1232,2)</f>
        <v>0</v>
      </c>
      <c r="L1232" s="188">
        <v>21</v>
      </c>
      <c r="M1232" s="188">
        <f>G1232*(1+L1232/100)</f>
        <v>0</v>
      </c>
      <c r="N1232" s="186">
        <v>0</v>
      </c>
      <c r="O1232" s="186">
        <f>ROUND(E1232*N1232,2)</f>
        <v>0</v>
      </c>
      <c r="P1232" s="186">
        <v>0</v>
      </c>
      <c r="Q1232" s="186">
        <f>ROUND(E1232*P1232,2)</f>
        <v>0</v>
      </c>
      <c r="R1232" s="188"/>
      <c r="S1232" s="188" t="s">
        <v>403</v>
      </c>
      <c r="T1232" s="189" t="s">
        <v>987</v>
      </c>
      <c r="U1232" s="162">
        <v>0</v>
      </c>
      <c r="V1232" s="162">
        <f>ROUND(E1232*U1232,2)</f>
        <v>0</v>
      </c>
      <c r="W1232" s="162"/>
      <c r="X1232" s="162" t="s">
        <v>321</v>
      </c>
      <c r="Y1232" s="162" t="s">
        <v>322</v>
      </c>
      <c r="Z1232" s="151"/>
      <c r="AA1232" s="151"/>
      <c r="AB1232" s="151"/>
      <c r="AC1232" s="151"/>
      <c r="AD1232" s="151"/>
      <c r="AE1232" s="151"/>
      <c r="AF1232" s="151"/>
      <c r="AG1232" s="151" t="s">
        <v>323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2" x14ac:dyDescent="0.2">
      <c r="A1233" s="158"/>
      <c r="B1233" s="159"/>
      <c r="C1233" s="280" t="s">
        <v>1862</v>
      </c>
      <c r="D1233" s="281"/>
      <c r="E1233" s="281"/>
      <c r="F1233" s="281"/>
      <c r="G1233" s="281"/>
      <c r="H1233" s="162"/>
      <c r="I1233" s="162"/>
      <c r="J1233" s="162"/>
      <c r="K1233" s="162"/>
      <c r="L1233" s="162"/>
      <c r="M1233" s="162"/>
      <c r="N1233" s="161"/>
      <c r="O1233" s="161"/>
      <c r="P1233" s="161"/>
      <c r="Q1233" s="161"/>
      <c r="R1233" s="162"/>
      <c r="S1233" s="162"/>
      <c r="T1233" s="162"/>
      <c r="U1233" s="162"/>
      <c r="V1233" s="162"/>
      <c r="W1233" s="162"/>
      <c r="X1233" s="162"/>
      <c r="Y1233" s="162"/>
      <c r="Z1233" s="151"/>
      <c r="AA1233" s="151"/>
      <c r="AB1233" s="151"/>
      <c r="AC1233" s="151"/>
      <c r="AD1233" s="151"/>
      <c r="AE1233" s="151"/>
      <c r="AF1233" s="151"/>
      <c r="AG1233" s="151" t="s">
        <v>344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3" x14ac:dyDescent="0.2">
      <c r="A1234" s="158"/>
      <c r="B1234" s="159"/>
      <c r="C1234" s="282" t="s">
        <v>1890</v>
      </c>
      <c r="D1234" s="283"/>
      <c r="E1234" s="283"/>
      <c r="F1234" s="283"/>
      <c r="G1234" s="283"/>
      <c r="H1234" s="162"/>
      <c r="I1234" s="162"/>
      <c r="J1234" s="162"/>
      <c r="K1234" s="162"/>
      <c r="L1234" s="162"/>
      <c r="M1234" s="162"/>
      <c r="N1234" s="161"/>
      <c r="O1234" s="161"/>
      <c r="P1234" s="161"/>
      <c r="Q1234" s="161"/>
      <c r="R1234" s="162"/>
      <c r="S1234" s="162"/>
      <c r="T1234" s="162"/>
      <c r="U1234" s="162"/>
      <c r="V1234" s="162"/>
      <c r="W1234" s="162"/>
      <c r="X1234" s="162"/>
      <c r="Y1234" s="162"/>
      <c r="Z1234" s="151"/>
      <c r="AA1234" s="151"/>
      <c r="AB1234" s="151"/>
      <c r="AC1234" s="151"/>
      <c r="AD1234" s="151"/>
      <c r="AE1234" s="151"/>
      <c r="AF1234" s="151"/>
      <c r="AG1234" s="151" t="s">
        <v>344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3" x14ac:dyDescent="0.2">
      <c r="A1235" s="158"/>
      <c r="B1235" s="159"/>
      <c r="C1235" s="282" t="s">
        <v>859</v>
      </c>
      <c r="D1235" s="283"/>
      <c r="E1235" s="283"/>
      <c r="F1235" s="283"/>
      <c r="G1235" s="283"/>
      <c r="H1235" s="162"/>
      <c r="I1235" s="162"/>
      <c r="J1235" s="162"/>
      <c r="K1235" s="162"/>
      <c r="L1235" s="162"/>
      <c r="M1235" s="162"/>
      <c r="N1235" s="161"/>
      <c r="O1235" s="161"/>
      <c r="P1235" s="161"/>
      <c r="Q1235" s="161"/>
      <c r="R1235" s="162"/>
      <c r="S1235" s="162"/>
      <c r="T1235" s="162"/>
      <c r="U1235" s="162"/>
      <c r="V1235" s="162"/>
      <c r="W1235" s="162"/>
      <c r="X1235" s="162"/>
      <c r="Y1235" s="162"/>
      <c r="Z1235" s="151"/>
      <c r="AA1235" s="151"/>
      <c r="AB1235" s="151"/>
      <c r="AC1235" s="151"/>
      <c r="AD1235" s="151"/>
      <c r="AE1235" s="151"/>
      <c r="AF1235" s="151"/>
      <c r="AG1235" s="151" t="s">
        <v>344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2" x14ac:dyDescent="0.2">
      <c r="A1236" s="158"/>
      <c r="B1236" s="159"/>
      <c r="C1236" s="193" t="s">
        <v>1848</v>
      </c>
      <c r="D1236" s="164"/>
      <c r="E1236" s="165"/>
      <c r="F1236" s="162"/>
      <c r="G1236" s="162"/>
      <c r="H1236" s="162"/>
      <c r="I1236" s="162"/>
      <c r="J1236" s="162"/>
      <c r="K1236" s="162"/>
      <c r="L1236" s="162"/>
      <c r="M1236" s="162"/>
      <c r="N1236" s="161"/>
      <c r="O1236" s="161"/>
      <c r="P1236" s="161"/>
      <c r="Q1236" s="161"/>
      <c r="R1236" s="162"/>
      <c r="S1236" s="162"/>
      <c r="T1236" s="162"/>
      <c r="U1236" s="162"/>
      <c r="V1236" s="162"/>
      <c r="W1236" s="162"/>
      <c r="X1236" s="162"/>
      <c r="Y1236" s="162"/>
      <c r="Z1236" s="151"/>
      <c r="AA1236" s="151"/>
      <c r="AB1236" s="151"/>
      <c r="AC1236" s="151"/>
      <c r="AD1236" s="151"/>
      <c r="AE1236" s="151"/>
      <c r="AF1236" s="151"/>
      <c r="AG1236" s="151" t="s">
        <v>327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3" x14ac:dyDescent="0.2">
      <c r="A1237" s="158"/>
      <c r="B1237" s="159"/>
      <c r="C1237" s="193" t="s">
        <v>329</v>
      </c>
      <c r="D1237" s="164"/>
      <c r="E1237" s="165">
        <v>6</v>
      </c>
      <c r="F1237" s="162"/>
      <c r="G1237" s="162"/>
      <c r="H1237" s="162"/>
      <c r="I1237" s="162"/>
      <c r="J1237" s="162"/>
      <c r="K1237" s="162"/>
      <c r="L1237" s="162"/>
      <c r="M1237" s="162"/>
      <c r="N1237" s="161"/>
      <c r="O1237" s="161"/>
      <c r="P1237" s="161"/>
      <c r="Q1237" s="161"/>
      <c r="R1237" s="162"/>
      <c r="S1237" s="162"/>
      <c r="T1237" s="162"/>
      <c r="U1237" s="162"/>
      <c r="V1237" s="162"/>
      <c r="W1237" s="162"/>
      <c r="X1237" s="162"/>
      <c r="Y1237" s="162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3">
        <v>160</v>
      </c>
      <c r="B1238" s="184" t="s">
        <v>1891</v>
      </c>
      <c r="C1238" s="192" t="s">
        <v>1892</v>
      </c>
      <c r="D1238" s="185" t="s">
        <v>318</v>
      </c>
      <c r="E1238" s="186">
        <v>5</v>
      </c>
      <c r="F1238" s="187"/>
      <c r="G1238" s="188">
        <f>ROUND(E1238*F1238,2)</f>
        <v>0</v>
      </c>
      <c r="H1238" s="187"/>
      <c r="I1238" s="188">
        <f>ROUND(E1238*H1238,2)</f>
        <v>0</v>
      </c>
      <c r="J1238" s="187"/>
      <c r="K1238" s="188">
        <f>ROUND(E1238*J1238,2)</f>
        <v>0</v>
      </c>
      <c r="L1238" s="188">
        <v>21</v>
      </c>
      <c r="M1238" s="188">
        <f>G1238*(1+L1238/100)</f>
        <v>0</v>
      </c>
      <c r="N1238" s="186">
        <v>0</v>
      </c>
      <c r="O1238" s="186">
        <f>ROUND(E1238*N1238,2)</f>
        <v>0</v>
      </c>
      <c r="P1238" s="186">
        <v>0</v>
      </c>
      <c r="Q1238" s="186">
        <f>ROUND(E1238*P1238,2)</f>
        <v>0</v>
      </c>
      <c r="R1238" s="188"/>
      <c r="S1238" s="188" t="s">
        <v>403</v>
      </c>
      <c r="T1238" s="189" t="s">
        <v>987</v>
      </c>
      <c r="U1238" s="162">
        <v>0</v>
      </c>
      <c r="V1238" s="162">
        <f>ROUND(E1238*U1238,2)</f>
        <v>0</v>
      </c>
      <c r="W1238" s="162"/>
      <c r="X1238" s="162" t="s">
        <v>321</v>
      </c>
      <c r="Y1238" s="162" t="s">
        <v>322</v>
      </c>
      <c r="Z1238" s="151"/>
      <c r="AA1238" s="151"/>
      <c r="AB1238" s="151"/>
      <c r="AC1238" s="151"/>
      <c r="AD1238" s="151"/>
      <c r="AE1238" s="151"/>
      <c r="AF1238" s="151"/>
      <c r="AG1238" s="151" t="s">
        <v>323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2" x14ac:dyDescent="0.2">
      <c r="A1239" s="158"/>
      <c r="B1239" s="159"/>
      <c r="C1239" s="280" t="s">
        <v>1862</v>
      </c>
      <c r="D1239" s="281"/>
      <c r="E1239" s="281"/>
      <c r="F1239" s="281"/>
      <c r="G1239" s="281"/>
      <c r="H1239" s="162"/>
      <c r="I1239" s="162"/>
      <c r="J1239" s="162"/>
      <c r="K1239" s="162"/>
      <c r="L1239" s="162"/>
      <c r="M1239" s="162"/>
      <c r="N1239" s="161"/>
      <c r="O1239" s="161"/>
      <c r="P1239" s="161"/>
      <c r="Q1239" s="161"/>
      <c r="R1239" s="162"/>
      <c r="S1239" s="162"/>
      <c r="T1239" s="162"/>
      <c r="U1239" s="162"/>
      <c r="V1239" s="162"/>
      <c r="W1239" s="162"/>
      <c r="X1239" s="162"/>
      <c r="Y1239" s="162"/>
      <c r="Z1239" s="151"/>
      <c r="AA1239" s="151"/>
      <c r="AB1239" s="151"/>
      <c r="AC1239" s="151"/>
      <c r="AD1239" s="151"/>
      <c r="AE1239" s="151"/>
      <c r="AF1239" s="151"/>
      <c r="AG1239" s="151" t="s">
        <v>344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3" x14ac:dyDescent="0.2">
      <c r="A1240" s="158"/>
      <c r="B1240" s="159"/>
      <c r="C1240" s="282" t="s">
        <v>859</v>
      </c>
      <c r="D1240" s="283"/>
      <c r="E1240" s="283"/>
      <c r="F1240" s="283"/>
      <c r="G1240" s="283"/>
      <c r="H1240" s="162"/>
      <c r="I1240" s="162"/>
      <c r="J1240" s="162"/>
      <c r="K1240" s="162"/>
      <c r="L1240" s="162"/>
      <c r="M1240" s="162"/>
      <c r="N1240" s="161"/>
      <c r="O1240" s="161"/>
      <c r="P1240" s="161"/>
      <c r="Q1240" s="161"/>
      <c r="R1240" s="162"/>
      <c r="S1240" s="162"/>
      <c r="T1240" s="162"/>
      <c r="U1240" s="162"/>
      <c r="V1240" s="162"/>
      <c r="W1240" s="162"/>
      <c r="X1240" s="162"/>
      <c r="Y1240" s="162"/>
      <c r="Z1240" s="151"/>
      <c r="AA1240" s="151"/>
      <c r="AB1240" s="151"/>
      <c r="AC1240" s="151"/>
      <c r="AD1240" s="151"/>
      <c r="AE1240" s="151"/>
      <c r="AF1240" s="151"/>
      <c r="AG1240" s="151" t="s">
        <v>344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2" x14ac:dyDescent="0.2">
      <c r="A1241" s="158"/>
      <c r="B1241" s="159"/>
      <c r="C1241" s="193" t="s">
        <v>1848</v>
      </c>
      <c r="D1241" s="164"/>
      <c r="E1241" s="165"/>
      <c r="F1241" s="162"/>
      <c r="G1241" s="162"/>
      <c r="H1241" s="162"/>
      <c r="I1241" s="162"/>
      <c r="J1241" s="162"/>
      <c r="K1241" s="162"/>
      <c r="L1241" s="162"/>
      <c r="M1241" s="162"/>
      <c r="N1241" s="161"/>
      <c r="O1241" s="161"/>
      <c r="P1241" s="161"/>
      <c r="Q1241" s="161"/>
      <c r="R1241" s="162"/>
      <c r="S1241" s="162"/>
      <c r="T1241" s="162"/>
      <c r="U1241" s="162"/>
      <c r="V1241" s="162"/>
      <c r="W1241" s="162"/>
      <c r="X1241" s="162"/>
      <c r="Y1241" s="162"/>
      <c r="Z1241" s="151"/>
      <c r="AA1241" s="151"/>
      <c r="AB1241" s="151"/>
      <c r="AC1241" s="151"/>
      <c r="AD1241" s="151"/>
      <c r="AE1241" s="151"/>
      <c r="AF1241" s="151"/>
      <c r="AG1241" s="151" t="s">
        <v>327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193" t="s">
        <v>1855</v>
      </c>
      <c r="D1242" s="164"/>
      <c r="E1242" s="165">
        <v>5</v>
      </c>
      <c r="F1242" s="162"/>
      <c r="G1242" s="162"/>
      <c r="H1242" s="162"/>
      <c r="I1242" s="162"/>
      <c r="J1242" s="162"/>
      <c r="K1242" s="162"/>
      <c r="L1242" s="162"/>
      <c r="M1242" s="162"/>
      <c r="N1242" s="161"/>
      <c r="O1242" s="161"/>
      <c r="P1242" s="161"/>
      <c r="Q1242" s="161"/>
      <c r="R1242" s="162"/>
      <c r="S1242" s="162"/>
      <c r="T1242" s="162"/>
      <c r="U1242" s="162"/>
      <c r="V1242" s="162"/>
      <c r="W1242" s="162"/>
      <c r="X1242" s="162"/>
      <c r="Y1242" s="162"/>
      <c r="Z1242" s="151"/>
      <c r="AA1242" s="151"/>
      <c r="AB1242" s="151"/>
      <c r="AC1242" s="151"/>
      <c r="AD1242" s="151"/>
      <c r="AE1242" s="151"/>
      <c r="AF1242" s="151"/>
      <c r="AG1242" s="151" t="s">
        <v>327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ht="22.5" outlineLevel="1" x14ac:dyDescent="0.2">
      <c r="A1243" s="183">
        <v>161</v>
      </c>
      <c r="B1243" s="184" t="s">
        <v>1893</v>
      </c>
      <c r="C1243" s="192" t="s">
        <v>1894</v>
      </c>
      <c r="D1243" s="185" t="s">
        <v>708</v>
      </c>
      <c r="E1243" s="186">
        <v>4.6399999999999997</v>
      </c>
      <c r="F1243" s="187"/>
      <c r="G1243" s="188">
        <f>ROUND(E1243*F1243,2)</f>
        <v>0</v>
      </c>
      <c r="H1243" s="187"/>
      <c r="I1243" s="188">
        <f>ROUND(E1243*H1243,2)</f>
        <v>0</v>
      </c>
      <c r="J1243" s="187"/>
      <c r="K1243" s="188">
        <f>ROUND(E1243*J1243,2)</f>
        <v>0</v>
      </c>
      <c r="L1243" s="188">
        <v>21</v>
      </c>
      <c r="M1243" s="188">
        <f>G1243*(1+L1243/100)</f>
        <v>0</v>
      </c>
      <c r="N1243" s="186">
        <v>0</v>
      </c>
      <c r="O1243" s="186">
        <f>ROUND(E1243*N1243,2)</f>
        <v>0</v>
      </c>
      <c r="P1243" s="186">
        <v>0</v>
      </c>
      <c r="Q1243" s="186">
        <f>ROUND(E1243*P1243,2)</f>
        <v>0</v>
      </c>
      <c r="R1243" s="188"/>
      <c r="S1243" s="188" t="s">
        <v>403</v>
      </c>
      <c r="T1243" s="189" t="s">
        <v>987</v>
      </c>
      <c r="U1243" s="162">
        <v>0</v>
      </c>
      <c r="V1243" s="162">
        <f>ROUND(E1243*U1243,2)</f>
        <v>0</v>
      </c>
      <c r="W1243" s="162"/>
      <c r="X1243" s="162" t="s">
        <v>321</v>
      </c>
      <c r="Y1243" s="162" t="s">
        <v>322</v>
      </c>
      <c r="Z1243" s="151"/>
      <c r="AA1243" s="151"/>
      <c r="AB1243" s="151"/>
      <c r="AC1243" s="151"/>
      <c r="AD1243" s="151"/>
      <c r="AE1243" s="151"/>
      <c r="AF1243" s="151"/>
      <c r="AG1243" s="151" t="s">
        <v>323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2" x14ac:dyDescent="0.2">
      <c r="A1244" s="158"/>
      <c r="B1244" s="159"/>
      <c r="C1244" s="280" t="s">
        <v>1862</v>
      </c>
      <c r="D1244" s="281"/>
      <c r="E1244" s="281"/>
      <c r="F1244" s="281"/>
      <c r="G1244" s="281"/>
      <c r="H1244" s="162"/>
      <c r="I1244" s="162"/>
      <c r="J1244" s="162"/>
      <c r="K1244" s="162"/>
      <c r="L1244" s="162"/>
      <c r="M1244" s="162"/>
      <c r="N1244" s="161"/>
      <c r="O1244" s="161"/>
      <c r="P1244" s="161"/>
      <c r="Q1244" s="161"/>
      <c r="R1244" s="162"/>
      <c r="S1244" s="162"/>
      <c r="T1244" s="162"/>
      <c r="U1244" s="162"/>
      <c r="V1244" s="162"/>
      <c r="W1244" s="162"/>
      <c r="X1244" s="162"/>
      <c r="Y1244" s="162"/>
      <c r="Z1244" s="151"/>
      <c r="AA1244" s="151"/>
      <c r="AB1244" s="151"/>
      <c r="AC1244" s="151"/>
      <c r="AD1244" s="151"/>
      <c r="AE1244" s="151"/>
      <c r="AF1244" s="151"/>
      <c r="AG1244" s="151" t="s">
        <v>344</v>
      </c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3" x14ac:dyDescent="0.2">
      <c r="A1245" s="158"/>
      <c r="B1245" s="159"/>
      <c r="C1245" s="282" t="s">
        <v>1875</v>
      </c>
      <c r="D1245" s="283"/>
      <c r="E1245" s="283"/>
      <c r="F1245" s="283"/>
      <c r="G1245" s="283"/>
      <c r="H1245" s="162"/>
      <c r="I1245" s="162"/>
      <c r="J1245" s="162"/>
      <c r="K1245" s="162"/>
      <c r="L1245" s="162"/>
      <c r="M1245" s="162"/>
      <c r="N1245" s="161"/>
      <c r="O1245" s="161"/>
      <c r="P1245" s="161"/>
      <c r="Q1245" s="161"/>
      <c r="R1245" s="162"/>
      <c r="S1245" s="162"/>
      <c r="T1245" s="162"/>
      <c r="U1245" s="162"/>
      <c r="V1245" s="162"/>
      <c r="W1245" s="162"/>
      <c r="X1245" s="162"/>
      <c r="Y1245" s="162"/>
      <c r="Z1245" s="151"/>
      <c r="AA1245" s="151"/>
      <c r="AB1245" s="151"/>
      <c r="AC1245" s="151"/>
      <c r="AD1245" s="151"/>
      <c r="AE1245" s="151"/>
      <c r="AF1245" s="151"/>
      <c r="AG1245" s="151" t="s">
        <v>344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3" x14ac:dyDescent="0.2">
      <c r="A1246" s="158"/>
      <c r="B1246" s="159"/>
      <c r="C1246" s="282" t="s">
        <v>1876</v>
      </c>
      <c r="D1246" s="283"/>
      <c r="E1246" s="283"/>
      <c r="F1246" s="283"/>
      <c r="G1246" s="283"/>
      <c r="H1246" s="162"/>
      <c r="I1246" s="162"/>
      <c r="J1246" s="162"/>
      <c r="K1246" s="162"/>
      <c r="L1246" s="162"/>
      <c r="M1246" s="162"/>
      <c r="N1246" s="161"/>
      <c r="O1246" s="161"/>
      <c r="P1246" s="161"/>
      <c r="Q1246" s="161"/>
      <c r="R1246" s="162"/>
      <c r="S1246" s="162"/>
      <c r="T1246" s="162"/>
      <c r="U1246" s="162"/>
      <c r="V1246" s="162"/>
      <c r="W1246" s="162"/>
      <c r="X1246" s="162"/>
      <c r="Y1246" s="162"/>
      <c r="Z1246" s="151"/>
      <c r="AA1246" s="151"/>
      <c r="AB1246" s="151"/>
      <c r="AC1246" s="151"/>
      <c r="AD1246" s="151"/>
      <c r="AE1246" s="151"/>
      <c r="AF1246" s="151"/>
      <c r="AG1246" s="151" t="s">
        <v>344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3" x14ac:dyDescent="0.2">
      <c r="A1247" s="158"/>
      <c r="B1247" s="159"/>
      <c r="C1247" s="282" t="s">
        <v>1877</v>
      </c>
      <c r="D1247" s="283"/>
      <c r="E1247" s="283"/>
      <c r="F1247" s="283"/>
      <c r="G1247" s="283"/>
      <c r="H1247" s="162"/>
      <c r="I1247" s="162"/>
      <c r="J1247" s="162"/>
      <c r="K1247" s="162"/>
      <c r="L1247" s="162"/>
      <c r="M1247" s="162"/>
      <c r="N1247" s="161"/>
      <c r="O1247" s="161"/>
      <c r="P1247" s="161"/>
      <c r="Q1247" s="161"/>
      <c r="R1247" s="162"/>
      <c r="S1247" s="162"/>
      <c r="T1247" s="162"/>
      <c r="U1247" s="162"/>
      <c r="V1247" s="162"/>
      <c r="W1247" s="162"/>
      <c r="X1247" s="162"/>
      <c r="Y1247" s="162"/>
      <c r="Z1247" s="151"/>
      <c r="AA1247" s="151"/>
      <c r="AB1247" s="151"/>
      <c r="AC1247" s="151"/>
      <c r="AD1247" s="151"/>
      <c r="AE1247" s="151"/>
      <c r="AF1247" s="151"/>
      <c r="AG1247" s="151" t="s">
        <v>344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3" x14ac:dyDescent="0.2">
      <c r="A1248" s="158"/>
      <c r="B1248" s="159"/>
      <c r="C1248" s="282" t="s">
        <v>859</v>
      </c>
      <c r="D1248" s="283"/>
      <c r="E1248" s="283"/>
      <c r="F1248" s="283"/>
      <c r="G1248" s="283"/>
      <c r="H1248" s="162"/>
      <c r="I1248" s="162"/>
      <c r="J1248" s="162"/>
      <c r="K1248" s="162"/>
      <c r="L1248" s="162"/>
      <c r="M1248" s="162"/>
      <c r="N1248" s="161"/>
      <c r="O1248" s="161"/>
      <c r="P1248" s="161"/>
      <c r="Q1248" s="161"/>
      <c r="R1248" s="162"/>
      <c r="S1248" s="162"/>
      <c r="T1248" s="162"/>
      <c r="U1248" s="162"/>
      <c r="V1248" s="162"/>
      <c r="W1248" s="162"/>
      <c r="X1248" s="162"/>
      <c r="Y1248" s="162"/>
      <c r="Z1248" s="151"/>
      <c r="AA1248" s="151"/>
      <c r="AB1248" s="151"/>
      <c r="AC1248" s="151"/>
      <c r="AD1248" s="151"/>
      <c r="AE1248" s="151"/>
      <c r="AF1248" s="151"/>
      <c r="AG1248" s="151" t="s">
        <v>344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2" x14ac:dyDescent="0.2">
      <c r="A1249" s="158"/>
      <c r="B1249" s="159"/>
      <c r="C1249" s="193" t="s">
        <v>1848</v>
      </c>
      <c r="D1249" s="164"/>
      <c r="E1249" s="165"/>
      <c r="F1249" s="162"/>
      <c r="G1249" s="162"/>
      <c r="H1249" s="162"/>
      <c r="I1249" s="162"/>
      <c r="J1249" s="162"/>
      <c r="K1249" s="162"/>
      <c r="L1249" s="162"/>
      <c r="M1249" s="162"/>
      <c r="N1249" s="161"/>
      <c r="O1249" s="161"/>
      <c r="P1249" s="161"/>
      <c r="Q1249" s="161"/>
      <c r="R1249" s="162"/>
      <c r="S1249" s="162"/>
      <c r="T1249" s="162"/>
      <c r="U1249" s="162"/>
      <c r="V1249" s="162"/>
      <c r="W1249" s="162"/>
      <c r="X1249" s="162"/>
      <c r="Y1249" s="162"/>
      <c r="Z1249" s="151"/>
      <c r="AA1249" s="151"/>
      <c r="AB1249" s="151"/>
      <c r="AC1249" s="151"/>
      <c r="AD1249" s="151"/>
      <c r="AE1249" s="151"/>
      <c r="AF1249" s="151"/>
      <c r="AG1249" s="151" t="s">
        <v>327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193" t="s">
        <v>1895</v>
      </c>
      <c r="D1250" s="164"/>
      <c r="E1250" s="165">
        <v>4.6399999999999997</v>
      </c>
      <c r="F1250" s="162"/>
      <c r="G1250" s="162"/>
      <c r="H1250" s="162"/>
      <c r="I1250" s="162"/>
      <c r="J1250" s="162"/>
      <c r="K1250" s="162"/>
      <c r="L1250" s="162"/>
      <c r="M1250" s="162"/>
      <c r="N1250" s="161"/>
      <c r="O1250" s="161"/>
      <c r="P1250" s="161"/>
      <c r="Q1250" s="161"/>
      <c r="R1250" s="162"/>
      <c r="S1250" s="162"/>
      <c r="T1250" s="162"/>
      <c r="U1250" s="162"/>
      <c r="V1250" s="162"/>
      <c r="W1250" s="162"/>
      <c r="X1250" s="162"/>
      <c r="Y1250" s="162"/>
      <c r="Z1250" s="151"/>
      <c r="AA1250" s="151"/>
      <c r="AB1250" s="151"/>
      <c r="AC1250" s="151"/>
      <c r="AD1250" s="151"/>
      <c r="AE1250" s="151"/>
      <c r="AF1250" s="151"/>
      <c r="AG1250" s="151" t="s">
        <v>327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22.5" outlineLevel="1" x14ac:dyDescent="0.2">
      <c r="A1251" s="183">
        <v>162</v>
      </c>
      <c r="B1251" s="184" t="s">
        <v>1896</v>
      </c>
      <c r="C1251" s="192" t="s">
        <v>1897</v>
      </c>
      <c r="D1251" s="185" t="s">
        <v>318</v>
      </c>
      <c r="E1251" s="186">
        <v>8</v>
      </c>
      <c r="F1251" s="187"/>
      <c r="G1251" s="188">
        <f>ROUND(E1251*F1251,2)</f>
        <v>0</v>
      </c>
      <c r="H1251" s="187"/>
      <c r="I1251" s="188">
        <f>ROUND(E1251*H1251,2)</f>
        <v>0</v>
      </c>
      <c r="J1251" s="187"/>
      <c r="K1251" s="188">
        <f>ROUND(E1251*J1251,2)</f>
        <v>0</v>
      </c>
      <c r="L1251" s="188">
        <v>21</v>
      </c>
      <c r="M1251" s="188">
        <f>G1251*(1+L1251/100)</f>
        <v>0</v>
      </c>
      <c r="N1251" s="186">
        <v>0</v>
      </c>
      <c r="O1251" s="186">
        <f>ROUND(E1251*N1251,2)</f>
        <v>0</v>
      </c>
      <c r="P1251" s="186">
        <v>0</v>
      </c>
      <c r="Q1251" s="186">
        <f>ROUND(E1251*P1251,2)</f>
        <v>0</v>
      </c>
      <c r="R1251" s="188"/>
      <c r="S1251" s="188" t="s">
        <v>403</v>
      </c>
      <c r="T1251" s="189" t="s">
        <v>987</v>
      </c>
      <c r="U1251" s="162">
        <v>0</v>
      </c>
      <c r="V1251" s="162">
        <f>ROUND(E1251*U1251,2)</f>
        <v>0</v>
      </c>
      <c r="W1251" s="162"/>
      <c r="X1251" s="162" t="s">
        <v>321</v>
      </c>
      <c r="Y1251" s="162" t="s">
        <v>322</v>
      </c>
      <c r="Z1251" s="151"/>
      <c r="AA1251" s="151"/>
      <c r="AB1251" s="151"/>
      <c r="AC1251" s="151"/>
      <c r="AD1251" s="151"/>
      <c r="AE1251" s="151"/>
      <c r="AF1251" s="151"/>
      <c r="AG1251" s="151" t="s">
        <v>323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2" x14ac:dyDescent="0.2">
      <c r="A1252" s="158"/>
      <c r="B1252" s="159"/>
      <c r="C1252" s="280" t="s">
        <v>1862</v>
      </c>
      <c r="D1252" s="281"/>
      <c r="E1252" s="281"/>
      <c r="F1252" s="281"/>
      <c r="G1252" s="281"/>
      <c r="H1252" s="162"/>
      <c r="I1252" s="162"/>
      <c r="J1252" s="162"/>
      <c r="K1252" s="162"/>
      <c r="L1252" s="162"/>
      <c r="M1252" s="162"/>
      <c r="N1252" s="161"/>
      <c r="O1252" s="161"/>
      <c r="P1252" s="161"/>
      <c r="Q1252" s="161"/>
      <c r="R1252" s="162"/>
      <c r="S1252" s="162"/>
      <c r="T1252" s="162"/>
      <c r="U1252" s="162"/>
      <c r="V1252" s="162"/>
      <c r="W1252" s="162"/>
      <c r="X1252" s="162"/>
      <c r="Y1252" s="162"/>
      <c r="Z1252" s="151"/>
      <c r="AA1252" s="151"/>
      <c r="AB1252" s="151"/>
      <c r="AC1252" s="151"/>
      <c r="AD1252" s="151"/>
      <c r="AE1252" s="151"/>
      <c r="AF1252" s="151"/>
      <c r="AG1252" s="151" t="s">
        <v>344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3" x14ac:dyDescent="0.2">
      <c r="A1253" s="158"/>
      <c r="B1253" s="159"/>
      <c r="C1253" s="282" t="s">
        <v>1881</v>
      </c>
      <c r="D1253" s="283"/>
      <c r="E1253" s="283"/>
      <c r="F1253" s="283"/>
      <c r="G1253" s="283"/>
      <c r="H1253" s="162"/>
      <c r="I1253" s="162"/>
      <c r="J1253" s="162"/>
      <c r="K1253" s="162"/>
      <c r="L1253" s="162"/>
      <c r="M1253" s="162"/>
      <c r="N1253" s="161"/>
      <c r="O1253" s="161"/>
      <c r="P1253" s="161"/>
      <c r="Q1253" s="161"/>
      <c r="R1253" s="162"/>
      <c r="S1253" s="162"/>
      <c r="T1253" s="162"/>
      <c r="U1253" s="162"/>
      <c r="V1253" s="162"/>
      <c r="W1253" s="162"/>
      <c r="X1253" s="162"/>
      <c r="Y1253" s="162"/>
      <c r="Z1253" s="151"/>
      <c r="AA1253" s="151"/>
      <c r="AB1253" s="151"/>
      <c r="AC1253" s="151"/>
      <c r="AD1253" s="151"/>
      <c r="AE1253" s="151"/>
      <c r="AF1253" s="151"/>
      <c r="AG1253" s="151" t="s">
        <v>344</v>
      </c>
      <c r="AH1253" s="151"/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3" x14ac:dyDescent="0.2">
      <c r="A1254" s="158"/>
      <c r="B1254" s="159"/>
      <c r="C1254" s="282" t="s">
        <v>1876</v>
      </c>
      <c r="D1254" s="283"/>
      <c r="E1254" s="283"/>
      <c r="F1254" s="283"/>
      <c r="G1254" s="283"/>
      <c r="H1254" s="162"/>
      <c r="I1254" s="162"/>
      <c r="J1254" s="162"/>
      <c r="K1254" s="162"/>
      <c r="L1254" s="162"/>
      <c r="M1254" s="162"/>
      <c r="N1254" s="161"/>
      <c r="O1254" s="161"/>
      <c r="P1254" s="161"/>
      <c r="Q1254" s="161"/>
      <c r="R1254" s="162"/>
      <c r="S1254" s="162"/>
      <c r="T1254" s="162"/>
      <c r="U1254" s="162"/>
      <c r="V1254" s="162"/>
      <c r="W1254" s="162"/>
      <c r="X1254" s="162"/>
      <c r="Y1254" s="162"/>
      <c r="Z1254" s="151"/>
      <c r="AA1254" s="151"/>
      <c r="AB1254" s="151"/>
      <c r="AC1254" s="151"/>
      <c r="AD1254" s="151"/>
      <c r="AE1254" s="151"/>
      <c r="AF1254" s="151"/>
      <c r="AG1254" s="151" t="s">
        <v>344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3" x14ac:dyDescent="0.2">
      <c r="A1255" s="158"/>
      <c r="B1255" s="159"/>
      <c r="C1255" s="282" t="s">
        <v>1877</v>
      </c>
      <c r="D1255" s="283"/>
      <c r="E1255" s="283"/>
      <c r="F1255" s="283"/>
      <c r="G1255" s="283"/>
      <c r="H1255" s="162"/>
      <c r="I1255" s="162"/>
      <c r="J1255" s="162"/>
      <c r="K1255" s="162"/>
      <c r="L1255" s="162"/>
      <c r="M1255" s="162"/>
      <c r="N1255" s="161"/>
      <c r="O1255" s="161"/>
      <c r="P1255" s="161"/>
      <c r="Q1255" s="161"/>
      <c r="R1255" s="162"/>
      <c r="S1255" s="162"/>
      <c r="T1255" s="162"/>
      <c r="U1255" s="162"/>
      <c r="V1255" s="162"/>
      <c r="W1255" s="162"/>
      <c r="X1255" s="162"/>
      <c r="Y1255" s="162"/>
      <c r="Z1255" s="151"/>
      <c r="AA1255" s="151"/>
      <c r="AB1255" s="151"/>
      <c r="AC1255" s="151"/>
      <c r="AD1255" s="151"/>
      <c r="AE1255" s="151"/>
      <c r="AF1255" s="151"/>
      <c r="AG1255" s="151" t="s">
        <v>344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3" x14ac:dyDescent="0.2">
      <c r="A1256" s="158"/>
      <c r="B1256" s="159"/>
      <c r="C1256" s="282" t="s">
        <v>859</v>
      </c>
      <c r="D1256" s="283"/>
      <c r="E1256" s="283"/>
      <c r="F1256" s="283"/>
      <c r="G1256" s="283"/>
      <c r="H1256" s="162"/>
      <c r="I1256" s="162"/>
      <c r="J1256" s="162"/>
      <c r="K1256" s="162"/>
      <c r="L1256" s="162"/>
      <c r="M1256" s="162"/>
      <c r="N1256" s="161"/>
      <c r="O1256" s="161"/>
      <c r="P1256" s="161"/>
      <c r="Q1256" s="161"/>
      <c r="R1256" s="162"/>
      <c r="S1256" s="162"/>
      <c r="T1256" s="162"/>
      <c r="U1256" s="162"/>
      <c r="V1256" s="162"/>
      <c r="W1256" s="162"/>
      <c r="X1256" s="162"/>
      <c r="Y1256" s="162"/>
      <c r="Z1256" s="151"/>
      <c r="AA1256" s="151"/>
      <c r="AB1256" s="151"/>
      <c r="AC1256" s="151"/>
      <c r="AD1256" s="151"/>
      <c r="AE1256" s="151"/>
      <c r="AF1256" s="151"/>
      <c r="AG1256" s="151" t="s">
        <v>344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2" x14ac:dyDescent="0.2">
      <c r="A1257" s="158"/>
      <c r="B1257" s="159"/>
      <c r="C1257" s="193" t="s">
        <v>1848</v>
      </c>
      <c r="D1257" s="164"/>
      <c r="E1257" s="165"/>
      <c r="F1257" s="162"/>
      <c r="G1257" s="162"/>
      <c r="H1257" s="162"/>
      <c r="I1257" s="162"/>
      <c r="J1257" s="162"/>
      <c r="K1257" s="162"/>
      <c r="L1257" s="162"/>
      <c r="M1257" s="162"/>
      <c r="N1257" s="161"/>
      <c r="O1257" s="161"/>
      <c r="P1257" s="161"/>
      <c r="Q1257" s="161"/>
      <c r="R1257" s="162"/>
      <c r="S1257" s="162"/>
      <c r="T1257" s="162"/>
      <c r="U1257" s="162"/>
      <c r="V1257" s="162"/>
      <c r="W1257" s="162"/>
      <c r="X1257" s="162"/>
      <c r="Y1257" s="162"/>
      <c r="Z1257" s="151"/>
      <c r="AA1257" s="151"/>
      <c r="AB1257" s="151"/>
      <c r="AC1257" s="151"/>
      <c r="AD1257" s="151"/>
      <c r="AE1257" s="151"/>
      <c r="AF1257" s="151"/>
      <c r="AG1257" s="151" t="s">
        <v>327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193" t="s">
        <v>1554</v>
      </c>
      <c r="D1258" s="164"/>
      <c r="E1258" s="165">
        <v>8</v>
      </c>
      <c r="F1258" s="162"/>
      <c r="G1258" s="162"/>
      <c r="H1258" s="162"/>
      <c r="I1258" s="162"/>
      <c r="J1258" s="162"/>
      <c r="K1258" s="162"/>
      <c r="L1258" s="162"/>
      <c r="M1258" s="162"/>
      <c r="N1258" s="161"/>
      <c r="O1258" s="161"/>
      <c r="P1258" s="161"/>
      <c r="Q1258" s="161"/>
      <c r="R1258" s="162"/>
      <c r="S1258" s="162"/>
      <c r="T1258" s="162"/>
      <c r="U1258" s="162"/>
      <c r="V1258" s="162"/>
      <c r="W1258" s="162"/>
      <c r="X1258" s="162"/>
      <c r="Y1258" s="162"/>
      <c r="Z1258" s="151"/>
      <c r="AA1258" s="151"/>
      <c r="AB1258" s="151"/>
      <c r="AC1258" s="151"/>
      <c r="AD1258" s="151"/>
      <c r="AE1258" s="151"/>
      <c r="AF1258" s="151"/>
      <c r="AG1258" s="151" t="s">
        <v>327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ht="22.5" outlineLevel="1" x14ac:dyDescent="0.2">
      <c r="A1259" s="183">
        <v>163</v>
      </c>
      <c r="B1259" s="184" t="s">
        <v>1898</v>
      </c>
      <c r="C1259" s="192" t="s">
        <v>1899</v>
      </c>
      <c r="D1259" s="185" t="s">
        <v>708</v>
      </c>
      <c r="E1259" s="186">
        <v>4.6399999999999997</v>
      </c>
      <c r="F1259" s="187"/>
      <c r="G1259" s="188">
        <f>ROUND(E1259*F1259,2)</f>
        <v>0</v>
      </c>
      <c r="H1259" s="187"/>
      <c r="I1259" s="188">
        <f>ROUND(E1259*H1259,2)</f>
        <v>0</v>
      </c>
      <c r="J1259" s="187"/>
      <c r="K1259" s="188">
        <f>ROUND(E1259*J1259,2)</f>
        <v>0</v>
      </c>
      <c r="L1259" s="188">
        <v>21</v>
      </c>
      <c r="M1259" s="188">
        <f>G1259*(1+L1259/100)</f>
        <v>0</v>
      </c>
      <c r="N1259" s="186">
        <v>0</v>
      </c>
      <c r="O1259" s="186">
        <f>ROUND(E1259*N1259,2)</f>
        <v>0</v>
      </c>
      <c r="P1259" s="186">
        <v>0</v>
      </c>
      <c r="Q1259" s="186">
        <f>ROUND(E1259*P1259,2)</f>
        <v>0</v>
      </c>
      <c r="R1259" s="188"/>
      <c r="S1259" s="188" t="s">
        <v>403</v>
      </c>
      <c r="T1259" s="189" t="s">
        <v>987</v>
      </c>
      <c r="U1259" s="162">
        <v>0</v>
      </c>
      <c r="V1259" s="162">
        <f>ROUND(E1259*U1259,2)</f>
        <v>0</v>
      </c>
      <c r="W1259" s="162"/>
      <c r="X1259" s="162" t="s">
        <v>321</v>
      </c>
      <c r="Y1259" s="162" t="s">
        <v>322</v>
      </c>
      <c r="Z1259" s="151"/>
      <c r="AA1259" s="151"/>
      <c r="AB1259" s="151"/>
      <c r="AC1259" s="151"/>
      <c r="AD1259" s="151"/>
      <c r="AE1259" s="151"/>
      <c r="AF1259" s="151"/>
      <c r="AG1259" s="151" t="s">
        <v>323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2" x14ac:dyDescent="0.2">
      <c r="A1260" s="158"/>
      <c r="B1260" s="159"/>
      <c r="C1260" s="280" t="s">
        <v>1862</v>
      </c>
      <c r="D1260" s="281"/>
      <c r="E1260" s="281"/>
      <c r="F1260" s="281"/>
      <c r="G1260" s="281"/>
      <c r="H1260" s="162"/>
      <c r="I1260" s="162"/>
      <c r="J1260" s="162"/>
      <c r="K1260" s="162"/>
      <c r="L1260" s="162"/>
      <c r="M1260" s="162"/>
      <c r="N1260" s="161"/>
      <c r="O1260" s="161"/>
      <c r="P1260" s="161"/>
      <c r="Q1260" s="161"/>
      <c r="R1260" s="162"/>
      <c r="S1260" s="162"/>
      <c r="T1260" s="162"/>
      <c r="U1260" s="162"/>
      <c r="V1260" s="162"/>
      <c r="W1260" s="162"/>
      <c r="X1260" s="162"/>
      <c r="Y1260" s="162"/>
      <c r="Z1260" s="151"/>
      <c r="AA1260" s="151"/>
      <c r="AB1260" s="151"/>
      <c r="AC1260" s="151"/>
      <c r="AD1260" s="151"/>
      <c r="AE1260" s="151"/>
      <c r="AF1260" s="151"/>
      <c r="AG1260" s="151" t="s">
        <v>344</v>
      </c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3" x14ac:dyDescent="0.2">
      <c r="A1261" s="158"/>
      <c r="B1261" s="159"/>
      <c r="C1261" s="282" t="s">
        <v>1875</v>
      </c>
      <c r="D1261" s="283"/>
      <c r="E1261" s="283"/>
      <c r="F1261" s="283"/>
      <c r="G1261" s="283"/>
      <c r="H1261" s="162"/>
      <c r="I1261" s="162"/>
      <c r="J1261" s="162"/>
      <c r="K1261" s="162"/>
      <c r="L1261" s="162"/>
      <c r="M1261" s="162"/>
      <c r="N1261" s="161"/>
      <c r="O1261" s="161"/>
      <c r="P1261" s="161"/>
      <c r="Q1261" s="161"/>
      <c r="R1261" s="162"/>
      <c r="S1261" s="162"/>
      <c r="T1261" s="162"/>
      <c r="U1261" s="162"/>
      <c r="V1261" s="162"/>
      <c r="W1261" s="162"/>
      <c r="X1261" s="162"/>
      <c r="Y1261" s="162"/>
      <c r="Z1261" s="151"/>
      <c r="AA1261" s="151"/>
      <c r="AB1261" s="151"/>
      <c r="AC1261" s="151"/>
      <c r="AD1261" s="151"/>
      <c r="AE1261" s="151"/>
      <c r="AF1261" s="151"/>
      <c r="AG1261" s="151" t="s">
        <v>344</v>
      </c>
      <c r="AH1261" s="151"/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3" x14ac:dyDescent="0.2">
      <c r="A1262" s="158"/>
      <c r="B1262" s="159"/>
      <c r="C1262" s="282" t="s">
        <v>1876</v>
      </c>
      <c r="D1262" s="283"/>
      <c r="E1262" s="283"/>
      <c r="F1262" s="283"/>
      <c r="G1262" s="283"/>
      <c r="H1262" s="162"/>
      <c r="I1262" s="162"/>
      <c r="J1262" s="162"/>
      <c r="K1262" s="162"/>
      <c r="L1262" s="162"/>
      <c r="M1262" s="162"/>
      <c r="N1262" s="161"/>
      <c r="O1262" s="161"/>
      <c r="P1262" s="161"/>
      <c r="Q1262" s="161"/>
      <c r="R1262" s="162"/>
      <c r="S1262" s="162"/>
      <c r="T1262" s="162"/>
      <c r="U1262" s="162"/>
      <c r="V1262" s="162"/>
      <c r="W1262" s="162"/>
      <c r="X1262" s="162"/>
      <c r="Y1262" s="162"/>
      <c r="Z1262" s="151"/>
      <c r="AA1262" s="151"/>
      <c r="AB1262" s="151"/>
      <c r="AC1262" s="151"/>
      <c r="AD1262" s="151"/>
      <c r="AE1262" s="151"/>
      <c r="AF1262" s="151"/>
      <c r="AG1262" s="151" t="s">
        <v>344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3" x14ac:dyDescent="0.2">
      <c r="A1263" s="158"/>
      <c r="B1263" s="159"/>
      <c r="C1263" s="282" t="s">
        <v>1877</v>
      </c>
      <c r="D1263" s="283"/>
      <c r="E1263" s="283"/>
      <c r="F1263" s="283"/>
      <c r="G1263" s="283"/>
      <c r="H1263" s="162"/>
      <c r="I1263" s="162"/>
      <c r="J1263" s="162"/>
      <c r="K1263" s="162"/>
      <c r="L1263" s="162"/>
      <c r="M1263" s="162"/>
      <c r="N1263" s="161"/>
      <c r="O1263" s="161"/>
      <c r="P1263" s="161"/>
      <c r="Q1263" s="161"/>
      <c r="R1263" s="162"/>
      <c r="S1263" s="162"/>
      <c r="T1263" s="162"/>
      <c r="U1263" s="162"/>
      <c r="V1263" s="162"/>
      <c r="W1263" s="162"/>
      <c r="X1263" s="162"/>
      <c r="Y1263" s="162"/>
      <c r="Z1263" s="151"/>
      <c r="AA1263" s="151"/>
      <c r="AB1263" s="151"/>
      <c r="AC1263" s="151"/>
      <c r="AD1263" s="151"/>
      <c r="AE1263" s="151"/>
      <c r="AF1263" s="151"/>
      <c r="AG1263" s="151" t="s">
        <v>344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3" x14ac:dyDescent="0.2">
      <c r="A1264" s="158"/>
      <c r="B1264" s="159"/>
      <c r="C1264" s="282" t="s">
        <v>859</v>
      </c>
      <c r="D1264" s="283"/>
      <c r="E1264" s="283"/>
      <c r="F1264" s="283"/>
      <c r="G1264" s="283"/>
      <c r="H1264" s="162"/>
      <c r="I1264" s="162"/>
      <c r="J1264" s="162"/>
      <c r="K1264" s="162"/>
      <c r="L1264" s="162"/>
      <c r="M1264" s="162"/>
      <c r="N1264" s="161"/>
      <c r="O1264" s="161"/>
      <c r="P1264" s="161"/>
      <c r="Q1264" s="161"/>
      <c r="R1264" s="162"/>
      <c r="S1264" s="162"/>
      <c r="T1264" s="162"/>
      <c r="U1264" s="162"/>
      <c r="V1264" s="162"/>
      <c r="W1264" s="162"/>
      <c r="X1264" s="162"/>
      <c r="Y1264" s="162"/>
      <c r="Z1264" s="151"/>
      <c r="AA1264" s="151"/>
      <c r="AB1264" s="151"/>
      <c r="AC1264" s="151"/>
      <c r="AD1264" s="151"/>
      <c r="AE1264" s="151"/>
      <c r="AF1264" s="151"/>
      <c r="AG1264" s="151" t="s">
        <v>344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2" x14ac:dyDescent="0.2">
      <c r="A1265" s="158"/>
      <c r="B1265" s="159"/>
      <c r="C1265" s="193" t="s">
        <v>1848</v>
      </c>
      <c r="D1265" s="164"/>
      <c r="E1265" s="165"/>
      <c r="F1265" s="162"/>
      <c r="G1265" s="162"/>
      <c r="H1265" s="162"/>
      <c r="I1265" s="162"/>
      <c r="J1265" s="162"/>
      <c r="K1265" s="162"/>
      <c r="L1265" s="162"/>
      <c r="M1265" s="162"/>
      <c r="N1265" s="161"/>
      <c r="O1265" s="161"/>
      <c r="P1265" s="161"/>
      <c r="Q1265" s="161"/>
      <c r="R1265" s="162"/>
      <c r="S1265" s="162"/>
      <c r="T1265" s="162"/>
      <c r="U1265" s="162"/>
      <c r="V1265" s="162"/>
      <c r="W1265" s="162"/>
      <c r="X1265" s="162"/>
      <c r="Y1265" s="162"/>
      <c r="Z1265" s="151"/>
      <c r="AA1265" s="151"/>
      <c r="AB1265" s="151"/>
      <c r="AC1265" s="151"/>
      <c r="AD1265" s="151"/>
      <c r="AE1265" s="151"/>
      <c r="AF1265" s="151"/>
      <c r="AG1265" s="151" t="s">
        <v>327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193" t="s">
        <v>1895</v>
      </c>
      <c r="D1266" s="164"/>
      <c r="E1266" s="165">
        <v>4.6399999999999997</v>
      </c>
      <c r="F1266" s="162"/>
      <c r="G1266" s="162"/>
      <c r="H1266" s="162"/>
      <c r="I1266" s="162"/>
      <c r="J1266" s="162"/>
      <c r="K1266" s="162"/>
      <c r="L1266" s="162"/>
      <c r="M1266" s="162"/>
      <c r="N1266" s="161"/>
      <c r="O1266" s="161"/>
      <c r="P1266" s="161"/>
      <c r="Q1266" s="161"/>
      <c r="R1266" s="162"/>
      <c r="S1266" s="162"/>
      <c r="T1266" s="162"/>
      <c r="U1266" s="162"/>
      <c r="V1266" s="162"/>
      <c r="W1266" s="162"/>
      <c r="X1266" s="162"/>
      <c r="Y1266" s="162"/>
      <c r="Z1266" s="151"/>
      <c r="AA1266" s="151"/>
      <c r="AB1266" s="151"/>
      <c r="AC1266" s="151"/>
      <c r="AD1266" s="151"/>
      <c r="AE1266" s="151"/>
      <c r="AF1266" s="151"/>
      <c r="AG1266" s="151" t="s">
        <v>327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 x14ac:dyDescent="0.2">
      <c r="A1267" s="183">
        <v>164</v>
      </c>
      <c r="B1267" s="184" t="s">
        <v>1900</v>
      </c>
      <c r="C1267" s="192" t="s">
        <v>1901</v>
      </c>
      <c r="D1267" s="185" t="s">
        <v>318</v>
      </c>
      <c r="E1267" s="186">
        <v>16</v>
      </c>
      <c r="F1267" s="187"/>
      <c r="G1267" s="188">
        <f>ROUND(E1267*F1267,2)</f>
        <v>0</v>
      </c>
      <c r="H1267" s="187"/>
      <c r="I1267" s="188">
        <f>ROUND(E1267*H1267,2)</f>
        <v>0</v>
      </c>
      <c r="J1267" s="187"/>
      <c r="K1267" s="188">
        <f>ROUND(E1267*J1267,2)</f>
        <v>0</v>
      </c>
      <c r="L1267" s="188">
        <v>21</v>
      </c>
      <c r="M1267" s="188">
        <f>G1267*(1+L1267/100)</f>
        <v>0</v>
      </c>
      <c r="N1267" s="186">
        <v>0</v>
      </c>
      <c r="O1267" s="186">
        <f>ROUND(E1267*N1267,2)</f>
        <v>0</v>
      </c>
      <c r="P1267" s="186">
        <v>0</v>
      </c>
      <c r="Q1267" s="186">
        <f>ROUND(E1267*P1267,2)</f>
        <v>0</v>
      </c>
      <c r="R1267" s="188"/>
      <c r="S1267" s="188" t="s">
        <v>403</v>
      </c>
      <c r="T1267" s="189" t="s">
        <v>987</v>
      </c>
      <c r="U1267" s="162">
        <v>0</v>
      </c>
      <c r="V1267" s="162">
        <f>ROUND(E1267*U1267,2)</f>
        <v>0</v>
      </c>
      <c r="W1267" s="162"/>
      <c r="X1267" s="162" t="s">
        <v>321</v>
      </c>
      <c r="Y1267" s="162" t="s">
        <v>322</v>
      </c>
      <c r="Z1267" s="151"/>
      <c r="AA1267" s="151"/>
      <c r="AB1267" s="151"/>
      <c r="AC1267" s="151"/>
      <c r="AD1267" s="151"/>
      <c r="AE1267" s="151"/>
      <c r="AF1267" s="151"/>
      <c r="AG1267" s="151" t="s">
        <v>323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2" x14ac:dyDescent="0.2">
      <c r="A1268" s="158"/>
      <c r="B1268" s="159"/>
      <c r="C1268" s="280" t="s">
        <v>1862</v>
      </c>
      <c r="D1268" s="281"/>
      <c r="E1268" s="281"/>
      <c r="F1268" s="281"/>
      <c r="G1268" s="281"/>
      <c r="H1268" s="162"/>
      <c r="I1268" s="162"/>
      <c r="J1268" s="162"/>
      <c r="K1268" s="162"/>
      <c r="L1268" s="162"/>
      <c r="M1268" s="162"/>
      <c r="N1268" s="161"/>
      <c r="O1268" s="161"/>
      <c r="P1268" s="161"/>
      <c r="Q1268" s="161"/>
      <c r="R1268" s="162"/>
      <c r="S1268" s="162"/>
      <c r="T1268" s="162"/>
      <c r="U1268" s="162"/>
      <c r="V1268" s="162"/>
      <c r="W1268" s="162"/>
      <c r="X1268" s="162"/>
      <c r="Y1268" s="162"/>
      <c r="Z1268" s="151"/>
      <c r="AA1268" s="151"/>
      <c r="AB1268" s="151"/>
      <c r="AC1268" s="151"/>
      <c r="AD1268" s="151"/>
      <c r="AE1268" s="151"/>
      <c r="AF1268" s="151"/>
      <c r="AG1268" s="151" t="s">
        <v>344</v>
      </c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3" x14ac:dyDescent="0.2">
      <c r="A1269" s="158"/>
      <c r="B1269" s="159"/>
      <c r="C1269" s="282" t="s">
        <v>1881</v>
      </c>
      <c r="D1269" s="283"/>
      <c r="E1269" s="283"/>
      <c r="F1269" s="283"/>
      <c r="G1269" s="283"/>
      <c r="H1269" s="162"/>
      <c r="I1269" s="162"/>
      <c r="J1269" s="162"/>
      <c r="K1269" s="162"/>
      <c r="L1269" s="162"/>
      <c r="M1269" s="162"/>
      <c r="N1269" s="161"/>
      <c r="O1269" s="161"/>
      <c r="P1269" s="161"/>
      <c r="Q1269" s="161"/>
      <c r="R1269" s="162"/>
      <c r="S1269" s="162"/>
      <c r="T1269" s="162"/>
      <c r="U1269" s="162"/>
      <c r="V1269" s="162"/>
      <c r="W1269" s="162"/>
      <c r="X1269" s="162"/>
      <c r="Y1269" s="162"/>
      <c r="Z1269" s="151"/>
      <c r="AA1269" s="151"/>
      <c r="AB1269" s="151"/>
      <c r="AC1269" s="151"/>
      <c r="AD1269" s="151"/>
      <c r="AE1269" s="151"/>
      <c r="AF1269" s="151"/>
      <c r="AG1269" s="151" t="s">
        <v>344</v>
      </c>
      <c r="AH1269" s="151"/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3" x14ac:dyDescent="0.2">
      <c r="A1270" s="158"/>
      <c r="B1270" s="159"/>
      <c r="C1270" s="282" t="s">
        <v>1876</v>
      </c>
      <c r="D1270" s="283"/>
      <c r="E1270" s="283"/>
      <c r="F1270" s="283"/>
      <c r="G1270" s="283"/>
      <c r="H1270" s="162"/>
      <c r="I1270" s="162"/>
      <c r="J1270" s="162"/>
      <c r="K1270" s="162"/>
      <c r="L1270" s="162"/>
      <c r="M1270" s="162"/>
      <c r="N1270" s="161"/>
      <c r="O1270" s="161"/>
      <c r="P1270" s="161"/>
      <c r="Q1270" s="161"/>
      <c r="R1270" s="162"/>
      <c r="S1270" s="162"/>
      <c r="T1270" s="162"/>
      <c r="U1270" s="162"/>
      <c r="V1270" s="162"/>
      <c r="W1270" s="162"/>
      <c r="X1270" s="162"/>
      <c r="Y1270" s="162"/>
      <c r="Z1270" s="151"/>
      <c r="AA1270" s="151"/>
      <c r="AB1270" s="151"/>
      <c r="AC1270" s="151"/>
      <c r="AD1270" s="151"/>
      <c r="AE1270" s="151"/>
      <c r="AF1270" s="151"/>
      <c r="AG1270" s="151" t="s">
        <v>344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3" x14ac:dyDescent="0.2">
      <c r="A1271" s="158"/>
      <c r="B1271" s="159"/>
      <c r="C1271" s="282" t="s">
        <v>1877</v>
      </c>
      <c r="D1271" s="283"/>
      <c r="E1271" s="283"/>
      <c r="F1271" s="283"/>
      <c r="G1271" s="283"/>
      <c r="H1271" s="162"/>
      <c r="I1271" s="162"/>
      <c r="J1271" s="162"/>
      <c r="K1271" s="162"/>
      <c r="L1271" s="162"/>
      <c r="M1271" s="162"/>
      <c r="N1271" s="161"/>
      <c r="O1271" s="161"/>
      <c r="P1271" s="161"/>
      <c r="Q1271" s="161"/>
      <c r="R1271" s="162"/>
      <c r="S1271" s="162"/>
      <c r="T1271" s="162"/>
      <c r="U1271" s="162"/>
      <c r="V1271" s="162"/>
      <c r="W1271" s="162"/>
      <c r="X1271" s="162"/>
      <c r="Y1271" s="162"/>
      <c r="Z1271" s="151"/>
      <c r="AA1271" s="151"/>
      <c r="AB1271" s="151"/>
      <c r="AC1271" s="151"/>
      <c r="AD1271" s="151"/>
      <c r="AE1271" s="151"/>
      <c r="AF1271" s="151"/>
      <c r="AG1271" s="151" t="s">
        <v>344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3" x14ac:dyDescent="0.2">
      <c r="A1272" s="158"/>
      <c r="B1272" s="159"/>
      <c r="C1272" s="282" t="s">
        <v>859</v>
      </c>
      <c r="D1272" s="283"/>
      <c r="E1272" s="283"/>
      <c r="F1272" s="283"/>
      <c r="G1272" s="283"/>
      <c r="H1272" s="162"/>
      <c r="I1272" s="162"/>
      <c r="J1272" s="162"/>
      <c r="K1272" s="162"/>
      <c r="L1272" s="162"/>
      <c r="M1272" s="162"/>
      <c r="N1272" s="161"/>
      <c r="O1272" s="161"/>
      <c r="P1272" s="161"/>
      <c r="Q1272" s="161"/>
      <c r="R1272" s="162"/>
      <c r="S1272" s="162"/>
      <c r="T1272" s="162"/>
      <c r="U1272" s="162"/>
      <c r="V1272" s="162"/>
      <c r="W1272" s="162"/>
      <c r="X1272" s="162"/>
      <c r="Y1272" s="162"/>
      <c r="Z1272" s="151"/>
      <c r="AA1272" s="151"/>
      <c r="AB1272" s="151"/>
      <c r="AC1272" s="151"/>
      <c r="AD1272" s="151"/>
      <c r="AE1272" s="151"/>
      <c r="AF1272" s="151"/>
      <c r="AG1272" s="151" t="s">
        <v>344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2" x14ac:dyDescent="0.2">
      <c r="A1273" s="158"/>
      <c r="B1273" s="159"/>
      <c r="C1273" s="193" t="s">
        <v>1848</v>
      </c>
      <c r="D1273" s="164"/>
      <c r="E1273" s="165"/>
      <c r="F1273" s="162"/>
      <c r="G1273" s="162"/>
      <c r="H1273" s="162"/>
      <c r="I1273" s="162"/>
      <c r="J1273" s="162"/>
      <c r="K1273" s="162"/>
      <c r="L1273" s="162"/>
      <c r="M1273" s="162"/>
      <c r="N1273" s="161"/>
      <c r="O1273" s="161"/>
      <c r="P1273" s="161"/>
      <c r="Q1273" s="161"/>
      <c r="R1273" s="162"/>
      <c r="S1273" s="162"/>
      <c r="T1273" s="162"/>
      <c r="U1273" s="162"/>
      <c r="V1273" s="162"/>
      <c r="W1273" s="162"/>
      <c r="X1273" s="162"/>
      <c r="Y1273" s="162"/>
      <c r="Z1273" s="151"/>
      <c r="AA1273" s="151"/>
      <c r="AB1273" s="151"/>
      <c r="AC1273" s="151"/>
      <c r="AD1273" s="151"/>
      <c r="AE1273" s="151"/>
      <c r="AF1273" s="151"/>
      <c r="AG1273" s="151" t="s">
        <v>327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193" t="s">
        <v>1902</v>
      </c>
      <c r="D1274" s="164"/>
      <c r="E1274" s="165">
        <v>16</v>
      </c>
      <c r="F1274" s="162"/>
      <c r="G1274" s="162"/>
      <c r="H1274" s="162"/>
      <c r="I1274" s="162"/>
      <c r="J1274" s="162"/>
      <c r="K1274" s="162"/>
      <c r="L1274" s="162"/>
      <c r="M1274" s="162"/>
      <c r="N1274" s="161"/>
      <c r="O1274" s="161"/>
      <c r="P1274" s="161"/>
      <c r="Q1274" s="161"/>
      <c r="R1274" s="162"/>
      <c r="S1274" s="162"/>
      <c r="T1274" s="162"/>
      <c r="U1274" s="162"/>
      <c r="V1274" s="162"/>
      <c r="W1274" s="162"/>
      <c r="X1274" s="162"/>
      <c r="Y1274" s="162"/>
      <c r="Z1274" s="151"/>
      <c r="AA1274" s="151"/>
      <c r="AB1274" s="151"/>
      <c r="AC1274" s="151"/>
      <c r="AD1274" s="151"/>
      <c r="AE1274" s="151"/>
      <c r="AF1274" s="151"/>
      <c r="AG1274" s="151" t="s">
        <v>327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ht="22.5" outlineLevel="1" x14ac:dyDescent="0.2">
      <c r="A1275" s="183">
        <v>165</v>
      </c>
      <c r="B1275" s="184" t="s">
        <v>1903</v>
      </c>
      <c r="C1275" s="192" t="s">
        <v>1904</v>
      </c>
      <c r="D1275" s="185" t="s">
        <v>708</v>
      </c>
      <c r="E1275" s="186">
        <v>4.6500000000000004</v>
      </c>
      <c r="F1275" s="187"/>
      <c r="G1275" s="188">
        <f>ROUND(E1275*F1275,2)</f>
        <v>0</v>
      </c>
      <c r="H1275" s="187"/>
      <c r="I1275" s="188">
        <f>ROUND(E1275*H1275,2)</f>
        <v>0</v>
      </c>
      <c r="J1275" s="187"/>
      <c r="K1275" s="188">
        <f>ROUND(E1275*J1275,2)</f>
        <v>0</v>
      </c>
      <c r="L1275" s="188">
        <v>21</v>
      </c>
      <c r="M1275" s="188">
        <f>G1275*(1+L1275/100)</f>
        <v>0</v>
      </c>
      <c r="N1275" s="186">
        <v>0</v>
      </c>
      <c r="O1275" s="186">
        <f>ROUND(E1275*N1275,2)</f>
        <v>0</v>
      </c>
      <c r="P1275" s="186">
        <v>0</v>
      </c>
      <c r="Q1275" s="186">
        <f>ROUND(E1275*P1275,2)</f>
        <v>0</v>
      </c>
      <c r="R1275" s="188"/>
      <c r="S1275" s="188" t="s">
        <v>403</v>
      </c>
      <c r="T1275" s="189" t="s">
        <v>404</v>
      </c>
      <c r="U1275" s="162">
        <v>0</v>
      </c>
      <c r="V1275" s="162">
        <f>ROUND(E1275*U1275,2)</f>
        <v>0</v>
      </c>
      <c r="W1275" s="162"/>
      <c r="X1275" s="162" t="s">
        <v>321</v>
      </c>
      <c r="Y1275" s="162" t="s">
        <v>322</v>
      </c>
      <c r="Z1275" s="151"/>
      <c r="AA1275" s="151"/>
      <c r="AB1275" s="151"/>
      <c r="AC1275" s="151"/>
      <c r="AD1275" s="151"/>
      <c r="AE1275" s="151"/>
      <c r="AF1275" s="151"/>
      <c r="AG1275" s="151" t="s">
        <v>323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2" x14ac:dyDescent="0.2">
      <c r="A1276" s="158"/>
      <c r="B1276" s="159"/>
      <c r="C1276" s="280" t="s">
        <v>1862</v>
      </c>
      <c r="D1276" s="281"/>
      <c r="E1276" s="281"/>
      <c r="F1276" s="281"/>
      <c r="G1276" s="281"/>
      <c r="H1276" s="162"/>
      <c r="I1276" s="162"/>
      <c r="J1276" s="162"/>
      <c r="K1276" s="162"/>
      <c r="L1276" s="162"/>
      <c r="M1276" s="162"/>
      <c r="N1276" s="161"/>
      <c r="O1276" s="161"/>
      <c r="P1276" s="161"/>
      <c r="Q1276" s="161"/>
      <c r="R1276" s="162"/>
      <c r="S1276" s="162"/>
      <c r="T1276" s="162"/>
      <c r="U1276" s="162"/>
      <c r="V1276" s="162"/>
      <c r="W1276" s="162"/>
      <c r="X1276" s="162"/>
      <c r="Y1276" s="162"/>
      <c r="Z1276" s="151"/>
      <c r="AA1276" s="151"/>
      <c r="AB1276" s="151"/>
      <c r="AC1276" s="151"/>
      <c r="AD1276" s="151"/>
      <c r="AE1276" s="151"/>
      <c r="AF1276" s="151"/>
      <c r="AG1276" s="151" t="s">
        <v>344</v>
      </c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3" x14ac:dyDescent="0.2">
      <c r="A1277" s="158"/>
      <c r="B1277" s="159"/>
      <c r="C1277" s="282" t="s">
        <v>1875</v>
      </c>
      <c r="D1277" s="283"/>
      <c r="E1277" s="283"/>
      <c r="F1277" s="283"/>
      <c r="G1277" s="283"/>
      <c r="H1277" s="162"/>
      <c r="I1277" s="162"/>
      <c r="J1277" s="162"/>
      <c r="K1277" s="162"/>
      <c r="L1277" s="162"/>
      <c r="M1277" s="162"/>
      <c r="N1277" s="161"/>
      <c r="O1277" s="161"/>
      <c r="P1277" s="161"/>
      <c r="Q1277" s="161"/>
      <c r="R1277" s="162"/>
      <c r="S1277" s="162"/>
      <c r="T1277" s="162"/>
      <c r="U1277" s="162"/>
      <c r="V1277" s="162"/>
      <c r="W1277" s="162"/>
      <c r="X1277" s="162"/>
      <c r="Y1277" s="162"/>
      <c r="Z1277" s="151"/>
      <c r="AA1277" s="151"/>
      <c r="AB1277" s="151"/>
      <c r="AC1277" s="151"/>
      <c r="AD1277" s="151"/>
      <c r="AE1277" s="151"/>
      <c r="AF1277" s="151"/>
      <c r="AG1277" s="151" t="s">
        <v>344</v>
      </c>
      <c r="AH1277" s="151"/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3" x14ac:dyDescent="0.2">
      <c r="A1278" s="158"/>
      <c r="B1278" s="159"/>
      <c r="C1278" s="282" t="s">
        <v>1876</v>
      </c>
      <c r="D1278" s="283"/>
      <c r="E1278" s="283"/>
      <c r="F1278" s="283"/>
      <c r="G1278" s="283"/>
      <c r="H1278" s="162"/>
      <c r="I1278" s="162"/>
      <c r="J1278" s="162"/>
      <c r="K1278" s="162"/>
      <c r="L1278" s="162"/>
      <c r="M1278" s="162"/>
      <c r="N1278" s="161"/>
      <c r="O1278" s="161"/>
      <c r="P1278" s="161"/>
      <c r="Q1278" s="161"/>
      <c r="R1278" s="162"/>
      <c r="S1278" s="162"/>
      <c r="T1278" s="162"/>
      <c r="U1278" s="162"/>
      <c r="V1278" s="162"/>
      <c r="W1278" s="162"/>
      <c r="X1278" s="162"/>
      <c r="Y1278" s="162"/>
      <c r="Z1278" s="151"/>
      <c r="AA1278" s="151"/>
      <c r="AB1278" s="151"/>
      <c r="AC1278" s="151"/>
      <c r="AD1278" s="151"/>
      <c r="AE1278" s="151"/>
      <c r="AF1278" s="151"/>
      <c r="AG1278" s="151" t="s">
        <v>344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3" x14ac:dyDescent="0.2">
      <c r="A1279" s="158"/>
      <c r="B1279" s="159"/>
      <c r="C1279" s="282" t="s">
        <v>1877</v>
      </c>
      <c r="D1279" s="283"/>
      <c r="E1279" s="283"/>
      <c r="F1279" s="283"/>
      <c r="G1279" s="283"/>
      <c r="H1279" s="162"/>
      <c r="I1279" s="162"/>
      <c r="J1279" s="162"/>
      <c r="K1279" s="162"/>
      <c r="L1279" s="162"/>
      <c r="M1279" s="162"/>
      <c r="N1279" s="161"/>
      <c r="O1279" s="161"/>
      <c r="P1279" s="161"/>
      <c r="Q1279" s="161"/>
      <c r="R1279" s="162"/>
      <c r="S1279" s="162"/>
      <c r="T1279" s="162"/>
      <c r="U1279" s="162"/>
      <c r="V1279" s="162"/>
      <c r="W1279" s="162"/>
      <c r="X1279" s="162"/>
      <c r="Y1279" s="162"/>
      <c r="Z1279" s="151"/>
      <c r="AA1279" s="151"/>
      <c r="AB1279" s="151"/>
      <c r="AC1279" s="151"/>
      <c r="AD1279" s="151"/>
      <c r="AE1279" s="151"/>
      <c r="AF1279" s="151"/>
      <c r="AG1279" s="151" t="s">
        <v>344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3" x14ac:dyDescent="0.2">
      <c r="A1280" s="158"/>
      <c r="B1280" s="159"/>
      <c r="C1280" s="282" t="s">
        <v>859</v>
      </c>
      <c r="D1280" s="283"/>
      <c r="E1280" s="283"/>
      <c r="F1280" s="283"/>
      <c r="G1280" s="283"/>
      <c r="H1280" s="162"/>
      <c r="I1280" s="162"/>
      <c r="J1280" s="162"/>
      <c r="K1280" s="162"/>
      <c r="L1280" s="162"/>
      <c r="M1280" s="162"/>
      <c r="N1280" s="161"/>
      <c r="O1280" s="161"/>
      <c r="P1280" s="161"/>
      <c r="Q1280" s="161"/>
      <c r="R1280" s="162"/>
      <c r="S1280" s="162"/>
      <c r="T1280" s="162"/>
      <c r="U1280" s="162"/>
      <c r="V1280" s="162"/>
      <c r="W1280" s="162"/>
      <c r="X1280" s="162"/>
      <c r="Y1280" s="162"/>
      <c r="Z1280" s="151"/>
      <c r="AA1280" s="151"/>
      <c r="AB1280" s="151"/>
      <c r="AC1280" s="151"/>
      <c r="AD1280" s="151"/>
      <c r="AE1280" s="151"/>
      <c r="AF1280" s="151"/>
      <c r="AG1280" s="151" t="s">
        <v>344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2" x14ac:dyDescent="0.2">
      <c r="A1281" s="158"/>
      <c r="B1281" s="159"/>
      <c r="C1281" s="193" t="s">
        <v>1848</v>
      </c>
      <c r="D1281" s="164"/>
      <c r="E1281" s="165"/>
      <c r="F1281" s="162"/>
      <c r="G1281" s="162"/>
      <c r="H1281" s="162"/>
      <c r="I1281" s="162"/>
      <c r="J1281" s="162"/>
      <c r="K1281" s="162"/>
      <c r="L1281" s="162"/>
      <c r="M1281" s="162"/>
      <c r="N1281" s="161"/>
      <c r="O1281" s="161"/>
      <c r="P1281" s="161"/>
      <c r="Q1281" s="161"/>
      <c r="R1281" s="162"/>
      <c r="S1281" s="162"/>
      <c r="T1281" s="162"/>
      <c r="U1281" s="162"/>
      <c r="V1281" s="162"/>
      <c r="W1281" s="162"/>
      <c r="X1281" s="162"/>
      <c r="Y1281" s="162"/>
      <c r="Z1281" s="151"/>
      <c r="AA1281" s="151"/>
      <c r="AB1281" s="151"/>
      <c r="AC1281" s="151"/>
      <c r="AD1281" s="151"/>
      <c r="AE1281" s="151"/>
      <c r="AF1281" s="151"/>
      <c r="AG1281" s="151" t="s">
        <v>327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193" t="s">
        <v>1905</v>
      </c>
      <c r="D1282" s="164"/>
      <c r="E1282" s="165">
        <v>4.6500000000000004</v>
      </c>
      <c r="F1282" s="162"/>
      <c r="G1282" s="162"/>
      <c r="H1282" s="162"/>
      <c r="I1282" s="162"/>
      <c r="J1282" s="162"/>
      <c r="K1282" s="162"/>
      <c r="L1282" s="162"/>
      <c r="M1282" s="162"/>
      <c r="N1282" s="161"/>
      <c r="O1282" s="161"/>
      <c r="P1282" s="161"/>
      <c r="Q1282" s="161"/>
      <c r="R1282" s="162"/>
      <c r="S1282" s="162"/>
      <c r="T1282" s="162"/>
      <c r="U1282" s="162"/>
      <c r="V1282" s="162"/>
      <c r="W1282" s="162"/>
      <c r="X1282" s="162"/>
      <c r="Y1282" s="162"/>
      <c r="Z1282" s="151"/>
      <c r="AA1282" s="151"/>
      <c r="AB1282" s="151"/>
      <c r="AC1282" s="151"/>
      <c r="AD1282" s="151"/>
      <c r="AE1282" s="151"/>
      <c r="AF1282" s="151"/>
      <c r="AG1282" s="151" t="s">
        <v>327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 x14ac:dyDescent="0.2">
      <c r="A1283" s="183">
        <v>166</v>
      </c>
      <c r="B1283" s="184" t="s">
        <v>1906</v>
      </c>
      <c r="C1283" s="192" t="s">
        <v>1907</v>
      </c>
      <c r="D1283" s="185" t="s">
        <v>318</v>
      </c>
      <c r="E1283" s="186">
        <v>2</v>
      </c>
      <c r="F1283" s="187"/>
      <c r="G1283" s="188">
        <f>ROUND(E1283*F1283,2)</f>
        <v>0</v>
      </c>
      <c r="H1283" s="187"/>
      <c r="I1283" s="188">
        <f>ROUND(E1283*H1283,2)</f>
        <v>0</v>
      </c>
      <c r="J1283" s="187"/>
      <c r="K1283" s="188">
        <f>ROUND(E1283*J1283,2)</f>
        <v>0</v>
      </c>
      <c r="L1283" s="188">
        <v>21</v>
      </c>
      <c r="M1283" s="188">
        <f>G1283*(1+L1283/100)</f>
        <v>0</v>
      </c>
      <c r="N1283" s="186">
        <v>0</v>
      </c>
      <c r="O1283" s="186">
        <f>ROUND(E1283*N1283,2)</f>
        <v>0</v>
      </c>
      <c r="P1283" s="186">
        <v>0</v>
      </c>
      <c r="Q1283" s="186">
        <f>ROUND(E1283*P1283,2)</f>
        <v>0</v>
      </c>
      <c r="R1283" s="188"/>
      <c r="S1283" s="188" t="s">
        <v>403</v>
      </c>
      <c r="T1283" s="189" t="s">
        <v>987</v>
      </c>
      <c r="U1283" s="162">
        <v>0</v>
      </c>
      <c r="V1283" s="162">
        <f>ROUND(E1283*U1283,2)</f>
        <v>0</v>
      </c>
      <c r="W1283" s="162"/>
      <c r="X1283" s="162" t="s">
        <v>321</v>
      </c>
      <c r="Y1283" s="162" t="s">
        <v>322</v>
      </c>
      <c r="Z1283" s="151"/>
      <c r="AA1283" s="151"/>
      <c r="AB1283" s="151"/>
      <c r="AC1283" s="151"/>
      <c r="AD1283" s="151"/>
      <c r="AE1283" s="151"/>
      <c r="AF1283" s="151"/>
      <c r="AG1283" s="151" t="s">
        <v>323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2" x14ac:dyDescent="0.2">
      <c r="A1284" s="158"/>
      <c r="B1284" s="159"/>
      <c r="C1284" s="280" t="s">
        <v>1862</v>
      </c>
      <c r="D1284" s="281"/>
      <c r="E1284" s="281"/>
      <c r="F1284" s="281"/>
      <c r="G1284" s="281"/>
      <c r="H1284" s="162"/>
      <c r="I1284" s="162"/>
      <c r="J1284" s="162"/>
      <c r="K1284" s="162"/>
      <c r="L1284" s="162"/>
      <c r="M1284" s="162"/>
      <c r="N1284" s="161"/>
      <c r="O1284" s="161"/>
      <c r="P1284" s="161"/>
      <c r="Q1284" s="161"/>
      <c r="R1284" s="162"/>
      <c r="S1284" s="162"/>
      <c r="T1284" s="162"/>
      <c r="U1284" s="162"/>
      <c r="V1284" s="162"/>
      <c r="W1284" s="162"/>
      <c r="X1284" s="162"/>
      <c r="Y1284" s="162"/>
      <c r="Z1284" s="151"/>
      <c r="AA1284" s="151"/>
      <c r="AB1284" s="151"/>
      <c r="AC1284" s="151"/>
      <c r="AD1284" s="151"/>
      <c r="AE1284" s="151"/>
      <c r="AF1284" s="151"/>
      <c r="AG1284" s="151" t="s">
        <v>344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3" x14ac:dyDescent="0.2">
      <c r="A1285" s="158"/>
      <c r="B1285" s="159"/>
      <c r="C1285" s="282" t="s">
        <v>1875</v>
      </c>
      <c r="D1285" s="283"/>
      <c r="E1285" s="283"/>
      <c r="F1285" s="283"/>
      <c r="G1285" s="283"/>
      <c r="H1285" s="162"/>
      <c r="I1285" s="162"/>
      <c r="J1285" s="162"/>
      <c r="K1285" s="162"/>
      <c r="L1285" s="162"/>
      <c r="M1285" s="162"/>
      <c r="N1285" s="161"/>
      <c r="O1285" s="161"/>
      <c r="P1285" s="161"/>
      <c r="Q1285" s="161"/>
      <c r="R1285" s="162"/>
      <c r="S1285" s="162"/>
      <c r="T1285" s="162"/>
      <c r="U1285" s="162"/>
      <c r="V1285" s="162"/>
      <c r="W1285" s="162"/>
      <c r="X1285" s="162"/>
      <c r="Y1285" s="162"/>
      <c r="Z1285" s="151"/>
      <c r="AA1285" s="151"/>
      <c r="AB1285" s="151"/>
      <c r="AC1285" s="151"/>
      <c r="AD1285" s="151"/>
      <c r="AE1285" s="151"/>
      <c r="AF1285" s="151"/>
      <c r="AG1285" s="151" t="s">
        <v>344</v>
      </c>
      <c r="AH1285" s="151"/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3" x14ac:dyDescent="0.2">
      <c r="A1286" s="158"/>
      <c r="B1286" s="159"/>
      <c r="C1286" s="282" t="s">
        <v>1876</v>
      </c>
      <c r="D1286" s="283"/>
      <c r="E1286" s="283"/>
      <c r="F1286" s="283"/>
      <c r="G1286" s="283"/>
      <c r="H1286" s="162"/>
      <c r="I1286" s="162"/>
      <c r="J1286" s="162"/>
      <c r="K1286" s="162"/>
      <c r="L1286" s="162"/>
      <c r="M1286" s="162"/>
      <c r="N1286" s="161"/>
      <c r="O1286" s="161"/>
      <c r="P1286" s="161"/>
      <c r="Q1286" s="161"/>
      <c r="R1286" s="162"/>
      <c r="S1286" s="162"/>
      <c r="T1286" s="162"/>
      <c r="U1286" s="162"/>
      <c r="V1286" s="162"/>
      <c r="W1286" s="162"/>
      <c r="X1286" s="162"/>
      <c r="Y1286" s="162"/>
      <c r="Z1286" s="151"/>
      <c r="AA1286" s="151"/>
      <c r="AB1286" s="151"/>
      <c r="AC1286" s="151"/>
      <c r="AD1286" s="151"/>
      <c r="AE1286" s="151"/>
      <c r="AF1286" s="151"/>
      <c r="AG1286" s="151" t="s">
        <v>344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3" x14ac:dyDescent="0.2">
      <c r="A1287" s="158"/>
      <c r="B1287" s="159"/>
      <c r="C1287" s="282" t="s">
        <v>1877</v>
      </c>
      <c r="D1287" s="283"/>
      <c r="E1287" s="283"/>
      <c r="F1287" s="283"/>
      <c r="G1287" s="283"/>
      <c r="H1287" s="162"/>
      <c r="I1287" s="162"/>
      <c r="J1287" s="162"/>
      <c r="K1287" s="162"/>
      <c r="L1287" s="162"/>
      <c r="M1287" s="162"/>
      <c r="N1287" s="161"/>
      <c r="O1287" s="161"/>
      <c r="P1287" s="161"/>
      <c r="Q1287" s="161"/>
      <c r="R1287" s="162"/>
      <c r="S1287" s="162"/>
      <c r="T1287" s="162"/>
      <c r="U1287" s="162"/>
      <c r="V1287" s="162"/>
      <c r="W1287" s="162"/>
      <c r="X1287" s="162"/>
      <c r="Y1287" s="162"/>
      <c r="Z1287" s="151"/>
      <c r="AA1287" s="151"/>
      <c r="AB1287" s="151"/>
      <c r="AC1287" s="151"/>
      <c r="AD1287" s="151"/>
      <c r="AE1287" s="151"/>
      <c r="AF1287" s="151"/>
      <c r="AG1287" s="151" t="s">
        <v>344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3" x14ac:dyDescent="0.2">
      <c r="A1288" s="158"/>
      <c r="B1288" s="159"/>
      <c r="C1288" s="282" t="s">
        <v>859</v>
      </c>
      <c r="D1288" s="283"/>
      <c r="E1288" s="283"/>
      <c r="F1288" s="283"/>
      <c r="G1288" s="283"/>
      <c r="H1288" s="162"/>
      <c r="I1288" s="162"/>
      <c r="J1288" s="162"/>
      <c r="K1288" s="162"/>
      <c r="L1288" s="162"/>
      <c r="M1288" s="162"/>
      <c r="N1288" s="161"/>
      <c r="O1288" s="161"/>
      <c r="P1288" s="161"/>
      <c r="Q1288" s="161"/>
      <c r="R1288" s="162"/>
      <c r="S1288" s="162"/>
      <c r="T1288" s="162"/>
      <c r="U1288" s="162"/>
      <c r="V1288" s="162"/>
      <c r="W1288" s="162"/>
      <c r="X1288" s="162"/>
      <c r="Y1288" s="162"/>
      <c r="Z1288" s="151"/>
      <c r="AA1288" s="151"/>
      <c r="AB1288" s="151"/>
      <c r="AC1288" s="151"/>
      <c r="AD1288" s="151"/>
      <c r="AE1288" s="151"/>
      <c r="AF1288" s="151"/>
      <c r="AG1288" s="151" t="s">
        <v>344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2" x14ac:dyDescent="0.2">
      <c r="A1289" s="158"/>
      <c r="B1289" s="159"/>
      <c r="C1289" s="193" t="s">
        <v>1848</v>
      </c>
      <c r="D1289" s="164"/>
      <c r="E1289" s="165"/>
      <c r="F1289" s="162"/>
      <c r="G1289" s="162"/>
      <c r="H1289" s="162"/>
      <c r="I1289" s="162"/>
      <c r="J1289" s="162"/>
      <c r="K1289" s="162"/>
      <c r="L1289" s="162"/>
      <c r="M1289" s="162"/>
      <c r="N1289" s="161"/>
      <c r="O1289" s="161"/>
      <c r="P1289" s="161"/>
      <c r="Q1289" s="161"/>
      <c r="R1289" s="162"/>
      <c r="S1289" s="162"/>
      <c r="T1289" s="162"/>
      <c r="U1289" s="162"/>
      <c r="V1289" s="162"/>
      <c r="W1289" s="162"/>
      <c r="X1289" s="162"/>
      <c r="Y1289" s="162"/>
      <c r="Z1289" s="151"/>
      <c r="AA1289" s="151"/>
      <c r="AB1289" s="151"/>
      <c r="AC1289" s="151"/>
      <c r="AD1289" s="151"/>
      <c r="AE1289" s="151"/>
      <c r="AF1289" s="151"/>
      <c r="AG1289" s="151" t="s">
        <v>327</v>
      </c>
      <c r="AH1289" s="151">
        <v>0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193" t="s">
        <v>1295</v>
      </c>
      <c r="D1290" s="164"/>
      <c r="E1290" s="165">
        <v>2</v>
      </c>
      <c r="F1290" s="162"/>
      <c r="G1290" s="162"/>
      <c r="H1290" s="162"/>
      <c r="I1290" s="162"/>
      <c r="J1290" s="162"/>
      <c r="K1290" s="162"/>
      <c r="L1290" s="162"/>
      <c r="M1290" s="162"/>
      <c r="N1290" s="161"/>
      <c r="O1290" s="161"/>
      <c r="P1290" s="161"/>
      <c r="Q1290" s="161"/>
      <c r="R1290" s="162"/>
      <c r="S1290" s="162"/>
      <c r="T1290" s="162"/>
      <c r="U1290" s="162"/>
      <c r="V1290" s="162"/>
      <c r="W1290" s="162"/>
      <c r="X1290" s="162"/>
      <c r="Y1290" s="162"/>
      <c r="Z1290" s="151"/>
      <c r="AA1290" s="151"/>
      <c r="AB1290" s="151"/>
      <c r="AC1290" s="151"/>
      <c r="AD1290" s="151"/>
      <c r="AE1290" s="151"/>
      <c r="AF1290" s="151"/>
      <c r="AG1290" s="151" t="s">
        <v>327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ht="22.5" outlineLevel="1" x14ac:dyDescent="0.2">
      <c r="A1291" s="183">
        <v>167</v>
      </c>
      <c r="B1291" s="184" t="s">
        <v>1908</v>
      </c>
      <c r="C1291" s="192" t="s">
        <v>1909</v>
      </c>
      <c r="D1291" s="185" t="s">
        <v>708</v>
      </c>
      <c r="E1291" s="186">
        <v>0.55000000000000004</v>
      </c>
      <c r="F1291" s="187"/>
      <c r="G1291" s="188">
        <f>ROUND(E1291*F1291,2)</f>
        <v>0</v>
      </c>
      <c r="H1291" s="187"/>
      <c r="I1291" s="188">
        <f>ROUND(E1291*H1291,2)</f>
        <v>0</v>
      </c>
      <c r="J1291" s="187"/>
      <c r="K1291" s="188">
        <f>ROUND(E1291*J1291,2)</f>
        <v>0</v>
      </c>
      <c r="L1291" s="188">
        <v>21</v>
      </c>
      <c r="M1291" s="188">
        <f>G1291*(1+L1291/100)</f>
        <v>0</v>
      </c>
      <c r="N1291" s="186">
        <v>0</v>
      </c>
      <c r="O1291" s="186">
        <f>ROUND(E1291*N1291,2)</f>
        <v>0</v>
      </c>
      <c r="P1291" s="186">
        <v>0</v>
      </c>
      <c r="Q1291" s="186">
        <f>ROUND(E1291*P1291,2)</f>
        <v>0</v>
      </c>
      <c r="R1291" s="188"/>
      <c r="S1291" s="188" t="s">
        <v>403</v>
      </c>
      <c r="T1291" s="189" t="s">
        <v>404</v>
      </c>
      <c r="U1291" s="162">
        <v>0</v>
      </c>
      <c r="V1291" s="162">
        <f>ROUND(E1291*U1291,2)</f>
        <v>0</v>
      </c>
      <c r="W1291" s="162"/>
      <c r="X1291" s="162" t="s">
        <v>321</v>
      </c>
      <c r="Y1291" s="162" t="s">
        <v>322</v>
      </c>
      <c r="Z1291" s="151"/>
      <c r="AA1291" s="151"/>
      <c r="AB1291" s="151"/>
      <c r="AC1291" s="151"/>
      <c r="AD1291" s="151"/>
      <c r="AE1291" s="151"/>
      <c r="AF1291" s="151"/>
      <c r="AG1291" s="151" t="s">
        <v>323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2" x14ac:dyDescent="0.2">
      <c r="A1292" s="158"/>
      <c r="B1292" s="159"/>
      <c r="C1292" s="280" t="s">
        <v>1862</v>
      </c>
      <c r="D1292" s="281"/>
      <c r="E1292" s="281"/>
      <c r="F1292" s="281"/>
      <c r="G1292" s="281"/>
      <c r="H1292" s="162"/>
      <c r="I1292" s="162"/>
      <c r="J1292" s="162"/>
      <c r="K1292" s="162"/>
      <c r="L1292" s="162"/>
      <c r="M1292" s="162"/>
      <c r="N1292" s="161"/>
      <c r="O1292" s="161"/>
      <c r="P1292" s="161"/>
      <c r="Q1292" s="161"/>
      <c r="R1292" s="162"/>
      <c r="S1292" s="162"/>
      <c r="T1292" s="162"/>
      <c r="U1292" s="162"/>
      <c r="V1292" s="162"/>
      <c r="W1292" s="162"/>
      <c r="X1292" s="162"/>
      <c r="Y1292" s="162"/>
      <c r="Z1292" s="151"/>
      <c r="AA1292" s="151"/>
      <c r="AB1292" s="151"/>
      <c r="AC1292" s="151"/>
      <c r="AD1292" s="151"/>
      <c r="AE1292" s="151"/>
      <c r="AF1292" s="151"/>
      <c r="AG1292" s="151" t="s">
        <v>344</v>
      </c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3" x14ac:dyDescent="0.2">
      <c r="A1293" s="158"/>
      <c r="B1293" s="159"/>
      <c r="C1293" s="282" t="s">
        <v>1881</v>
      </c>
      <c r="D1293" s="283"/>
      <c r="E1293" s="283"/>
      <c r="F1293" s="283"/>
      <c r="G1293" s="283"/>
      <c r="H1293" s="162"/>
      <c r="I1293" s="162"/>
      <c r="J1293" s="162"/>
      <c r="K1293" s="162"/>
      <c r="L1293" s="162"/>
      <c r="M1293" s="162"/>
      <c r="N1293" s="161"/>
      <c r="O1293" s="161"/>
      <c r="P1293" s="161"/>
      <c r="Q1293" s="161"/>
      <c r="R1293" s="162"/>
      <c r="S1293" s="162"/>
      <c r="T1293" s="162"/>
      <c r="U1293" s="162"/>
      <c r="V1293" s="162"/>
      <c r="W1293" s="162"/>
      <c r="X1293" s="162"/>
      <c r="Y1293" s="162"/>
      <c r="Z1293" s="151"/>
      <c r="AA1293" s="151"/>
      <c r="AB1293" s="151"/>
      <c r="AC1293" s="151"/>
      <c r="AD1293" s="151"/>
      <c r="AE1293" s="151"/>
      <c r="AF1293" s="151"/>
      <c r="AG1293" s="151" t="s">
        <v>344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3" x14ac:dyDescent="0.2">
      <c r="A1294" s="158"/>
      <c r="B1294" s="159"/>
      <c r="C1294" s="282" t="s">
        <v>1876</v>
      </c>
      <c r="D1294" s="283"/>
      <c r="E1294" s="283"/>
      <c r="F1294" s="283"/>
      <c r="G1294" s="283"/>
      <c r="H1294" s="162"/>
      <c r="I1294" s="162"/>
      <c r="J1294" s="162"/>
      <c r="K1294" s="162"/>
      <c r="L1294" s="162"/>
      <c r="M1294" s="162"/>
      <c r="N1294" s="161"/>
      <c r="O1294" s="161"/>
      <c r="P1294" s="161"/>
      <c r="Q1294" s="161"/>
      <c r="R1294" s="162"/>
      <c r="S1294" s="162"/>
      <c r="T1294" s="162"/>
      <c r="U1294" s="162"/>
      <c r="V1294" s="162"/>
      <c r="W1294" s="162"/>
      <c r="X1294" s="162"/>
      <c r="Y1294" s="162"/>
      <c r="Z1294" s="151"/>
      <c r="AA1294" s="151"/>
      <c r="AB1294" s="151"/>
      <c r="AC1294" s="151"/>
      <c r="AD1294" s="151"/>
      <c r="AE1294" s="151"/>
      <c r="AF1294" s="151"/>
      <c r="AG1294" s="151" t="s">
        <v>344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3" x14ac:dyDescent="0.2">
      <c r="A1295" s="158"/>
      <c r="B1295" s="159"/>
      <c r="C1295" s="282" t="s">
        <v>1877</v>
      </c>
      <c r="D1295" s="283"/>
      <c r="E1295" s="283"/>
      <c r="F1295" s="283"/>
      <c r="G1295" s="283"/>
      <c r="H1295" s="162"/>
      <c r="I1295" s="162"/>
      <c r="J1295" s="162"/>
      <c r="K1295" s="162"/>
      <c r="L1295" s="162"/>
      <c r="M1295" s="162"/>
      <c r="N1295" s="161"/>
      <c r="O1295" s="161"/>
      <c r="P1295" s="161"/>
      <c r="Q1295" s="161"/>
      <c r="R1295" s="162"/>
      <c r="S1295" s="162"/>
      <c r="T1295" s="162"/>
      <c r="U1295" s="162"/>
      <c r="V1295" s="162"/>
      <c r="W1295" s="162"/>
      <c r="X1295" s="162"/>
      <c r="Y1295" s="162"/>
      <c r="Z1295" s="151"/>
      <c r="AA1295" s="151"/>
      <c r="AB1295" s="151"/>
      <c r="AC1295" s="151"/>
      <c r="AD1295" s="151"/>
      <c r="AE1295" s="151"/>
      <c r="AF1295" s="151"/>
      <c r="AG1295" s="151" t="s">
        <v>344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3" x14ac:dyDescent="0.2">
      <c r="A1296" s="158"/>
      <c r="B1296" s="159"/>
      <c r="C1296" s="282" t="s">
        <v>859</v>
      </c>
      <c r="D1296" s="283"/>
      <c r="E1296" s="283"/>
      <c r="F1296" s="283"/>
      <c r="G1296" s="283"/>
      <c r="H1296" s="162"/>
      <c r="I1296" s="162"/>
      <c r="J1296" s="162"/>
      <c r="K1296" s="162"/>
      <c r="L1296" s="162"/>
      <c r="M1296" s="162"/>
      <c r="N1296" s="161"/>
      <c r="O1296" s="161"/>
      <c r="P1296" s="161"/>
      <c r="Q1296" s="161"/>
      <c r="R1296" s="162"/>
      <c r="S1296" s="162"/>
      <c r="T1296" s="162"/>
      <c r="U1296" s="162"/>
      <c r="V1296" s="162"/>
      <c r="W1296" s="162"/>
      <c r="X1296" s="162"/>
      <c r="Y1296" s="162"/>
      <c r="Z1296" s="151"/>
      <c r="AA1296" s="151"/>
      <c r="AB1296" s="151"/>
      <c r="AC1296" s="151"/>
      <c r="AD1296" s="151"/>
      <c r="AE1296" s="151"/>
      <c r="AF1296" s="151"/>
      <c r="AG1296" s="151" t="s">
        <v>344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2" x14ac:dyDescent="0.2">
      <c r="A1297" s="158"/>
      <c r="B1297" s="159"/>
      <c r="C1297" s="193" t="s">
        <v>1848</v>
      </c>
      <c r="D1297" s="164"/>
      <c r="E1297" s="165"/>
      <c r="F1297" s="162"/>
      <c r="G1297" s="162"/>
      <c r="H1297" s="162"/>
      <c r="I1297" s="162"/>
      <c r="J1297" s="162"/>
      <c r="K1297" s="162"/>
      <c r="L1297" s="162"/>
      <c r="M1297" s="162"/>
      <c r="N1297" s="161"/>
      <c r="O1297" s="161"/>
      <c r="P1297" s="161"/>
      <c r="Q1297" s="161"/>
      <c r="R1297" s="162"/>
      <c r="S1297" s="162"/>
      <c r="T1297" s="162"/>
      <c r="U1297" s="162"/>
      <c r="V1297" s="162"/>
      <c r="W1297" s="162"/>
      <c r="X1297" s="162"/>
      <c r="Y1297" s="162"/>
      <c r="Z1297" s="151"/>
      <c r="AA1297" s="151"/>
      <c r="AB1297" s="151"/>
      <c r="AC1297" s="151"/>
      <c r="AD1297" s="151"/>
      <c r="AE1297" s="151"/>
      <c r="AF1297" s="151"/>
      <c r="AG1297" s="151" t="s">
        <v>327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193" t="s">
        <v>1910</v>
      </c>
      <c r="D1298" s="164"/>
      <c r="E1298" s="165">
        <v>0.55000000000000004</v>
      </c>
      <c r="F1298" s="162"/>
      <c r="G1298" s="162"/>
      <c r="H1298" s="162"/>
      <c r="I1298" s="162"/>
      <c r="J1298" s="162"/>
      <c r="K1298" s="162"/>
      <c r="L1298" s="162"/>
      <c r="M1298" s="162"/>
      <c r="N1298" s="161"/>
      <c r="O1298" s="161"/>
      <c r="P1298" s="161"/>
      <c r="Q1298" s="161"/>
      <c r="R1298" s="162"/>
      <c r="S1298" s="162"/>
      <c r="T1298" s="162"/>
      <c r="U1298" s="162"/>
      <c r="V1298" s="162"/>
      <c r="W1298" s="162"/>
      <c r="X1298" s="162"/>
      <c r="Y1298" s="162"/>
      <c r="Z1298" s="151"/>
      <c r="AA1298" s="151"/>
      <c r="AB1298" s="151"/>
      <c r="AC1298" s="151"/>
      <c r="AD1298" s="151"/>
      <c r="AE1298" s="151"/>
      <c r="AF1298" s="151"/>
      <c r="AG1298" s="151" t="s">
        <v>327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ht="22.5" outlineLevel="1" x14ac:dyDescent="0.2">
      <c r="A1299" s="183">
        <v>168</v>
      </c>
      <c r="B1299" s="184" t="s">
        <v>1911</v>
      </c>
      <c r="C1299" s="192" t="s">
        <v>1912</v>
      </c>
      <c r="D1299" s="185" t="s">
        <v>708</v>
      </c>
      <c r="E1299" s="186">
        <v>4.6399999999999997</v>
      </c>
      <c r="F1299" s="187"/>
      <c r="G1299" s="188">
        <f>ROUND(E1299*F1299,2)</f>
        <v>0</v>
      </c>
      <c r="H1299" s="187"/>
      <c r="I1299" s="188">
        <f>ROUND(E1299*H1299,2)</f>
        <v>0</v>
      </c>
      <c r="J1299" s="187"/>
      <c r="K1299" s="188">
        <f>ROUND(E1299*J1299,2)</f>
        <v>0</v>
      </c>
      <c r="L1299" s="188">
        <v>21</v>
      </c>
      <c r="M1299" s="188">
        <f>G1299*(1+L1299/100)</f>
        <v>0</v>
      </c>
      <c r="N1299" s="186">
        <v>0</v>
      </c>
      <c r="O1299" s="186">
        <f>ROUND(E1299*N1299,2)</f>
        <v>0</v>
      </c>
      <c r="P1299" s="186">
        <v>0</v>
      </c>
      <c r="Q1299" s="186">
        <f>ROUND(E1299*P1299,2)</f>
        <v>0</v>
      </c>
      <c r="R1299" s="188"/>
      <c r="S1299" s="188" t="s">
        <v>403</v>
      </c>
      <c r="T1299" s="189" t="s">
        <v>404</v>
      </c>
      <c r="U1299" s="162">
        <v>0</v>
      </c>
      <c r="V1299" s="162">
        <f>ROUND(E1299*U1299,2)</f>
        <v>0</v>
      </c>
      <c r="W1299" s="162"/>
      <c r="X1299" s="162" t="s">
        <v>321</v>
      </c>
      <c r="Y1299" s="162" t="s">
        <v>322</v>
      </c>
      <c r="Z1299" s="151"/>
      <c r="AA1299" s="151"/>
      <c r="AB1299" s="151"/>
      <c r="AC1299" s="151"/>
      <c r="AD1299" s="151"/>
      <c r="AE1299" s="151"/>
      <c r="AF1299" s="151"/>
      <c r="AG1299" s="151" t="s">
        <v>323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2" x14ac:dyDescent="0.2">
      <c r="A1300" s="158"/>
      <c r="B1300" s="159"/>
      <c r="C1300" s="280" t="s">
        <v>1862</v>
      </c>
      <c r="D1300" s="281"/>
      <c r="E1300" s="281"/>
      <c r="F1300" s="281"/>
      <c r="G1300" s="281"/>
      <c r="H1300" s="162"/>
      <c r="I1300" s="162"/>
      <c r="J1300" s="162"/>
      <c r="K1300" s="162"/>
      <c r="L1300" s="162"/>
      <c r="M1300" s="162"/>
      <c r="N1300" s="161"/>
      <c r="O1300" s="161"/>
      <c r="P1300" s="161"/>
      <c r="Q1300" s="161"/>
      <c r="R1300" s="162"/>
      <c r="S1300" s="162"/>
      <c r="T1300" s="162"/>
      <c r="U1300" s="162"/>
      <c r="V1300" s="162"/>
      <c r="W1300" s="162"/>
      <c r="X1300" s="162"/>
      <c r="Y1300" s="162"/>
      <c r="Z1300" s="151"/>
      <c r="AA1300" s="151"/>
      <c r="AB1300" s="151"/>
      <c r="AC1300" s="151"/>
      <c r="AD1300" s="151"/>
      <c r="AE1300" s="151"/>
      <c r="AF1300" s="151"/>
      <c r="AG1300" s="151" t="s">
        <v>344</v>
      </c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3" x14ac:dyDescent="0.2">
      <c r="A1301" s="158"/>
      <c r="B1301" s="159"/>
      <c r="C1301" s="282" t="s">
        <v>1875</v>
      </c>
      <c r="D1301" s="283"/>
      <c r="E1301" s="283"/>
      <c r="F1301" s="283"/>
      <c r="G1301" s="283"/>
      <c r="H1301" s="162"/>
      <c r="I1301" s="162"/>
      <c r="J1301" s="162"/>
      <c r="K1301" s="162"/>
      <c r="L1301" s="162"/>
      <c r="M1301" s="162"/>
      <c r="N1301" s="161"/>
      <c r="O1301" s="161"/>
      <c r="P1301" s="161"/>
      <c r="Q1301" s="161"/>
      <c r="R1301" s="162"/>
      <c r="S1301" s="162"/>
      <c r="T1301" s="162"/>
      <c r="U1301" s="162"/>
      <c r="V1301" s="162"/>
      <c r="W1301" s="162"/>
      <c r="X1301" s="162"/>
      <c r="Y1301" s="162"/>
      <c r="Z1301" s="151"/>
      <c r="AA1301" s="151"/>
      <c r="AB1301" s="151"/>
      <c r="AC1301" s="151"/>
      <c r="AD1301" s="151"/>
      <c r="AE1301" s="151"/>
      <c r="AF1301" s="151"/>
      <c r="AG1301" s="151" t="s">
        <v>344</v>
      </c>
      <c r="AH1301" s="151"/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3" x14ac:dyDescent="0.2">
      <c r="A1302" s="158"/>
      <c r="B1302" s="159"/>
      <c r="C1302" s="282" t="s">
        <v>1876</v>
      </c>
      <c r="D1302" s="283"/>
      <c r="E1302" s="283"/>
      <c r="F1302" s="283"/>
      <c r="G1302" s="283"/>
      <c r="H1302" s="162"/>
      <c r="I1302" s="162"/>
      <c r="J1302" s="162"/>
      <c r="K1302" s="162"/>
      <c r="L1302" s="162"/>
      <c r="M1302" s="162"/>
      <c r="N1302" s="161"/>
      <c r="O1302" s="161"/>
      <c r="P1302" s="161"/>
      <c r="Q1302" s="161"/>
      <c r="R1302" s="162"/>
      <c r="S1302" s="162"/>
      <c r="T1302" s="162"/>
      <c r="U1302" s="162"/>
      <c r="V1302" s="162"/>
      <c r="W1302" s="162"/>
      <c r="X1302" s="162"/>
      <c r="Y1302" s="162"/>
      <c r="Z1302" s="151"/>
      <c r="AA1302" s="151"/>
      <c r="AB1302" s="151"/>
      <c r="AC1302" s="151"/>
      <c r="AD1302" s="151"/>
      <c r="AE1302" s="151"/>
      <c r="AF1302" s="151"/>
      <c r="AG1302" s="151" t="s">
        <v>344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3" x14ac:dyDescent="0.2">
      <c r="A1303" s="158"/>
      <c r="B1303" s="159"/>
      <c r="C1303" s="282" t="s">
        <v>1877</v>
      </c>
      <c r="D1303" s="283"/>
      <c r="E1303" s="283"/>
      <c r="F1303" s="283"/>
      <c r="G1303" s="283"/>
      <c r="H1303" s="162"/>
      <c r="I1303" s="162"/>
      <c r="J1303" s="162"/>
      <c r="K1303" s="162"/>
      <c r="L1303" s="162"/>
      <c r="M1303" s="162"/>
      <c r="N1303" s="161"/>
      <c r="O1303" s="161"/>
      <c r="P1303" s="161"/>
      <c r="Q1303" s="161"/>
      <c r="R1303" s="162"/>
      <c r="S1303" s="162"/>
      <c r="T1303" s="162"/>
      <c r="U1303" s="162"/>
      <c r="V1303" s="162"/>
      <c r="W1303" s="162"/>
      <c r="X1303" s="162"/>
      <c r="Y1303" s="162"/>
      <c r="Z1303" s="151"/>
      <c r="AA1303" s="151"/>
      <c r="AB1303" s="151"/>
      <c r="AC1303" s="151"/>
      <c r="AD1303" s="151"/>
      <c r="AE1303" s="151"/>
      <c r="AF1303" s="151"/>
      <c r="AG1303" s="151" t="s">
        <v>344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3" x14ac:dyDescent="0.2">
      <c r="A1304" s="158"/>
      <c r="B1304" s="159"/>
      <c r="C1304" s="282" t="s">
        <v>859</v>
      </c>
      <c r="D1304" s="283"/>
      <c r="E1304" s="283"/>
      <c r="F1304" s="283"/>
      <c r="G1304" s="283"/>
      <c r="H1304" s="162"/>
      <c r="I1304" s="162"/>
      <c r="J1304" s="162"/>
      <c r="K1304" s="162"/>
      <c r="L1304" s="162"/>
      <c r="M1304" s="162"/>
      <c r="N1304" s="161"/>
      <c r="O1304" s="161"/>
      <c r="P1304" s="161"/>
      <c r="Q1304" s="161"/>
      <c r="R1304" s="162"/>
      <c r="S1304" s="162"/>
      <c r="T1304" s="162"/>
      <c r="U1304" s="162"/>
      <c r="V1304" s="162"/>
      <c r="W1304" s="162"/>
      <c r="X1304" s="162"/>
      <c r="Y1304" s="162"/>
      <c r="Z1304" s="151"/>
      <c r="AA1304" s="151"/>
      <c r="AB1304" s="151"/>
      <c r="AC1304" s="151"/>
      <c r="AD1304" s="151"/>
      <c r="AE1304" s="151"/>
      <c r="AF1304" s="151"/>
      <c r="AG1304" s="151" t="s">
        <v>344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2" x14ac:dyDescent="0.2">
      <c r="A1305" s="158"/>
      <c r="B1305" s="159"/>
      <c r="C1305" s="193" t="s">
        <v>1848</v>
      </c>
      <c r="D1305" s="164"/>
      <c r="E1305" s="165"/>
      <c r="F1305" s="162"/>
      <c r="G1305" s="162"/>
      <c r="H1305" s="162"/>
      <c r="I1305" s="162"/>
      <c r="J1305" s="162"/>
      <c r="K1305" s="162"/>
      <c r="L1305" s="162"/>
      <c r="M1305" s="162"/>
      <c r="N1305" s="161"/>
      <c r="O1305" s="161"/>
      <c r="P1305" s="161"/>
      <c r="Q1305" s="161"/>
      <c r="R1305" s="162"/>
      <c r="S1305" s="162"/>
      <c r="T1305" s="162"/>
      <c r="U1305" s="162"/>
      <c r="V1305" s="162"/>
      <c r="W1305" s="162"/>
      <c r="X1305" s="162"/>
      <c r="Y1305" s="162"/>
      <c r="Z1305" s="151"/>
      <c r="AA1305" s="151"/>
      <c r="AB1305" s="151"/>
      <c r="AC1305" s="151"/>
      <c r="AD1305" s="151"/>
      <c r="AE1305" s="151"/>
      <c r="AF1305" s="151"/>
      <c r="AG1305" s="151" t="s">
        <v>327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193" t="s">
        <v>1895</v>
      </c>
      <c r="D1306" s="164"/>
      <c r="E1306" s="165">
        <v>4.6399999999999997</v>
      </c>
      <c r="F1306" s="162"/>
      <c r="G1306" s="162"/>
      <c r="H1306" s="162"/>
      <c r="I1306" s="162"/>
      <c r="J1306" s="162"/>
      <c r="K1306" s="162"/>
      <c r="L1306" s="162"/>
      <c r="M1306" s="162"/>
      <c r="N1306" s="161"/>
      <c r="O1306" s="161"/>
      <c r="P1306" s="161"/>
      <c r="Q1306" s="161"/>
      <c r="R1306" s="162"/>
      <c r="S1306" s="162"/>
      <c r="T1306" s="162"/>
      <c r="U1306" s="162"/>
      <c r="V1306" s="162"/>
      <c r="W1306" s="162"/>
      <c r="X1306" s="162"/>
      <c r="Y1306" s="162"/>
      <c r="Z1306" s="151"/>
      <c r="AA1306" s="151"/>
      <c r="AB1306" s="151"/>
      <c r="AC1306" s="151"/>
      <c r="AD1306" s="151"/>
      <c r="AE1306" s="151"/>
      <c r="AF1306" s="151"/>
      <c r="AG1306" s="151" t="s">
        <v>327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ht="22.5" outlineLevel="1" x14ac:dyDescent="0.2">
      <c r="A1307" s="183">
        <v>169</v>
      </c>
      <c r="B1307" s="184" t="s">
        <v>1913</v>
      </c>
      <c r="C1307" s="192" t="s">
        <v>1914</v>
      </c>
      <c r="D1307" s="185" t="s">
        <v>708</v>
      </c>
      <c r="E1307" s="186">
        <v>2.4</v>
      </c>
      <c r="F1307" s="187"/>
      <c r="G1307" s="188">
        <f>ROUND(E1307*F1307,2)</f>
        <v>0</v>
      </c>
      <c r="H1307" s="187"/>
      <c r="I1307" s="188">
        <f>ROUND(E1307*H1307,2)</f>
        <v>0</v>
      </c>
      <c r="J1307" s="187"/>
      <c r="K1307" s="188">
        <f>ROUND(E1307*J1307,2)</f>
        <v>0</v>
      </c>
      <c r="L1307" s="188">
        <v>21</v>
      </c>
      <c r="M1307" s="188">
        <f>G1307*(1+L1307/100)</f>
        <v>0</v>
      </c>
      <c r="N1307" s="186">
        <v>0</v>
      </c>
      <c r="O1307" s="186">
        <f>ROUND(E1307*N1307,2)</f>
        <v>0</v>
      </c>
      <c r="P1307" s="186">
        <v>0</v>
      </c>
      <c r="Q1307" s="186">
        <f>ROUND(E1307*P1307,2)</f>
        <v>0</v>
      </c>
      <c r="R1307" s="188"/>
      <c r="S1307" s="188" t="s">
        <v>403</v>
      </c>
      <c r="T1307" s="189" t="s">
        <v>987</v>
      </c>
      <c r="U1307" s="162">
        <v>0</v>
      </c>
      <c r="V1307" s="162">
        <f>ROUND(E1307*U1307,2)</f>
        <v>0</v>
      </c>
      <c r="W1307" s="162"/>
      <c r="X1307" s="162" t="s">
        <v>321</v>
      </c>
      <c r="Y1307" s="162" t="s">
        <v>322</v>
      </c>
      <c r="Z1307" s="151"/>
      <c r="AA1307" s="151"/>
      <c r="AB1307" s="151"/>
      <c r="AC1307" s="151"/>
      <c r="AD1307" s="151"/>
      <c r="AE1307" s="151"/>
      <c r="AF1307" s="151"/>
      <c r="AG1307" s="151" t="s">
        <v>323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2" x14ac:dyDescent="0.2">
      <c r="A1308" s="158"/>
      <c r="B1308" s="159"/>
      <c r="C1308" s="280" t="s">
        <v>1862</v>
      </c>
      <c r="D1308" s="281"/>
      <c r="E1308" s="281"/>
      <c r="F1308" s="281"/>
      <c r="G1308" s="281"/>
      <c r="H1308" s="162"/>
      <c r="I1308" s="162"/>
      <c r="J1308" s="162"/>
      <c r="K1308" s="162"/>
      <c r="L1308" s="162"/>
      <c r="M1308" s="162"/>
      <c r="N1308" s="161"/>
      <c r="O1308" s="161"/>
      <c r="P1308" s="161"/>
      <c r="Q1308" s="161"/>
      <c r="R1308" s="162"/>
      <c r="S1308" s="162"/>
      <c r="T1308" s="162"/>
      <c r="U1308" s="162"/>
      <c r="V1308" s="162"/>
      <c r="W1308" s="162"/>
      <c r="X1308" s="162"/>
      <c r="Y1308" s="162"/>
      <c r="Z1308" s="151"/>
      <c r="AA1308" s="151"/>
      <c r="AB1308" s="151"/>
      <c r="AC1308" s="151"/>
      <c r="AD1308" s="151"/>
      <c r="AE1308" s="151"/>
      <c r="AF1308" s="151"/>
      <c r="AG1308" s="151" t="s">
        <v>344</v>
      </c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3" x14ac:dyDescent="0.2">
      <c r="A1309" s="158"/>
      <c r="B1309" s="159"/>
      <c r="C1309" s="282" t="s">
        <v>1881</v>
      </c>
      <c r="D1309" s="283"/>
      <c r="E1309" s="283"/>
      <c r="F1309" s="283"/>
      <c r="G1309" s="283"/>
      <c r="H1309" s="162"/>
      <c r="I1309" s="162"/>
      <c r="J1309" s="162"/>
      <c r="K1309" s="162"/>
      <c r="L1309" s="162"/>
      <c r="M1309" s="162"/>
      <c r="N1309" s="161"/>
      <c r="O1309" s="161"/>
      <c r="P1309" s="161"/>
      <c r="Q1309" s="161"/>
      <c r="R1309" s="162"/>
      <c r="S1309" s="162"/>
      <c r="T1309" s="162"/>
      <c r="U1309" s="162"/>
      <c r="V1309" s="162"/>
      <c r="W1309" s="162"/>
      <c r="X1309" s="162"/>
      <c r="Y1309" s="162"/>
      <c r="Z1309" s="151"/>
      <c r="AA1309" s="151"/>
      <c r="AB1309" s="151"/>
      <c r="AC1309" s="151"/>
      <c r="AD1309" s="151"/>
      <c r="AE1309" s="151"/>
      <c r="AF1309" s="151"/>
      <c r="AG1309" s="151" t="s">
        <v>344</v>
      </c>
      <c r="AH1309" s="151"/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3" x14ac:dyDescent="0.2">
      <c r="A1310" s="158"/>
      <c r="B1310" s="159"/>
      <c r="C1310" s="282" t="s">
        <v>1876</v>
      </c>
      <c r="D1310" s="283"/>
      <c r="E1310" s="283"/>
      <c r="F1310" s="283"/>
      <c r="G1310" s="283"/>
      <c r="H1310" s="162"/>
      <c r="I1310" s="162"/>
      <c r="J1310" s="162"/>
      <c r="K1310" s="162"/>
      <c r="L1310" s="162"/>
      <c r="M1310" s="162"/>
      <c r="N1310" s="161"/>
      <c r="O1310" s="161"/>
      <c r="P1310" s="161"/>
      <c r="Q1310" s="161"/>
      <c r="R1310" s="162"/>
      <c r="S1310" s="162"/>
      <c r="T1310" s="162"/>
      <c r="U1310" s="162"/>
      <c r="V1310" s="162"/>
      <c r="W1310" s="162"/>
      <c r="X1310" s="162"/>
      <c r="Y1310" s="162"/>
      <c r="Z1310" s="151"/>
      <c r="AA1310" s="151"/>
      <c r="AB1310" s="151"/>
      <c r="AC1310" s="151"/>
      <c r="AD1310" s="151"/>
      <c r="AE1310" s="151"/>
      <c r="AF1310" s="151"/>
      <c r="AG1310" s="151" t="s">
        <v>344</v>
      </c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3" x14ac:dyDescent="0.2">
      <c r="A1311" s="158"/>
      <c r="B1311" s="159"/>
      <c r="C1311" s="282" t="s">
        <v>1877</v>
      </c>
      <c r="D1311" s="283"/>
      <c r="E1311" s="283"/>
      <c r="F1311" s="283"/>
      <c r="G1311" s="283"/>
      <c r="H1311" s="162"/>
      <c r="I1311" s="162"/>
      <c r="J1311" s="162"/>
      <c r="K1311" s="162"/>
      <c r="L1311" s="162"/>
      <c r="M1311" s="162"/>
      <c r="N1311" s="161"/>
      <c r="O1311" s="161"/>
      <c r="P1311" s="161"/>
      <c r="Q1311" s="161"/>
      <c r="R1311" s="162"/>
      <c r="S1311" s="162"/>
      <c r="T1311" s="162"/>
      <c r="U1311" s="162"/>
      <c r="V1311" s="162"/>
      <c r="W1311" s="162"/>
      <c r="X1311" s="162"/>
      <c r="Y1311" s="162"/>
      <c r="Z1311" s="151"/>
      <c r="AA1311" s="151"/>
      <c r="AB1311" s="151"/>
      <c r="AC1311" s="151"/>
      <c r="AD1311" s="151"/>
      <c r="AE1311" s="151"/>
      <c r="AF1311" s="151"/>
      <c r="AG1311" s="151" t="s">
        <v>344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3" x14ac:dyDescent="0.2">
      <c r="A1312" s="158"/>
      <c r="B1312" s="159"/>
      <c r="C1312" s="282" t="s">
        <v>859</v>
      </c>
      <c r="D1312" s="283"/>
      <c r="E1312" s="283"/>
      <c r="F1312" s="283"/>
      <c r="G1312" s="283"/>
      <c r="H1312" s="162"/>
      <c r="I1312" s="162"/>
      <c r="J1312" s="162"/>
      <c r="K1312" s="162"/>
      <c r="L1312" s="162"/>
      <c r="M1312" s="162"/>
      <c r="N1312" s="161"/>
      <c r="O1312" s="161"/>
      <c r="P1312" s="161"/>
      <c r="Q1312" s="161"/>
      <c r="R1312" s="162"/>
      <c r="S1312" s="162"/>
      <c r="T1312" s="162"/>
      <c r="U1312" s="162"/>
      <c r="V1312" s="162"/>
      <c r="W1312" s="162"/>
      <c r="X1312" s="162"/>
      <c r="Y1312" s="162"/>
      <c r="Z1312" s="151"/>
      <c r="AA1312" s="151"/>
      <c r="AB1312" s="151"/>
      <c r="AC1312" s="151"/>
      <c r="AD1312" s="151"/>
      <c r="AE1312" s="151"/>
      <c r="AF1312" s="151"/>
      <c r="AG1312" s="151" t="s">
        <v>344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2" x14ac:dyDescent="0.2">
      <c r="A1313" s="158"/>
      <c r="B1313" s="159"/>
      <c r="C1313" s="193" t="s">
        <v>1848</v>
      </c>
      <c r="D1313" s="164"/>
      <c r="E1313" s="165"/>
      <c r="F1313" s="162"/>
      <c r="G1313" s="162"/>
      <c r="H1313" s="162"/>
      <c r="I1313" s="162"/>
      <c r="J1313" s="162"/>
      <c r="K1313" s="162"/>
      <c r="L1313" s="162"/>
      <c r="M1313" s="162"/>
      <c r="N1313" s="161"/>
      <c r="O1313" s="161"/>
      <c r="P1313" s="161"/>
      <c r="Q1313" s="161"/>
      <c r="R1313" s="162"/>
      <c r="S1313" s="162"/>
      <c r="T1313" s="162"/>
      <c r="U1313" s="162"/>
      <c r="V1313" s="162"/>
      <c r="W1313" s="162"/>
      <c r="X1313" s="162"/>
      <c r="Y1313" s="162"/>
      <c r="Z1313" s="151"/>
      <c r="AA1313" s="151"/>
      <c r="AB1313" s="151"/>
      <c r="AC1313" s="151"/>
      <c r="AD1313" s="151"/>
      <c r="AE1313" s="151"/>
      <c r="AF1313" s="151"/>
      <c r="AG1313" s="151" t="s">
        <v>327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193" t="s">
        <v>1915</v>
      </c>
      <c r="D1314" s="164"/>
      <c r="E1314" s="165">
        <v>2.4</v>
      </c>
      <c r="F1314" s="162"/>
      <c r="G1314" s="162"/>
      <c r="H1314" s="162"/>
      <c r="I1314" s="162"/>
      <c r="J1314" s="162"/>
      <c r="K1314" s="162"/>
      <c r="L1314" s="162"/>
      <c r="M1314" s="162"/>
      <c r="N1314" s="161"/>
      <c r="O1314" s="161"/>
      <c r="P1314" s="161"/>
      <c r="Q1314" s="161"/>
      <c r="R1314" s="162"/>
      <c r="S1314" s="162"/>
      <c r="T1314" s="162"/>
      <c r="U1314" s="162"/>
      <c r="V1314" s="162"/>
      <c r="W1314" s="162"/>
      <c r="X1314" s="162"/>
      <c r="Y1314" s="162"/>
      <c r="Z1314" s="151"/>
      <c r="AA1314" s="151"/>
      <c r="AB1314" s="151"/>
      <c r="AC1314" s="151"/>
      <c r="AD1314" s="151"/>
      <c r="AE1314" s="151"/>
      <c r="AF1314" s="151"/>
      <c r="AG1314" s="151" t="s">
        <v>327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ht="22.5" outlineLevel="1" x14ac:dyDescent="0.2">
      <c r="A1315" s="183">
        <v>170</v>
      </c>
      <c r="B1315" s="184" t="s">
        <v>1916</v>
      </c>
      <c r="C1315" s="192" t="s">
        <v>1917</v>
      </c>
      <c r="D1315" s="185" t="s">
        <v>318</v>
      </c>
      <c r="E1315" s="186">
        <v>2</v>
      </c>
      <c r="F1315" s="187"/>
      <c r="G1315" s="188">
        <f>ROUND(E1315*F1315,2)</f>
        <v>0</v>
      </c>
      <c r="H1315" s="187"/>
      <c r="I1315" s="188">
        <f>ROUND(E1315*H1315,2)</f>
        <v>0</v>
      </c>
      <c r="J1315" s="187"/>
      <c r="K1315" s="188">
        <f>ROUND(E1315*J1315,2)</f>
        <v>0</v>
      </c>
      <c r="L1315" s="188">
        <v>21</v>
      </c>
      <c r="M1315" s="188">
        <f>G1315*(1+L1315/100)</f>
        <v>0</v>
      </c>
      <c r="N1315" s="186">
        <v>0</v>
      </c>
      <c r="O1315" s="186">
        <f>ROUND(E1315*N1315,2)</f>
        <v>0</v>
      </c>
      <c r="P1315" s="186">
        <v>0</v>
      </c>
      <c r="Q1315" s="186">
        <f>ROUND(E1315*P1315,2)</f>
        <v>0</v>
      </c>
      <c r="R1315" s="188"/>
      <c r="S1315" s="188" t="s">
        <v>403</v>
      </c>
      <c r="T1315" s="189" t="s">
        <v>404</v>
      </c>
      <c r="U1315" s="162">
        <v>0</v>
      </c>
      <c r="V1315" s="162">
        <f>ROUND(E1315*U1315,2)</f>
        <v>0</v>
      </c>
      <c r="W1315" s="162"/>
      <c r="X1315" s="162" t="s">
        <v>321</v>
      </c>
      <c r="Y1315" s="162" t="s">
        <v>322</v>
      </c>
      <c r="Z1315" s="151"/>
      <c r="AA1315" s="151"/>
      <c r="AB1315" s="151"/>
      <c r="AC1315" s="151"/>
      <c r="AD1315" s="151"/>
      <c r="AE1315" s="151"/>
      <c r="AF1315" s="151"/>
      <c r="AG1315" s="151" t="s">
        <v>323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2" x14ac:dyDescent="0.2">
      <c r="A1316" s="158"/>
      <c r="B1316" s="159"/>
      <c r="C1316" s="280" t="s">
        <v>1862</v>
      </c>
      <c r="D1316" s="281"/>
      <c r="E1316" s="281"/>
      <c r="F1316" s="281"/>
      <c r="G1316" s="281"/>
      <c r="H1316" s="162"/>
      <c r="I1316" s="162"/>
      <c r="J1316" s="162"/>
      <c r="K1316" s="162"/>
      <c r="L1316" s="162"/>
      <c r="M1316" s="162"/>
      <c r="N1316" s="161"/>
      <c r="O1316" s="161"/>
      <c r="P1316" s="161"/>
      <c r="Q1316" s="161"/>
      <c r="R1316" s="162"/>
      <c r="S1316" s="162"/>
      <c r="T1316" s="162"/>
      <c r="U1316" s="162"/>
      <c r="V1316" s="162"/>
      <c r="W1316" s="162"/>
      <c r="X1316" s="162"/>
      <c r="Y1316" s="162"/>
      <c r="Z1316" s="151"/>
      <c r="AA1316" s="151"/>
      <c r="AB1316" s="151"/>
      <c r="AC1316" s="151"/>
      <c r="AD1316" s="151"/>
      <c r="AE1316" s="151"/>
      <c r="AF1316" s="151"/>
      <c r="AG1316" s="151" t="s">
        <v>344</v>
      </c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3" x14ac:dyDescent="0.2">
      <c r="A1317" s="158"/>
      <c r="B1317" s="159"/>
      <c r="C1317" s="282" t="s">
        <v>1881</v>
      </c>
      <c r="D1317" s="283"/>
      <c r="E1317" s="283"/>
      <c r="F1317" s="283"/>
      <c r="G1317" s="283"/>
      <c r="H1317" s="162"/>
      <c r="I1317" s="162"/>
      <c r="J1317" s="162"/>
      <c r="K1317" s="162"/>
      <c r="L1317" s="162"/>
      <c r="M1317" s="162"/>
      <c r="N1317" s="161"/>
      <c r="O1317" s="161"/>
      <c r="P1317" s="161"/>
      <c r="Q1317" s="161"/>
      <c r="R1317" s="162"/>
      <c r="S1317" s="162"/>
      <c r="T1317" s="162"/>
      <c r="U1317" s="162"/>
      <c r="V1317" s="162"/>
      <c r="W1317" s="162"/>
      <c r="X1317" s="162"/>
      <c r="Y1317" s="162"/>
      <c r="Z1317" s="151"/>
      <c r="AA1317" s="151"/>
      <c r="AB1317" s="151"/>
      <c r="AC1317" s="151"/>
      <c r="AD1317" s="151"/>
      <c r="AE1317" s="151"/>
      <c r="AF1317" s="151"/>
      <c r="AG1317" s="151" t="s">
        <v>344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3" x14ac:dyDescent="0.2">
      <c r="A1318" s="158"/>
      <c r="B1318" s="159"/>
      <c r="C1318" s="282" t="s">
        <v>1876</v>
      </c>
      <c r="D1318" s="283"/>
      <c r="E1318" s="283"/>
      <c r="F1318" s="283"/>
      <c r="G1318" s="283"/>
      <c r="H1318" s="162"/>
      <c r="I1318" s="162"/>
      <c r="J1318" s="162"/>
      <c r="K1318" s="162"/>
      <c r="L1318" s="162"/>
      <c r="M1318" s="162"/>
      <c r="N1318" s="161"/>
      <c r="O1318" s="161"/>
      <c r="P1318" s="161"/>
      <c r="Q1318" s="161"/>
      <c r="R1318" s="162"/>
      <c r="S1318" s="162"/>
      <c r="T1318" s="162"/>
      <c r="U1318" s="162"/>
      <c r="V1318" s="162"/>
      <c r="W1318" s="162"/>
      <c r="X1318" s="162"/>
      <c r="Y1318" s="162"/>
      <c r="Z1318" s="151"/>
      <c r="AA1318" s="151"/>
      <c r="AB1318" s="151"/>
      <c r="AC1318" s="151"/>
      <c r="AD1318" s="151"/>
      <c r="AE1318" s="151"/>
      <c r="AF1318" s="151"/>
      <c r="AG1318" s="151" t="s">
        <v>344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3" x14ac:dyDescent="0.2">
      <c r="A1319" s="158"/>
      <c r="B1319" s="159"/>
      <c r="C1319" s="282" t="s">
        <v>1877</v>
      </c>
      <c r="D1319" s="283"/>
      <c r="E1319" s="283"/>
      <c r="F1319" s="283"/>
      <c r="G1319" s="283"/>
      <c r="H1319" s="162"/>
      <c r="I1319" s="162"/>
      <c r="J1319" s="162"/>
      <c r="K1319" s="162"/>
      <c r="L1319" s="162"/>
      <c r="M1319" s="162"/>
      <c r="N1319" s="161"/>
      <c r="O1319" s="161"/>
      <c r="P1319" s="161"/>
      <c r="Q1319" s="161"/>
      <c r="R1319" s="162"/>
      <c r="S1319" s="162"/>
      <c r="T1319" s="162"/>
      <c r="U1319" s="162"/>
      <c r="V1319" s="162"/>
      <c r="W1319" s="162"/>
      <c r="X1319" s="162"/>
      <c r="Y1319" s="162"/>
      <c r="Z1319" s="151"/>
      <c r="AA1319" s="151"/>
      <c r="AB1319" s="151"/>
      <c r="AC1319" s="151"/>
      <c r="AD1319" s="151"/>
      <c r="AE1319" s="151"/>
      <c r="AF1319" s="151"/>
      <c r="AG1319" s="151" t="s">
        <v>344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3" x14ac:dyDescent="0.2">
      <c r="A1320" s="158"/>
      <c r="B1320" s="159"/>
      <c r="C1320" s="282" t="s">
        <v>859</v>
      </c>
      <c r="D1320" s="283"/>
      <c r="E1320" s="283"/>
      <c r="F1320" s="283"/>
      <c r="G1320" s="283"/>
      <c r="H1320" s="162"/>
      <c r="I1320" s="162"/>
      <c r="J1320" s="162"/>
      <c r="K1320" s="162"/>
      <c r="L1320" s="162"/>
      <c r="M1320" s="162"/>
      <c r="N1320" s="161"/>
      <c r="O1320" s="161"/>
      <c r="P1320" s="161"/>
      <c r="Q1320" s="161"/>
      <c r="R1320" s="162"/>
      <c r="S1320" s="162"/>
      <c r="T1320" s="162"/>
      <c r="U1320" s="162"/>
      <c r="V1320" s="162"/>
      <c r="W1320" s="162"/>
      <c r="X1320" s="162"/>
      <c r="Y1320" s="162"/>
      <c r="Z1320" s="151"/>
      <c r="AA1320" s="151"/>
      <c r="AB1320" s="151"/>
      <c r="AC1320" s="151"/>
      <c r="AD1320" s="151"/>
      <c r="AE1320" s="151"/>
      <c r="AF1320" s="151"/>
      <c r="AG1320" s="151" t="s">
        <v>344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2" x14ac:dyDescent="0.2">
      <c r="A1321" s="158"/>
      <c r="B1321" s="159"/>
      <c r="C1321" s="193" t="s">
        <v>1848</v>
      </c>
      <c r="D1321" s="164"/>
      <c r="E1321" s="165"/>
      <c r="F1321" s="162"/>
      <c r="G1321" s="162"/>
      <c r="H1321" s="162"/>
      <c r="I1321" s="162"/>
      <c r="J1321" s="162"/>
      <c r="K1321" s="162"/>
      <c r="L1321" s="162"/>
      <c r="M1321" s="162"/>
      <c r="N1321" s="161"/>
      <c r="O1321" s="161"/>
      <c r="P1321" s="161"/>
      <c r="Q1321" s="161"/>
      <c r="R1321" s="162"/>
      <c r="S1321" s="162"/>
      <c r="T1321" s="162"/>
      <c r="U1321" s="162"/>
      <c r="V1321" s="162"/>
      <c r="W1321" s="162"/>
      <c r="X1321" s="162"/>
      <c r="Y1321" s="162"/>
      <c r="Z1321" s="151"/>
      <c r="AA1321" s="151"/>
      <c r="AB1321" s="151"/>
      <c r="AC1321" s="151"/>
      <c r="AD1321" s="151"/>
      <c r="AE1321" s="151"/>
      <c r="AF1321" s="151"/>
      <c r="AG1321" s="151" t="s">
        <v>327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193" t="s">
        <v>1295</v>
      </c>
      <c r="D1322" s="164"/>
      <c r="E1322" s="165">
        <v>2</v>
      </c>
      <c r="F1322" s="162"/>
      <c r="G1322" s="162"/>
      <c r="H1322" s="162"/>
      <c r="I1322" s="162"/>
      <c r="J1322" s="162"/>
      <c r="K1322" s="162"/>
      <c r="L1322" s="162"/>
      <c r="M1322" s="162"/>
      <c r="N1322" s="161"/>
      <c r="O1322" s="161"/>
      <c r="P1322" s="161"/>
      <c r="Q1322" s="161"/>
      <c r="R1322" s="162"/>
      <c r="S1322" s="162"/>
      <c r="T1322" s="162"/>
      <c r="U1322" s="162"/>
      <c r="V1322" s="162"/>
      <c r="W1322" s="162"/>
      <c r="X1322" s="162"/>
      <c r="Y1322" s="162"/>
      <c r="Z1322" s="151"/>
      <c r="AA1322" s="151"/>
      <c r="AB1322" s="151"/>
      <c r="AC1322" s="151"/>
      <c r="AD1322" s="151"/>
      <c r="AE1322" s="151"/>
      <c r="AF1322" s="151"/>
      <c r="AG1322" s="151" t="s">
        <v>327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ht="22.5" outlineLevel="1" x14ac:dyDescent="0.2">
      <c r="A1323" s="183">
        <v>171</v>
      </c>
      <c r="B1323" s="184" t="s">
        <v>1918</v>
      </c>
      <c r="C1323" s="192" t="s">
        <v>1919</v>
      </c>
      <c r="D1323" s="185" t="s">
        <v>708</v>
      </c>
      <c r="E1323" s="186">
        <v>2.4</v>
      </c>
      <c r="F1323" s="187"/>
      <c r="G1323" s="188">
        <f>ROUND(E1323*F1323,2)</f>
        <v>0</v>
      </c>
      <c r="H1323" s="187"/>
      <c r="I1323" s="188">
        <f>ROUND(E1323*H1323,2)</f>
        <v>0</v>
      </c>
      <c r="J1323" s="187"/>
      <c r="K1323" s="188">
        <f>ROUND(E1323*J1323,2)</f>
        <v>0</v>
      </c>
      <c r="L1323" s="188">
        <v>21</v>
      </c>
      <c r="M1323" s="188">
        <f>G1323*(1+L1323/100)</f>
        <v>0</v>
      </c>
      <c r="N1323" s="186">
        <v>0</v>
      </c>
      <c r="O1323" s="186">
        <f>ROUND(E1323*N1323,2)</f>
        <v>0</v>
      </c>
      <c r="P1323" s="186">
        <v>0</v>
      </c>
      <c r="Q1323" s="186">
        <f>ROUND(E1323*P1323,2)</f>
        <v>0</v>
      </c>
      <c r="R1323" s="188"/>
      <c r="S1323" s="188" t="s">
        <v>403</v>
      </c>
      <c r="T1323" s="189" t="s">
        <v>987</v>
      </c>
      <c r="U1323" s="162">
        <v>0</v>
      </c>
      <c r="V1323" s="162">
        <f>ROUND(E1323*U1323,2)</f>
        <v>0</v>
      </c>
      <c r="W1323" s="162"/>
      <c r="X1323" s="162" t="s">
        <v>321</v>
      </c>
      <c r="Y1323" s="162" t="s">
        <v>322</v>
      </c>
      <c r="Z1323" s="151"/>
      <c r="AA1323" s="151"/>
      <c r="AB1323" s="151"/>
      <c r="AC1323" s="151"/>
      <c r="AD1323" s="151"/>
      <c r="AE1323" s="151"/>
      <c r="AF1323" s="151"/>
      <c r="AG1323" s="151" t="s">
        <v>323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2" x14ac:dyDescent="0.2">
      <c r="A1324" s="158"/>
      <c r="B1324" s="159"/>
      <c r="C1324" s="280" t="s">
        <v>1862</v>
      </c>
      <c r="D1324" s="281"/>
      <c r="E1324" s="281"/>
      <c r="F1324" s="281"/>
      <c r="G1324" s="281"/>
      <c r="H1324" s="162"/>
      <c r="I1324" s="162"/>
      <c r="J1324" s="162"/>
      <c r="K1324" s="162"/>
      <c r="L1324" s="162"/>
      <c r="M1324" s="162"/>
      <c r="N1324" s="161"/>
      <c r="O1324" s="161"/>
      <c r="P1324" s="161"/>
      <c r="Q1324" s="161"/>
      <c r="R1324" s="162"/>
      <c r="S1324" s="162"/>
      <c r="T1324" s="162"/>
      <c r="U1324" s="162"/>
      <c r="V1324" s="162"/>
      <c r="W1324" s="162"/>
      <c r="X1324" s="162"/>
      <c r="Y1324" s="162"/>
      <c r="Z1324" s="151"/>
      <c r="AA1324" s="151"/>
      <c r="AB1324" s="151"/>
      <c r="AC1324" s="151"/>
      <c r="AD1324" s="151"/>
      <c r="AE1324" s="151"/>
      <c r="AF1324" s="151"/>
      <c r="AG1324" s="151" t="s">
        <v>344</v>
      </c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3" x14ac:dyDescent="0.2">
      <c r="A1325" s="158"/>
      <c r="B1325" s="159"/>
      <c r="C1325" s="282" t="s">
        <v>1881</v>
      </c>
      <c r="D1325" s="283"/>
      <c r="E1325" s="283"/>
      <c r="F1325" s="283"/>
      <c r="G1325" s="283"/>
      <c r="H1325" s="162"/>
      <c r="I1325" s="162"/>
      <c r="J1325" s="162"/>
      <c r="K1325" s="162"/>
      <c r="L1325" s="162"/>
      <c r="M1325" s="162"/>
      <c r="N1325" s="161"/>
      <c r="O1325" s="161"/>
      <c r="P1325" s="161"/>
      <c r="Q1325" s="161"/>
      <c r="R1325" s="162"/>
      <c r="S1325" s="162"/>
      <c r="T1325" s="162"/>
      <c r="U1325" s="162"/>
      <c r="V1325" s="162"/>
      <c r="W1325" s="162"/>
      <c r="X1325" s="162"/>
      <c r="Y1325" s="162"/>
      <c r="Z1325" s="151"/>
      <c r="AA1325" s="151"/>
      <c r="AB1325" s="151"/>
      <c r="AC1325" s="151"/>
      <c r="AD1325" s="151"/>
      <c r="AE1325" s="151"/>
      <c r="AF1325" s="151"/>
      <c r="AG1325" s="151" t="s">
        <v>344</v>
      </c>
      <c r="AH1325" s="151"/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3" x14ac:dyDescent="0.2">
      <c r="A1326" s="158"/>
      <c r="B1326" s="159"/>
      <c r="C1326" s="282" t="s">
        <v>1876</v>
      </c>
      <c r="D1326" s="283"/>
      <c r="E1326" s="283"/>
      <c r="F1326" s="283"/>
      <c r="G1326" s="283"/>
      <c r="H1326" s="162"/>
      <c r="I1326" s="162"/>
      <c r="J1326" s="162"/>
      <c r="K1326" s="162"/>
      <c r="L1326" s="162"/>
      <c r="M1326" s="162"/>
      <c r="N1326" s="161"/>
      <c r="O1326" s="161"/>
      <c r="P1326" s="161"/>
      <c r="Q1326" s="161"/>
      <c r="R1326" s="162"/>
      <c r="S1326" s="162"/>
      <c r="T1326" s="162"/>
      <c r="U1326" s="162"/>
      <c r="V1326" s="162"/>
      <c r="W1326" s="162"/>
      <c r="X1326" s="162"/>
      <c r="Y1326" s="162"/>
      <c r="Z1326" s="151"/>
      <c r="AA1326" s="151"/>
      <c r="AB1326" s="151"/>
      <c r="AC1326" s="151"/>
      <c r="AD1326" s="151"/>
      <c r="AE1326" s="151"/>
      <c r="AF1326" s="151"/>
      <c r="AG1326" s="151" t="s">
        <v>344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3" x14ac:dyDescent="0.2">
      <c r="A1327" s="158"/>
      <c r="B1327" s="159"/>
      <c r="C1327" s="282" t="s">
        <v>1877</v>
      </c>
      <c r="D1327" s="283"/>
      <c r="E1327" s="283"/>
      <c r="F1327" s="283"/>
      <c r="G1327" s="283"/>
      <c r="H1327" s="162"/>
      <c r="I1327" s="162"/>
      <c r="J1327" s="162"/>
      <c r="K1327" s="162"/>
      <c r="L1327" s="162"/>
      <c r="M1327" s="162"/>
      <c r="N1327" s="161"/>
      <c r="O1327" s="161"/>
      <c r="P1327" s="161"/>
      <c r="Q1327" s="161"/>
      <c r="R1327" s="162"/>
      <c r="S1327" s="162"/>
      <c r="T1327" s="162"/>
      <c r="U1327" s="162"/>
      <c r="V1327" s="162"/>
      <c r="W1327" s="162"/>
      <c r="X1327" s="162"/>
      <c r="Y1327" s="162"/>
      <c r="Z1327" s="151"/>
      <c r="AA1327" s="151"/>
      <c r="AB1327" s="151"/>
      <c r="AC1327" s="151"/>
      <c r="AD1327" s="151"/>
      <c r="AE1327" s="151"/>
      <c r="AF1327" s="151"/>
      <c r="AG1327" s="151" t="s">
        <v>344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3" x14ac:dyDescent="0.2">
      <c r="A1328" s="158"/>
      <c r="B1328" s="159"/>
      <c r="C1328" s="282" t="s">
        <v>859</v>
      </c>
      <c r="D1328" s="283"/>
      <c r="E1328" s="283"/>
      <c r="F1328" s="283"/>
      <c r="G1328" s="283"/>
      <c r="H1328" s="162"/>
      <c r="I1328" s="162"/>
      <c r="J1328" s="162"/>
      <c r="K1328" s="162"/>
      <c r="L1328" s="162"/>
      <c r="M1328" s="162"/>
      <c r="N1328" s="161"/>
      <c r="O1328" s="161"/>
      <c r="P1328" s="161"/>
      <c r="Q1328" s="161"/>
      <c r="R1328" s="162"/>
      <c r="S1328" s="162"/>
      <c r="T1328" s="162"/>
      <c r="U1328" s="162"/>
      <c r="V1328" s="162"/>
      <c r="W1328" s="162"/>
      <c r="X1328" s="162"/>
      <c r="Y1328" s="162"/>
      <c r="Z1328" s="151"/>
      <c r="AA1328" s="151"/>
      <c r="AB1328" s="151"/>
      <c r="AC1328" s="151"/>
      <c r="AD1328" s="151"/>
      <c r="AE1328" s="151"/>
      <c r="AF1328" s="151"/>
      <c r="AG1328" s="151" t="s">
        <v>344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2" x14ac:dyDescent="0.2">
      <c r="A1329" s="158"/>
      <c r="B1329" s="159"/>
      <c r="C1329" s="193" t="s">
        <v>1848</v>
      </c>
      <c r="D1329" s="164"/>
      <c r="E1329" s="165"/>
      <c r="F1329" s="162"/>
      <c r="G1329" s="162"/>
      <c r="H1329" s="162"/>
      <c r="I1329" s="162"/>
      <c r="J1329" s="162"/>
      <c r="K1329" s="162"/>
      <c r="L1329" s="162"/>
      <c r="M1329" s="162"/>
      <c r="N1329" s="161"/>
      <c r="O1329" s="161"/>
      <c r="P1329" s="161"/>
      <c r="Q1329" s="161"/>
      <c r="R1329" s="162"/>
      <c r="S1329" s="162"/>
      <c r="T1329" s="162"/>
      <c r="U1329" s="162"/>
      <c r="V1329" s="162"/>
      <c r="W1329" s="162"/>
      <c r="X1329" s="162"/>
      <c r="Y1329" s="162"/>
      <c r="Z1329" s="151"/>
      <c r="AA1329" s="151"/>
      <c r="AB1329" s="151"/>
      <c r="AC1329" s="151"/>
      <c r="AD1329" s="151"/>
      <c r="AE1329" s="151"/>
      <c r="AF1329" s="151"/>
      <c r="AG1329" s="151" t="s">
        <v>327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3" x14ac:dyDescent="0.2">
      <c r="A1330" s="158"/>
      <c r="B1330" s="159"/>
      <c r="C1330" s="193" t="s">
        <v>1915</v>
      </c>
      <c r="D1330" s="164"/>
      <c r="E1330" s="165">
        <v>2.4</v>
      </c>
      <c r="F1330" s="162"/>
      <c r="G1330" s="162"/>
      <c r="H1330" s="162"/>
      <c r="I1330" s="162"/>
      <c r="J1330" s="162"/>
      <c r="K1330" s="162"/>
      <c r="L1330" s="162"/>
      <c r="M1330" s="162"/>
      <c r="N1330" s="161"/>
      <c r="O1330" s="161"/>
      <c r="P1330" s="161"/>
      <c r="Q1330" s="161"/>
      <c r="R1330" s="162"/>
      <c r="S1330" s="162"/>
      <c r="T1330" s="162"/>
      <c r="U1330" s="162"/>
      <c r="V1330" s="162"/>
      <c r="W1330" s="162"/>
      <c r="X1330" s="162"/>
      <c r="Y1330" s="162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ht="22.5" outlineLevel="1" x14ac:dyDescent="0.2">
      <c r="A1331" s="183">
        <v>172</v>
      </c>
      <c r="B1331" s="184" t="s">
        <v>1920</v>
      </c>
      <c r="C1331" s="192" t="s">
        <v>1921</v>
      </c>
      <c r="D1331" s="185" t="s">
        <v>318</v>
      </c>
      <c r="E1331" s="186">
        <v>5</v>
      </c>
      <c r="F1331" s="187"/>
      <c r="G1331" s="188">
        <f>ROUND(E1331*F1331,2)</f>
        <v>0</v>
      </c>
      <c r="H1331" s="187"/>
      <c r="I1331" s="188">
        <f>ROUND(E1331*H1331,2)</f>
        <v>0</v>
      </c>
      <c r="J1331" s="187"/>
      <c r="K1331" s="188">
        <f>ROUND(E1331*J1331,2)</f>
        <v>0</v>
      </c>
      <c r="L1331" s="188">
        <v>21</v>
      </c>
      <c r="M1331" s="188">
        <f>G1331*(1+L1331/100)</f>
        <v>0</v>
      </c>
      <c r="N1331" s="186">
        <v>0</v>
      </c>
      <c r="O1331" s="186">
        <f>ROUND(E1331*N1331,2)</f>
        <v>0</v>
      </c>
      <c r="P1331" s="186">
        <v>0</v>
      </c>
      <c r="Q1331" s="186">
        <f>ROUND(E1331*P1331,2)</f>
        <v>0</v>
      </c>
      <c r="R1331" s="188"/>
      <c r="S1331" s="188" t="s">
        <v>403</v>
      </c>
      <c r="T1331" s="189" t="s">
        <v>987</v>
      </c>
      <c r="U1331" s="162">
        <v>0</v>
      </c>
      <c r="V1331" s="162">
        <f>ROUND(E1331*U1331,2)</f>
        <v>0</v>
      </c>
      <c r="W1331" s="162"/>
      <c r="X1331" s="162" t="s">
        <v>321</v>
      </c>
      <c r="Y1331" s="162" t="s">
        <v>322</v>
      </c>
      <c r="Z1331" s="151"/>
      <c r="AA1331" s="151"/>
      <c r="AB1331" s="151"/>
      <c r="AC1331" s="151"/>
      <c r="AD1331" s="151"/>
      <c r="AE1331" s="151"/>
      <c r="AF1331" s="151"/>
      <c r="AG1331" s="151" t="s">
        <v>323</v>
      </c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2" x14ac:dyDescent="0.2">
      <c r="A1332" s="158"/>
      <c r="B1332" s="159"/>
      <c r="C1332" s="280" t="s">
        <v>1862</v>
      </c>
      <c r="D1332" s="281"/>
      <c r="E1332" s="281"/>
      <c r="F1332" s="281"/>
      <c r="G1332" s="281"/>
      <c r="H1332" s="162"/>
      <c r="I1332" s="162"/>
      <c r="J1332" s="162"/>
      <c r="K1332" s="162"/>
      <c r="L1332" s="162"/>
      <c r="M1332" s="162"/>
      <c r="N1332" s="161"/>
      <c r="O1332" s="161"/>
      <c r="P1332" s="161"/>
      <c r="Q1332" s="161"/>
      <c r="R1332" s="162"/>
      <c r="S1332" s="162"/>
      <c r="T1332" s="162"/>
      <c r="U1332" s="162"/>
      <c r="V1332" s="162"/>
      <c r="W1332" s="162"/>
      <c r="X1332" s="162"/>
      <c r="Y1332" s="162"/>
      <c r="Z1332" s="151"/>
      <c r="AA1332" s="151"/>
      <c r="AB1332" s="151"/>
      <c r="AC1332" s="151"/>
      <c r="AD1332" s="151"/>
      <c r="AE1332" s="151"/>
      <c r="AF1332" s="151"/>
      <c r="AG1332" s="151" t="s">
        <v>344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3" x14ac:dyDescent="0.2">
      <c r="A1333" s="158"/>
      <c r="B1333" s="159"/>
      <c r="C1333" s="282" t="s">
        <v>859</v>
      </c>
      <c r="D1333" s="283"/>
      <c r="E1333" s="283"/>
      <c r="F1333" s="283"/>
      <c r="G1333" s="283"/>
      <c r="H1333" s="162"/>
      <c r="I1333" s="162"/>
      <c r="J1333" s="162"/>
      <c r="K1333" s="162"/>
      <c r="L1333" s="162"/>
      <c r="M1333" s="162"/>
      <c r="N1333" s="161"/>
      <c r="O1333" s="161"/>
      <c r="P1333" s="161"/>
      <c r="Q1333" s="161"/>
      <c r="R1333" s="162"/>
      <c r="S1333" s="162"/>
      <c r="T1333" s="162"/>
      <c r="U1333" s="162"/>
      <c r="V1333" s="162"/>
      <c r="W1333" s="162"/>
      <c r="X1333" s="162"/>
      <c r="Y1333" s="162"/>
      <c r="Z1333" s="151"/>
      <c r="AA1333" s="151"/>
      <c r="AB1333" s="151"/>
      <c r="AC1333" s="151"/>
      <c r="AD1333" s="151"/>
      <c r="AE1333" s="151"/>
      <c r="AF1333" s="151"/>
      <c r="AG1333" s="151" t="s">
        <v>344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2" x14ac:dyDescent="0.2">
      <c r="A1334" s="158"/>
      <c r="B1334" s="159"/>
      <c r="C1334" s="193" t="s">
        <v>1848</v>
      </c>
      <c r="D1334" s="164"/>
      <c r="E1334" s="165"/>
      <c r="F1334" s="162"/>
      <c r="G1334" s="162"/>
      <c r="H1334" s="162"/>
      <c r="I1334" s="162"/>
      <c r="J1334" s="162"/>
      <c r="K1334" s="162"/>
      <c r="L1334" s="162"/>
      <c r="M1334" s="162"/>
      <c r="N1334" s="161"/>
      <c r="O1334" s="161"/>
      <c r="P1334" s="161"/>
      <c r="Q1334" s="161"/>
      <c r="R1334" s="162"/>
      <c r="S1334" s="162"/>
      <c r="T1334" s="162"/>
      <c r="U1334" s="162"/>
      <c r="V1334" s="162"/>
      <c r="W1334" s="162"/>
      <c r="X1334" s="162"/>
      <c r="Y1334" s="162"/>
      <c r="Z1334" s="151"/>
      <c r="AA1334" s="151"/>
      <c r="AB1334" s="151"/>
      <c r="AC1334" s="151"/>
      <c r="AD1334" s="151"/>
      <c r="AE1334" s="151"/>
      <c r="AF1334" s="151"/>
      <c r="AG1334" s="151" t="s">
        <v>327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3" x14ac:dyDescent="0.2">
      <c r="A1335" s="158"/>
      <c r="B1335" s="159"/>
      <c r="C1335" s="193" t="s">
        <v>1855</v>
      </c>
      <c r="D1335" s="164"/>
      <c r="E1335" s="165">
        <v>5</v>
      </c>
      <c r="F1335" s="162"/>
      <c r="G1335" s="162"/>
      <c r="H1335" s="162"/>
      <c r="I1335" s="162"/>
      <c r="J1335" s="162"/>
      <c r="K1335" s="162"/>
      <c r="L1335" s="162"/>
      <c r="M1335" s="162"/>
      <c r="N1335" s="161"/>
      <c r="O1335" s="161"/>
      <c r="P1335" s="161"/>
      <c r="Q1335" s="161"/>
      <c r="R1335" s="162"/>
      <c r="S1335" s="162"/>
      <c r="T1335" s="162"/>
      <c r="U1335" s="162"/>
      <c r="V1335" s="162"/>
      <c r="W1335" s="162"/>
      <c r="X1335" s="162"/>
      <c r="Y1335" s="162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ht="22.5" outlineLevel="1" x14ac:dyDescent="0.2">
      <c r="A1336" s="183">
        <v>173</v>
      </c>
      <c r="B1336" s="184" t="s">
        <v>1922</v>
      </c>
      <c r="C1336" s="192" t="s">
        <v>1923</v>
      </c>
      <c r="D1336" s="185" t="s">
        <v>708</v>
      </c>
      <c r="E1336" s="186">
        <v>2.64</v>
      </c>
      <c r="F1336" s="187"/>
      <c r="G1336" s="188">
        <f>ROUND(E1336*F1336,2)</f>
        <v>0</v>
      </c>
      <c r="H1336" s="187"/>
      <c r="I1336" s="188">
        <f>ROUND(E1336*H1336,2)</f>
        <v>0</v>
      </c>
      <c r="J1336" s="187"/>
      <c r="K1336" s="188">
        <f>ROUND(E1336*J1336,2)</f>
        <v>0</v>
      </c>
      <c r="L1336" s="188">
        <v>21</v>
      </c>
      <c r="M1336" s="188">
        <f>G1336*(1+L1336/100)</f>
        <v>0</v>
      </c>
      <c r="N1336" s="186">
        <v>0</v>
      </c>
      <c r="O1336" s="186">
        <f>ROUND(E1336*N1336,2)</f>
        <v>0</v>
      </c>
      <c r="P1336" s="186">
        <v>0</v>
      </c>
      <c r="Q1336" s="186">
        <f>ROUND(E1336*P1336,2)</f>
        <v>0</v>
      </c>
      <c r="R1336" s="188"/>
      <c r="S1336" s="188" t="s">
        <v>403</v>
      </c>
      <c r="T1336" s="189" t="s">
        <v>987</v>
      </c>
      <c r="U1336" s="162">
        <v>0</v>
      </c>
      <c r="V1336" s="162">
        <f>ROUND(E1336*U1336,2)</f>
        <v>0</v>
      </c>
      <c r="W1336" s="162"/>
      <c r="X1336" s="162" t="s">
        <v>321</v>
      </c>
      <c r="Y1336" s="162" t="s">
        <v>322</v>
      </c>
      <c r="Z1336" s="151"/>
      <c r="AA1336" s="151"/>
      <c r="AB1336" s="151"/>
      <c r="AC1336" s="151"/>
      <c r="AD1336" s="151"/>
      <c r="AE1336" s="151"/>
      <c r="AF1336" s="151"/>
      <c r="AG1336" s="151" t="s">
        <v>323</v>
      </c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2" x14ac:dyDescent="0.2">
      <c r="A1337" s="158"/>
      <c r="B1337" s="159"/>
      <c r="C1337" s="280" t="s">
        <v>1862</v>
      </c>
      <c r="D1337" s="281"/>
      <c r="E1337" s="281"/>
      <c r="F1337" s="281"/>
      <c r="G1337" s="281"/>
      <c r="H1337" s="162"/>
      <c r="I1337" s="162"/>
      <c r="J1337" s="162"/>
      <c r="K1337" s="162"/>
      <c r="L1337" s="162"/>
      <c r="M1337" s="162"/>
      <c r="N1337" s="161"/>
      <c r="O1337" s="161"/>
      <c r="P1337" s="161"/>
      <c r="Q1337" s="161"/>
      <c r="R1337" s="162"/>
      <c r="S1337" s="162"/>
      <c r="T1337" s="162"/>
      <c r="U1337" s="162"/>
      <c r="V1337" s="162"/>
      <c r="W1337" s="162"/>
      <c r="X1337" s="162"/>
      <c r="Y1337" s="162"/>
      <c r="Z1337" s="151"/>
      <c r="AA1337" s="151"/>
      <c r="AB1337" s="151"/>
      <c r="AC1337" s="151"/>
      <c r="AD1337" s="151"/>
      <c r="AE1337" s="151"/>
      <c r="AF1337" s="151"/>
      <c r="AG1337" s="151" t="s">
        <v>344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3" x14ac:dyDescent="0.2">
      <c r="A1338" s="158"/>
      <c r="B1338" s="159"/>
      <c r="C1338" s="282" t="s">
        <v>859</v>
      </c>
      <c r="D1338" s="283"/>
      <c r="E1338" s="283"/>
      <c r="F1338" s="283"/>
      <c r="G1338" s="283"/>
      <c r="H1338" s="162"/>
      <c r="I1338" s="162"/>
      <c r="J1338" s="162"/>
      <c r="K1338" s="162"/>
      <c r="L1338" s="162"/>
      <c r="M1338" s="162"/>
      <c r="N1338" s="161"/>
      <c r="O1338" s="161"/>
      <c r="P1338" s="161"/>
      <c r="Q1338" s="161"/>
      <c r="R1338" s="162"/>
      <c r="S1338" s="162"/>
      <c r="T1338" s="162"/>
      <c r="U1338" s="162"/>
      <c r="V1338" s="162"/>
      <c r="W1338" s="162"/>
      <c r="X1338" s="162"/>
      <c r="Y1338" s="162"/>
      <c r="Z1338" s="151"/>
      <c r="AA1338" s="151"/>
      <c r="AB1338" s="151"/>
      <c r="AC1338" s="151"/>
      <c r="AD1338" s="151"/>
      <c r="AE1338" s="151"/>
      <c r="AF1338" s="151"/>
      <c r="AG1338" s="151" t="s">
        <v>344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2" x14ac:dyDescent="0.2">
      <c r="A1339" s="158"/>
      <c r="B1339" s="159"/>
      <c r="C1339" s="193" t="s">
        <v>1848</v>
      </c>
      <c r="D1339" s="164"/>
      <c r="E1339" s="165"/>
      <c r="F1339" s="162"/>
      <c r="G1339" s="162"/>
      <c r="H1339" s="162"/>
      <c r="I1339" s="162"/>
      <c r="J1339" s="162"/>
      <c r="K1339" s="162"/>
      <c r="L1339" s="162"/>
      <c r="M1339" s="162"/>
      <c r="N1339" s="161"/>
      <c r="O1339" s="161"/>
      <c r="P1339" s="161"/>
      <c r="Q1339" s="161"/>
      <c r="R1339" s="162"/>
      <c r="S1339" s="162"/>
      <c r="T1339" s="162"/>
      <c r="U1339" s="162"/>
      <c r="V1339" s="162"/>
      <c r="W1339" s="162"/>
      <c r="X1339" s="162"/>
      <c r="Y1339" s="162"/>
      <c r="Z1339" s="151"/>
      <c r="AA1339" s="151"/>
      <c r="AB1339" s="151"/>
      <c r="AC1339" s="151"/>
      <c r="AD1339" s="151"/>
      <c r="AE1339" s="151"/>
      <c r="AF1339" s="151"/>
      <c r="AG1339" s="151" t="s">
        <v>327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193" t="s">
        <v>1924</v>
      </c>
      <c r="D1340" s="164"/>
      <c r="E1340" s="165">
        <v>2.64</v>
      </c>
      <c r="F1340" s="162"/>
      <c r="G1340" s="162"/>
      <c r="H1340" s="162"/>
      <c r="I1340" s="162"/>
      <c r="J1340" s="162"/>
      <c r="K1340" s="162"/>
      <c r="L1340" s="162"/>
      <c r="M1340" s="162"/>
      <c r="N1340" s="161"/>
      <c r="O1340" s="161"/>
      <c r="P1340" s="161"/>
      <c r="Q1340" s="161"/>
      <c r="R1340" s="162"/>
      <c r="S1340" s="162"/>
      <c r="T1340" s="162"/>
      <c r="U1340" s="162"/>
      <c r="V1340" s="162"/>
      <c r="W1340" s="162"/>
      <c r="X1340" s="162"/>
      <c r="Y1340" s="162"/>
      <c r="Z1340" s="151"/>
      <c r="AA1340" s="151"/>
      <c r="AB1340" s="151"/>
      <c r="AC1340" s="151"/>
      <c r="AD1340" s="151"/>
      <c r="AE1340" s="151"/>
      <c r="AF1340" s="151"/>
      <c r="AG1340" s="151" t="s">
        <v>327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 x14ac:dyDescent="0.2">
      <c r="A1341" s="183">
        <v>174</v>
      </c>
      <c r="B1341" s="184" t="s">
        <v>1925</v>
      </c>
      <c r="C1341" s="192" t="s">
        <v>1926</v>
      </c>
      <c r="D1341" s="185" t="s">
        <v>318</v>
      </c>
      <c r="E1341" s="186">
        <v>7</v>
      </c>
      <c r="F1341" s="187"/>
      <c r="G1341" s="188">
        <f>ROUND(E1341*F1341,2)</f>
        <v>0</v>
      </c>
      <c r="H1341" s="187"/>
      <c r="I1341" s="188">
        <f>ROUND(E1341*H1341,2)</f>
        <v>0</v>
      </c>
      <c r="J1341" s="187"/>
      <c r="K1341" s="188">
        <f>ROUND(E1341*J1341,2)</f>
        <v>0</v>
      </c>
      <c r="L1341" s="188">
        <v>21</v>
      </c>
      <c r="M1341" s="188">
        <f>G1341*(1+L1341/100)</f>
        <v>0</v>
      </c>
      <c r="N1341" s="186">
        <v>0</v>
      </c>
      <c r="O1341" s="186">
        <f>ROUND(E1341*N1341,2)</f>
        <v>0</v>
      </c>
      <c r="P1341" s="186">
        <v>0</v>
      </c>
      <c r="Q1341" s="186">
        <f>ROUND(E1341*P1341,2)</f>
        <v>0</v>
      </c>
      <c r="R1341" s="188"/>
      <c r="S1341" s="188" t="s">
        <v>403</v>
      </c>
      <c r="T1341" s="189" t="s">
        <v>987</v>
      </c>
      <c r="U1341" s="162">
        <v>0</v>
      </c>
      <c r="V1341" s="162">
        <f>ROUND(E1341*U1341,2)</f>
        <v>0</v>
      </c>
      <c r="W1341" s="162"/>
      <c r="X1341" s="162" t="s">
        <v>321</v>
      </c>
      <c r="Y1341" s="162" t="s">
        <v>322</v>
      </c>
      <c r="Z1341" s="151"/>
      <c r="AA1341" s="151"/>
      <c r="AB1341" s="151"/>
      <c r="AC1341" s="151"/>
      <c r="AD1341" s="151"/>
      <c r="AE1341" s="151"/>
      <c r="AF1341" s="151"/>
      <c r="AG1341" s="151" t="s">
        <v>323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2" x14ac:dyDescent="0.2">
      <c r="A1342" s="158"/>
      <c r="B1342" s="159"/>
      <c r="C1342" s="280" t="s">
        <v>1927</v>
      </c>
      <c r="D1342" s="281"/>
      <c r="E1342" s="281"/>
      <c r="F1342" s="281"/>
      <c r="G1342" s="281"/>
      <c r="H1342" s="162"/>
      <c r="I1342" s="162"/>
      <c r="J1342" s="162"/>
      <c r="K1342" s="162"/>
      <c r="L1342" s="162"/>
      <c r="M1342" s="162"/>
      <c r="N1342" s="161"/>
      <c r="O1342" s="161"/>
      <c r="P1342" s="161"/>
      <c r="Q1342" s="161"/>
      <c r="R1342" s="162"/>
      <c r="S1342" s="162"/>
      <c r="T1342" s="162"/>
      <c r="U1342" s="162"/>
      <c r="V1342" s="162"/>
      <c r="W1342" s="162"/>
      <c r="X1342" s="162"/>
      <c r="Y1342" s="162"/>
      <c r="Z1342" s="151"/>
      <c r="AA1342" s="151"/>
      <c r="AB1342" s="151"/>
      <c r="AC1342" s="151"/>
      <c r="AD1342" s="151"/>
      <c r="AE1342" s="151"/>
      <c r="AF1342" s="151"/>
      <c r="AG1342" s="151" t="s">
        <v>344</v>
      </c>
      <c r="AH1342" s="151"/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ht="22.5" outlineLevel="3" x14ac:dyDescent="0.2">
      <c r="A1343" s="158"/>
      <c r="B1343" s="159"/>
      <c r="C1343" s="282" t="s">
        <v>1928</v>
      </c>
      <c r="D1343" s="283"/>
      <c r="E1343" s="283"/>
      <c r="F1343" s="283"/>
      <c r="G1343" s="283"/>
      <c r="H1343" s="162"/>
      <c r="I1343" s="162"/>
      <c r="J1343" s="162"/>
      <c r="K1343" s="162"/>
      <c r="L1343" s="162"/>
      <c r="M1343" s="162"/>
      <c r="N1343" s="161"/>
      <c r="O1343" s="161"/>
      <c r="P1343" s="161"/>
      <c r="Q1343" s="161"/>
      <c r="R1343" s="162"/>
      <c r="S1343" s="162"/>
      <c r="T1343" s="162"/>
      <c r="U1343" s="162"/>
      <c r="V1343" s="162"/>
      <c r="W1343" s="162"/>
      <c r="X1343" s="162"/>
      <c r="Y1343" s="162"/>
      <c r="Z1343" s="151"/>
      <c r="AA1343" s="151"/>
      <c r="AB1343" s="151"/>
      <c r="AC1343" s="151"/>
      <c r="AD1343" s="151"/>
      <c r="AE1343" s="151"/>
      <c r="AF1343" s="151"/>
      <c r="AG1343" s="151" t="s">
        <v>344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90" t="str">
        <f>C1343</f>
        <v>NEREZOVÁ SÍŤ BUDE OPLETENA NA NEREZOVÉ OBVODOVÉ LANO. LANO BUDE KOTVENO PŘÍMO DO BETONU POMOCÍ ŠROUBŮ S OKEM (M8)</v>
      </c>
      <c r="BB1343" s="151"/>
      <c r="BC1343" s="151"/>
      <c r="BD1343" s="151"/>
      <c r="BE1343" s="151"/>
      <c r="BF1343" s="151"/>
      <c r="BG1343" s="151"/>
      <c r="BH1343" s="151"/>
    </row>
    <row r="1344" spans="1:60" outlineLevel="3" x14ac:dyDescent="0.2">
      <c r="A1344" s="158"/>
      <c r="B1344" s="159"/>
      <c r="C1344" s="282" t="s">
        <v>1929</v>
      </c>
      <c r="D1344" s="283"/>
      <c r="E1344" s="283"/>
      <c r="F1344" s="283"/>
      <c r="G1344" s="283"/>
      <c r="H1344" s="162"/>
      <c r="I1344" s="162"/>
      <c r="J1344" s="162"/>
      <c r="K1344" s="162"/>
      <c r="L1344" s="162"/>
      <c r="M1344" s="162"/>
      <c r="N1344" s="161"/>
      <c r="O1344" s="161"/>
      <c r="P1344" s="161"/>
      <c r="Q1344" s="161"/>
      <c r="R1344" s="162"/>
      <c r="S1344" s="162"/>
      <c r="T1344" s="162"/>
      <c r="U1344" s="162"/>
      <c r="V1344" s="162"/>
      <c r="W1344" s="162"/>
      <c r="X1344" s="162"/>
      <c r="Y1344" s="162"/>
      <c r="Z1344" s="151"/>
      <c r="AA1344" s="151"/>
      <c r="AB1344" s="151"/>
      <c r="AC1344" s="151"/>
      <c r="AD1344" s="151"/>
      <c r="AE1344" s="151"/>
      <c r="AF1344" s="151"/>
      <c r="AG1344" s="151" t="s">
        <v>344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90" t="str">
        <f>C1344</f>
        <v>V DISTANCI 400 mm, KOTVENO POMOCÍ CHEM. KOTVY. V ROZÍCH UMÍSTĚNA ZÁVĚSNÁ MATICE (M10). PODROBNĚJI VIZ. TZ.</v>
      </c>
      <c r="BB1344" s="151"/>
      <c r="BC1344" s="151"/>
      <c r="BD1344" s="151"/>
      <c r="BE1344" s="151"/>
      <c r="BF1344" s="151"/>
      <c r="BG1344" s="151"/>
      <c r="BH1344" s="151"/>
    </row>
    <row r="1345" spans="1:60" outlineLevel="3" x14ac:dyDescent="0.2">
      <c r="A1345" s="158"/>
      <c r="B1345" s="159"/>
      <c r="C1345" s="282" t="s">
        <v>1930</v>
      </c>
      <c r="D1345" s="283"/>
      <c r="E1345" s="283"/>
      <c r="F1345" s="283"/>
      <c r="G1345" s="283"/>
      <c r="H1345" s="162"/>
      <c r="I1345" s="162"/>
      <c r="J1345" s="162"/>
      <c r="K1345" s="162"/>
      <c r="L1345" s="162"/>
      <c r="M1345" s="162"/>
      <c r="N1345" s="161"/>
      <c r="O1345" s="161"/>
      <c r="P1345" s="161"/>
      <c r="Q1345" s="161"/>
      <c r="R1345" s="162"/>
      <c r="S1345" s="162"/>
      <c r="T1345" s="162"/>
      <c r="U1345" s="162"/>
      <c r="V1345" s="162"/>
      <c r="W1345" s="162"/>
      <c r="X1345" s="162"/>
      <c r="Y1345" s="162"/>
      <c r="Z1345" s="151"/>
      <c r="AA1345" s="151"/>
      <c r="AB1345" s="151"/>
      <c r="AC1345" s="151"/>
      <c r="AD1345" s="151"/>
      <c r="AE1345" s="151"/>
      <c r="AF1345" s="151"/>
      <c r="AG1345" s="151" t="s">
        <v>344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3" x14ac:dyDescent="0.2">
      <c r="A1346" s="158"/>
      <c r="B1346" s="159"/>
      <c r="C1346" s="282" t="s">
        <v>859</v>
      </c>
      <c r="D1346" s="283"/>
      <c r="E1346" s="283"/>
      <c r="F1346" s="283"/>
      <c r="G1346" s="283"/>
      <c r="H1346" s="162"/>
      <c r="I1346" s="162"/>
      <c r="J1346" s="162"/>
      <c r="K1346" s="162"/>
      <c r="L1346" s="162"/>
      <c r="M1346" s="162"/>
      <c r="N1346" s="161"/>
      <c r="O1346" s="161"/>
      <c r="P1346" s="161"/>
      <c r="Q1346" s="161"/>
      <c r="R1346" s="162"/>
      <c r="S1346" s="162"/>
      <c r="T1346" s="162"/>
      <c r="U1346" s="162"/>
      <c r="V1346" s="162"/>
      <c r="W1346" s="162"/>
      <c r="X1346" s="162"/>
      <c r="Y1346" s="162"/>
      <c r="Z1346" s="151"/>
      <c r="AA1346" s="151"/>
      <c r="AB1346" s="151"/>
      <c r="AC1346" s="151"/>
      <c r="AD1346" s="151"/>
      <c r="AE1346" s="151"/>
      <c r="AF1346" s="151"/>
      <c r="AG1346" s="151" t="s">
        <v>344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2" x14ac:dyDescent="0.2">
      <c r="A1347" s="158"/>
      <c r="B1347" s="159"/>
      <c r="C1347" s="193" t="s">
        <v>1848</v>
      </c>
      <c r="D1347" s="164"/>
      <c r="E1347" s="165"/>
      <c r="F1347" s="162"/>
      <c r="G1347" s="162"/>
      <c r="H1347" s="162"/>
      <c r="I1347" s="162"/>
      <c r="J1347" s="162"/>
      <c r="K1347" s="162"/>
      <c r="L1347" s="162"/>
      <c r="M1347" s="162"/>
      <c r="N1347" s="161"/>
      <c r="O1347" s="161"/>
      <c r="P1347" s="161"/>
      <c r="Q1347" s="161"/>
      <c r="R1347" s="162"/>
      <c r="S1347" s="162"/>
      <c r="T1347" s="162"/>
      <c r="U1347" s="162"/>
      <c r="V1347" s="162"/>
      <c r="W1347" s="162"/>
      <c r="X1347" s="162"/>
      <c r="Y1347" s="162"/>
      <c r="Z1347" s="151"/>
      <c r="AA1347" s="151"/>
      <c r="AB1347" s="151"/>
      <c r="AC1347" s="151"/>
      <c r="AD1347" s="151"/>
      <c r="AE1347" s="151"/>
      <c r="AF1347" s="151"/>
      <c r="AG1347" s="151" t="s">
        <v>327</v>
      </c>
      <c r="AH1347" s="151">
        <v>0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193" t="s">
        <v>1931</v>
      </c>
      <c r="D1348" s="164"/>
      <c r="E1348" s="165">
        <v>7</v>
      </c>
      <c r="F1348" s="162"/>
      <c r="G1348" s="162"/>
      <c r="H1348" s="162"/>
      <c r="I1348" s="162"/>
      <c r="J1348" s="162"/>
      <c r="K1348" s="162"/>
      <c r="L1348" s="162"/>
      <c r="M1348" s="162"/>
      <c r="N1348" s="161"/>
      <c r="O1348" s="161"/>
      <c r="P1348" s="161"/>
      <c r="Q1348" s="161"/>
      <c r="R1348" s="162"/>
      <c r="S1348" s="162"/>
      <c r="T1348" s="162"/>
      <c r="U1348" s="162"/>
      <c r="V1348" s="162"/>
      <c r="W1348" s="162"/>
      <c r="X1348" s="162"/>
      <c r="Y1348" s="162"/>
      <c r="Z1348" s="151"/>
      <c r="AA1348" s="151"/>
      <c r="AB1348" s="151"/>
      <c r="AC1348" s="151"/>
      <c r="AD1348" s="151"/>
      <c r="AE1348" s="151"/>
      <c r="AF1348" s="151"/>
      <c r="AG1348" s="151" t="s">
        <v>327</v>
      </c>
      <c r="AH1348" s="151">
        <v>0</v>
      </c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 x14ac:dyDescent="0.2">
      <c r="A1349" s="183">
        <v>175</v>
      </c>
      <c r="B1349" s="184" t="s">
        <v>1932</v>
      </c>
      <c r="C1349" s="192" t="s">
        <v>1933</v>
      </c>
      <c r="D1349" s="185" t="s">
        <v>318</v>
      </c>
      <c r="E1349" s="186">
        <v>1</v>
      </c>
      <c r="F1349" s="187"/>
      <c r="G1349" s="188">
        <f>ROUND(E1349*F1349,2)</f>
        <v>0</v>
      </c>
      <c r="H1349" s="187"/>
      <c r="I1349" s="188">
        <f>ROUND(E1349*H1349,2)</f>
        <v>0</v>
      </c>
      <c r="J1349" s="187"/>
      <c r="K1349" s="188">
        <f>ROUND(E1349*J1349,2)</f>
        <v>0</v>
      </c>
      <c r="L1349" s="188">
        <v>21</v>
      </c>
      <c r="M1349" s="188">
        <f>G1349*(1+L1349/100)</f>
        <v>0</v>
      </c>
      <c r="N1349" s="186">
        <v>0</v>
      </c>
      <c r="O1349" s="186">
        <f>ROUND(E1349*N1349,2)</f>
        <v>0</v>
      </c>
      <c r="P1349" s="186">
        <v>0</v>
      </c>
      <c r="Q1349" s="186">
        <f>ROUND(E1349*P1349,2)</f>
        <v>0</v>
      </c>
      <c r="R1349" s="188"/>
      <c r="S1349" s="188" t="s">
        <v>403</v>
      </c>
      <c r="T1349" s="189" t="s">
        <v>987</v>
      </c>
      <c r="U1349" s="162">
        <v>0</v>
      </c>
      <c r="V1349" s="162">
        <f>ROUND(E1349*U1349,2)</f>
        <v>0</v>
      </c>
      <c r="W1349" s="162"/>
      <c r="X1349" s="162" t="s">
        <v>321</v>
      </c>
      <c r="Y1349" s="162" t="s">
        <v>322</v>
      </c>
      <c r="Z1349" s="151"/>
      <c r="AA1349" s="151"/>
      <c r="AB1349" s="151"/>
      <c r="AC1349" s="151"/>
      <c r="AD1349" s="151"/>
      <c r="AE1349" s="151"/>
      <c r="AF1349" s="151"/>
      <c r="AG1349" s="151" t="s">
        <v>323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2" x14ac:dyDescent="0.2">
      <c r="A1350" s="158"/>
      <c r="B1350" s="159"/>
      <c r="C1350" s="280" t="s">
        <v>1927</v>
      </c>
      <c r="D1350" s="281"/>
      <c r="E1350" s="281"/>
      <c r="F1350" s="281"/>
      <c r="G1350" s="281"/>
      <c r="H1350" s="162"/>
      <c r="I1350" s="162"/>
      <c r="J1350" s="162"/>
      <c r="K1350" s="162"/>
      <c r="L1350" s="162"/>
      <c r="M1350" s="162"/>
      <c r="N1350" s="161"/>
      <c r="O1350" s="161"/>
      <c r="P1350" s="161"/>
      <c r="Q1350" s="161"/>
      <c r="R1350" s="162"/>
      <c r="S1350" s="162"/>
      <c r="T1350" s="162"/>
      <c r="U1350" s="162"/>
      <c r="V1350" s="162"/>
      <c r="W1350" s="162"/>
      <c r="X1350" s="162"/>
      <c r="Y1350" s="162"/>
      <c r="Z1350" s="151"/>
      <c r="AA1350" s="151"/>
      <c r="AB1350" s="151"/>
      <c r="AC1350" s="151"/>
      <c r="AD1350" s="151"/>
      <c r="AE1350" s="151"/>
      <c r="AF1350" s="151"/>
      <c r="AG1350" s="151" t="s">
        <v>344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ht="22.5" outlineLevel="3" x14ac:dyDescent="0.2">
      <c r="A1351" s="158"/>
      <c r="B1351" s="159"/>
      <c r="C1351" s="282" t="s">
        <v>1928</v>
      </c>
      <c r="D1351" s="283"/>
      <c r="E1351" s="283"/>
      <c r="F1351" s="283"/>
      <c r="G1351" s="283"/>
      <c r="H1351" s="162"/>
      <c r="I1351" s="162"/>
      <c r="J1351" s="162"/>
      <c r="K1351" s="162"/>
      <c r="L1351" s="162"/>
      <c r="M1351" s="162"/>
      <c r="N1351" s="161"/>
      <c r="O1351" s="161"/>
      <c r="P1351" s="161"/>
      <c r="Q1351" s="161"/>
      <c r="R1351" s="162"/>
      <c r="S1351" s="162"/>
      <c r="T1351" s="162"/>
      <c r="U1351" s="162"/>
      <c r="V1351" s="162"/>
      <c r="W1351" s="162"/>
      <c r="X1351" s="162"/>
      <c r="Y1351" s="162"/>
      <c r="Z1351" s="151"/>
      <c r="AA1351" s="151"/>
      <c r="AB1351" s="151"/>
      <c r="AC1351" s="151"/>
      <c r="AD1351" s="151"/>
      <c r="AE1351" s="151"/>
      <c r="AF1351" s="151"/>
      <c r="AG1351" s="151" t="s">
        <v>344</v>
      </c>
      <c r="AH1351" s="151"/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90" t="str">
        <f>C1351</f>
        <v>NEREZOVÁ SÍŤ BUDE OPLETENA NA NEREZOVÉ OBVODOVÉ LANO. LANO BUDE KOTVENO PŘÍMO DO BETONU POMOCÍ ŠROUBŮ S OKEM (M8)</v>
      </c>
      <c r="BB1351" s="151"/>
      <c r="BC1351" s="151"/>
      <c r="BD1351" s="151"/>
      <c r="BE1351" s="151"/>
      <c r="BF1351" s="151"/>
      <c r="BG1351" s="151"/>
      <c r="BH1351" s="151"/>
    </row>
    <row r="1352" spans="1:60" outlineLevel="3" x14ac:dyDescent="0.2">
      <c r="A1352" s="158"/>
      <c r="B1352" s="159"/>
      <c r="C1352" s="282" t="s">
        <v>1929</v>
      </c>
      <c r="D1352" s="283"/>
      <c r="E1352" s="283"/>
      <c r="F1352" s="283"/>
      <c r="G1352" s="283"/>
      <c r="H1352" s="162"/>
      <c r="I1352" s="162"/>
      <c r="J1352" s="162"/>
      <c r="K1352" s="162"/>
      <c r="L1352" s="162"/>
      <c r="M1352" s="162"/>
      <c r="N1352" s="161"/>
      <c r="O1352" s="161"/>
      <c r="P1352" s="161"/>
      <c r="Q1352" s="161"/>
      <c r="R1352" s="162"/>
      <c r="S1352" s="162"/>
      <c r="T1352" s="162"/>
      <c r="U1352" s="162"/>
      <c r="V1352" s="162"/>
      <c r="W1352" s="162"/>
      <c r="X1352" s="162"/>
      <c r="Y1352" s="162"/>
      <c r="Z1352" s="151"/>
      <c r="AA1352" s="151"/>
      <c r="AB1352" s="151"/>
      <c r="AC1352" s="151"/>
      <c r="AD1352" s="151"/>
      <c r="AE1352" s="151"/>
      <c r="AF1352" s="151"/>
      <c r="AG1352" s="151" t="s">
        <v>344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90" t="str">
        <f>C1352</f>
        <v>V DISTANCI 400 mm, KOTVENO POMOCÍ CHEM. KOTVY. V ROZÍCH UMÍSTĚNA ZÁVĚSNÁ MATICE (M10). PODROBNĚJI VIZ. TZ.</v>
      </c>
      <c r="BB1352" s="151"/>
      <c r="BC1352" s="151"/>
      <c r="BD1352" s="151"/>
      <c r="BE1352" s="151"/>
      <c r="BF1352" s="151"/>
      <c r="BG1352" s="151"/>
      <c r="BH1352" s="151"/>
    </row>
    <row r="1353" spans="1:60" outlineLevel="3" x14ac:dyDescent="0.2">
      <c r="A1353" s="158"/>
      <c r="B1353" s="159"/>
      <c r="C1353" s="282" t="s">
        <v>1930</v>
      </c>
      <c r="D1353" s="283"/>
      <c r="E1353" s="283"/>
      <c r="F1353" s="283"/>
      <c r="G1353" s="283"/>
      <c r="H1353" s="162"/>
      <c r="I1353" s="162"/>
      <c r="J1353" s="162"/>
      <c r="K1353" s="162"/>
      <c r="L1353" s="162"/>
      <c r="M1353" s="162"/>
      <c r="N1353" s="161"/>
      <c r="O1353" s="161"/>
      <c r="P1353" s="161"/>
      <c r="Q1353" s="161"/>
      <c r="R1353" s="162"/>
      <c r="S1353" s="162"/>
      <c r="T1353" s="162"/>
      <c r="U1353" s="162"/>
      <c r="V1353" s="162"/>
      <c r="W1353" s="162"/>
      <c r="X1353" s="162"/>
      <c r="Y1353" s="162"/>
      <c r="Z1353" s="151"/>
      <c r="AA1353" s="151"/>
      <c r="AB1353" s="151"/>
      <c r="AC1353" s="151"/>
      <c r="AD1353" s="151"/>
      <c r="AE1353" s="151"/>
      <c r="AF1353" s="151"/>
      <c r="AG1353" s="151" t="s">
        <v>344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3" x14ac:dyDescent="0.2">
      <c r="A1354" s="158"/>
      <c r="B1354" s="159"/>
      <c r="C1354" s="282" t="s">
        <v>859</v>
      </c>
      <c r="D1354" s="283"/>
      <c r="E1354" s="283"/>
      <c r="F1354" s="283"/>
      <c r="G1354" s="283"/>
      <c r="H1354" s="162"/>
      <c r="I1354" s="162"/>
      <c r="J1354" s="162"/>
      <c r="K1354" s="162"/>
      <c r="L1354" s="162"/>
      <c r="M1354" s="162"/>
      <c r="N1354" s="161"/>
      <c r="O1354" s="161"/>
      <c r="P1354" s="161"/>
      <c r="Q1354" s="161"/>
      <c r="R1354" s="162"/>
      <c r="S1354" s="162"/>
      <c r="T1354" s="162"/>
      <c r="U1354" s="162"/>
      <c r="V1354" s="162"/>
      <c r="W1354" s="162"/>
      <c r="X1354" s="162"/>
      <c r="Y1354" s="162"/>
      <c r="Z1354" s="151"/>
      <c r="AA1354" s="151"/>
      <c r="AB1354" s="151"/>
      <c r="AC1354" s="151"/>
      <c r="AD1354" s="151"/>
      <c r="AE1354" s="151"/>
      <c r="AF1354" s="151"/>
      <c r="AG1354" s="151" t="s">
        <v>344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2" x14ac:dyDescent="0.2">
      <c r="A1355" s="158"/>
      <c r="B1355" s="159"/>
      <c r="C1355" s="193" t="s">
        <v>1848</v>
      </c>
      <c r="D1355" s="164"/>
      <c r="E1355" s="165"/>
      <c r="F1355" s="162"/>
      <c r="G1355" s="162"/>
      <c r="H1355" s="162"/>
      <c r="I1355" s="162"/>
      <c r="J1355" s="162"/>
      <c r="K1355" s="162"/>
      <c r="L1355" s="162"/>
      <c r="M1355" s="162"/>
      <c r="N1355" s="161"/>
      <c r="O1355" s="161"/>
      <c r="P1355" s="161"/>
      <c r="Q1355" s="161"/>
      <c r="R1355" s="162"/>
      <c r="S1355" s="162"/>
      <c r="T1355" s="162"/>
      <c r="U1355" s="162"/>
      <c r="V1355" s="162"/>
      <c r="W1355" s="162"/>
      <c r="X1355" s="162"/>
      <c r="Y1355" s="162"/>
      <c r="Z1355" s="151"/>
      <c r="AA1355" s="151"/>
      <c r="AB1355" s="151"/>
      <c r="AC1355" s="151"/>
      <c r="AD1355" s="151"/>
      <c r="AE1355" s="151"/>
      <c r="AF1355" s="151"/>
      <c r="AG1355" s="151" t="s">
        <v>327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193" t="s">
        <v>328</v>
      </c>
      <c r="D1356" s="164"/>
      <c r="E1356" s="165">
        <v>1</v>
      </c>
      <c r="F1356" s="162"/>
      <c r="G1356" s="162"/>
      <c r="H1356" s="162"/>
      <c r="I1356" s="162"/>
      <c r="J1356" s="162"/>
      <c r="K1356" s="162"/>
      <c r="L1356" s="162"/>
      <c r="M1356" s="162"/>
      <c r="N1356" s="161"/>
      <c r="O1356" s="161"/>
      <c r="P1356" s="161"/>
      <c r="Q1356" s="161"/>
      <c r="R1356" s="162"/>
      <c r="S1356" s="162"/>
      <c r="T1356" s="162"/>
      <c r="U1356" s="162"/>
      <c r="V1356" s="162"/>
      <c r="W1356" s="162"/>
      <c r="X1356" s="162"/>
      <c r="Y1356" s="162"/>
      <c r="Z1356" s="151"/>
      <c r="AA1356" s="151"/>
      <c r="AB1356" s="151"/>
      <c r="AC1356" s="151"/>
      <c r="AD1356" s="151"/>
      <c r="AE1356" s="151"/>
      <c r="AF1356" s="151"/>
      <c r="AG1356" s="151" t="s">
        <v>327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 x14ac:dyDescent="0.2">
      <c r="A1357" s="183">
        <v>176</v>
      </c>
      <c r="B1357" s="184" t="s">
        <v>1934</v>
      </c>
      <c r="C1357" s="192" t="s">
        <v>1935</v>
      </c>
      <c r="D1357" s="185" t="s">
        <v>318</v>
      </c>
      <c r="E1357" s="186">
        <v>2</v>
      </c>
      <c r="F1357" s="187"/>
      <c r="G1357" s="188">
        <f>ROUND(E1357*F1357,2)</f>
        <v>0</v>
      </c>
      <c r="H1357" s="187"/>
      <c r="I1357" s="188">
        <f>ROUND(E1357*H1357,2)</f>
        <v>0</v>
      </c>
      <c r="J1357" s="187"/>
      <c r="K1357" s="188">
        <f>ROUND(E1357*J1357,2)</f>
        <v>0</v>
      </c>
      <c r="L1357" s="188">
        <v>21</v>
      </c>
      <c r="M1357" s="188">
        <f>G1357*(1+L1357/100)</f>
        <v>0</v>
      </c>
      <c r="N1357" s="186">
        <v>0</v>
      </c>
      <c r="O1357" s="186">
        <f>ROUND(E1357*N1357,2)</f>
        <v>0</v>
      </c>
      <c r="P1357" s="186">
        <v>0</v>
      </c>
      <c r="Q1357" s="186">
        <f>ROUND(E1357*P1357,2)</f>
        <v>0</v>
      </c>
      <c r="R1357" s="188"/>
      <c r="S1357" s="188" t="s">
        <v>403</v>
      </c>
      <c r="T1357" s="189" t="s">
        <v>987</v>
      </c>
      <c r="U1357" s="162">
        <v>0</v>
      </c>
      <c r="V1357" s="162">
        <f>ROUND(E1357*U1357,2)</f>
        <v>0</v>
      </c>
      <c r="W1357" s="162"/>
      <c r="X1357" s="162" t="s">
        <v>321</v>
      </c>
      <c r="Y1357" s="162" t="s">
        <v>322</v>
      </c>
      <c r="Z1357" s="151"/>
      <c r="AA1357" s="151"/>
      <c r="AB1357" s="151"/>
      <c r="AC1357" s="151"/>
      <c r="AD1357" s="151"/>
      <c r="AE1357" s="151"/>
      <c r="AF1357" s="151"/>
      <c r="AG1357" s="151" t="s">
        <v>323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2" x14ac:dyDescent="0.2">
      <c r="A1358" s="158"/>
      <c r="B1358" s="159"/>
      <c r="C1358" s="280" t="s">
        <v>1927</v>
      </c>
      <c r="D1358" s="281"/>
      <c r="E1358" s="281"/>
      <c r="F1358" s="281"/>
      <c r="G1358" s="281"/>
      <c r="H1358" s="162"/>
      <c r="I1358" s="162"/>
      <c r="J1358" s="162"/>
      <c r="K1358" s="162"/>
      <c r="L1358" s="162"/>
      <c r="M1358" s="162"/>
      <c r="N1358" s="161"/>
      <c r="O1358" s="161"/>
      <c r="P1358" s="161"/>
      <c r="Q1358" s="161"/>
      <c r="R1358" s="162"/>
      <c r="S1358" s="162"/>
      <c r="T1358" s="162"/>
      <c r="U1358" s="162"/>
      <c r="V1358" s="162"/>
      <c r="W1358" s="162"/>
      <c r="X1358" s="162"/>
      <c r="Y1358" s="162"/>
      <c r="Z1358" s="151"/>
      <c r="AA1358" s="151"/>
      <c r="AB1358" s="151"/>
      <c r="AC1358" s="151"/>
      <c r="AD1358" s="151"/>
      <c r="AE1358" s="151"/>
      <c r="AF1358" s="151"/>
      <c r="AG1358" s="151" t="s">
        <v>344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ht="22.5" outlineLevel="3" x14ac:dyDescent="0.2">
      <c r="A1359" s="158"/>
      <c r="B1359" s="159"/>
      <c r="C1359" s="282" t="s">
        <v>1928</v>
      </c>
      <c r="D1359" s="283"/>
      <c r="E1359" s="283"/>
      <c r="F1359" s="283"/>
      <c r="G1359" s="283"/>
      <c r="H1359" s="162"/>
      <c r="I1359" s="162"/>
      <c r="J1359" s="162"/>
      <c r="K1359" s="162"/>
      <c r="L1359" s="162"/>
      <c r="M1359" s="162"/>
      <c r="N1359" s="161"/>
      <c r="O1359" s="161"/>
      <c r="P1359" s="161"/>
      <c r="Q1359" s="161"/>
      <c r="R1359" s="162"/>
      <c r="S1359" s="162"/>
      <c r="T1359" s="162"/>
      <c r="U1359" s="162"/>
      <c r="V1359" s="162"/>
      <c r="W1359" s="162"/>
      <c r="X1359" s="162"/>
      <c r="Y1359" s="162"/>
      <c r="Z1359" s="151"/>
      <c r="AA1359" s="151"/>
      <c r="AB1359" s="151"/>
      <c r="AC1359" s="151"/>
      <c r="AD1359" s="151"/>
      <c r="AE1359" s="151"/>
      <c r="AF1359" s="151"/>
      <c r="AG1359" s="151" t="s">
        <v>344</v>
      </c>
      <c r="AH1359" s="151"/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90" t="str">
        <f>C1359</f>
        <v>NEREZOVÁ SÍŤ BUDE OPLETENA NA NEREZOVÉ OBVODOVÉ LANO. LANO BUDE KOTVENO PŘÍMO DO BETONU POMOCÍ ŠROUBŮ S OKEM (M8)</v>
      </c>
      <c r="BB1359" s="151"/>
      <c r="BC1359" s="151"/>
      <c r="BD1359" s="151"/>
      <c r="BE1359" s="151"/>
      <c r="BF1359" s="151"/>
      <c r="BG1359" s="151"/>
      <c r="BH1359" s="151"/>
    </row>
    <row r="1360" spans="1:60" outlineLevel="3" x14ac:dyDescent="0.2">
      <c r="A1360" s="158"/>
      <c r="B1360" s="159"/>
      <c r="C1360" s="282" t="s">
        <v>1929</v>
      </c>
      <c r="D1360" s="283"/>
      <c r="E1360" s="283"/>
      <c r="F1360" s="283"/>
      <c r="G1360" s="283"/>
      <c r="H1360" s="162"/>
      <c r="I1360" s="162"/>
      <c r="J1360" s="162"/>
      <c r="K1360" s="162"/>
      <c r="L1360" s="162"/>
      <c r="M1360" s="162"/>
      <c r="N1360" s="161"/>
      <c r="O1360" s="161"/>
      <c r="P1360" s="161"/>
      <c r="Q1360" s="161"/>
      <c r="R1360" s="162"/>
      <c r="S1360" s="162"/>
      <c r="T1360" s="162"/>
      <c r="U1360" s="162"/>
      <c r="V1360" s="162"/>
      <c r="W1360" s="162"/>
      <c r="X1360" s="162"/>
      <c r="Y1360" s="162"/>
      <c r="Z1360" s="151"/>
      <c r="AA1360" s="151"/>
      <c r="AB1360" s="151"/>
      <c r="AC1360" s="151"/>
      <c r="AD1360" s="151"/>
      <c r="AE1360" s="151"/>
      <c r="AF1360" s="151"/>
      <c r="AG1360" s="151" t="s">
        <v>344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90" t="str">
        <f>C1360</f>
        <v>V DISTANCI 400 mm, KOTVENO POMOCÍ CHEM. KOTVY. V ROZÍCH UMÍSTĚNA ZÁVĚSNÁ MATICE (M10). PODROBNĚJI VIZ. TZ.</v>
      </c>
      <c r="BB1360" s="151"/>
      <c r="BC1360" s="151"/>
      <c r="BD1360" s="151"/>
      <c r="BE1360" s="151"/>
      <c r="BF1360" s="151"/>
      <c r="BG1360" s="151"/>
      <c r="BH1360" s="151"/>
    </row>
    <row r="1361" spans="1:60" outlineLevel="3" x14ac:dyDescent="0.2">
      <c r="A1361" s="158"/>
      <c r="B1361" s="159"/>
      <c r="C1361" s="282" t="s">
        <v>1930</v>
      </c>
      <c r="D1361" s="283"/>
      <c r="E1361" s="283"/>
      <c r="F1361" s="283"/>
      <c r="G1361" s="283"/>
      <c r="H1361" s="162"/>
      <c r="I1361" s="162"/>
      <c r="J1361" s="162"/>
      <c r="K1361" s="162"/>
      <c r="L1361" s="162"/>
      <c r="M1361" s="162"/>
      <c r="N1361" s="161"/>
      <c r="O1361" s="161"/>
      <c r="P1361" s="161"/>
      <c r="Q1361" s="161"/>
      <c r="R1361" s="162"/>
      <c r="S1361" s="162"/>
      <c r="T1361" s="162"/>
      <c r="U1361" s="162"/>
      <c r="V1361" s="162"/>
      <c r="W1361" s="162"/>
      <c r="X1361" s="162"/>
      <c r="Y1361" s="162"/>
      <c r="Z1361" s="151"/>
      <c r="AA1361" s="151"/>
      <c r="AB1361" s="151"/>
      <c r="AC1361" s="151"/>
      <c r="AD1361" s="151"/>
      <c r="AE1361" s="151"/>
      <c r="AF1361" s="151"/>
      <c r="AG1361" s="151" t="s">
        <v>344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3" x14ac:dyDescent="0.2">
      <c r="A1362" s="158"/>
      <c r="B1362" s="159"/>
      <c r="C1362" s="282" t="s">
        <v>859</v>
      </c>
      <c r="D1362" s="283"/>
      <c r="E1362" s="283"/>
      <c r="F1362" s="283"/>
      <c r="G1362" s="283"/>
      <c r="H1362" s="162"/>
      <c r="I1362" s="162"/>
      <c r="J1362" s="162"/>
      <c r="K1362" s="162"/>
      <c r="L1362" s="162"/>
      <c r="M1362" s="162"/>
      <c r="N1362" s="161"/>
      <c r="O1362" s="161"/>
      <c r="P1362" s="161"/>
      <c r="Q1362" s="161"/>
      <c r="R1362" s="162"/>
      <c r="S1362" s="162"/>
      <c r="T1362" s="162"/>
      <c r="U1362" s="162"/>
      <c r="V1362" s="162"/>
      <c r="W1362" s="162"/>
      <c r="X1362" s="162"/>
      <c r="Y1362" s="162"/>
      <c r="Z1362" s="151"/>
      <c r="AA1362" s="151"/>
      <c r="AB1362" s="151"/>
      <c r="AC1362" s="151"/>
      <c r="AD1362" s="151"/>
      <c r="AE1362" s="151"/>
      <c r="AF1362" s="151"/>
      <c r="AG1362" s="151" t="s">
        <v>344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2" x14ac:dyDescent="0.2">
      <c r="A1363" s="158"/>
      <c r="B1363" s="159"/>
      <c r="C1363" s="193" t="s">
        <v>1848</v>
      </c>
      <c r="D1363" s="164"/>
      <c r="E1363" s="165"/>
      <c r="F1363" s="162"/>
      <c r="G1363" s="162"/>
      <c r="H1363" s="162"/>
      <c r="I1363" s="162"/>
      <c r="J1363" s="162"/>
      <c r="K1363" s="162"/>
      <c r="L1363" s="162"/>
      <c r="M1363" s="162"/>
      <c r="N1363" s="161"/>
      <c r="O1363" s="161"/>
      <c r="P1363" s="161"/>
      <c r="Q1363" s="161"/>
      <c r="R1363" s="162"/>
      <c r="S1363" s="162"/>
      <c r="T1363" s="162"/>
      <c r="U1363" s="162"/>
      <c r="V1363" s="162"/>
      <c r="W1363" s="162"/>
      <c r="X1363" s="162"/>
      <c r="Y1363" s="162"/>
      <c r="Z1363" s="151"/>
      <c r="AA1363" s="151"/>
      <c r="AB1363" s="151"/>
      <c r="AC1363" s="151"/>
      <c r="AD1363" s="151"/>
      <c r="AE1363" s="151"/>
      <c r="AF1363" s="151"/>
      <c r="AG1363" s="151" t="s">
        <v>327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193" t="s">
        <v>1295</v>
      </c>
      <c r="D1364" s="164"/>
      <c r="E1364" s="165">
        <v>2</v>
      </c>
      <c r="F1364" s="162"/>
      <c r="G1364" s="162"/>
      <c r="H1364" s="162"/>
      <c r="I1364" s="162"/>
      <c r="J1364" s="162"/>
      <c r="K1364" s="162"/>
      <c r="L1364" s="162"/>
      <c r="M1364" s="162"/>
      <c r="N1364" s="161"/>
      <c r="O1364" s="161"/>
      <c r="P1364" s="161"/>
      <c r="Q1364" s="161"/>
      <c r="R1364" s="162"/>
      <c r="S1364" s="162"/>
      <c r="T1364" s="162"/>
      <c r="U1364" s="162"/>
      <c r="V1364" s="162"/>
      <c r="W1364" s="162"/>
      <c r="X1364" s="162"/>
      <c r="Y1364" s="162"/>
      <c r="Z1364" s="151"/>
      <c r="AA1364" s="151"/>
      <c r="AB1364" s="151"/>
      <c r="AC1364" s="151"/>
      <c r="AD1364" s="151"/>
      <c r="AE1364" s="151"/>
      <c r="AF1364" s="151"/>
      <c r="AG1364" s="151" t="s">
        <v>327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 x14ac:dyDescent="0.2">
      <c r="A1365" s="183">
        <v>177</v>
      </c>
      <c r="B1365" s="184" t="s">
        <v>1936</v>
      </c>
      <c r="C1365" s="192" t="s">
        <v>1937</v>
      </c>
      <c r="D1365" s="185" t="s">
        <v>318</v>
      </c>
      <c r="E1365" s="186">
        <v>1</v>
      </c>
      <c r="F1365" s="187"/>
      <c r="G1365" s="188">
        <f>ROUND(E1365*F1365,2)</f>
        <v>0</v>
      </c>
      <c r="H1365" s="187"/>
      <c r="I1365" s="188">
        <f>ROUND(E1365*H1365,2)</f>
        <v>0</v>
      </c>
      <c r="J1365" s="187"/>
      <c r="K1365" s="188">
        <f>ROUND(E1365*J1365,2)</f>
        <v>0</v>
      </c>
      <c r="L1365" s="188">
        <v>21</v>
      </c>
      <c r="M1365" s="188">
        <f>G1365*(1+L1365/100)</f>
        <v>0</v>
      </c>
      <c r="N1365" s="186">
        <v>0</v>
      </c>
      <c r="O1365" s="186">
        <f>ROUND(E1365*N1365,2)</f>
        <v>0</v>
      </c>
      <c r="P1365" s="186">
        <v>0</v>
      </c>
      <c r="Q1365" s="186">
        <f>ROUND(E1365*P1365,2)</f>
        <v>0</v>
      </c>
      <c r="R1365" s="188"/>
      <c r="S1365" s="188" t="s">
        <v>403</v>
      </c>
      <c r="T1365" s="189" t="s">
        <v>987</v>
      </c>
      <c r="U1365" s="162">
        <v>0</v>
      </c>
      <c r="V1365" s="162">
        <f>ROUND(E1365*U1365,2)</f>
        <v>0</v>
      </c>
      <c r="W1365" s="162"/>
      <c r="X1365" s="162" t="s">
        <v>321</v>
      </c>
      <c r="Y1365" s="162" t="s">
        <v>322</v>
      </c>
      <c r="Z1365" s="151"/>
      <c r="AA1365" s="151"/>
      <c r="AB1365" s="151"/>
      <c r="AC1365" s="151"/>
      <c r="AD1365" s="151"/>
      <c r="AE1365" s="151"/>
      <c r="AF1365" s="151"/>
      <c r="AG1365" s="151" t="s">
        <v>323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2" x14ac:dyDescent="0.2">
      <c r="A1366" s="158"/>
      <c r="B1366" s="159"/>
      <c r="C1366" s="280" t="s">
        <v>1927</v>
      </c>
      <c r="D1366" s="281"/>
      <c r="E1366" s="281"/>
      <c r="F1366" s="281"/>
      <c r="G1366" s="281"/>
      <c r="H1366" s="162"/>
      <c r="I1366" s="162"/>
      <c r="J1366" s="162"/>
      <c r="K1366" s="162"/>
      <c r="L1366" s="162"/>
      <c r="M1366" s="162"/>
      <c r="N1366" s="161"/>
      <c r="O1366" s="161"/>
      <c r="P1366" s="161"/>
      <c r="Q1366" s="161"/>
      <c r="R1366" s="162"/>
      <c r="S1366" s="162"/>
      <c r="T1366" s="162"/>
      <c r="U1366" s="162"/>
      <c r="V1366" s="162"/>
      <c r="W1366" s="162"/>
      <c r="X1366" s="162"/>
      <c r="Y1366" s="162"/>
      <c r="Z1366" s="151"/>
      <c r="AA1366" s="151"/>
      <c r="AB1366" s="151"/>
      <c r="AC1366" s="151"/>
      <c r="AD1366" s="151"/>
      <c r="AE1366" s="151"/>
      <c r="AF1366" s="151"/>
      <c r="AG1366" s="151" t="s">
        <v>344</v>
      </c>
      <c r="AH1366" s="151"/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3" x14ac:dyDescent="0.2">
      <c r="A1367" s="158"/>
      <c r="B1367" s="159"/>
      <c r="C1367" s="282" t="s">
        <v>1928</v>
      </c>
      <c r="D1367" s="283"/>
      <c r="E1367" s="283"/>
      <c r="F1367" s="283"/>
      <c r="G1367" s="283"/>
      <c r="H1367" s="162"/>
      <c r="I1367" s="162"/>
      <c r="J1367" s="162"/>
      <c r="K1367" s="162"/>
      <c r="L1367" s="162"/>
      <c r="M1367" s="162"/>
      <c r="N1367" s="161"/>
      <c r="O1367" s="161"/>
      <c r="P1367" s="161"/>
      <c r="Q1367" s="161"/>
      <c r="R1367" s="162"/>
      <c r="S1367" s="162"/>
      <c r="T1367" s="162"/>
      <c r="U1367" s="162"/>
      <c r="V1367" s="162"/>
      <c r="W1367" s="162"/>
      <c r="X1367" s="162"/>
      <c r="Y1367" s="162"/>
      <c r="Z1367" s="151"/>
      <c r="AA1367" s="151"/>
      <c r="AB1367" s="151"/>
      <c r="AC1367" s="151"/>
      <c r="AD1367" s="151"/>
      <c r="AE1367" s="151"/>
      <c r="AF1367" s="151"/>
      <c r="AG1367" s="151" t="s">
        <v>344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90" t="str">
        <f>C1367</f>
        <v>NEREZOVÁ SÍŤ BUDE OPLETENA NA NEREZOVÉ OBVODOVÉ LANO. LANO BUDE KOTVENO PŘÍMO DO BETONU POMOCÍ ŠROUBŮ S OKEM (M8)</v>
      </c>
      <c r="BB1367" s="151"/>
      <c r="BC1367" s="151"/>
      <c r="BD1367" s="151"/>
      <c r="BE1367" s="151"/>
      <c r="BF1367" s="151"/>
      <c r="BG1367" s="151"/>
      <c r="BH1367" s="151"/>
    </row>
    <row r="1368" spans="1:60" outlineLevel="3" x14ac:dyDescent="0.2">
      <c r="A1368" s="158"/>
      <c r="B1368" s="159"/>
      <c r="C1368" s="282" t="s">
        <v>1929</v>
      </c>
      <c r="D1368" s="283"/>
      <c r="E1368" s="283"/>
      <c r="F1368" s="283"/>
      <c r="G1368" s="283"/>
      <c r="H1368" s="162"/>
      <c r="I1368" s="162"/>
      <c r="J1368" s="162"/>
      <c r="K1368" s="162"/>
      <c r="L1368" s="162"/>
      <c r="M1368" s="162"/>
      <c r="N1368" s="161"/>
      <c r="O1368" s="161"/>
      <c r="P1368" s="161"/>
      <c r="Q1368" s="161"/>
      <c r="R1368" s="162"/>
      <c r="S1368" s="162"/>
      <c r="T1368" s="162"/>
      <c r="U1368" s="162"/>
      <c r="V1368" s="162"/>
      <c r="W1368" s="162"/>
      <c r="X1368" s="162"/>
      <c r="Y1368" s="162"/>
      <c r="Z1368" s="151"/>
      <c r="AA1368" s="151"/>
      <c r="AB1368" s="151"/>
      <c r="AC1368" s="151"/>
      <c r="AD1368" s="151"/>
      <c r="AE1368" s="151"/>
      <c r="AF1368" s="151"/>
      <c r="AG1368" s="151" t="s">
        <v>344</v>
      </c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90" t="str">
        <f>C1368</f>
        <v>V DISTANCI 400 mm, KOTVENO POMOCÍ CHEM. KOTVY. V ROZÍCH UMÍSTĚNA ZÁVĚSNÁ MATICE (M10). PODROBNĚJI VIZ. TZ.</v>
      </c>
      <c r="BB1368" s="151"/>
      <c r="BC1368" s="151"/>
      <c r="BD1368" s="151"/>
      <c r="BE1368" s="151"/>
      <c r="BF1368" s="151"/>
      <c r="BG1368" s="151"/>
      <c r="BH1368" s="151"/>
    </row>
    <row r="1369" spans="1:60" outlineLevel="3" x14ac:dyDescent="0.2">
      <c r="A1369" s="158"/>
      <c r="B1369" s="159"/>
      <c r="C1369" s="282" t="s">
        <v>1930</v>
      </c>
      <c r="D1369" s="283"/>
      <c r="E1369" s="283"/>
      <c r="F1369" s="283"/>
      <c r="G1369" s="283"/>
      <c r="H1369" s="162"/>
      <c r="I1369" s="162"/>
      <c r="J1369" s="162"/>
      <c r="K1369" s="162"/>
      <c r="L1369" s="162"/>
      <c r="M1369" s="162"/>
      <c r="N1369" s="161"/>
      <c r="O1369" s="161"/>
      <c r="P1369" s="161"/>
      <c r="Q1369" s="161"/>
      <c r="R1369" s="162"/>
      <c r="S1369" s="162"/>
      <c r="T1369" s="162"/>
      <c r="U1369" s="162"/>
      <c r="V1369" s="162"/>
      <c r="W1369" s="162"/>
      <c r="X1369" s="162"/>
      <c r="Y1369" s="162"/>
      <c r="Z1369" s="151"/>
      <c r="AA1369" s="151"/>
      <c r="AB1369" s="151"/>
      <c r="AC1369" s="151"/>
      <c r="AD1369" s="151"/>
      <c r="AE1369" s="151"/>
      <c r="AF1369" s="151"/>
      <c r="AG1369" s="151" t="s">
        <v>344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3" x14ac:dyDescent="0.2">
      <c r="A1370" s="158"/>
      <c r="B1370" s="159"/>
      <c r="C1370" s="282" t="s">
        <v>859</v>
      </c>
      <c r="D1370" s="283"/>
      <c r="E1370" s="283"/>
      <c r="F1370" s="283"/>
      <c r="G1370" s="283"/>
      <c r="H1370" s="162"/>
      <c r="I1370" s="162"/>
      <c r="J1370" s="162"/>
      <c r="K1370" s="162"/>
      <c r="L1370" s="162"/>
      <c r="M1370" s="162"/>
      <c r="N1370" s="161"/>
      <c r="O1370" s="161"/>
      <c r="P1370" s="161"/>
      <c r="Q1370" s="161"/>
      <c r="R1370" s="162"/>
      <c r="S1370" s="162"/>
      <c r="T1370" s="162"/>
      <c r="U1370" s="162"/>
      <c r="V1370" s="162"/>
      <c r="W1370" s="162"/>
      <c r="X1370" s="162"/>
      <c r="Y1370" s="162"/>
      <c r="Z1370" s="151"/>
      <c r="AA1370" s="151"/>
      <c r="AB1370" s="151"/>
      <c r="AC1370" s="151"/>
      <c r="AD1370" s="151"/>
      <c r="AE1370" s="151"/>
      <c r="AF1370" s="151"/>
      <c r="AG1370" s="151" t="s">
        <v>344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2" x14ac:dyDescent="0.2">
      <c r="A1371" s="158"/>
      <c r="B1371" s="159"/>
      <c r="C1371" s="193" t="s">
        <v>1848</v>
      </c>
      <c r="D1371" s="164"/>
      <c r="E1371" s="165"/>
      <c r="F1371" s="162"/>
      <c r="G1371" s="162"/>
      <c r="H1371" s="162"/>
      <c r="I1371" s="162"/>
      <c r="J1371" s="162"/>
      <c r="K1371" s="162"/>
      <c r="L1371" s="162"/>
      <c r="M1371" s="162"/>
      <c r="N1371" s="161"/>
      <c r="O1371" s="161"/>
      <c r="P1371" s="161"/>
      <c r="Q1371" s="161"/>
      <c r="R1371" s="162"/>
      <c r="S1371" s="162"/>
      <c r="T1371" s="162"/>
      <c r="U1371" s="162"/>
      <c r="V1371" s="162"/>
      <c r="W1371" s="162"/>
      <c r="X1371" s="162"/>
      <c r="Y1371" s="162"/>
      <c r="Z1371" s="151"/>
      <c r="AA1371" s="151"/>
      <c r="AB1371" s="151"/>
      <c r="AC1371" s="151"/>
      <c r="AD1371" s="151"/>
      <c r="AE1371" s="151"/>
      <c r="AF1371" s="151"/>
      <c r="AG1371" s="151" t="s">
        <v>327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193" t="s">
        <v>328</v>
      </c>
      <c r="D1372" s="164"/>
      <c r="E1372" s="165">
        <v>1</v>
      </c>
      <c r="F1372" s="162"/>
      <c r="G1372" s="162"/>
      <c r="H1372" s="162"/>
      <c r="I1372" s="162"/>
      <c r="J1372" s="162"/>
      <c r="K1372" s="162"/>
      <c r="L1372" s="162"/>
      <c r="M1372" s="162"/>
      <c r="N1372" s="161"/>
      <c r="O1372" s="161"/>
      <c r="P1372" s="161"/>
      <c r="Q1372" s="161"/>
      <c r="R1372" s="162"/>
      <c r="S1372" s="162"/>
      <c r="T1372" s="162"/>
      <c r="U1372" s="162"/>
      <c r="V1372" s="162"/>
      <c r="W1372" s="162"/>
      <c r="X1372" s="162"/>
      <c r="Y1372" s="162"/>
      <c r="Z1372" s="151"/>
      <c r="AA1372" s="151"/>
      <c r="AB1372" s="151"/>
      <c r="AC1372" s="151"/>
      <c r="AD1372" s="151"/>
      <c r="AE1372" s="151"/>
      <c r="AF1372" s="151"/>
      <c r="AG1372" s="151" t="s">
        <v>327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 x14ac:dyDescent="0.2">
      <c r="A1373" s="183">
        <v>178</v>
      </c>
      <c r="B1373" s="184" t="s">
        <v>1938</v>
      </c>
      <c r="C1373" s="192" t="s">
        <v>1939</v>
      </c>
      <c r="D1373" s="185" t="s">
        <v>318</v>
      </c>
      <c r="E1373" s="186">
        <v>5</v>
      </c>
      <c r="F1373" s="187"/>
      <c r="G1373" s="188">
        <f>ROUND(E1373*F1373,2)</f>
        <v>0</v>
      </c>
      <c r="H1373" s="187"/>
      <c r="I1373" s="188">
        <f>ROUND(E1373*H1373,2)</f>
        <v>0</v>
      </c>
      <c r="J1373" s="187"/>
      <c r="K1373" s="188">
        <f>ROUND(E1373*J1373,2)</f>
        <v>0</v>
      </c>
      <c r="L1373" s="188">
        <v>21</v>
      </c>
      <c r="M1373" s="188">
        <f>G1373*(1+L1373/100)</f>
        <v>0</v>
      </c>
      <c r="N1373" s="186">
        <v>0</v>
      </c>
      <c r="O1373" s="186">
        <f>ROUND(E1373*N1373,2)</f>
        <v>0</v>
      </c>
      <c r="P1373" s="186">
        <v>0</v>
      </c>
      <c r="Q1373" s="186">
        <f>ROUND(E1373*P1373,2)</f>
        <v>0</v>
      </c>
      <c r="R1373" s="188"/>
      <c r="S1373" s="188" t="s">
        <v>403</v>
      </c>
      <c r="T1373" s="189" t="s">
        <v>987</v>
      </c>
      <c r="U1373" s="162">
        <v>0</v>
      </c>
      <c r="V1373" s="162">
        <f>ROUND(E1373*U1373,2)</f>
        <v>0</v>
      </c>
      <c r="W1373" s="162"/>
      <c r="X1373" s="162" t="s">
        <v>321</v>
      </c>
      <c r="Y1373" s="162" t="s">
        <v>322</v>
      </c>
      <c r="Z1373" s="151"/>
      <c r="AA1373" s="151"/>
      <c r="AB1373" s="151"/>
      <c r="AC1373" s="151"/>
      <c r="AD1373" s="151"/>
      <c r="AE1373" s="151"/>
      <c r="AF1373" s="151"/>
      <c r="AG1373" s="151" t="s">
        <v>323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2" x14ac:dyDescent="0.2">
      <c r="A1374" s="158"/>
      <c r="B1374" s="159"/>
      <c r="C1374" s="280" t="s">
        <v>1927</v>
      </c>
      <c r="D1374" s="281"/>
      <c r="E1374" s="281"/>
      <c r="F1374" s="281"/>
      <c r="G1374" s="281"/>
      <c r="H1374" s="162"/>
      <c r="I1374" s="162"/>
      <c r="J1374" s="162"/>
      <c r="K1374" s="162"/>
      <c r="L1374" s="162"/>
      <c r="M1374" s="162"/>
      <c r="N1374" s="161"/>
      <c r="O1374" s="161"/>
      <c r="P1374" s="161"/>
      <c r="Q1374" s="161"/>
      <c r="R1374" s="162"/>
      <c r="S1374" s="162"/>
      <c r="T1374" s="162"/>
      <c r="U1374" s="162"/>
      <c r="V1374" s="162"/>
      <c r="W1374" s="162"/>
      <c r="X1374" s="162"/>
      <c r="Y1374" s="162"/>
      <c r="Z1374" s="151"/>
      <c r="AA1374" s="151"/>
      <c r="AB1374" s="151"/>
      <c r="AC1374" s="151"/>
      <c r="AD1374" s="151"/>
      <c r="AE1374" s="151"/>
      <c r="AF1374" s="151"/>
      <c r="AG1374" s="151" t="s">
        <v>344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ht="22.5" outlineLevel="3" x14ac:dyDescent="0.2">
      <c r="A1375" s="158"/>
      <c r="B1375" s="159"/>
      <c r="C1375" s="282" t="s">
        <v>1928</v>
      </c>
      <c r="D1375" s="283"/>
      <c r="E1375" s="283"/>
      <c r="F1375" s="283"/>
      <c r="G1375" s="283"/>
      <c r="H1375" s="162"/>
      <c r="I1375" s="162"/>
      <c r="J1375" s="162"/>
      <c r="K1375" s="162"/>
      <c r="L1375" s="162"/>
      <c r="M1375" s="162"/>
      <c r="N1375" s="161"/>
      <c r="O1375" s="161"/>
      <c r="P1375" s="161"/>
      <c r="Q1375" s="161"/>
      <c r="R1375" s="162"/>
      <c r="S1375" s="162"/>
      <c r="T1375" s="162"/>
      <c r="U1375" s="162"/>
      <c r="V1375" s="162"/>
      <c r="W1375" s="162"/>
      <c r="X1375" s="162"/>
      <c r="Y1375" s="162"/>
      <c r="Z1375" s="151"/>
      <c r="AA1375" s="151"/>
      <c r="AB1375" s="151"/>
      <c r="AC1375" s="151"/>
      <c r="AD1375" s="151"/>
      <c r="AE1375" s="151"/>
      <c r="AF1375" s="151"/>
      <c r="AG1375" s="151" t="s">
        <v>344</v>
      </c>
      <c r="AH1375" s="151"/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90" t="str">
        <f>C1375</f>
        <v>NEREZOVÁ SÍŤ BUDE OPLETENA NA NEREZOVÉ OBVODOVÉ LANO. LANO BUDE KOTVENO PŘÍMO DO BETONU POMOCÍ ŠROUBŮ S OKEM (M8)</v>
      </c>
      <c r="BB1375" s="151"/>
      <c r="BC1375" s="151"/>
      <c r="BD1375" s="151"/>
      <c r="BE1375" s="151"/>
      <c r="BF1375" s="151"/>
      <c r="BG1375" s="151"/>
      <c r="BH1375" s="151"/>
    </row>
    <row r="1376" spans="1:60" outlineLevel="3" x14ac:dyDescent="0.2">
      <c r="A1376" s="158"/>
      <c r="B1376" s="159"/>
      <c r="C1376" s="282" t="s">
        <v>1929</v>
      </c>
      <c r="D1376" s="283"/>
      <c r="E1376" s="283"/>
      <c r="F1376" s="283"/>
      <c r="G1376" s="283"/>
      <c r="H1376" s="162"/>
      <c r="I1376" s="162"/>
      <c r="J1376" s="162"/>
      <c r="K1376" s="162"/>
      <c r="L1376" s="162"/>
      <c r="M1376" s="162"/>
      <c r="N1376" s="161"/>
      <c r="O1376" s="161"/>
      <c r="P1376" s="161"/>
      <c r="Q1376" s="161"/>
      <c r="R1376" s="162"/>
      <c r="S1376" s="162"/>
      <c r="T1376" s="162"/>
      <c r="U1376" s="162"/>
      <c r="V1376" s="162"/>
      <c r="W1376" s="162"/>
      <c r="X1376" s="162"/>
      <c r="Y1376" s="162"/>
      <c r="Z1376" s="151"/>
      <c r="AA1376" s="151"/>
      <c r="AB1376" s="151"/>
      <c r="AC1376" s="151"/>
      <c r="AD1376" s="151"/>
      <c r="AE1376" s="151"/>
      <c r="AF1376" s="151"/>
      <c r="AG1376" s="151" t="s">
        <v>344</v>
      </c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90" t="str">
        <f>C1376</f>
        <v>V DISTANCI 400 mm, KOTVENO POMOCÍ CHEM. KOTVY. V ROZÍCH UMÍSTĚNA ZÁVĚSNÁ MATICE (M10). PODROBNĚJI VIZ. TZ.</v>
      </c>
      <c r="BB1376" s="151"/>
      <c r="BC1376" s="151"/>
      <c r="BD1376" s="151"/>
      <c r="BE1376" s="151"/>
      <c r="BF1376" s="151"/>
      <c r="BG1376" s="151"/>
      <c r="BH1376" s="151"/>
    </row>
    <row r="1377" spans="1:60" outlineLevel="3" x14ac:dyDescent="0.2">
      <c r="A1377" s="158"/>
      <c r="B1377" s="159"/>
      <c r="C1377" s="282" t="s">
        <v>1930</v>
      </c>
      <c r="D1377" s="283"/>
      <c r="E1377" s="283"/>
      <c r="F1377" s="283"/>
      <c r="G1377" s="283"/>
      <c r="H1377" s="162"/>
      <c r="I1377" s="162"/>
      <c r="J1377" s="162"/>
      <c r="K1377" s="162"/>
      <c r="L1377" s="162"/>
      <c r="M1377" s="162"/>
      <c r="N1377" s="161"/>
      <c r="O1377" s="161"/>
      <c r="P1377" s="161"/>
      <c r="Q1377" s="161"/>
      <c r="R1377" s="162"/>
      <c r="S1377" s="162"/>
      <c r="T1377" s="162"/>
      <c r="U1377" s="162"/>
      <c r="V1377" s="162"/>
      <c r="W1377" s="162"/>
      <c r="X1377" s="162"/>
      <c r="Y1377" s="162"/>
      <c r="Z1377" s="151"/>
      <c r="AA1377" s="151"/>
      <c r="AB1377" s="151"/>
      <c r="AC1377" s="151"/>
      <c r="AD1377" s="151"/>
      <c r="AE1377" s="151"/>
      <c r="AF1377" s="151"/>
      <c r="AG1377" s="151" t="s">
        <v>344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3" x14ac:dyDescent="0.2">
      <c r="A1378" s="158"/>
      <c r="B1378" s="159"/>
      <c r="C1378" s="282" t="s">
        <v>859</v>
      </c>
      <c r="D1378" s="283"/>
      <c r="E1378" s="283"/>
      <c r="F1378" s="283"/>
      <c r="G1378" s="283"/>
      <c r="H1378" s="162"/>
      <c r="I1378" s="162"/>
      <c r="J1378" s="162"/>
      <c r="K1378" s="162"/>
      <c r="L1378" s="162"/>
      <c r="M1378" s="162"/>
      <c r="N1378" s="161"/>
      <c r="O1378" s="161"/>
      <c r="P1378" s="161"/>
      <c r="Q1378" s="161"/>
      <c r="R1378" s="162"/>
      <c r="S1378" s="162"/>
      <c r="T1378" s="162"/>
      <c r="U1378" s="162"/>
      <c r="V1378" s="162"/>
      <c r="W1378" s="162"/>
      <c r="X1378" s="162"/>
      <c r="Y1378" s="162"/>
      <c r="Z1378" s="151"/>
      <c r="AA1378" s="151"/>
      <c r="AB1378" s="151"/>
      <c r="AC1378" s="151"/>
      <c r="AD1378" s="151"/>
      <c r="AE1378" s="151"/>
      <c r="AF1378" s="151"/>
      <c r="AG1378" s="151" t="s">
        <v>344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2" x14ac:dyDescent="0.2">
      <c r="A1379" s="158"/>
      <c r="B1379" s="159"/>
      <c r="C1379" s="193" t="s">
        <v>1848</v>
      </c>
      <c r="D1379" s="164"/>
      <c r="E1379" s="165"/>
      <c r="F1379" s="162"/>
      <c r="G1379" s="162"/>
      <c r="H1379" s="162"/>
      <c r="I1379" s="162"/>
      <c r="J1379" s="162"/>
      <c r="K1379" s="162"/>
      <c r="L1379" s="162"/>
      <c r="M1379" s="162"/>
      <c r="N1379" s="161"/>
      <c r="O1379" s="161"/>
      <c r="P1379" s="161"/>
      <c r="Q1379" s="161"/>
      <c r="R1379" s="162"/>
      <c r="S1379" s="162"/>
      <c r="T1379" s="162"/>
      <c r="U1379" s="162"/>
      <c r="V1379" s="162"/>
      <c r="W1379" s="162"/>
      <c r="X1379" s="162"/>
      <c r="Y1379" s="162"/>
      <c r="Z1379" s="151"/>
      <c r="AA1379" s="151"/>
      <c r="AB1379" s="151"/>
      <c r="AC1379" s="151"/>
      <c r="AD1379" s="151"/>
      <c r="AE1379" s="151"/>
      <c r="AF1379" s="151"/>
      <c r="AG1379" s="151" t="s">
        <v>327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193" t="s">
        <v>1855</v>
      </c>
      <c r="D1380" s="164"/>
      <c r="E1380" s="165">
        <v>5</v>
      </c>
      <c r="F1380" s="162"/>
      <c r="G1380" s="162"/>
      <c r="H1380" s="162"/>
      <c r="I1380" s="162"/>
      <c r="J1380" s="162"/>
      <c r="K1380" s="162"/>
      <c r="L1380" s="162"/>
      <c r="M1380" s="162"/>
      <c r="N1380" s="161"/>
      <c r="O1380" s="161"/>
      <c r="P1380" s="161"/>
      <c r="Q1380" s="161"/>
      <c r="R1380" s="162"/>
      <c r="S1380" s="162"/>
      <c r="T1380" s="162"/>
      <c r="U1380" s="162"/>
      <c r="V1380" s="162"/>
      <c r="W1380" s="162"/>
      <c r="X1380" s="162"/>
      <c r="Y1380" s="162"/>
      <c r="Z1380" s="151"/>
      <c r="AA1380" s="151"/>
      <c r="AB1380" s="151"/>
      <c r="AC1380" s="151"/>
      <c r="AD1380" s="151"/>
      <c r="AE1380" s="151"/>
      <c r="AF1380" s="151"/>
      <c r="AG1380" s="151" t="s">
        <v>327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ht="22.5" outlineLevel="1" x14ac:dyDescent="0.2">
      <c r="A1381" s="183">
        <v>179</v>
      </c>
      <c r="B1381" s="184" t="s">
        <v>1940</v>
      </c>
      <c r="C1381" s="192" t="s">
        <v>1941</v>
      </c>
      <c r="D1381" s="185" t="s">
        <v>318</v>
      </c>
      <c r="E1381" s="186">
        <v>1</v>
      </c>
      <c r="F1381" s="187"/>
      <c r="G1381" s="188">
        <f>ROUND(E1381*F1381,2)</f>
        <v>0</v>
      </c>
      <c r="H1381" s="187"/>
      <c r="I1381" s="188">
        <f>ROUND(E1381*H1381,2)</f>
        <v>0</v>
      </c>
      <c r="J1381" s="187"/>
      <c r="K1381" s="188">
        <f>ROUND(E1381*J1381,2)</f>
        <v>0</v>
      </c>
      <c r="L1381" s="188">
        <v>21</v>
      </c>
      <c r="M1381" s="188">
        <f>G1381*(1+L1381/100)</f>
        <v>0</v>
      </c>
      <c r="N1381" s="186">
        <v>0</v>
      </c>
      <c r="O1381" s="186">
        <f>ROUND(E1381*N1381,2)</f>
        <v>0</v>
      </c>
      <c r="P1381" s="186">
        <v>0</v>
      </c>
      <c r="Q1381" s="186">
        <f>ROUND(E1381*P1381,2)</f>
        <v>0</v>
      </c>
      <c r="R1381" s="188"/>
      <c r="S1381" s="188" t="s">
        <v>403</v>
      </c>
      <c r="T1381" s="189" t="s">
        <v>987</v>
      </c>
      <c r="U1381" s="162">
        <v>0</v>
      </c>
      <c r="V1381" s="162">
        <f>ROUND(E1381*U1381,2)</f>
        <v>0</v>
      </c>
      <c r="W1381" s="162"/>
      <c r="X1381" s="162" t="s">
        <v>321</v>
      </c>
      <c r="Y1381" s="162" t="s">
        <v>322</v>
      </c>
      <c r="Z1381" s="151"/>
      <c r="AA1381" s="151"/>
      <c r="AB1381" s="151"/>
      <c r="AC1381" s="151"/>
      <c r="AD1381" s="151"/>
      <c r="AE1381" s="151"/>
      <c r="AF1381" s="151"/>
      <c r="AG1381" s="151" t="s">
        <v>323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2" x14ac:dyDescent="0.2">
      <c r="A1382" s="158"/>
      <c r="B1382" s="159"/>
      <c r="C1382" s="280" t="s">
        <v>1927</v>
      </c>
      <c r="D1382" s="281"/>
      <c r="E1382" s="281"/>
      <c r="F1382" s="281"/>
      <c r="G1382" s="281"/>
      <c r="H1382" s="162"/>
      <c r="I1382" s="162"/>
      <c r="J1382" s="162"/>
      <c r="K1382" s="162"/>
      <c r="L1382" s="162"/>
      <c r="M1382" s="162"/>
      <c r="N1382" s="161"/>
      <c r="O1382" s="161"/>
      <c r="P1382" s="161"/>
      <c r="Q1382" s="161"/>
      <c r="R1382" s="162"/>
      <c r="S1382" s="162"/>
      <c r="T1382" s="162"/>
      <c r="U1382" s="162"/>
      <c r="V1382" s="162"/>
      <c r="W1382" s="162"/>
      <c r="X1382" s="162"/>
      <c r="Y1382" s="162"/>
      <c r="Z1382" s="151"/>
      <c r="AA1382" s="151"/>
      <c r="AB1382" s="151"/>
      <c r="AC1382" s="151"/>
      <c r="AD1382" s="151"/>
      <c r="AE1382" s="151"/>
      <c r="AF1382" s="151"/>
      <c r="AG1382" s="151" t="s">
        <v>344</v>
      </c>
      <c r="AH1382" s="151"/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ht="22.5" outlineLevel="3" x14ac:dyDescent="0.2">
      <c r="A1383" s="158"/>
      <c r="B1383" s="159"/>
      <c r="C1383" s="282" t="s">
        <v>1928</v>
      </c>
      <c r="D1383" s="283"/>
      <c r="E1383" s="283"/>
      <c r="F1383" s="283"/>
      <c r="G1383" s="283"/>
      <c r="H1383" s="162"/>
      <c r="I1383" s="162"/>
      <c r="J1383" s="162"/>
      <c r="K1383" s="162"/>
      <c r="L1383" s="162"/>
      <c r="M1383" s="162"/>
      <c r="N1383" s="161"/>
      <c r="O1383" s="161"/>
      <c r="P1383" s="161"/>
      <c r="Q1383" s="161"/>
      <c r="R1383" s="162"/>
      <c r="S1383" s="162"/>
      <c r="T1383" s="162"/>
      <c r="U1383" s="162"/>
      <c r="V1383" s="162"/>
      <c r="W1383" s="162"/>
      <c r="X1383" s="162"/>
      <c r="Y1383" s="162"/>
      <c r="Z1383" s="151"/>
      <c r="AA1383" s="151"/>
      <c r="AB1383" s="151"/>
      <c r="AC1383" s="151"/>
      <c r="AD1383" s="151"/>
      <c r="AE1383" s="151"/>
      <c r="AF1383" s="151"/>
      <c r="AG1383" s="151" t="s">
        <v>344</v>
      </c>
      <c r="AH1383" s="151"/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90" t="str">
        <f>C1383</f>
        <v>NEREZOVÁ SÍŤ BUDE OPLETENA NA NEREZOVÉ OBVODOVÉ LANO. LANO BUDE KOTVENO PŘÍMO DO BETONU POMOCÍ ŠROUBŮ S OKEM (M8)</v>
      </c>
      <c r="BB1383" s="151"/>
      <c r="BC1383" s="151"/>
      <c r="BD1383" s="151"/>
      <c r="BE1383" s="151"/>
      <c r="BF1383" s="151"/>
      <c r="BG1383" s="151"/>
      <c r="BH1383" s="151"/>
    </row>
    <row r="1384" spans="1:60" outlineLevel="3" x14ac:dyDescent="0.2">
      <c r="A1384" s="158"/>
      <c r="B1384" s="159"/>
      <c r="C1384" s="282" t="s">
        <v>1929</v>
      </c>
      <c r="D1384" s="283"/>
      <c r="E1384" s="283"/>
      <c r="F1384" s="283"/>
      <c r="G1384" s="283"/>
      <c r="H1384" s="162"/>
      <c r="I1384" s="162"/>
      <c r="J1384" s="162"/>
      <c r="K1384" s="162"/>
      <c r="L1384" s="162"/>
      <c r="M1384" s="162"/>
      <c r="N1384" s="161"/>
      <c r="O1384" s="161"/>
      <c r="P1384" s="161"/>
      <c r="Q1384" s="161"/>
      <c r="R1384" s="162"/>
      <c r="S1384" s="162"/>
      <c r="T1384" s="162"/>
      <c r="U1384" s="162"/>
      <c r="V1384" s="162"/>
      <c r="W1384" s="162"/>
      <c r="X1384" s="162"/>
      <c r="Y1384" s="162"/>
      <c r="Z1384" s="151"/>
      <c r="AA1384" s="151"/>
      <c r="AB1384" s="151"/>
      <c r="AC1384" s="151"/>
      <c r="AD1384" s="151"/>
      <c r="AE1384" s="151"/>
      <c r="AF1384" s="151"/>
      <c r="AG1384" s="151" t="s">
        <v>344</v>
      </c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90" t="str">
        <f>C1384</f>
        <v>V DISTANCI 400 mm, KOTVENO POMOCÍ CHEM. KOTVY. V ROZÍCH UMÍSTĚNA ZÁVĚSNÁ MATICE (M10). PODROBNĚJI VIZ. TZ.</v>
      </c>
      <c r="BB1384" s="151"/>
      <c r="BC1384" s="151"/>
      <c r="BD1384" s="151"/>
      <c r="BE1384" s="151"/>
      <c r="BF1384" s="151"/>
      <c r="BG1384" s="151"/>
      <c r="BH1384" s="151"/>
    </row>
    <row r="1385" spans="1:60" outlineLevel="3" x14ac:dyDescent="0.2">
      <c r="A1385" s="158"/>
      <c r="B1385" s="159"/>
      <c r="C1385" s="282" t="s">
        <v>1930</v>
      </c>
      <c r="D1385" s="283"/>
      <c r="E1385" s="283"/>
      <c r="F1385" s="283"/>
      <c r="G1385" s="283"/>
      <c r="H1385" s="162"/>
      <c r="I1385" s="162"/>
      <c r="J1385" s="162"/>
      <c r="K1385" s="162"/>
      <c r="L1385" s="162"/>
      <c r="M1385" s="162"/>
      <c r="N1385" s="161"/>
      <c r="O1385" s="161"/>
      <c r="P1385" s="161"/>
      <c r="Q1385" s="161"/>
      <c r="R1385" s="162"/>
      <c r="S1385" s="162"/>
      <c r="T1385" s="162"/>
      <c r="U1385" s="162"/>
      <c r="V1385" s="162"/>
      <c r="W1385" s="162"/>
      <c r="X1385" s="162"/>
      <c r="Y1385" s="162"/>
      <c r="Z1385" s="151"/>
      <c r="AA1385" s="151"/>
      <c r="AB1385" s="151"/>
      <c r="AC1385" s="151"/>
      <c r="AD1385" s="151"/>
      <c r="AE1385" s="151"/>
      <c r="AF1385" s="151"/>
      <c r="AG1385" s="151" t="s">
        <v>344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3" x14ac:dyDescent="0.2">
      <c r="A1386" s="158"/>
      <c r="B1386" s="159"/>
      <c r="C1386" s="282" t="s">
        <v>859</v>
      </c>
      <c r="D1386" s="283"/>
      <c r="E1386" s="283"/>
      <c r="F1386" s="283"/>
      <c r="G1386" s="283"/>
      <c r="H1386" s="162"/>
      <c r="I1386" s="162"/>
      <c r="J1386" s="162"/>
      <c r="K1386" s="162"/>
      <c r="L1386" s="162"/>
      <c r="M1386" s="162"/>
      <c r="N1386" s="161"/>
      <c r="O1386" s="161"/>
      <c r="P1386" s="161"/>
      <c r="Q1386" s="161"/>
      <c r="R1386" s="162"/>
      <c r="S1386" s="162"/>
      <c r="T1386" s="162"/>
      <c r="U1386" s="162"/>
      <c r="V1386" s="162"/>
      <c r="W1386" s="162"/>
      <c r="X1386" s="162"/>
      <c r="Y1386" s="162"/>
      <c r="Z1386" s="151"/>
      <c r="AA1386" s="151"/>
      <c r="AB1386" s="151"/>
      <c r="AC1386" s="151"/>
      <c r="AD1386" s="151"/>
      <c r="AE1386" s="151"/>
      <c r="AF1386" s="151"/>
      <c r="AG1386" s="151" t="s">
        <v>344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2" x14ac:dyDescent="0.2">
      <c r="A1387" s="158"/>
      <c r="B1387" s="159"/>
      <c r="C1387" s="193" t="s">
        <v>1848</v>
      </c>
      <c r="D1387" s="164"/>
      <c r="E1387" s="165"/>
      <c r="F1387" s="162"/>
      <c r="G1387" s="162"/>
      <c r="H1387" s="162"/>
      <c r="I1387" s="162"/>
      <c r="J1387" s="162"/>
      <c r="K1387" s="162"/>
      <c r="L1387" s="162"/>
      <c r="M1387" s="162"/>
      <c r="N1387" s="161"/>
      <c r="O1387" s="161"/>
      <c r="P1387" s="161"/>
      <c r="Q1387" s="161"/>
      <c r="R1387" s="162"/>
      <c r="S1387" s="162"/>
      <c r="T1387" s="162"/>
      <c r="U1387" s="162"/>
      <c r="V1387" s="162"/>
      <c r="W1387" s="162"/>
      <c r="X1387" s="162"/>
      <c r="Y1387" s="162"/>
      <c r="Z1387" s="151"/>
      <c r="AA1387" s="151"/>
      <c r="AB1387" s="151"/>
      <c r="AC1387" s="151"/>
      <c r="AD1387" s="151"/>
      <c r="AE1387" s="151"/>
      <c r="AF1387" s="151"/>
      <c r="AG1387" s="151" t="s">
        <v>327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193" t="s">
        <v>328</v>
      </c>
      <c r="D1388" s="164"/>
      <c r="E1388" s="165">
        <v>1</v>
      </c>
      <c r="F1388" s="162"/>
      <c r="G1388" s="162"/>
      <c r="H1388" s="162"/>
      <c r="I1388" s="162"/>
      <c r="J1388" s="162"/>
      <c r="K1388" s="162"/>
      <c r="L1388" s="162"/>
      <c r="M1388" s="162"/>
      <c r="N1388" s="161"/>
      <c r="O1388" s="161"/>
      <c r="P1388" s="161"/>
      <c r="Q1388" s="161"/>
      <c r="R1388" s="162"/>
      <c r="S1388" s="162"/>
      <c r="T1388" s="162"/>
      <c r="U1388" s="162"/>
      <c r="V1388" s="162"/>
      <c r="W1388" s="162"/>
      <c r="X1388" s="162"/>
      <c r="Y1388" s="162"/>
      <c r="Z1388" s="151"/>
      <c r="AA1388" s="151"/>
      <c r="AB1388" s="151"/>
      <c r="AC1388" s="151"/>
      <c r="AD1388" s="151"/>
      <c r="AE1388" s="151"/>
      <c r="AF1388" s="151"/>
      <c r="AG1388" s="151" t="s">
        <v>327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 x14ac:dyDescent="0.2">
      <c r="A1389" s="183">
        <v>180</v>
      </c>
      <c r="B1389" s="184" t="s">
        <v>1942</v>
      </c>
      <c r="C1389" s="192" t="s">
        <v>1943</v>
      </c>
      <c r="D1389" s="185" t="s">
        <v>318</v>
      </c>
      <c r="E1389" s="186">
        <v>1</v>
      </c>
      <c r="F1389" s="187"/>
      <c r="G1389" s="188">
        <f>ROUND(E1389*F1389,2)</f>
        <v>0</v>
      </c>
      <c r="H1389" s="187"/>
      <c r="I1389" s="188">
        <f>ROUND(E1389*H1389,2)</f>
        <v>0</v>
      </c>
      <c r="J1389" s="187"/>
      <c r="K1389" s="188">
        <f>ROUND(E1389*J1389,2)</f>
        <v>0</v>
      </c>
      <c r="L1389" s="188">
        <v>21</v>
      </c>
      <c r="M1389" s="188">
        <f>G1389*(1+L1389/100)</f>
        <v>0</v>
      </c>
      <c r="N1389" s="186">
        <v>0</v>
      </c>
      <c r="O1389" s="186">
        <f>ROUND(E1389*N1389,2)</f>
        <v>0</v>
      </c>
      <c r="P1389" s="186">
        <v>0</v>
      </c>
      <c r="Q1389" s="186">
        <f>ROUND(E1389*P1389,2)</f>
        <v>0</v>
      </c>
      <c r="R1389" s="188"/>
      <c r="S1389" s="188" t="s">
        <v>403</v>
      </c>
      <c r="T1389" s="189" t="s">
        <v>987</v>
      </c>
      <c r="U1389" s="162">
        <v>0</v>
      </c>
      <c r="V1389" s="162">
        <f>ROUND(E1389*U1389,2)</f>
        <v>0</v>
      </c>
      <c r="W1389" s="162"/>
      <c r="X1389" s="162" t="s">
        <v>321</v>
      </c>
      <c r="Y1389" s="162" t="s">
        <v>322</v>
      </c>
      <c r="Z1389" s="151"/>
      <c r="AA1389" s="151"/>
      <c r="AB1389" s="151"/>
      <c r="AC1389" s="151"/>
      <c r="AD1389" s="151"/>
      <c r="AE1389" s="151"/>
      <c r="AF1389" s="151"/>
      <c r="AG1389" s="151" t="s">
        <v>323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2" x14ac:dyDescent="0.2">
      <c r="A1390" s="158"/>
      <c r="B1390" s="159"/>
      <c r="C1390" s="280" t="s">
        <v>1927</v>
      </c>
      <c r="D1390" s="281"/>
      <c r="E1390" s="281"/>
      <c r="F1390" s="281"/>
      <c r="G1390" s="281"/>
      <c r="H1390" s="162"/>
      <c r="I1390" s="162"/>
      <c r="J1390" s="162"/>
      <c r="K1390" s="162"/>
      <c r="L1390" s="162"/>
      <c r="M1390" s="162"/>
      <c r="N1390" s="161"/>
      <c r="O1390" s="161"/>
      <c r="P1390" s="161"/>
      <c r="Q1390" s="161"/>
      <c r="R1390" s="162"/>
      <c r="S1390" s="162"/>
      <c r="T1390" s="162"/>
      <c r="U1390" s="162"/>
      <c r="V1390" s="162"/>
      <c r="W1390" s="162"/>
      <c r="X1390" s="162"/>
      <c r="Y1390" s="162"/>
      <c r="Z1390" s="151"/>
      <c r="AA1390" s="151"/>
      <c r="AB1390" s="151"/>
      <c r="AC1390" s="151"/>
      <c r="AD1390" s="151"/>
      <c r="AE1390" s="151"/>
      <c r="AF1390" s="151"/>
      <c r="AG1390" s="151" t="s">
        <v>344</v>
      </c>
      <c r="AH1390" s="151"/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ht="22.5" outlineLevel="3" x14ac:dyDescent="0.2">
      <c r="A1391" s="158"/>
      <c r="B1391" s="159"/>
      <c r="C1391" s="282" t="s">
        <v>1928</v>
      </c>
      <c r="D1391" s="283"/>
      <c r="E1391" s="283"/>
      <c r="F1391" s="283"/>
      <c r="G1391" s="283"/>
      <c r="H1391" s="162"/>
      <c r="I1391" s="162"/>
      <c r="J1391" s="162"/>
      <c r="K1391" s="162"/>
      <c r="L1391" s="162"/>
      <c r="M1391" s="162"/>
      <c r="N1391" s="161"/>
      <c r="O1391" s="161"/>
      <c r="P1391" s="161"/>
      <c r="Q1391" s="161"/>
      <c r="R1391" s="162"/>
      <c r="S1391" s="162"/>
      <c r="T1391" s="162"/>
      <c r="U1391" s="162"/>
      <c r="V1391" s="162"/>
      <c r="W1391" s="162"/>
      <c r="X1391" s="162"/>
      <c r="Y1391" s="162"/>
      <c r="Z1391" s="151"/>
      <c r="AA1391" s="151"/>
      <c r="AB1391" s="151"/>
      <c r="AC1391" s="151"/>
      <c r="AD1391" s="151"/>
      <c r="AE1391" s="151"/>
      <c r="AF1391" s="151"/>
      <c r="AG1391" s="151" t="s">
        <v>344</v>
      </c>
      <c r="AH1391" s="151"/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90" t="str">
        <f>C1391</f>
        <v>NEREZOVÁ SÍŤ BUDE OPLETENA NA NEREZOVÉ OBVODOVÉ LANO. LANO BUDE KOTVENO PŘÍMO DO BETONU POMOCÍ ŠROUBŮ S OKEM (M8)</v>
      </c>
      <c r="BB1391" s="151"/>
      <c r="BC1391" s="151"/>
      <c r="BD1391" s="151"/>
      <c r="BE1391" s="151"/>
      <c r="BF1391" s="151"/>
      <c r="BG1391" s="151"/>
      <c r="BH1391" s="151"/>
    </row>
    <row r="1392" spans="1:60" outlineLevel="3" x14ac:dyDescent="0.2">
      <c r="A1392" s="158"/>
      <c r="B1392" s="159"/>
      <c r="C1392" s="282" t="s">
        <v>1929</v>
      </c>
      <c r="D1392" s="283"/>
      <c r="E1392" s="283"/>
      <c r="F1392" s="283"/>
      <c r="G1392" s="283"/>
      <c r="H1392" s="162"/>
      <c r="I1392" s="162"/>
      <c r="J1392" s="162"/>
      <c r="K1392" s="162"/>
      <c r="L1392" s="162"/>
      <c r="M1392" s="162"/>
      <c r="N1392" s="161"/>
      <c r="O1392" s="161"/>
      <c r="P1392" s="161"/>
      <c r="Q1392" s="161"/>
      <c r="R1392" s="162"/>
      <c r="S1392" s="162"/>
      <c r="T1392" s="162"/>
      <c r="U1392" s="162"/>
      <c r="V1392" s="162"/>
      <c r="W1392" s="162"/>
      <c r="X1392" s="162"/>
      <c r="Y1392" s="162"/>
      <c r="Z1392" s="151"/>
      <c r="AA1392" s="151"/>
      <c r="AB1392" s="151"/>
      <c r="AC1392" s="151"/>
      <c r="AD1392" s="151"/>
      <c r="AE1392" s="151"/>
      <c r="AF1392" s="151"/>
      <c r="AG1392" s="151" t="s">
        <v>344</v>
      </c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90" t="str">
        <f>C1392</f>
        <v>V DISTANCI 400 mm, KOTVENO POMOCÍ CHEM. KOTVY. V ROZÍCH UMÍSTĚNA ZÁVĚSNÁ MATICE (M10). PODROBNĚJI VIZ. TZ.</v>
      </c>
      <c r="BB1392" s="151"/>
      <c r="BC1392" s="151"/>
      <c r="BD1392" s="151"/>
      <c r="BE1392" s="151"/>
      <c r="BF1392" s="151"/>
      <c r="BG1392" s="151"/>
      <c r="BH1392" s="151"/>
    </row>
    <row r="1393" spans="1:60" outlineLevel="3" x14ac:dyDescent="0.2">
      <c r="A1393" s="158"/>
      <c r="B1393" s="159"/>
      <c r="C1393" s="282" t="s">
        <v>1930</v>
      </c>
      <c r="D1393" s="283"/>
      <c r="E1393" s="283"/>
      <c r="F1393" s="283"/>
      <c r="G1393" s="283"/>
      <c r="H1393" s="162"/>
      <c r="I1393" s="162"/>
      <c r="J1393" s="162"/>
      <c r="K1393" s="162"/>
      <c r="L1393" s="162"/>
      <c r="M1393" s="162"/>
      <c r="N1393" s="161"/>
      <c r="O1393" s="161"/>
      <c r="P1393" s="161"/>
      <c r="Q1393" s="161"/>
      <c r="R1393" s="162"/>
      <c r="S1393" s="162"/>
      <c r="T1393" s="162"/>
      <c r="U1393" s="162"/>
      <c r="V1393" s="162"/>
      <c r="W1393" s="162"/>
      <c r="X1393" s="162"/>
      <c r="Y1393" s="162"/>
      <c r="Z1393" s="151"/>
      <c r="AA1393" s="151"/>
      <c r="AB1393" s="151"/>
      <c r="AC1393" s="151"/>
      <c r="AD1393" s="151"/>
      <c r="AE1393" s="151"/>
      <c r="AF1393" s="151"/>
      <c r="AG1393" s="151" t="s">
        <v>344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3" x14ac:dyDescent="0.2">
      <c r="A1394" s="158"/>
      <c r="B1394" s="159"/>
      <c r="C1394" s="282" t="s">
        <v>859</v>
      </c>
      <c r="D1394" s="283"/>
      <c r="E1394" s="283"/>
      <c r="F1394" s="283"/>
      <c r="G1394" s="283"/>
      <c r="H1394" s="162"/>
      <c r="I1394" s="162"/>
      <c r="J1394" s="162"/>
      <c r="K1394" s="162"/>
      <c r="L1394" s="162"/>
      <c r="M1394" s="162"/>
      <c r="N1394" s="161"/>
      <c r="O1394" s="161"/>
      <c r="P1394" s="161"/>
      <c r="Q1394" s="161"/>
      <c r="R1394" s="162"/>
      <c r="S1394" s="162"/>
      <c r="T1394" s="162"/>
      <c r="U1394" s="162"/>
      <c r="V1394" s="162"/>
      <c r="W1394" s="162"/>
      <c r="X1394" s="162"/>
      <c r="Y1394" s="162"/>
      <c r="Z1394" s="151"/>
      <c r="AA1394" s="151"/>
      <c r="AB1394" s="151"/>
      <c r="AC1394" s="151"/>
      <c r="AD1394" s="151"/>
      <c r="AE1394" s="151"/>
      <c r="AF1394" s="151"/>
      <c r="AG1394" s="151" t="s">
        <v>344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2" x14ac:dyDescent="0.2">
      <c r="A1395" s="158"/>
      <c r="B1395" s="159"/>
      <c r="C1395" s="193" t="s">
        <v>1848</v>
      </c>
      <c r="D1395" s="164"/>
      <c r="E1395" s="165"/>
      <c r="F1395" s="162"/>
      <c r="G1395" s="162"/>
      <c r="H1395" s="162"/>
      <c r="I1395" s="162"/>
      <c r="J1395" s="162"/>
      <c r="K1395" s="162"/>
      <c r="L1395" s="162"/>
      <c r="M1395" s="162"/>
      <c r="N1395" s="161"/>
      <c r="O1395" s="161"/>
      <c r="P1395" s="161"/>
      <c r="Q1395" s="161"/>
      <c r="R1395" s="162"/>
      <c r="S1395" s="162"/>
      <c r="T1395" s="162"/>
      <c r="U1395" s="162"/>
      <c r="V1395" s="162"/>
      <c r="W1395" s="162"/>
      <c r="X1395" s="162"/>
      <c r="Y1395" s="162"/>
      <c r="Z1395" s="151"/>
      <c r="AA1395" s="151"/>
      <c r="AB1395" s="151"/>
      <c r="AC1395" s="151"/>
      <c r="AD1395" s="151"/>
      <c r="AE1395" s="151"/>
      <c r="AF1395" s="151"/>
      <c r="AG1395" s="151" t="s">
        <v>327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193" t="s">
        <v>328</v>
      </c>
      <c r="D1396" s="164"/>
      <c r="E1396" s="165">
        <v>1</v>
      </c>
      <c r="F1396" s="162"/>
      <c r="G1396" s="162"/>
      <c r="H1396" s="162"/>
      <c r="I1396" s="162"/>
      <c r="J1396" s="162"/>
      <c r="K1396" s="162"/>
      <c r="L1396" s="162"/>
      <c r="M1396" s="162"/>
      <c r="N1396" s="161"/>
      <c r="O1396" s="161"/>
      <c r="P1396" s="161"/>
      <c r="Q1396" s="161"/>
      <c r="R1396" s="162"/>
      <c r="S1396" s="162"/>
      <c r="T1396" s="162"/>
      <c r="U1396" s="162"/>
      <c r="V1396" s="162"/>
      <c r="W1396" s="162"/>
      <c r="X1396" s="162"/>
      <c r="Y1396" s="162"/>
      <c r="Z1396" s="151"/>
      <c r="AA1396" s="151"/>
      <c r="AB1396" s="151"/>
      <c r="AC1396" s="151"/>
      <c r="AD1396" s="151"/>
      <c r="AE1396" s="151"/>
      <c r="AF1396" s="151"/>
      <c r="AG1396" s="151" t="s">
        <v>327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 x14ac:dyDescent="0.2">
      <c r="A1397" s="183">
        <v>181</v>
      </c>
      <c r="B1397" s="184" t="s">
        <v>1944</v>
      </c>
      <c r="C1397" s="192" t="s">
        <v>1945</v>
      </c>
      <c r="D1397" s="185" t="s">
        <v>318</v>
      </c>
      <c r="E1397" s="186">
        <v>1</v>
      </c>
      <c r="F1397" s="187"/>
      <c r="G1397" s="188">
        <f>ROUND(E1397*F1397,2)</f>
        <v>0</v>
      </c>
      <c r="H1397" s="187"/>
      <c r="I1397" s="188">
        <f>ROUND(E1397*H1397,2)</f>
        <v>0</v>
      </c>
      <c r="J1397" s="187"/>
      <c r="K1397" s="188">
        <f>ROUND(E1397*J1397,2)</f>
        <v>0</v>
      </c>
      <c r="L1397" s="188">
        <v>21</v>
      </c>
      <c r="M1397" s="188">
        <f>G1397*(1+L1397/100)</f>
        <v>0</v>
      </c>
      <c r="N1397" s="186">
        <v>0</v>
      </c>
      <c r="O1397" s="186">
        <f>ROUND(E1397*N1397,2)</f>
        <v>0</v>
      </c>
      <c r="P1397" s="186">
        <v>0</v>
      </c>
      <c r="Q1397" s="186">
        <f>ROUND(E1397*P1397,2)</f>
        <v>0</v>
      </c>
      <c r="R1397" s="188"/>
      <c r="S1397" s="188" t="s">
        <v>403</v>
      </c>
      <c r="T1397" s="189" t="s">
        <v>987</v>
      </c>
      <c r="U1397" s="162">
        <v>0</v>
      </c>
      <c r="V1397" s="162">
        <f>ROUND(E1397*U1397,2)</f>
        <v>0</v>
      </c>
      <c r="W1397" s="162"/>
      <c r="X1397" s="162" t="s">
        <v>321</v>
      </c>
      <c r="Y1397" s="162" t="s">
        <v>322</v>
      </c>
      <c r="Z1397" s="151"/>
      <c r="AA1397" s="151"/>
      <c r="AB1397" s="151"/>
      <c r="AC1397" s="151"/>
      <c r="AD1397" s="151"/>
      <c r="AE1397" s="151"/>
      <c r="AF1397" s="151"/>
      <c r="AG1397" s="151" t="s">
        <v>323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2" x14ac:dyDescent="0.2">
      <c r="A1398" s="158"/>
      <c r="B1398" s="159"/>
      <c r="C1398" s="280" t="s">
        <v>1927</v>
      </c>
      <c r="D1398" s="281"/>
      <c r="E1398" s="281"/>
      <c r="F1398" s="281"/>
      <c r="G1398" s="281"/>
      <c r="H1398" s="162"/>
      <c r="I1398" s="162"/>
      <c r="J1398" s="162"/>
      <c r="K1398" s="162"/>
      <c r="L1398" s="162"/>
      <c r="M1398" s="162"/>
      <c r="N1398" s="161"/>
      <c r="O1398" s="161"/>
      <c r="P1398" s="161"/>
      <c r="Q1398" s="161"/>
      <c r="R1398" s="162"/>
      <c r="S1398" s="162"/>
      <c r="T1398" s="162"/>
      <c r="U1398" s="162"/>
      <c r="V1398" s="162"/>
      <c r="W1398" s="162"/>
      <c r="X1398" s="162"/>
      <c r="Y1398" s="162"/>
      <c r="Z1398" s="151"/>
      <c r="AA1398" s="151"/>
      <c r="AB1398" s="151"/>
      <c r="AC1398" s="151"/>
      <c r="AD1398" s="151"/>
      <c r="AE1398" s="151"/>
      <c r="AF1398" s="151"/>
      <c r="AG1398" s="151" t="s">
        <v>344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ht="22.5" outlineLevel="3" x14ac:dyDescent="0.2">
      <c r="A1399" s="158"/>
      <c r="B1399" s="159"/>
      <c r="C1399" s="282" t="s">
        <v>1928</v>
      </c>
      <c r="D1399" s="283"/>
      <c r="E1399" s="283"/>
      <c r="F1399" s="283"/>
      <c r="G1399" s="283"/>
      <c r="H1399" s="162"/>
      <c r="I1399" s="162"/>
      <c r="J1399" s="162"/>
      <c r="K1399" s="162"/>
      <c r="L1399" s="162"/>
      <c r="M1399" s="162"/>
      <c r="N1399" s="161"/>
      <c r="O1399" s="161"/>
      <c r="P1399" s="161"/>
      <c r="Q1399" s="161"/>
      <c r="R1399" s="162"/>
      <c r="S1399" s="162"/>
      <c r="T1399" s="162"/>
      <c r="U1399" s="162"/>
      <c r="V1399" s="162"/>
      <c r="W1399" s="162"/>
      <c r="X1399" s="162"/>
      <c r="Y1399" s="162"/>
      <c r="Z1399" s="151"/>
      <c r="AA1399" s="151"/>
      <c r="AB1399" s="151"/>
      <c r="AC1399" s="151"/>
      <c r="AD1399" s="151"/>
      <c r="AE1399" s="151"/>
      <c r="AF1399" s="151"/>
      <c r="AG1399" s="151" t="s">
        <v>344</v>
      </c>
      <c r="AH1399" s="151"/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90" t="str">
        <f>C1399</f>
        <v>NEREZOVÁ SÍŤ BUDE OPLETENA NA NEREZOVÉ OBVODOVÉ LANO. LANO BUDE KOTVENO PŘÍMO DO BETONU POMOCÍ ŠROUBŮ S OKEM (M8)</v>
      </c>
      <c r="BB1399" s="151"/>
      <c r="BC1399" s="151"/>
      <c r="BD1399" s="151"/>
      <c r="BE1399" s="151"/>
      <c r="BF1399" s="151"/>
      <c r="BG1399" s="151"/>
      <c r="BH1399" s="151"/>
    </row>
    <row r="1400" spans="1:60" outlineLevel="3" x14ac:dyDescent="0.2">
      <c r="A1400" s="158"/>
      <c r="B1400" s="159"/>
      <c r="C1400" s="282" t="s">
        <v>1929</v>
      </c>
      <c r="D1400" s="283"/>
      <c r="E1400" s="283"/>
      <c r="F1400" s="283"/>
      <c r="G1400" s="283"/>
      <c r="H1400" s="162"/>
      <c r="I1400" s="162"/>
      <c r="J1400" s="162"/>
      <c r="K1400" s="162"/>
      <c r="L1400" s="162"/>
      <c r="M1400" s="162"/>
      <c r="N1400" s="161"/>
      <c r="O1400" s="161"/>
      <c r="P1400" s="161"/>
      <c r="Q1400" s="161"/>
      <c r="R1400" s="162"/>
      <c r="S1400" s="162"/>
      <c r="T1400" s="162"/>
      <c r="U1400" s="162"/>
      <c r="V1400" s="162"/>
      <c r="W1400" s="162"/>
      <c r="X1400" s="162"/>
      <c r="Y1400" s="162"/>
      <c r="Z1400" s="151"/>
      <c r="AA1400" s="151"/>
      <c r="AB1400" s="151"/>
      <c r="AC1400" s="151"/>
      <c r="AD1400" s="151"/>
      <c r="AE1400" s="151"/>
      <c r="AF1400" s="151"/>
      <c r="AG1400" s="151" t="s">
        <v>344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90" t="str">
        <f>C1400</f>
        <v>V DISTANCI 400 mm, KOTVENO POMOCÍ CHEM. KOTVY. V ROZÍCH UMÍSTĚNA ZÁVĚSNÁ MATICE (M10). PODROBNĚJI VIZ. TZ.</v>
      </c>
      <c r="BB1400" s="151"/>
      <c r="BC1400" s="151"/>
      <c r="BD1400" s="151"/>
      <c r="BE1400" s="151"/>
      <c r="BF1400" s="151"/>
      <c r="BG1400" s="151"/>
      <c r="BH1400" s="151"/>
    </row>
    <row r="1401" spans="1:60" outlineLevel="3" x14ac:dyDescent="0.2">
      <c r="A1401" s="158"/>
      <c r="B1401" s="159"/>
      <c r="C1401" s="282" t="s">
        <v>1930</v>
      </c>
      <c r="D1401" s="283"/>
      <c r="E1401" s="283"/>
      <c r="F1401" s="283"/>
      <c r="G1401" s="283"/>
      <c r="H1401" s="162"/>
      <c r="I1401" s="162"/>
      <c r="J1401" s="162"/>
      <c r="K1401" s="162"/>
      <c r="L1401" s="162"/>
      <c r="M1401" s="162"/>
      <c r="N1401" s="161"/>
      <c r="O1401" s="161"/>
      <c r="P1401" s="161"/>
      <c r="Q1401" s="161"/>
      <c r="R1401" s="162"/>
      <c r="S1401" s="162"/>
      <c r="T1401" s="162"/>
      <c r="U1401" s="162"/>
      <c r="V1401" s="162"/>
      <c r="W1401" s="162"/>
      <c r="X1401" s="162"/>
      <c r="Y1401" s="162"/>
      <c r="Z1401" s="151"/>
      <c r="AA1401" s="151"/>
      <c r="AB1401" s="151"/>
      <c r="AC1401" s="151"/>
      <c r="AD1401" s="151"/>
      <c r="AE1401" s="151"/>
      <c r="AF1401" s="151"/>
      <c r="AG1401" s="151" t="s">
        <v>344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3" x14ac:dyDescent="0.2">
      <c r="A1402" s="158"/>
      <c r="B1402" s="159"/>
      <c r="C1402" s="282" t="s">
        <v>859</v>
      </c>
      <c r="D1402" s="283"/>
      <c r="E1402" s="283"/>
      <c r="F1402" s="283"/>
      <c r="G1402" s="283"/>
      <c r="H1402" s="162"/>
      <c r="I1402" s="162"/>
      <c r="J1402" s="162"/>
      <c r="K1402" s="162"/>
      <c r="L1402" s="162"/>
      <c r="M1402" s="162"/>
      <c r="N1402" s="161"/>
      <c r="O1402" s="161"/>
      <c r="P1402" s="161"/>
      <c r="Q1402" s="161"/>
      <c r="R1402" s="162"/>
      <c r="S1402" s="162"/>
      <c r="T1402" s="162"/>
      <c r="U1402" s="162"/>
      <c r="V1402" s="162"/>
      <c r="W1402" s="162"/>
      <c r="X1402" s="162"/>
      <c r="Y1402" s="162"/>
      <c r="Z1402" s="151"/>
      <c r="AA1402" s="151"/>
      <c r="AB1402" s="151"/>
      <c r="AC1402" s="151"/>
      <c r="AD1402" s="151"/>
      <c r="AE1402" s="151"/>
      <c r="AF1402" s="151"/>
      <c r="AG1402" s="151" t="s">
        <v>344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2" x14ac:dyDescent="0.2">
      <c r="A1403" s="158"/>
      <c r="B1403" s="159"/>
      <c r="C1403" s="193" t="s">
        <v>1848</v>
      </c>
      <c r="D1403" s="164"/>
      <c r="E1403" s="165"/>
      <c r="F1403" s="162"/>
      <c r="G1403" s="162"/>
      <c r="H1403" s="162"/>
      <c r="I1403" s="162"/>
      <c r="J1403" s="162"/>
      <c r="K1403" s="162"/>
      <c r="L1403" s="162"/>
      <c r="M1403" s="162"/>
      <c r="N1403" s="161"/>
      <c r="O1403" s="161"/>
      <c r="P1403" s="161"/>
      <c r="Q1403" s="161"/>
      <c r="R1403" s="162"/>
      <c r="S1403" s="162"/>
      <c r="T1403" s="162"/>
      <c r="U1403" s="162"/>
      <c r="V1403" s="162"/>
      <c r="W1403" s="162"/>
      <c r="X1403" s="162"/>
      <c r="Y1403" s="162"/>
      <c r="Z1403" s="151"/>
      <c r="AA1403" s="151"/>
      <c r="AB1403" s="151"/>
      <c r="AC1403" s="151"/>
      <c r="AD1403" s="151"/>
      <c r="AE1403" s="151"/>
      <c r="AF1403" s="151"/>
      <c r="AG1403" s="151" t="s">
        <v>327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193" t="s">
        <v>328</v>
      </c>
      <c r="D1404" s="164"/>
      <c r="E1404" s="165">
        <v>1</v>
      </c>
      <c r="F1404" s="162"/>
      <c r="G1404" s="162"/>
      <c r="H1404" s="162"/>
      <c r="I1404" s="162"/>
      <c r="J1404" s="162"/>
      <c r="K1404" s="162"/>
      <c r="L1404" s="162"/>
      <c r="M1404" s="162"/>
      <c r="N1404" s="161"/>
      <c r="O1404" s="161"/>
      <c r="P1404" s="161"/>
      <c r="Q1404" s="161"/>
      <c r="R1404" s="162"/>
      <c r="S1404" s="162"/>
      <c r="T1404" s="162"/>
      <c r="U1404" s="162"/>
      <c r="V1404" s="162"/>
      <c r="W1404" s="162"/>
      <c r="X1404" s="162"/>
      <c r="Y1404" s="162"/>
      <c r="Z1404" s="151"/>
      <c r="AA1404" s="151"/>
      <c r="AB1404" s="151"/>
      <c r="AC1404" s="151"/>
      <c r="AD1404" s="151"/>
      <c r="AE1404" s="151"/>
      <c r="AF1404" s="151"/>
      <c r="AG1404" s="151" t="s">
        <v>327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 x14ac:dyDescent="0.2">
      <c r="A1405" s="183">
        <v>182</v>
      </c>
      <c r="B1405" s="184" t="s">
        <v>1946</v>
      </c>
      <c r="C1405" s="192" t="s">
        <v>1947</v>
      </c>
      <c r="D1405" s="185" t="s">
        <v>318</v>
      </c>
      <c r="E1405" s="186">
        <v>1</v>
      </c>
      <c r="F1405" s="187"/>
      <c r="G1405" s="188">
        <f>ROUND(E1405*F1405,2)</f>
        <v>0</v>
      </c>
      <c r="H1405" s="187"/>
      <c r="I1405" s="188">
        <f>ROUND(E1405*H1405,2)</f>
        <v>0</v>
      </c>
      <c r="J1405" s="187"/>
      <c r="K1405" s="188">
        <f>ROUND(E1405*J1405,2)</f>
        <v>0</v>
      </c>
      <c r="L1405" s="188">
        <v>21</v>
      </c>
      <c r="M1405" s="188">
        <f>G1405*(1+L1405/100)</f>
        <v>0</v>
      </c>
      <c r="N1405" s="186">
        <v>0</v>
      </c>
      <c r="O1405" s="186">
        <f>ROUND(E1405*N1405,2)</f>
        <v>0</v>
      </c>
      <c r="P1405" s="186">
        <v>0</v>
      </c>
      <c r="Q1405" s="186">
        <f>ROUND(E1405*P1405,2)</f>
        <v>0</v>
      </c>
      <c r="R1405" s="188"/>
      <c r="S1405" s="188" t="s">
        <v>403</v>
      </c>
      <c r="T1405" s="189" t="s">
        <v>987</v>
      </c>
      <c r="U1405" s="162">
        <v>0</v>
      </c>
      <c r="V1405" s="162">
        <f>ROUND(E1405*U1405,2)</f>
        <v>0</v>
      </c>
      <c r="W1405" s="162"/>
      <c r="X1405" s="162" t="s">
        <v>321</v>
      </c>
      <c r="Y1405" s="162" t="s">
        <v>322</v>
      </c>
      <c r="Z1405" s="151"/>
      <c r="AA1405" s="151"/>
      <c r="AB1405" s="151"/>
      <c r="AC1405" s="151"/>
      <c r="AD1405" s="151"/>
      <c r="AE1405" s="151"/>
      <c r="AF1405" s="151"/>
      <c r="AG1405" s="151" t="s">
        <v>323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2" x14ac:dyDescent="0.2">
      <c r="A1406" s="158"/>
      <c r="B1406" s="159"/>
      <c r="C1406" s="280" t="s">
        <v>1927</v>
      </c>
      <c r="D1406" s="281"/>
      <c r="E1406" s="281"/>
      <c r="F1406" s="281"/>
      <c r="G1406" s="281"/>
      <c r="H1406" s="162"/>
      <c r="I1406" s="162"/>
      <c r="J1406" s="162"/>
      <c r="K1406" s="162"/>
      <c r="L1406" s="162"/>
      <c r="M1406" s="162"/>
      <c r="N1406" s="161"/>
      <c r="O1406" s="161"/>
      <c r="P1406" s="161"/>
      <c r="Q1406" s="161"/>
      <c r="R1406" s="162"/>
      <c r="S1406" s="162"/>
      <c r="T1406" s="162"/>
      <c r="U1406" s="162"/>
      <c r="V1406" s="162"/>
      <c r="W1406" s="162"/>
      <c r="X1406" s="162"/>
      <c r="Y1406" s="162"/>
      <c r="Z1406" s="151"/>
      <c r="AA1406" s="151"/>
      <c r="AB1406" s="151"/>
      <c r="AC1406" s="151"/>
      <c r="AD1406" s="151"/>
      <c r="AE1406" s="151"/>
      <c r="AF1406" s="151"/>
      <c r="AG1406" s="151" t="s">
        <v>344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ht="22.5" outlineLevel="3" x14ac:dyDescent="0.2">
      <c r="A1407" s="158"/>
      <c r="B1407" s="159"/>
      <c r="C1407" s="282" t="s">
        <v>1928</v>
      </c>
      <c r="D1407" s="283"/>
      <c r="E1407" s="283"/>
      <c r="F1407" s="283"/>
      <c r="G1407" s="283"/>
      <c r="H1407" s="162"/>
      <c r="I1407" s="162"/>
      <c r="J1407" s="162"/>
      <c r="K1407" s="162"/>
      <c r="L1407" s="162"/>
      <c r="M1407" s="162"/>
      <c r="N1407" s="161"/>
      <c r="O1407" s="161"/>
      <c r="P1407" s="161"/>
      <c r="Q1407" s="161"/>
      <c r="R1407" s="162"/>
      <c r="S1407" s="162"/>
      <c r="T1407" s="162"/>
      <c r="U1407" s="162"/>
      <c r="V1407" s="162"/>
      <c r="W1407" s="162"/>
      <c r="X1407" s="162"/>
      <c r="Y1407" s="162"/>
      <c r="Z1407" s="151"/>
      <c r="AA1407" s="151"/>
      <c r="AB1407" s="151"/>
      <c r="AC1407" s="151"/>
      <c r="AD1407" s="151"/>
      <c r="AE1407" s="151"/>
      <c r="AF1407" s="151"/>
      <c r="AG1407" s="151" t="s">
        <v>344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90" t="str">
        <f>C1407</f>
        <v>NEREZOVÁ SÍŤ BUDE OPLETENA NA NEREZOVÉ OBVODOVÉ LANO. LANO BUDE KOTVENO PŘÍMO DO BETONU POMOCÍ ŠROUBŮ S OKEM (M8)</v>
      </c>
      <c r="BB1407" s="151"/>
      <c r="BC1407" s="151"/>
      <c r="BD1407" s="151"/>
      <c r="BE1407" s="151"/>
      <c r="BF1407" s="151"/>
      <c r="BG1407" s="151"/>
      <c r="BH1407" s="151"/>
    </row>
    <row r="1408" spans="1:60" outlineLevel="3" x14ac:dyDescent="0.2">
      <c r="A1408" s="158"/>
      <c r="B1408" s="159"/>
      <c r="C1408" s="282" t="s">
        <v>1929</v>
      </c>
      <c r="D1408" s="283"/>
      <c r="E1408" s="283"/>
      <c r="F1408" s="283"/>
      <c r="G1408" s="283"/>
      <c r="H1408" s="162"/>
      <c r="I1408" s="162"/>
      <c r="J1408" s="162"/>
      <c r="K1408" s="162"/>
      <c r="L1408" s="162"/>
      <c r="M1408" s="162"/>
      <c r="N1408" s="161"/>
      <c r="O1408" s="161"/>
      <c r="P1408" s="161"/>
      <c r="Q1408" s="161"/>
      <c r="R1408" s="162"/>
      <c r="S1408" s="162"/>
      <c r="T1408" s="162"/>
      <c r="U1408" s="162"/>
      <c r="V1408" s="162"/>
      <c r="W1408" s="162"/>
      <c r="X1408" s="162"/>
      <c r="Y1408" s="162"/>
      <c r="Z1408" s="151"/>
      <c r="AA1408" s="151"/>
      <c r="AB1408" s="151"/>
      <c r="AC1408" s="151"/>
      <c r="AD1408" s="151"/>
      <c r="AE1408" s="151"/>
      <c r="AF1408" s="151"/>
      <c r="AG1408" s="151" t="s">
        <v>344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90" t="str">
        <f>C1408</f>
        <v>V DISTANCI 400 mm, KOTVENO POMOCÍ CHEM. KOTVY. V ROZÍCH UMÍSTĚNA ZÁVĚSNÁ MATICE (M10). PODROBNĚJI VIZ. TZ.</v>
      </c>
      <c r="BB1408" s="151"/>
      <c r="BC1408" s="151"/>
      <c r="BD1408" s="151"/>
      <c r="BE1408" s="151"/>
      <c r="BF1408" s="151"/>
      <c r="BG1408" s="151"/>
      <c r="BH1408" s="151"/>
    </row>
    <row r="1409" spans="1:60" outlineLevel="3" x14ac:dyDescent="0.2">
      <c r="A1409" s="158"/>
      <c r="B1409" s="159"/>
      <c r="C1409" s="282" t="s">
        <v>1930</v>
      </c>
      <c r="D1409" s="283"/>
      <c r="E1409" s="283"/>
      <c r="F1409" s="283"/>
      <c r="G1409" s="283"/>
      <c r="H1409" s="162"/>
      <c r="I1409" s="162"/>
      <c r="J1409" s="162"/>
      <c r="K1409" s="162"/>
      <c r="L1409" s="162"/>
      <c r="M1409" s="162"/>
      <c r="N1409" s="161"/>
      <c r="O1409" s="161"/>
      <c r="P1409" s="161"/>
      <c r="Q1409" s="161"/>
      <c r="R1409" s="162"/>
      <c r="S1409" s="162"/>
      <c r="T1409" s="162"/>
      <c r="U1409" s="162"/>
      <c r="V1409" s="162"/>
      <c r="W1409" s="162"/>
      <c r="X1409" s="162"/>
      <c r="Y1409" s="162"/>
      <c r="Z1409" s="151"/>
      <c r="AA1409" s="151"/>
      <c r="AB1409" s="151"/>
      <c r="AC1409" s="151"/>
      <c r="AD1409" s="151"/>
      <c r="AE1409" s="151"/>
      <c r="AF1409" s="151"/>
      <c r="AG1409" s="151" t="s">
        <v>344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3" x14ac:dyDescent="0.2">
      <c r="A1410" s="158"/>
      <c r="B1410" s="159"/>
      <c r="C1410" s="282" t="s">
        <v>859</v>
      </c>
      <c r="D1410" s="283"/>
      <c r="E1410" s="283"/>
      <c r="F1410" s="283"/>
      <c r="G1410" s="283"/>
      <c r="H1410" s="162"/>
      <c r="I1410" s="162"/>
      <c r="J1410" s="162"/>
      <c r="K1410" s="162"/>
      <c r="L1410" s="162"/>
      <c r="M1410" s="162"/>
      <c r="N1410" s="161"/>
      <c r="O1410" s="161"/>
      <c r="P1410" s="161"/>
      <c r="Q1410" s="161"/>
      <c r="R1410" s="162"/>
      <c r="S1410" s="162"/>
      <c r="T1410" s="162"/>
      <c r="U1410" s="162"/>
      <c r="V1410" s="162"/>
      <c r="W1410" s="162"/>
      <c r="X1410" s="162"/>
      <c r="Y1410" s="162"/>
      <c r="Z1410" s="151"/>
      <c r="AA1410" s="151"/>
      <c r="AB1410" s="151"/>
      <c r="AC1410" s="151"/>
      <c r="AD1410" s="151"/>
      <c r="AE1410" s="151"/>
      <c r="AF1410" s="151"/>
      <c r="AG1410" s="151" t="s">
        <v>344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2" x14ac:dyDescent="0.2">
      <c r="A1411" s="158"/>
      <c r="B1411" s="159"/>
      <c r="C1411" s="193" t="s">
        <v>1848</v>
      </c>
      <c r="D1411" s="164"/>
      <c r="E1411" s="165"/>
      <c r="F1411" s="162"/>
      <c r="G1411" s="162"/>
      <c r="H1411" s="162"/>
      <c r="I1411" s="162"/>
      <c r="J1411" s="162"/>
      <c r="K1411" s="162"/>
      <c r="L1411" s="162"/>
      <c r="M1411" s="162"/>
      <c r="N1411" s="161"/>
      <c r="O1411" s="161"/>
      <c r="P1411" s="161"/>
      <c r="Q1411" s="161"/>
      <c r="R1411" s="162"/>
      <c r="S1411" s="162"/>
      <c r="T1411" s="162"/>
      <c r="U1411" s="162"/>
      <c r="V1411" s="162"/>
      <c r="W1411" s="162"/>
      <c r="X1411" s="162"/>
      <c r="Y1411" s="162"/>
      <c r="Z1411" s="151"/>
      <c r="AA1411" s="151"/>
      <c r="AB1411" s="151"/>
      <c r="AC1411" s="151"/>
      <c r="AD1411" s="151"/>
      <c r="AE1411" s="151"/>
      <c r="AF1411" s="151"/>
      <c r="AG1411" s="151" t="s">
        <v>327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193" t="s">
        <v>328</v>
      </c>
      <c r="D1412" s="164"/>
      <c r="E1412" s="165">
        <v>1</v>
      </c>
      <c r="F1412" s="162"/>
      <c r="G1412" s="162"/>
      <c r="H1412" s="162"/>
      <c r="I1412" s="162"/>
      <c r="J1412" s="162"/>
      <c r="K1412" s="162"/>
      <c r="L1412" s="162"/>
      <c r="M1412" s="162"/>
      <c r="N1412" s="161"/>
      <c r="O1412" s="161"/>
      <c r="P1412" s="161"/>
      <c r="Q1412" s="161"/>
      <c r="R1412" s="162"/>
      <c r="S1412" s="162"/>
      <c r="T1412" s="162"/>
      <c r="U1412" s="162"/>
      <c r="V1412" s="162"/>
      <c r="W1412" s="162"/>
      <c r="X1412" s="162"/>
      <c r="Y1412" s="162"/>
      <c r="Z1412" s="151"/>
      <c r="AA1412" s="151"/>
      <c r="AB1412" s="151"/>
      <c r="AC1412" s="151"/>
      <c r="AD1412" s="151"/>
      <c r="AE1412" s="151"/>
      <c r="AF1412" s="151"/>
      <c r="AG1412" s="151" t="s">
        <v>327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 x14ac:dyDescent="0.2">
      <c r="A1413" s="183">
        <v>183</v>
      </c>
      <c r="B1413" s="184" t="s">
        <v>1948</v>
      </c>
      <c r="C1413" s="192" t="s">
        <v>1949</v>
      </c>
      <c r="D1413" s="185" t="s">
        <v>318</v>
      </c>
      <c r="E1413" s="186">
        <v>1</v>
      </c>
      <c r="F1413" s="187"/>
      <c r="G1413" s="188">
        <f>ROUND(E1413*F1413,2)</f>
        <v>0</v>
      </c>
      <c r="H1413" s="187"/>
      <c r="I1413" s="188">
        <f>ROUND(E1413*H1413,2)</f>
        <v>0</v>
      </c>
      <c r="J1413" s="187"/>
      <c r="K1413" s="188">
        <f>ROUND(E1413*J1413,2)</f>
        <v>0</v>
      </c>
      <c r="L1413" s="188">
        <v>21</v>
      </c>
      <c r="M1413" s="188">
        <f>G1413*(1+L1413/100)</f>
        <v>0</v>
      </c>
      <c r="N1413" s="186">
        <v>0</v>
      </c>
      <c r="O1413" s="186">
        <f>ROUND(E1413*N1413,2)</f>
        <v>0</v>
      </c>
      <c r="P1413" s="186">
        <v>0</v>
      </c>
      <c r="Q1413" s="186">
        <f>ROUND(E1413*P1413,2)</f>
        <v>0</v>
      </c>
      <c r="R1413" s="188"/>
      <c r="S1413" s="188" t="s">
        <v>403</v>
      </c>
      <c r="T1413" s="189" t="s">
        <v>987</v>
      </c>
      <c r="U1413" s="162">
        <v>0</v>
      </c>
      <c r="V1413" s="162">
        <f>ROUND(E1413*U1413,2)</f>
        <v>0</v>
      </c>
      <c r="W1413" s="162"/>
      <c r="X1413" s="162" t="s">
        <v>321</v>
      </c>
      <c r="Y1413" s="162" t="s">
        <v>322</v>
      </c>
      <c r="Z1413" s="151"/>
      <c r="AA1413" s="151"/>
      <c r="AB1413" s="151"/>
      <c r="AC1413" s="151"/>
      <c r="AD1413" s="151"/>
      <c r="AE1413" s="151"/>
      <c r="AF1413" s="151"/>
      <c r="AG1413" s="151" t="s">
        <v>323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2" x14ac:dyDescent="0.2">
      <c r="A1414" s="158"/>
      <c r="B1414" s="159"/>
      <c r="C1414" s="280" t="s">
        <v>1927</v>
      </c>
      <c r="D1414" s="281"/>
      <c r="E1414" s="281"/>
      <c r="F1414" s="281"/>
      <c r="G1414" s="281"/>
      <c r="H1414" s="162"/>
      <c r="I1414" s="162"/>
      <c r="J1414" s="162"/>
      <c r="K1414" s="162"/>
      <c r="L1414" s="162"/>
      <c r="M1414" s="162"/>
      <c r="N1414" s="161"/>
      <c r="O1414" s="161"/>
      <c r="P1414" s="161"/>
      <c r="Q1414" s="161"/>
      <c r="R1414" s="162"/>
      <c r="S1414" s="162"/>
      <c r="T1414" s="162"/>
      <c r="U1414" s="162"/>
      <c r="V1414" s="162"/>
      <c r="W1414" s="162"/>
      <c r="X1414" s="162"/>
      <c r="Y1414" s="162"/>
      <c r="Z1414" s="151"/>
      <c r="AA1414" s="151"/>
      <c r="AB1414" s="151"/>
      <c r="AC1414" s="151"/>
      <c r="AD1414" s="151"/>
      <c r="AE1414" s="151"/>
      <c r="AF1414" s="151"/>
      <c r="AG1414" s="151" t="s">
        <v>344</v>
      </c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ht="22.5" outlineLevel="3" x14ac:dyDescent="0.2">
      <c r="A1415" s="158"/>
      <c r="B1415" s="159"/>
      <c r="C1415" s="282" t="s">
        <v>1928</v>
      </c>
      <c r="D1415" s="283"/>
      <c r="E1415" s="283"/>
      <c r="F1415" s="283"/>
      <c r="G1415" s="283"/>
      <c r="H1415" s="162"/>
      <c r="I1415" s="162"/>
      <c r="J1415" s="162"/>
      <c r="K1415" s="162"/>
      <c r="L1415" s="162"/>
      <c r="M1415" s="162"/>
      <c r="N1415" s="161"/>
      <c r="O1415" s="161"/>
      <c r="P1415" s="161"/>
      <c r="Q1415" s="161"/>
      <c r="R1415" s="162"/>
      <c r="S1415" s="162"/>
      <c r="T1415" s="162"/>
      <c r="U1415" s="162"/>
      <c r="V1415" s="162"/>
      <c r="W1415" s="162"/>
      <c r="X1415" s="162"/>
      <c r="Y1415" s="162"/>
      <c r="Z1415" s="151"/>
      <c r="AA1415" s="151"/>
      <c r="AB1415" s="151"/>
      <c r="AC1415" s="151"/>
      <c r="AD1415" s="151"/>
      <c r="AE1415" s="151"/>
      <c r="AF1415" s="151"/>
      <c r="AG1415" s="151" t="s">
        <v>344</v>
      </c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90" t="str">
        <f>C1415</f>
        <v>NEREZOVÁ SÍŤ BUDE OPLETENA NA NEREZOVÉ OBVODOVÉ LANO. LANO BUDE KOTVENO PŘÍMO DO BETONU POMOCÍ ŠROUBŮ S OKEM (M8)</v>
      </c>
      <c r="BB1415" s="151"/>
      <c r="BC1415" s="151"/>
      <c r="BD1415" s="151"/>
      <c r="BE1415" s="151"/>
      <c r="BF1415" s="151"/>
      <c r="BG1415" s="151"/>
      <c r="BH1415" s="151"/>
    </row>
    <row r="1416" spans="1:60" outlineLevel="3" x14ac:dyDescent="0.2">
      <c r="A1416" s="158"/>
      <c r="B1416" s="159"/>
      <c r="C1416" s="282" t="s">
        <v>1929</v>
      </c>
      <c r="D1416" s="283"/>
      <c r="E1416" s="283"/>
      <c r="F1416" s="283"/>
      <c r="G1416" s="283"/>
      <c r="H1416" s="162"/>
      <c r="I1416" s="162"/>
      <c r="J1416" s="162"/>
      <c r="K1416" s="162"/>
      <c r="L1416" s="162"/>
      <c r="M1416" s="162"/>
      <c r="N1416" s="161"/>
      <c r="O1416" s="161"/>
      <c r="P1416" s="161"/>
      <c r="Q1416" s="161"/>
      <c r="R1416" s="162"/>
      <c r="S1416" s="162"/>
      <c r="T1416" s="162"/>
      <c r="U1416" s="162"/>
      <c r="V1416" s="162"/>
      <c r="W1416" s="162"/>
      <c r="X1416" s="162"/>
      <c r="Y1416" s="162"/>
      <c r="Z1416" s="151"/>
      <c r="AA1416" s="151"/>
      <c r="AB1416" s="151"/>
      <c r="AC1416" s="151"/>
      <c r="AD1416" s="151"/>
      <c r="AE1416" s="151"/>
      <c r="AF1416" s="151"/>
      <c r="AG1416" s="151" t="s">
        <v>344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90" t="str">
        <f>C1416</f>
        <v>V DISTANCI 400 mm, KOTVENO POMOCÍ CHEM. KOTVY. V ROZÍCH UMÍSTĚNA ZÁVĚSNÁ MATICE (M10). PODROBNĚJI VIZ. TZ.</v>
      </c>
      <c r="BB1416" s="151"/>
      <c r="BC1416" s="151"/>
      <c r="BD1416" s="151"/>
      <c r="BE1416" s="151"/>
      <c r="BF1416" s="151"/>
      <c r="BG1416" s="151"/>
      <c r="BH1416" s="151"/>
    </row>
    <row r="1417" spans="1:60" outlineLevel="3" x14ac:dyDescent="0.2">
      <c r="A1417" s="158"/>
      <c r="B1417" s="159"/>
      <c r="C1417" s="282" t="s">
        <v>1930</v>
      </c>
      <c r="D1417" s="283"/>
      <c r="E1417" s="283"/>
      <c r="F1417" s="283"/>
      <c r="G1417" s="283"/>
      <c r="H1417" s="162"/>
      <c r="I1417" s="162"/>
      <c r="J1417" s="162"/>
      <c r="K1417" s="162"/>
      <c r="L1417" s="162"/>
      <c r="M1417" s="162"/>
      <c r="N1417" s="161"/>
      <c r="O1417" s="161"/>
      <c r="P1417" s="161"/>
      <c r="Q1417" s="161"/>
      <c r="R1417" s="162"/>
      <c r="S1417" s="162"/>
      <c r="T1417" s="162"/>
      <c r="U1417" s="162"/>
      <c r="V1417" s="162"/>
      <c r="W1417" s="162"/>
      <c r="X1417" s="162"/>
      <c r="Y1417" s="162"/>
      <c r="Z1417" s="151"/>
      <c r="AA1417" s="151"/>
      <c r="AB1417" s="151"/>
      <c r="AC1417" s="151"/>
      <c r="AD1417" s="151"/>
      <c r="AE1417" s="151"/>
      <c r="AF1417" s="151"/>
      <c r="AG1417" s="151" t="s">
        <v>344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3" x14ac:dyDescent="0.2">
      <c r="A1418" s="158"/>
      <c r="B1418" s="159"/>
      <c r="C1418" s="282" t="s">
        <v>859</v>
      </c>
      <c r="D1418" s="283"/>
      <c r="E1418" s="283"/>
      <c r="F1418" s="283"/>
      <c r="G1418" s="283"/>
      <c r="H1418" s="162"/>
      <c r="I1418" s="162"/>
      <c r="J1418" s="162"/>
      <c r="K1418" s="162"/>
      <c r="L1418" s="162"/>
      <c r="M1418" s="162"/>
      <c r="N1418" s="161"/>
      <c r="O1418" s="161"/>
      <c r="P1418" s="161"/>
      <c r="Q1418" s="161"/>
      <c r="R1418" s="162"/>
      <c r="S1418" s="162"/>
      <c r="T1418" s="162"/>
      <c r="U1418" s="162"/>
      <c r="V1418" s="162"/>
      <c r="W1418" s="162"/>
      <c r="X1418" s="162"/>
      <c r="Y1418" s="162"/>
      <c r="Z1418" s="151"/>
      <c r="AA1418" s="151"/>
      <c r="AB1418" s="151"/>
      <c r="AC1418" s="151"/>
      <c r="AD1418" s="151"/>
      <c r="AE1418" s="151"/>
      <c r="AF1418" s="151"/>
      <c r="AG1418" s="151" t="s">
        <v>344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2" x14ac:dyDescent="0.2">
      <c r="A1419" s="158"/>
      <c r="B1419" s="159"/>
      <c r="C1419" s="193" t="s">
        <v>1848</v>
      </c>
      <c r="D1419" s="164"/>
      <c r="E1419" s="165"/>
      <c r="F1419" s="162"/>
      <c r="G1419" s="162"/>
      <c r="H1419" s="162"/>
      <c r="I1419" s="162"/>
      <c r="J1419" s="162"/>
      <c r="K1419" s="162"/>
      <c r="L1419" s="162"/>
      <c r="M1419" s="162"/>
      <c r="N1419" s="161"/>
      <c r="O1419" s="161"/>
      <c r="P1419" s="161"/>
      <c r="Q1419" s="161"/>
      <c r="R1419" s="162"/>
      <c r="S1419" s="162"/>
      <c r="T1419" s="162"/>
      <c r="U1419" s="162"/>
      <c r="V1419" s="162"/>
      <c r="W1419" s="162"/>
      <c r="X1419" s="162"/>
      <c r="Y1419" s="162"/>
      <c r="Z1419" s="151"/>
      <c r="AA1419" s="151"/>
      <c r="AB1419" s="151"/>
      <c r="AC1419" s="151"/>
      <c r="AD1419" s="151"/>
      <c r="AE1419" s="151"/>
      <c r="AF1419" s="151"/>
      <c r="AG1419" s="151" t="s">
        <v>327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193" t="s">
        <v>328</v>
      </c>
      <c r="D1420" s="164"/>
      <c r="E1420" s="165">
        <v>1</v>
      </c>
      <c r="F1420" s="162"/>
      <c r="G1420" s="162"/>
      <c r="H1420" s="162"/>
      <c r="I1420" s="162"/>
      <c r="J1420" s="162"/>
      <c r="K1420" s="162"/>
      <c r="L1420" s="162"/>
      <c r="M1420" s="162"/>
      <c r="N1420" s="161"/>
      <c r="O1420" s="161"/>
      <c r="P1420" s="161"/>
      <c r="Q1420" s="161"/>
      <c r="R1420" s="162"/>
      <c r="S1420" s="162"/>
      <c r="T1420" s="162"/>
      <c r="U1420" s="162"/>
      <c r="V1420" s="162"/>
      <c r="W1420" s="162"/>
      <c r="X1420" s="162"/>
      <c r="Y1420" s="162"/>
      <c r="Z1420" s="151"/>
      <c r="AA1420" s="151"/>
      <c r="AB1420" s="151"/>
      <c r="AC1420" s="151"/>
      <c r="AD1420" s="151"/>
      <c r="AE1420" s="151"/>
      <c r="AF1420" s="151"/>
      <c r="AG1420" s="151" t="s">
        <v>327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ht="22.5" outlineLevel="1" x14ac:dyDescent="0.2">
      <c r="A1421" s="183">
        <v>184</v>
      </c>
      <c r="B1421" s="184" t="s">
        <v>1950</v>
      </c>
      <c r="C1421" s="192" t="s">
        <v>1951</v>
      </c>
      <c r="D1421" s="185" t="s">
        <v>318</v>
      </c>
      <c r="E1421" s="186">
        <v>1</v>
      </c>
      <c r="F1421" s="187"/>
      <c r="G1421" s="188">
        <f>ROUND(E1421*F1421,2)</f>
        <v>0</v>
      </c>
      <c r="H1421" s="187"/>
      <c r="I1421" s="188">
        <f>ROUND(E1421*H1421,2)</f>
        <v>0</v>
      </c>
      <c r="J1421" s="187"/>
      <c r="K1421" s="188">
        <f>ROUND(E1421*J1421,2)</f>
        <v>0</v>
      </c>
      <c r="L1421" s="188">
        <v>21</v>
      </c>
      <c r="M1421" s="188">
        <f>G1421*(1+L1421/100)</f>
        <v>0</v>
      </c>
      <c r="N1421" s="186">
        <v>0</v>
      </c>
      <c r="O1421" s="186">
        <f>ROUND(E1421*N1421,2)</f>
        <v>0</v>
      </c>
      <c r="P1421" s="186">
        <v>0</v>
      </c>
      <c r="Q1421" s="186">
        <f>ROUND(E1421*P1421,2)</f>
        <v>0</v>
      </c>
      <c r="R1421" s="188"/>
      <c r="S1421" s="188" t="s">
        <v>403</v>
      </c>
      <c r="T1421" s="189" t="s">
        <v>987</v>
      </c>
      <c r="U1421" s="162">
        <v>0</v>
      </c>
      <c r="V1421" s="162">
        <f>ROUND(E1421*U1421,2)</f>
        <v>0</v>
      </c>
      <c r="W1421" s="162"/>
      <c r="X1421" s="162" t="s">
        <v>321</v>
      </c>
      <c r="Y1421" s="162" t="s">
        <v>322</v>
      </c>
      <c r="Z1421" s="151"/>
      <c r="AA1421" s="151"/>
      <c r="AB1421" s="151"/>
      <c r="AC1421" s="151"/>
      <c r="AD1421" s="151"/>
      <c r="AE1421" s="151"/>
      <c r="AF1421" s="151"/>
      <c r="AG1421" s="151" t="s">
        <v>323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2" x14ac:dyDescent="0.2">
      <c r="A1422" s="158"/>
      <c r="B1422" s="159"/>
      <c r="C1422" s="280" t="s">
        <v>1927</v>
      </c>
      <c r="D1422" s="281"/>
      <c r="E1422" s="281"/>
      <c r="F1422" s="281"/>
      <c r="G1422" s="281"/>
      <c r="H1422" s="162"/>
      <c r="I1422" s="162"/>
      <c r="J1422" s="162"/>
      <c r="K1422" s="162"/>
      <c r="L1422" s="162"/>
      <c r="M1422" s="162"/>
      <c r="N1422" s="161"/>
      <c r="O1422" s="161"/>
      <c r="P1422" s="161"/>
      <c r="Q1422" s="161"/>
      <c r="R1422" s="162"/>
      <c r="S1422" s="162"/>
      <c r="T1422" s="162"/>
      <c r="U1422" s="162"/>
      <c r="V1422" s="162"/>
      <c r="W1422" s="162"/>
      <c r="X1422" s="162"/>
      <c r="Y1422" s="162"/>
      <c r="Z1422" s="151"/>
      <c r="AA1422" s="151"/>
      <c r="AB1422" s="151"/>
      <c r="AC1422" s="151"/>
      <c r="AD1422" s="151"/>
      <c r="AE1422" s="151"/>
      <c r="AF1422" s="151"/>
      <c r="AG1422" s="151" t="s">
        <v>344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ht="22.5" outlineLevel="3" x14ac:dyDescent="0.2">
      <c r="A1423" s="158"/>
      <c r="B1423" s="159"/>
      <c r="C1423" s="282" t="s">
        <v>1928</v>
      </c>
      <c r="D1423" s="283"/>
      <c r="E1423" s="283"/>
      <c r="F1423" s="283"/>
      <c r="G1423" s="283"/>
      <c r="H1423" s="162"/>
      <c r="I1423" s="162"/>
      <c r="J1423" s="162"/>
      <c r="K1423" s="162"/>
      <c r="L1423" s="162"/>
      <c r="M1423" s="162"/>
      <c r="N1423" s="161"/>
      <c r="O1423" s="161"/>
      <c r="P1423" s="161"/>
      <c r="Q1423" s="161"/>
      <c r="R1423" s="162"/>
      <c r="S1423" s="162"/>
      <c r="T1423" s="162"/>
      <c r="U1423" s="162"/>
      <c r="V1423" s="162"/>
      <c r="W1423" s="162"/>
      <c r="X1423" s="162"/>
      <c r="Y1423" s="162"/>
      <c r="Z1423" s="151"/>
      <c r="AA1423" s="151"/>
      <c r="AB1423" s="151"/>
      <c r="AC1423" s="151"/>
      <c r="AD1423" s="151"/>
      <c r="AE1423" s="151"/>
      <c r="AF1423" s="151"/>
      <c r="AG1423" s="151" t="s">
        <v>344</v>
      </c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90" t="str">
        <f>C1423</f>
        <v>NEREZOVÁ SÍŤ BUDE OPLETENA NA NEREZOVÉ OBVODOVÉ LANO. LANO BUDE KOTVENO PŘÍMO DO BETONU POMOCÍ ŠROUBŮ S OKEM (M8)</v>
      </c>
      <c r="BB1423" s="151"/>
      <c r="BC1423" s="151"/>
      <c r="BD1423" s="151"/>
      <c r="BE1423" s="151"/>
      <c r="BF1423" s="151"/>
      <c r="BG1423" s="151"/>
      <c r="BH1423" s="151"/>
    </row>
    <row r="1424" spans="1:60" outlineLevel="3" x14ac:dyDescent="0.2">
      <c r="A1424" s="158"/>
      <c r="B1424" s="159"/>
      <c r="C1424" s="282" t="s">
        <v>1929</v>
      </c>
      <c r="D1424" s="283"/>
      <c r="E1424" s="283"/>
      <c r="F1424" s="283"/>
      <c r="G1424" s="283"/>
      <c r="H1424" s="162"/>
      <c r="I1424" s="162"/>
      <c r="J1424" s="162"/>
      <c r="K1424" s="162"/>
      <c r="L1424" s="162"/>
      <c r="M1424" s="162"/>
      <c r="N1424" s="161"/>
      <c r="O1424" s="161"/>
      <c r="P1424" s="161"/>
      <c r="Q1424" s="161"/>
      <c r="R1424" s="162"/>
      <c r="S1424" s="162"/>
      <c r="T1424" s="162"/>
      <c r="U1424" s="162"/>
      <c r="V1424" s="162"/>
      <c r="W1424" s="162"/>
      <c r="X1424" s="162"/>
      <c r="Y1424" s="162"/>
      <c r="Z1424" s="151"/>
      <c r="AA1424" s="151"/>
      <c r="AB1424" s="151"/>
      <c r="AC1424" s="151"/>
      <c r="AD1424" s="151"/>
      <c r="AE1424" s="151"/>
      <c r="AF1424" s="151"/>
      <c r="AG1424" s="151" t="s">
        <v>344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90" t="str">
        <f>C1424</f>
        <v>V DISTANCI 400 mm, KOTVENO POMOCÍ CHEM. KOTVY. V ROZÍCH UMÍSTĚNA ZÁVĚSNÁ MATICE (M10). PODROBNĚJI VIZ. TZ.</v>
      </c>
      <c r="BB1424" s="151"/>
      <c r="BC1424" s="151"/>
      <c r="BD1424" s="151"/>
      <c r="BE1424" s="151"/>
      <c r="BF1424" s="151"/>
      <c r="BG1424" s="151"/>
      <c r="BH1424" s="151"/>
    </row>
    <row r="1425" spans="1:60" outlineLevel="3" x14ac:dyDescent="0.2">
      <c r="A1425" s="158"/>
      <c r="B1425" s="159"/>
      <c r="C1425" s="282" t="s">
        <v>1930</v>
      </c>
      <c r="D1425" s="283"/>
      <c r="E1425" s="283"/>
      <c r="F1425" s="283"/>
      <c r="G1425" s="283"/>
      <c r="H1425" s="162"/>
      <c r="I1425" s="162"/>
      <c r="J1425" s="162"/>
      <c r="K1425" s="162"/>
      <c r="L1425" s="162"/>
      <c r="M1425" s="162"/>
      <c r="N1425" s="161"/>
      <c r="O1425" s="161"/>
      <c r="P1425" s="161"/>
      <c r="Q1425" s="161"/>
      <c r="R1425" s="162"/>
      <c r="S1425" s="162"/>
      <c r="T1425" s="162"/>
      <c r="U1425" s="162"/>
      <c r="V1425" s="162"/>
      <c r="W1425" s="162"/>
      <c r="X1425" s="162"/>
      <c r="Y1425" s="162"/>
      <c r="Z1425" s="151"/>
      <c r="AA1425" s="151"/>
      <c r="AB1425" s="151"/>
      <c r="AC1425" s="151"/>
      <c r="AD1425" s="151"/>
      <c r="AE1425" s="151"/>
      <c r="AF1425" s="151"/>
      <c r="AG1425" s="151" t="s">
        <v>344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3" x14ac:dyDescent="0.2">
      <c r="A1426" s="158"/>
      <c r="B1426" s="159"/>
      <c r="C1426" s="282" t="s">
        <v>859</v>
      </c>
      <c r="D1426" s="283"/>
      <c r="E1426" s="283"/>
      <c r="F1426" s="283"/>
      <c r="G1426" s="283"/>
      <c r="H1426" s="162"/>
      <c r="I1426" s="162"/>
      <c r="J1426" s="162"/>
      <c r="K1426" s="162"/>
      <c r="L1426" s="162"/>
      <c r="M1426" s="162"/>
      <c r="N1426" s="161"/>
      <c r="O1426" s="161"/>
      <c r="P1426" s="161"/>
      <c r="Q1426" s="161"/>
      <c r="R1426" s="162"/>
      <c r="S1426" s="162"/>
      <c r="T1426" s="162"/>
      <c r="U1426" s="162"/>
      <c r="V1426" s="162"/>
      <c r="W1426" s="162"/>
      <c r="X1426" s="162"/>
      <c r="Y1426" s="162"/>
      <c r="Z1426" s="151"/>
      <c r="AA1426" s="151"/>
      <c r="AB1426" s="151"/>
      <c r="AC1426" s="151"/>
      <c r="AD1426" s="151"/>
      <c r="AE1426" s="151"/>
      <c r="AF1426" s="151"/>
      <c r="AG1426" s="151" t="s">
        <v>344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2" x14ac:dyDescent="0.2">
      <c r="A1427" s="158"/>
      <c r="B1427" s="159"/>
      <c r="C1427" s="193" t="s">
        <v>1848</v>
      </c>
      <c r="D1427" s="164"/>
      <c r="E1427" s="165"/>
      <c r="F1427" s="162"/>
      <c r="G1427" s="162"/>
      <c r="H1427" s="162"/>
      <c r="I1427" s="162"/>
      <c r="J1427" s="162"/>
      <c r="K1427" s="162"/>
      <c r="L1427" s="162"/>
      <c r="M1427" s="162"/>
      <c r="N1427" s="161"/>
      <c r="O1427" s="161"/>
      <c r="P1427" s="161"/>
      <c r="Q1427" s="161"/>
      <c r="R1427" s="162"/>
      <c r="S1427" s="162"/>
      <c r="T1427" s="162"/>
      <c r="U1427" s="162"/>
      <c r="V1427" s="162"/>
      <c r="W1427" s="162"/>
      <c r="X1427" s="162"/>
      <c r="Y1427" s="162"/>
      <c r="Z1427" s="151"/>
      <c r="AA1427" s="151"/>
      <c r="AB1427" s="151"/>
      <c r="AC1427" s="151"/>
      <c r="AD1427" s="151"/>
      <c r="AE1427" s="151"/>
      <c r="AF1427" s="151"/>
      <c r="AG1427" s="151" t="s">
        <v>327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193" t="s">
        <v>328</v>
      </c>
      <c r="D1428" s="164"/>
      <c r="E1428" s="165">
        <v>1</v>
      </c>
      <c r="F1428" s="162"/>
      <c r="G1428" s="162"/>
      <c r="H1428" s="162"/>
      <c r="I1428" s="162"/>
      <c r="J1428" s="162"/>
      <c r="K1428" s="162"/>
      <c r="L1428" s="162"/>
      <c r="M1428" s="162"/>
      <c r="N1428" s="161"/>
      <c r="O1428" s="161"/>
      <c r="P1428" s="161"/>
      <c r="Q1428" s="161"/>
      <c r="R1428" s="162"/>
      <c r="S1428" s="162"/>
      <c r="T1428" s="162"/>
      <c r="U1428" s="162"/>
      <c r="V1428" s="162"/>
      <c r="W1428" s="162"/>
      <c r="X1428" s="162"/>
      <c r="Y1428" s="162"/>
      <c r="Z1428" s="151"/>
      <c r="AA1428" s="151"/>
      <c r="AB1428" s="151"/>
      <c r="AC1428" s="151"/>
      <c r="AD1428" s="151"/>
      <c r="AE1428" s="151"/>
      <c r="AF1428" s="151"/>
      <c r="AG1428" s="151" t="s">
        <v>327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 x14ac:dyDescent="0.2">
      <c r="A1429" s="183">
        <v>185</v>
      </c>
      <c r="B1429" s="184" t="s">
        <v>1952</v>
      </c>
      <c r="C1429" s="192" t="s">
        <v>1953</v>
      </c>
      <c r="D1429" s="185" t="s">
        <v>318</v>
      </c>
      <c r="E1429" s="186">
        <v>1</v>
      </c>
      <c r="F1429" s="187"/>
      <c r="G1429" s="188">
        <f>ROUND(E1429*F1429,2)</f>
        <v>0</v>
      </c>
      <c r="H1429" s="187"/>
      <c r="I1429" s="188">
        <f>ROUND(E1429*H1429,2)</f>
        <v>0</v>
      </c>
      <c r="J1429" s="187"/>
      <c r="K1429" s="188">
        <f>ROUND(E1429*J1429,2)</f>
        <v>0</v>
      </c>
      <c r="L1429" s="188">
        <v>21</v>
      </c>
      <c r="M1429" s="188">
        <f>G1429*(1+L1429/100)</f>
        <v>0</v>
      </c>
      <c r="N1429" s="186">
        <v>0</v>
      </c>
      <c r="O1429" s="186">
        <f>ROUND(E1429*N1429,2)</f>
        <v>0</v>
      </c>
      <c r="P1429" s="186">
        <v>0</v>
      </c>
      <c r="Q1429" s="186">
        <f>ROUND(E1429*P1429,2)</f>
        <v>0</v>
      </c>
      <c r="R1429" s="188"/>
      <c r="S1429" s="188" t="s">
        <v>403</v>
      </c>
      <c r="T1429" s="189" t="s">
        <v>987</v>
      </c>
      <c r="U1429" s="162">
        <v>0</v>
      </c>
      <c r="V1429" s="162">
        <f>ROUND(E1429*U1429,2)</f>
        <v>0</v>
      </c>
      <c r="W1429" s="162"/>
      <c r="X1429" s="162" t="s">
        <v>321</v>
      </c>
      <c r="Y1429" s="162" t="s">
        <v>322</v>
      </c>
      <c r="Z1429" s="151"/>
      <c r="AA1429" s="151"/>
      <c r="AB1429" s="151"/>
      <c r="AC1429" s="151"/>
      <c r="AD1429" s="151"/>
      <c r="AE1429" s="151"/>
      <c r="AF1429" s="151"/>
      <c r="AG1429" s="151" t="s">
        <v>323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2" x14ac:dyDescent="0.2">
      <c r="A1430" s="158"/>
      <c r="B1430" s="159"/>
      <c r="C1430" s="280" t="s">
        <v>1927</v>
      </c>
      <c r="D1430" s="281"/>
      <c r="E1430" s="281"/>
      <c r="F1430" s="281"/>
      <c r="G1430" s="281"/>
      <c r="H1430" s="162"/>
      <c r="I1430" s="162"/>
      <c r="J1430" s="162"/>
      <c r="K1430" s="162"/>
      <c r="L1430" s="162"/>
      <c r="M1430" s="162"/>
      <c r="N1430" s="161"/>
      <c r="O1430" s="161"/>
      <c r="P1430" s="161"/>
      <c r="Q1430" s="161"/>
      <c r="R1430" s="162"/>
      <c r="S1430" s="162"/>
      <c r="T1430" s="162"/>
      <c r="U1430" s="162"/>
      <c r="V1430" s="162"/>
      <c r="W1430" s="162"/>
      <c r="X1430" s="162"/>
      <c r="Y1430" s="162"/>
      <c r="Z1430" s="151"/>
      <c r="AA1430" s="151"/>
      <c r="AB1430" s="151"/>
      <c r="AC1430" s="151"/>
      <c r="AD1430" s="151"/>
      <c r="AE1430" s="151"/>
      <c r="AF1430" s="151"/>
      <c r="AG1430" s="151" t="s">
        <v>344</v>
      </c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ht="22.5" outlineLevel="3" x14ac:dyDescent="0.2">
      <c r="A1431" s="158"/>
      <c r="B1431" s="159"/>
      <c r="C1431" s="282" t="s">
        <v>1928</v>
      </c>
      <c r="D1431" s="283"/>
      <c r="E1431" s="283"/>
      <c r="F1431" s="283"/>
      <c r="G1431" s="283"/>
      <c r="H1431" s="162"/>
      <c r="I1431" s="162"/>
      <c r="J1431" s="162"/>
      <c r="K1431" s="162"/>
      <c r="L1431" s="162"/>
      <c r="M1431" s="162"/>
      <c r="N1431" s="161"/>
      <c r="O1431" s="161"/>
      <c r="P1431" s="161"/>
      <c r="Q1431" s="161"/>
      <c r="R1431" s="162"/>
      <c r="S1431" s="162"/>
      <c r="T1431" s="162"/>
      <c r="U1431" s="162"/>
      <c r="V1431" s="162"/>
      <c r="W1431" s="162"/>
      <c r="X1431" s="162"/>
      <c r="Y1431" s="162"/>
      <c r="Z1431" s="151"/>
      <c r="AA1431" s="151"/>
      <c r="AB1431" s="151"/>
      <c r="AC1431" s="151"/>
      <c r="AD1431" s="151"/>
      <c r="AE1431" s="151"/>
      <c r="AF1431" s="151"/>
      <c r="AG1431" s="151" t="s">
        <v>344</v>
      </c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90" t="str">
        <f>C1431</f>
        <v>NEREZOVÁ SÍŤ BUDE OPLETENA NA NEREZOVÉ OBVODOVÉ LANO. LANO BUDE KOTVENO PŘÍMO DO BETONU POMOCÍ ŠROUBŮ S OKEM (M8)</v>
      </c>
      <c r="BB1431" s="151"/>
      <c r="BC1431" s="151"/>
      <c r="BD1431" s="151"/>
      <c r="BE1431" s="151"/>
      <c r="BF1431" s="151"/>
      <c r="BG1431" s="151"/>
      <c r="BH1431" s="151"/>
    </row>
    <row r="1432" spans="1:60" outlineLevel="3" x14ac:dyDescent="0.2">
      <c r="A1432" s="158"/>
      <c r="B1432" s="159"/>
      <c r="C1432" s="282" t="s">
        <v>1929</v>
      </c>
      <c r="D1432" s="283"/>
      <c r="E1432" s="283"/>
      <c r="F1432" s="283"/>
      <c r="G1432" s="283"/>
      <c r="H1432" s="162"/>
      <c r="I1432" s="162"/>
      <c r="J1432" s="162"/>
      <c r="K1432" s="162"/>
      <c r="L1432" s="162"/>
      <c r="M1432" s="162"/>
      <c r="N1432" s="161"/>
      <c r="O1432" s="161"/>
      <c r="P1432" s="161"/>
      <c r="Q1432" s="161"/>
      <c r="R1432" s="162"/>
      <c r="S1432" s="162"/>
      <c r="T1432" s="162"/>
      <c r="U1432" s="162"/>
      <c r="V1432" s="162"/>
      <c r="W1432" s="162"/>
      <c r="X1432" s="162"/>
      <c r="Y1432" s="162"/>
      <c r="Z1432" s="151"/>
      <c r="AA1432" s="151"/>
      <c r="AB1432" s="151"/>
      <c r="AC1432" s="151"/>
      <c r="AD1432" s="151"/>
      <c r="AE1432" s="151"/>
      <c r="AF1432" s="151"/>
      <c r="AG1432" s="151" t="s">
        <v>344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90" t="str">
        <f>C1432</f>
        <v>V DISTANCI 400 mm, KOTVENO POMOCÍ CHEM. KOTVY. V ROZÍCH UMÍSTĚNA ZÁVĚSNÁ MATICE (M10). PODROBNĚJI VIZ. TZ.</v>
      </c>
      <c r="BB1432" s="151"/>
      <c r="BC1432" s="151"/>
      <c r="BD1432" s="151"/>
      <c r="BE1432" s="151"/>
      <c r="BF1432" s="151"/>
      <c r="BG1432" s="151"/>
      <c r="BH1432" s="151"/>
    </row>
    <row r="1433" spans="1:60" outlineLevel="3" x14ac:dyDescent="0.2">
      <c r="A1433" s="158"/>
      <c r="B1433" s="159"/>
      <c r="C1433" s="282" t="s">
        <v>1930</v>
      </c>
      <c r="D1433" s="283"/>
      <c r="E1433" s="283"/>
      <c r="F1433" s="283"/>
      <c r="G1433" s="283"/>
      <c r="H1433" s="162"/>
      <c r="I1433" s="162"/>
      <c r="J1433" s="162"/>
      <c r="K1433" s="162"/>
      <c r="L1433" s="162"/>
      <c r="M1433" s="162"/>
      <c r="N1433" s="161"/>
      <c r="O1433" s="161"/>
      <c r="P1433" s="161"/>
      <c r="Q1433" s="161"/>
      <c r="R1433" s="162"/>
      <c r="S1433" s="162"/>
      <c r="T1433" s="162"/>
      <c r="U1433" s="162"/>
      <c r="V1433" s="162"/>
      <c r="W1433" s="162"/>
      <c r="X1433" s="162"/>
      <c r="Y1433" s="162"/>
      <c r="Z1433" s="151"/>
      <c r="AA1433" s="151"/>
      <c r="AB1433" s="151"/>
      <c r="AC1433" s="151"/>
      <c r="AD1433" s="151"/>
      <c r="AE1433" s="151"/>
      <c r="AF1433" s="151"/>
      <c r="AG1433" s="151" t="s">
        <v>344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3" x14ac:dyDescent="0.2">
      <c r="A1434" s="158"/>
      <c r="B1434" s="159"/>
      <c r="C1434" s="282" t="s">
        <v>859</v>
      </c>
      <c r="D1434" s="283"/>
      <c r="E1434" s="283"/>
      <c r="F1434" s="283"/>
      <c r="G1434" s="283"/>
      <c r="H1434" s="162"/>
      <c r="I1434" s="162"/>
      <c r="J1434" s="162"/>
      <c r="K1434" s="162"/>
      <c r="L1434" s="162"/>
      <c r="M1434" s="162"/>
      <c r="N1434" s="161"/>
      <c r="O1434" s="161"/>
      <c r="P1434" s="161"/>
      <c r="Q1434" s="161"/>
      <c r="R1434" s="162"/>
      <c r="S1434" s="162"/>
      <c r="T1434" s="162"/>
      <c r="U1434" s="162"/>
      <c r="V1434" s="162"/>
      <c r="W1434" s="162"/>
      <c r="X1434" s="162"/>
      <c r="Y1434" s="162"/>
      <c r="Z1434" s="151"/>
      <c r="AA1434" s="151"/>
      <c r="AB1434" s="151"/>
      <c r="AC1434" s="151"/>
      <c r="AD1434" s="151"/>
      <c r="AE1434" s="151"/>
      <c r="AF1434" s="151"/>
      <c r="AG1434" s="151" t="s">
        <v>344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2" x14ac:dyDescent="0.2">
      <c r="A1435" s="158"/>
      <c r="B1435" s="159"/>
      <c r="C1435" s="193" t="s">
        <v>1848</v>
      </c>
      <c r="D1435" s="164"/>
      <c r="E1435" s="165"/>
      <c r="F1435" s="162"/>
      <c r="G1435" s="162"/>
      <c r="H1435" s="162"/>
      <c r="I1435" s="162"/>
      <c r="J1435" s="162"/>
      <c r="K1435" s="162"/>
      <c r="L1435" s="162"/>
      <c r="M1435" s="162"/>
      <c r="N1435" s="161"/>
      <c r="O1435" s="161"/>
      <c r="P1435" s="161"/>
      <c r="Q1435" s="161"/>
      <c r="R1435" s="162"/>
      <c r="S1435" s="162"/>
      <c r="T1435" s="162"/>
      <c r="U1435" s="162"/>
      <c r="V1435" s="162"/>
      <c r="W1435" s="162"/>
      <c r="X1435" s="162"/>
      <c r="Y1435" s="162"/>
      <c r="Z1435" s="151"/>
      <c r="AA1435" s="151"/>
      <c r="AB1435" s="151"/>
      <c r="AC1435" s="151"/>
      <c r="AD1435" s="151"/>
      <c r="AE1435" s="151"/>
      <c r="AF1435" s="151"/>
      <c r="AG1435" s="151" t="s">
        <v>327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193" t="s">
        <v>328</v>
      </c>
      <c r="D1436" s="164"/>
      <c r="E1436" s="165">
        <v>1</v>
      </c>
      <c r="F1436" s="162"/>
      <c r="G1436" s="162"/>
      <c r="H1436" s="162"/>
      <c r="I1436" s="162"/>
      <c r="J1436" s="162"/>
      <c r="K1436" s="162"/>
      <c r="L1436" s="162"/>
      <c r="M1436" s="162"/>
      <c r="N1436" s="161"/>
      <c r="O1436" s="161"/>
      <c r="P1436" s="161"/>
      <c r="Q1436" s="161"/>
      <c r="R1436" s="162"/>
      <c r="S1436" s="162"/>
      <c r="T1436" s="162"/>
      <c r="U1436" s="162"/>
      <c r="V1436" s="162"/>
      <c r="W1436" s="162"/>
      <c r="X1436" s="162"/>
      <c r="Y1436" s="162"/>
      <c r="Z1436" s="151"/>
      <c r="AA1436" s="151"/>
      <c r="AB1436" s="151"/>
      <c r="AC1436" s="151"/>
      <c r="AD1436" s="151"/>
      <c r="AE1436" s="151"/>
      <c r="AF1436" s="151"/>
      <c r="AG1436" s="151" t="s">
        <v>327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ht="22.5" outlineLevel="1" x14ac:dyDescent="0.2">
      <c r="A1437" s="183">
        <v>186</v>
      </c>
      <c r="B1437" s="184" t="s">
        <v>1954</v>
      </c>
      <c r="C1437" s="192" t="s">
        <v>1955</v>
      </c>
      <c r="D1437" s="185" t="s">
        <v>318</v>
      </c>
      <c r="E1437" s="186">
        <v>1</v>
      </c>
      <c r="F1437" s="187"/>
      <c r="G1437" s="188">
        <f>ROUND(E1437*F1437,2)</f>
        <v>0</v>
      </c>
      <c r="H1437" s="187"/>
      <c r="I1437" s="188">
        <f>ROUND(E1437*H1437,2)</f>
        <v>0</v>
      </c>
      <c r="J1437" s="187"/>
      <c r="K1437" s="188">
        <f>ROUND(E1437*J1437,2)</f>
        <v>0</v>
      </c>
      <c r="L1437" s="188">
        <v>21</v>
      </c>
      <c r="M1437" s="188">
        <f>G1437*(1+L1437/100)</f>
        <v>0</v>
      </c>
      <c r="N1437" s="186">
        <v>0</v>
      </c>
      <c r="O1437" s="186">
        <f>ROUND(E1437*N1437,2)</f>
        <v>0</v>
      </c>
      <c r="P1437" s="186">
        <v>0</v>
      </c>
      <c r="Q1437" s="186">
        <f>ROUND(E1437*P1437,2)</f>
        <v>0</v>
      </c>
      <c r="R1437" s="188"/>
      <c r="S1437" s="188" t="s">
        <v>403</v>
      </c>
      <c r="T1437" s="189" t="s">
        <v>987</v>
      </c>
      <c r="U1437" s="162">
        <v>0</v>
      </c>
      <c r="V1437" s="162">
        <f>ROUND(E1437*U1437,2)</f>
        <v>0</v>
      </c>
      <c r="W1437" s="162"/>
      <c r="X1437" s="162" t="s">
        <v>321</v>
      </c>
      <c r="Y1437" s="162" t="s">
        <v>322</v>
      </c>
      <c r="Z1437" s="151"/>
      <c r="AA1437" s="151"/>
      <c r="AB1437" s="151"/>
      <c r="AC1437" s="151"/>
      <c r="AD1437" s="151"/>
      <c r="AE1437" s="151"/>
      <c r="AF1437" s="151"/>
      <c r="AG1437" s="151" t="s">
        <v>323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2" x14ac:dyDescent="0.2">
      <c r="A1438" s="158"/>
      <c r="B1438" s="159"/>
      <c r="C1438" s="280" t="s">
        <v>1927</v>
      </c>
      <c r="D1438" s="281"/>
      <c r="E1438" s="281"/>
      <c r="F1438" s="281"/>
      <c r="G1438" s="281"/>
      <c r="H1438" s="162"/>
      <c r="I1438" s="162"/>
      <c r="J1438" s="162"/>
      <c r="K1438" s="162"/>
      <c r="L1438" s="162"/>
      <c r="M1438" s="162"/>
      <c r="N1438" s="161"/>
      <c r="O1438" s="161"/>
      <c r="P1438" s="161"/>
      <c r="Q1438" s="161"/>
      <c r="R1438" s="162"/>
      <c r="S1438" s="162"/>
      <c r="T1438" s="162"/>
      <c r="U1438" s="162"/>
      <c r="V1438" s="162"/>
      <c r="W1438" s="162"/>
      <c r="X1438" s="162"/>
      <c r="Y1438" s="162"/>
      <c r="Z1438" s="151"/>
      <c r="AA1438" s="151"/>
      <c r="AB1438" s="151"/>
      <c r="AC1438" s="151"/>
      <c r="AD1438" s="151"/>
      <c r="AE1438" s="151"/>
      <c r="AF1438" s="151"/>
      <c r="AG1438" s="151" t="s">
        <v>344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ht="22.5" outlineLevel="3" x14ac:dyDescent="0.2">
      <c r="A1439" s="158"/>
      <c r="B1439" s="159"/>
      <c r="C1439" s="282" t="s">
        <v>1928</v>
      </c>
      <c r="D1439" s="283"/>
      <c r="E1439" s="283"/>
      <c r="F1439" s="283"/>
      <c r="G1439" s="283"/>
      <c r="H1439" s="162"/>
      <c r="I1439" s="162"/>
      <c r="J1439" s="162"/>
      <c r="K1439" s="162"/>
      <c r="L1439" s="162"/>
      <c r="M1439" s="162"/>
      <c r="N1439" s="161"/>
      <c r="O1439" s="161"/>
      <c r="P1439" s="161"/>
      <c r="Q1439" s="161"/>
      <c r="R1439" s="162"/>
      <c r="S1439" s="162"/>
      <c r="T1439" s="162"/>
      <c r="U1439" s="162"/>
      <c r="V1439" s="162"/>
      <c r="W1439" s="162"/>
      <c r="X1439" s="162"/>
      <c r="Y1439" s="162"/>
      <c r="Z1439" s="151"/>
      <c r="AA1439" s="151"/>
      <c r="AB1439" s="151"/>
      <c r="AC1439" s="151"/>
      <c r="AD1439" s="151"/>
      <c r="AE1439" s="151"/>
      <c r="AF1439" s="151"/>
      <c r="AG1439" s="151" t="s">
        <v>344</v>
      </c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90" t="str">
        <f>C1439</f>
        <v>NEREZOVÁ SÍŤ BUDE OPLETENA NA NEREZOVÉ OBVODOVÉ LANO. LANO BUDE KOTVENO PŘÍMO DO BETONU POMOCÍ ŠROUBŮ S OKEM (M8)</v>
      </c>
      <c r="BB1439" s="151"/>
      <c r="BC1439" s="151"/>
      <c r="BD1439" s="151"/>
      <c r="BE1439" s="151"/>
      <c r="BF1439" s="151"/>
      <c r="BG1439" s="151"/>
      <c r="BH1439" s="151"/>
    </row>
    <row r="1440" spans="1:60" outlineLevel="3" x14ac:dyDescent="0.2">
      <c r="A1440" s="158"/>
      <c r="B1440" s="159"/>
      <c r="C1440" s="282" t="s">
        <v>1929</v>
      </c>
      <c r="D1440" s="283"/>
      <c r="E1440" s="283"/>
      <c r="F1440" s="283"/>
      <c r="G1440" s="283"/>
      <c r="H1440" s="162"/>
      <c r="I1440" s="162"/>
      <c r="J1440" s="162"/>
      <c r="K1440" s="162"/>
      <c r="L1440" s="162"/>
      <c r="M1440" s="162"/>
      <c r="N1440" s="161"/>
      <c r="O1440" s="161"/>
      <c r="P1440" s="161"/>
      <c r="Q1440" s="161"/>
      <c r="R1440" s="162"/>
      <c r="S1440" s="162"/>
      <c r="T1440" s="162"/>
      <c r="U1440" s="162"/>
      <c r="V1440" s="162"/>
      <c r="W1440" s="162"/>
      <c r="X1440" s="162"/>
      <c r="Y1440" s="162"/>
      <c r="Z1440" s="151"/>
      <c r="AA1440" s="151"/>
      <c r="AB1440" s="151"/>
      <c r="AC1440" s="151"/>
      <c r="AD1440" s="151"/>
      <c r="AE1440" s="151"/>
      <c r="AF1440" s="151"/>
      <c r="AG1440" s="151" t="s">
        <v>344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90" t="str">
        <f>C1440</f>
        <v>V DISTANCI 400 mm, KOTVENO POMOCÍ CHEM. KOTVY. V ROZÍCH UMÍSTĚNA ZÁVĚSNÁ MATICE (M10). PODROBNĚJI VIZ. TZ.</v>
      </c>
      <c r="BB1440" s="151"/>
      <c r="BC1440" s="151"/>
      <c r="BD1440" s="151"/>
      <c r="BE1440" s="151"/>
      <c r="BF1440" s="151"/>
      <c r="BG1440" s="151"/>
      <c r="BH1440" s="151"/>
    </row>
    <row r="1441" spans="1:60" outlineLevel="3" x14ac:dyDescent="0.2">
      <c r="A1441" s="158"/>
      <c r="B1441" s="159"/>
      <c r="C1441" s="282" t="s">
        <v>1930</v>
      </c>
      <c r="D1441" s="283"/>
      <c r="E1441" s="283"/>
      <c r="F1441" s="283"/>
      <c r="G1441" s="283"/>
      <c r="H1441" s="162"/>
      <c r="I1441" s="162"/>
      <c r="J1441" s="162"/>
      <c r="K1441" s="162"/>
      <c r="L1441" s="162"/>
      <c r="M1441" s="162"/>
      <c r="N1441" s="161"/>
      <c r="O1441" s="161"/>
      <c r="P1441" s="161"/>
      <c r="Q1441" s="161"/>
      <c r="R1441" s="162"/>
      <c r="S1441" s="162"/>
      <c r="T1441" s="162"/>
      <c r="U1441" s="162"/>
      <c r="V1441" s="162"/>
      <c r="W1441" s="162"/>
      <c r="X1441" s="162"/>
      <c r="Y1441" s="162"/>
      <c r="Z1441" s="151"/>
      <c r="AA1441" s="151"/>
      <c r="AB1441" s="151"/>
      <c r="AC1441" s="151"/>
      <c r="AD1441" s="151"/>
      <c r="AE1441" s="151"/>
      <c r="AF1441" s="151"/>
      <c r="AG1441" s="151" t="s">
        <v>344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3" x14ac:dyDescent="0.2">
      <c r="A1442" s="158"/>
      <c r="B1442" s="159"/>
      <c r="C1442" s="282" t="s">
        <v>859</v>
      </c>
      <c r="D1442" s="283"/>
      <c r="E1442" s="283"/>
      <c r="F1442" s="283"/>
      <c r="G1442" s="283"/>
      <c r="H1442" s="162"/>
      <c r="I1442" s="162"/>
      <c r="J1442" s="162"/>
      <c r="K1442" s="162"/>
      <c r="L1442" s="162"/>
      <c r="M1442" s="162"/>
      <c r="N1442" s="161"/>
      <c r="O1442" s="161"/>
      <c r="P1442" s="161"/>
      <c r="Q1442" s="161"/>
      <c r="R1442" s="162"/>
      <c r="S1442" s="162"/>
      <c r="T1442" s="162"/>
      <c r="U1442" s="162"/>
      <c r="V1442" s="162"/>
      <c r="W1442" s="162"/>
      <c r="X1442" s="162"/>
      <c r="Y1442" s="162"/>
      <c r="Z1442" s="151"/>
      <c r="AA1442" s="151"/>
      <c r="AB1442" s="151"/>
      <c r="AC1442" s="151"/>
      <c r="AD1442" s="151"/>
      <c r="AE1442" s="151"/>
      <c r="AF1442" s="151"/>
      <c r="AG1442" s="151" t="s">
        <v>344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2" x14ac:dyDescent="0.2">
      <c r="A1443" s="158"/>
      <c r="B1443" s="159"/>
      <c r="C1443" s="193" t="s">
        <v>1848</v>
      </c>
      <c r="D1443" s="164"/>
      <c r="E1443" s="165"/>
      <c r="F1443" s="162"/>
      <c r="G1443" s="162"/>
      <c r="H1443" s="162"/>
      <c r="I1443" s="162"/>
      <c r="J1443" s="162"/>
      <c r="K1443" s="162"/>
      <c r="L1443" s="162"/>
      <c r="M1443" s="162"/>
      <c r="N1443" s="161"/>
      <c r="O1443" s="161"/>
      <c r="P1443" s="161"/>
      <c r="Q1443" s="161"/>
      <c r="R1443" s="162"/>
      <c r="S1443" s="162"/>
      <c r="T1443" s="162"/>
      <c r="U1443" s="162"/>
      <c r="V1443" s="162"/>
      <c r="W1443" s="162"/>
      <c r="X1443" s="162"/>
      <c r="Y1443" s="162"/>
      <c r="Z1443" s="151"/>
      <c r="AA1443" s="151"/>
      <c r="AB1443" s="151"/>
      <c r="AC1443" s="151"/>
      <c r="AD1443" s="151"/>
      <c r="AE1443" s="151"/>
      <c r="AF1443" s="151"/>
      <c r="AG1443" s="151" t="s">
        <v>327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193" t="s">
        <v>328</v>
      </c>
      <c r="D1444" s="164"/>
      <c r="E1444" s="165">
        <v>1</v>
      </c>
      <c r="F1444" s="162"/>
      <c r="G1444" s="162"/>
      <c r="H1444" s="162"/>
      <c r="I1444" s="162"/>
      <c r="J1444" s="162"/>
      <c r="K1444" s="162"/>
      <c r="L1444" s="162"/>
      <c r="M1444" s="162"/>
      <c r="N1444" s="161"/>
      <c r="O1444" s="161"/>
      <c r="P1444" s="161"/>
      <c r="Q1444" s="161"/>
      <c r="R1444" s="162"/>
      <c r="S1444" s="162"/>
      <c r="T1444" s="162"/>
      <c r="U1444" s="162"/>
      <c r="V1444" s="162"/>
      <c r="W1444" s="162"/>
      <c r="X1444" s="162"/>
      <c r="Y1444" s="162"/>
      <c r="Z1444" s="151"/>
      <c r="AA1444" s="151"/>
      <c r="AB1444" s="151"/>
      <c r="AC1444" s="151"/>
      <c r="AD1444" s="151"/>
      <c r="AE1444" s="151"/>
      <c r="AF1444" s="151"/>
      <c r="AG1444" s="151" t="s">
        <v>327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 x14ac:dyDescent="0.2">
      <c r="A1445" s="183">
        <v>187</v>
      </c>
      <c r="B1445" s="184" t="s">
        <v>1956</v>
      </c>
      <c r="C1445" s="192" t="s">
        <v>1957</v>
      </c>
      <c r="D1445" s="185" t="s">
        <v>318</v>
      </c>
      <c r="E1445" s="186">
        <v>1</v>
      </c>
      <c r="F1445" s="187"/>
      <c r="G1445" s="188">
        <f>ROUND(E1445*F1445,2)</f>
        <v>0</v>
      </c>
      <c r="H1445" s="187"/>
      <c r="I1445" s="188">
        <f>ROUND(E1445*H1445,2)</f>
        <v>0</v>
      </c>
      <c r="J1445" s="187"/>
      <c r="K1445" s="188">
        <f>ROUND(E1445*J1445,2)</f>
        <v>0</v>
      </c>
      <c r="L1445" s="188">
        <v>21</v>
      </c>
      <c r="M1445" s="188">
        <f>G1445*(1+L1445/100)</f>
        <v>0</v>
      </c>
      <c r="N1445" s="186">
        <v>0</v>
      </c>
      <c r="O1445" s="186">
        <f>ROUND(E1445*N1445,2)</f>
        <v>0</v>
      </c>
      <c r="P1445" s="186">
        <v>0</v>
      </c>
      <c r="Q1445" s="186">
        <f>ROUND(E1445*P1445,2)</f>
        <v>0</v>
      </c>
      <c r="R1445" s="188"/>
      <c r="S1445" s="188" t="s">
        <v>403</v>
      </c>
      <c r="T1445" s="189" t="s">
        <v>987</v>
      </c>
      <c r="U1445" s="162">
        <v>0</v>
      </c>
      <c r="V1445" s="162">
        <f>ROUND(E1445*U1445,2)</f>
        <v>0</v>
      </c>
      <c r="W1445" s="162"/>
      <c r="X1445" s="162" t="s">
        <v>321</v>
      </c>
      <c r="Y1445" s="162" t="s">
        <v>322</v>
      </c>
      <c r="Z1445" s="151"/>
      <c r="AA1445" s="151"/>
      <c r="AB1445" s="151"/>
      <c r="AC1445" s="151"/>
      <c r="AD1445" s="151"/>
      <c r="AE1445" s="151"/>
      <c r="AF1445" s="151"/>
      <c r="AG1445" s="151" t="s">
        <v>323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2" x14ac:dyDescent="0.2">
      <c r="A1446" s="158"/>
      <c r="B1446" s="159"/>
      <c r="C1446" s="280" t="s">
        <v>1927</v>
      </c>
      <c r="D1446" s="281"/>
      <c r="E1446" s="281"/>
      <c r="F1446" s="281"/>
      <c r="G1446" s="281"/>
      <c r="H1446" s="162"/>
      <c r="I1446" s="162"/>
      <c r="J1446" s="162"/>
      <c r="K1446" s="162"/>
      <c r="L1446" s="162"/>
      <c r="M1446" s="162"/>
      <c r="N1446" s="161"/>
      <c r="O1446" s="161"/>
      <c r="P1446" s="161"/>
      <c r="Q1446" s="161"/>
      <c r="R1446" s="162"/>
      <c r="S1446" s="162"/>
      <c r="T1446" s="162"/>
      <c r="U1446" s="162"/>
      <c r="V1446" s="162"/>
      <c r="W1446" s="162"/>
      <c r="X1446" s="162"/>
      <c r="Y1446" s="162"/>
      <c r="Z1446" s="151"/>
      <c r="AA1446" s="151"/>
      <c r="AB1446" s="151"/>
      <c r="AC1446" s="151"/>
      <c r="AD1446" s="151"/>
      <c r="AE1446" s="151"/>
      <c r="AF1446" s="151"/>
      <c r="AG1446" s="151" t="s">
        <v>344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ht="22.5" outlineLevel="3" x14ac:dyDescent="0.2">
      <c r="A1447" s="158"/>
      <c r="B1447" s="159"/>
      <c r="C1447" s="282" t="s">
        <v>1928</v>
      </c>
      <c r="D1447" s="283"/>
      <c r="E1447" s="283"/>
      <c r="F1447" s="283"/>
      <c r="G1447" s="283"/>
      <c r="H1447" s="162"/>
      <c r="I1447" s="162"/>
      <c r="J1447" s="162"/>
      <c r="K1447" s="162"/>
      <c r="L1447" s="162"/>
      <c r="M1447" s="162"/>
      <c r="N1447" s="161"/>
      <c r="O1447" s="161"/>
      <c r="P1447" s="161"/>
      <c r="Q1447" s="161"/>
      <c r="R1447" s="162"/>
      <c r="S1447" s="162"/>
      <c r="T1447" s="162"/>
      <c r="U1447" s="162"/>
      <c r="V1447" s="162"/>
      <c r="W1447" s="162"/>
      <c r="X1447" s="162"/>
      <c r="Y1447" s="162"/>
      <c r="Z1447" s="151"/>
      <c r="AA1447" s="151"/>
      <c r="AB1447" s="151"/>
      <c r="AC1447" s="151"/>
      <c r="AD1447" s="151"/>
      <c r="AE1447" s="151"/>
      <c r="AF1447" s="151"/>
      <c r="AG1447" s="151" t="s">
        <v>344</v>
      </c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90" t="str">
        <f>C1447</f>
        <v>NEREZOVÁ SÍŤ BUDE OPLETENA NA NEREZOVÉ OBVODOVÉ LANO. LANO BUDE KOTVENO PŘÍMO DO BETONU POMOCÍ ŠROUBŮ S OKEM (M8)</v>
      </c>
      <c r="BB1447" s="151"/>
      <c r="BC1447" s="151"/>
      <c r="BD1447" s="151"/>
      <c r="BE1447" s="151"/>
      <c r="BF1447" s="151"/>
      <c r="BG1447" s="151"/>
      <c r="BH1447" s="151"/>
    </row>
    <row r="1448" spans="1:60" outlineLevel="3" x14ac:dyDescent="0.2">
      <c r="A1448" s="158"/>
      <c r="B1448" s="159"/>
      <c r="C1448" s="282" t="s">
        <v>1929</v>
      </c>
      <c r="D1448" s="283"/>
      <c r="E1448" s="283"/>
      <c r="F1448" s="283"/>
      <c r="G1448" s="283"/>
      <c r="H1448" s="162"/>
      <c r="I1448" s="162"/>
      <c r="J1448" s="162"/>
      <c r="K1448" s="162"/>
      <c r="L1448" s="162"/>
      <c r="M1448" s="162"/>
      <c r="N1448" s="161"/>
      <c r="O1448" s="161"/>
      <c r="P1448" s="161"/>
      <c r="Q1448" s="161"/>
      <c r="R1448" s="162"/>
      <c r="S1448" s="162"/>
      <c r="T1448" s="162"/>
      <c r="U1448" s="162"/>
      <c r="V1448" s="162"/>
      <c r="W1448" s="162"/>
      <c r="X1448" s="162"/>
      <c r="Y1448" s="162"/>
      <c r="Z1448" s="151"/>
      <c r="AA1448" s="151"/>
      <c r="AB1448" s="151"/>
      <c r="AC1448" s="151"/>
      <c r="AD1448" s="151"/>
      <c r="AE1448" s="151"/>
      <c r="AF1448" s="151"/>
      <c r="AG1448" s="151" t="s">
        <v>344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90" t="str">
        <f>C1448</f>
        <v>V DISTANCI 400 mm, KOTVENO POMOCÍ CHEM. KOTVY. V ROZÍCH UMÍSTĚNA ZÁVĚSNÁ MATICE (M10). PODROBNĚJI VIZ. TZ.</v>
      </c>
      <c r="BB1448" s="151"/>
      <c r="BC1448" s="151"/>
      <c r="BD1448" s="151"/>
      <c r="BE1448" s="151"/>
      <c r="BF1448" s="151"/>
      <c r="BG1448" s="151"/>
      <c r="BH1448" s="151"/>
    </row>
    <row r="1449" spans="1:60" outlineLevel="3" x14ac:dyDescent="0.2">
      <c r="A1449" s="158"/>
      <c r="B1449" s="159"/>
      <c r="C1449" s="282" t="s">
        <v>1930</v>
      </c>
      <c r="D1449" s="283"/>
      <c r="E1449" s="283"/>
      <c r="F1449" s="283"/>
      <c r="G1449" s="283"/>
      <c r="H1449" s="162"/>
      <c r="I1449" s="162"/>
      <c r="J1449" s="162"/>
      <c r="K1449" s="162"/>
      <c r="L1449" s="162"/>
      <c r="M1449" s="162"/>
      <c r="N1449" s="161"/>
      <c r="O1449" s="161"/>
      <c r="P1449" s="161"/>
      <c r="Q1449" s="161"/>
      <c r="R1449" s="162"/>
      <c r="S1449" s="162"/>
      <c r="T1449" s="162"/>
      <c r="U1449" s="162"/>
      <c r="V1449" s="162"/>
      <c r="W1449" s="162"/>
      <c r="X1449" s="162"/>
      <c r="Y1449" s="162"/>
      <c r="Z1449" s="151"/>
      <c r="AA1449" s="151"/>
      <c r="AB1449" s="151"/>
      <c r="AC1449" s="151"/>
      <c r="AD1449" s="151"/>
      <c r="AE1449" s="151"/>
      <c r="AF1449" s="151"/>
      <c r="AG1449" s="151" t="s">
        <v>344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3" x14ac:dyDescent="0.2">
      <c r="A1450" s="158"/>
      <c r="B1450" s="159"/>
      <c r="C1450" s="282" t="s">
        <v>859</v>
      </c>
      <c r="D1450" s="283"/>
      <c r="E1450" s="283"/>
      <c r="F1450" s="283"/>
      <c r="G1450" s="283"/>
      <c r="H1450" s="162"/>
      <c r="I1450" s="162"/>
      <c r="J1450" s="162"/>
      <c r="K1450" s="162"/>
      <c r="L1450" s="162"/>
      <c r="M1450" s="162"/>
      <c r="N1450" s="161"/>
      <c r="O1450" s="161"/>
      <c r="P1450" s="161"/>
      <c r="Q1450" s="161"/>
      <c r="R1450" s="162"/>
      <c r="S1450" s="162"/>
      <c r="T1450" s="162"/>
      <c r="U1450" s="162"/>
      <c r="V1450" s="162"/>
      <c r="W1450" s="162"/>
      <c r="X1450" s="162"/>
      <c r="Y1450" s="162"/>
      <c r="Z1450" s="151"/>
      <c r="AA1450" s="151"/>
      <c r="AB1450" s="151"/>
      <c r="AC1450" s="151"/>
      <c r="AD1450" s="151"/>
      <c r="AE1450" s="151"/>
      <c r="AF1450" s="151"/>
      <c r="AG1450" s="151" t="s">
        <v>344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2" x14ac:dyDescent="0.2">
      <c r="A1451" s="158"/>
      <c r="B1451" s="159"/>
      <c r="C1451" s="193" t="s">
        <v>1848</v>
      </c>
      <c r="D1451" s="164"/>
      <c r="E1451" s="165"/>
      <c r="F1451" s="162"/>
      <c r="G1451" s="162"/>
      <c r="H1451" s="162"/>
      <c r="I1451" s="162"/>
      <c r="J1451" s="162"/>
      <c r="K1451" s="162"/>
      <c r="L1451" s="162"/>
      <c r="M1451" s="162"/>
      <c r="N1451" s="161"/>
      <c r="O1451" s="161"/>
      <c r="P1451" s="161"/>
      <c r="Q1451" s="161"/>
      <c r="R1451" s="162"/>
      <c r="S1451" s="162"/>
      <c r="T1451" s="162"/>
      <c r="U1451" s="162"/>
      <c r="V1451" s="162"/>
      <c r="W1451" s="162"/>
      <c r="X1451" s="162"/>
      <c r="Y1451" s="162"/>
      <c r="Z1451" s="151"/>
      <c r="AA1451" s="151"/>
      <c r="AB1451" s="151"/>
      <c r="AC1451" s="151"/>
      <c r="AD1451" s="151"/>
      <c r="AE1451" s="151"/>
      <c r="AF1451" s="151"/>
      <c r="AG1451" s="151" t="s">
        <v>327</v>
      </c>
      <c r="AH1451" s="151">
        <v>0</v>
      </c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193" t="s">
        <v>328</v>
      </c>
      <c r="D1452" s="164"/>
      <c r="E1452" s="165">
        <v>1</v>
      </c>
      <c r="F1452" s="162"/>
      <c r="G1452" s="162"/>
      <c r="H1452" s="162"/>
      <c r="I1452" s="162"/>
      <c r="J1452" s="162"/>
      <c r="K1452" s="162"/>
      <c r="L1452" s="162"/>
      <c r="M1452" s="162"/>
      <c r="N1452" s="161"/>
      <c r="O1452" s="161"/>
      <c r="P1452" s="161"/>
      <c r="Q1452" s="161"/>
      <c r="R1452" s="162"/>
      <c r="S1452" s="162"/>
      <c r="T1452" s="162"/>
      <c r="U1452" s="162"/>
      <c r="V1452" s="162"/>
      <c r="W1452" s="162"/>
      <c r="X1452" s="162"/>
      <c r="Y1452" s="162"/>
      <c r="Z1452" s="151"/>
      <c r="AA1452" s="151"/>
      <c r="AB1452" s="151"/>
      <c r="AC1452" s="151"/>
      <c r="AD1452" s="151"/>
      <c r="AE1452" s="151"/>
      <c r="AF1452" s="151"/>
      <c r="AG1452" s="151" t="s">
        <v>327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 x14ac:dyDescent="0.2">
      <c r="A1453" s="183">
        <v>188</v>
      </c>
      <c r="B1453" s="184" t="s">
        <v>1958</v>
      </c>
      <c r="C1453" s="192" t="s">
        <v>1959</v>
      </c>
      <c r="D1453" s="185" t="s">
        <v>318</v>
      </c>
      <c r="E1453" s="186">
        <v>18</v>
      </c>
      <c r="F1453" s="187"/>
      <c r="G1453" s="188">
        <f>ROUND(E1453*F1453,2)</f>
        <v>0</v>
      </c>
      <c r="H1453" s="187"/>
      <c r="I1453" s="188">
        <f>ROUND(E1453*H1453,2)</f>
        <v>0</v>
      </c>
      <c r="J1453" s="187"/>
      <c r="K1453" s="188">
        <f>ROUND(E1453*J1453,2)</f>
        <v>0</v>
      </c>
      <c r="L1453" s="188">
        <v>21</v>
      </c>
      <c r="M1453" s="188">
        <f>G1453*(1+L1453/100)</f>
        <v>0</v>
      </c>
      <c r="N1453" s="186">
        <v>0</v>
      </c>
      <c r="O1453" s="186">
        <f>ROUND(E1453*N1453,2)</f>
        <v>0</v>
      </c>
      <c r="P1453" s="186">
        <v>0</v>
      </c>
      <c r="Q1453" s="186">
        <f>ROUND(E1453*P1453,2)</f>
        <v>0</v>
      </c>
      <c r="R1453" s="188"/>
      <c r="S1453" s="188" t="s">
        <v>403</v>
      </c>
      <c r="T1453" s="189" t="s">
        <v>987</v>
      </c>
      <c r="U1453" s="162">
        <v>0</v>
      </c>
      <c r="V1453" s="162">
        <f>ROUND(E1453*U1453,2)</f>
        <v>0</v>
      </c>
      <c r="W1453" s="162"/>
      <c r="X1453" s="162" t="s">
        <v>321</v>
      </c>
      <c r="Y1453" s="162" t="s">
        <v>322</v>
      </c>
      <c r="Z1453" s="151"/>
      <c r="AA1453" s="151"/>
      <c r="AB1453" s="151"/>
      <c r="AC1453" s="151"/>
      <c r="AD1453" s="151"/>
      <c r="AE1453" s="151"/>
      <c r="AF1453" s="151"/>
      <c r="AG1453" s="151" t="s">
        <v>323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2" x14ac:dyDescent="0.2">
      <c r="A1454" s="158"/>
      <c r="B1454" s="159"/>
      <c r="C1454" s="280" t="s">
        <v>1927</v>
      </c>
      <c r="D1454" s="281"/>
      <c r="E1454" s="281"/>
      <c r="F1454" s="281"/>
      <c r="G1454" s="281"/>
      <c r="H1454" s="162"/>
      <c r="I1454" s="162"/>
      <c r="J1454" s="162"/>
      <c r="K1454" s="162"/>
      <c r="L1454" s="162"/>
      <c r="M1454" s="162"/>
      <c r="N1454" s="161"/>
      <c r="O1454" s="161"/>
      <c r="P1454" s="161"/>
      <c r="Q1454" s="161"/>
      <c r="R1454" s="162"/>
      <c r="S1454" s="162"/>
      <c r="T1454" s="162"/>
      <c r="U1454" s="162"/>
      <c r="V1454" s="162"/>
      <c r="W1454" s="162"/>
      <c r="X1454" s="162"/>
      <c r="Y1454" s="162"/>
      <c r="Z1454" s="151"/>
      <c r="AA1454" s="151"/>
      <c r="AB1454" s="151"/>
      <c r="AC1454" s="151"/>
      <c r="AD1454" s="151"/>
      <c r="AE1454" s="151"/>
      <c r="AF1454" s="151"/>
      <c r="AG1454" s="151" t="s">
        <v>344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ht="22.5" outlineLevel="3" x14ac:dyDescent="0.2">
      <c r="A1455" s="158"/>
      <c r="B1455" s="159"/>
      <c r="C1455" s="282" t="s">
        <v>1928</v>
      </c>
      <c r="D1455" s="283"/>
      <c r="E1455" s="283"/>
      <c r="F1455" s="283"/>
      <c r="G1455" s="283"/>
      <c r="H1455" s="162"/>
      <c r="I1455" s="162"/>
      <c r="J1455" s="162"/>
      <c r="K1455" s="162"/>
      <c r="L1455" s="162"/>
      <c r="M1455" s="162"/>
      <c r="N1455" s="161"/>
      <c r="O1455" s="161"/>
      <c r="P1455" s="161"/>
      <c r="Q1455" s="161"/>
      <c r="R1455" s="162"/>
      <c r="S1455" s="162"/>
      <c r="T1455" s="162"/>
      <c r="U1455" s="162"/>
      <c r="V1455" s="162"/>
      <c r="W1455" s="162"/>
      <c r="X1455" s="162"/>
      <c r="Y1455" s="162"/>
      <c r="Z1455" s="151"/>
      <c r="AA1455" s="151"/>
      <c r="AB1455" s="151"/>
      <c r="AC1455" s="151"/>
      <c r="AD1455" s="151"/>
      <c r="AE1455" s="151"/>
      <c r="AF1455" s="151"/>
      <c r="AG1455" s="151" t="s">
        <v>344</v>
      </c>
      <c r="AH1455" s="151"/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90" t="str">
        <f>C1455</f>
        <v>NEREZOVÁ SÍŤ BUDE OPLETENA NA NEREZOVÉ OBVODOVÉ LANO. LANO BUDE KOTVENO PŘÍMO DO BETONU POMOCÍ ŠROUBŮ S OKEM (M8)</v>
      </c>
      <c r="BB1455" s="151"/>
      <c r="BC1455" s="151"/>
      <c r="BD1455" s="151"/>
      <c r="BE1455" s="151"/>
      <c r="BF1455" s="151"/>
      <c r="BG1455" s="151"/>
      <c r="BH1455" s="151"/>
    </row>
    <row r="1456" spans="1:60" outlineLevel="3" x14ac:dyDescent="0.2">
      <c r="A1456" s="158"/>
      <c r="B1456" s="159"/>
      <c r="C1456" s="282" t="s">
        <v>1929</v>
      </c>
      <c r="D1456" s="283"/>
      <c r="E1456" s="283"/>
      <c r="F1456" s="283"/>
      <c r="G1456" s="283"/>
      <c r="H1456" s="162"/>
      <c r="I1456" s="162"/>
      <c r="J1456" s="162"/>
      <c r="K1456" s="162"/>
      <c r="L1456" s="162"/>
      <c r="M1456" s="162"/>
      <c r="N1456" s="161"/>
      <c r="O1456" s="161"/>
      <c r="P1456" s="161"/>
      <c r="Q1456" s="161"/>
      <c r="R1456" s="162"/>
      <c r="S1456" s="162"/>
      <c r="T1456" s="162"/>
      <c r="U1456" s="162"/>
      <c r="V1456" s="162"/>
      <c r="W1456" s="162"/>
      <c r="X1456" s="162"/>
      <c r="Y1456" s="162"/>
      <c r="Z1456" s="151"/>
      <c r="AA1456" s="151"/>
      <c r="AB1456" s="151"/>
      <c r="AC1456" s="151"/>
      <c r="AD1456" s="151"/>
      <c r="AE1456" s="151"/>
      <c r="AF1456" s="151"/>
      <c r="AG1456" s="151" t="s">
        <v>344</v>
      </c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90" t="str">
        <f>C1456</f>
        <v>V DISTANCI 400 mm, KOTVENO POMOCÍ CHEM. KOTVY. V ROZÍCH UMÍSTĚNA ZÁVĚSNÁ MATICE (M10). PODROBNĚJI VIZ. TZ.</v>
      </c>
      <c r="BB1456" s="151"/>
      <c r="BC1456" s="151"/>
      <c r="BD1456" s="151"/>
      <c r="BE1456" s="151"/>
      <c r="BF1456" s="151"/>
      <c r="BG1456" s="151"/>
      <c r="BH1456" s="151"/>
    </row>
    <row r="1457" spans="1:60" outlineLevel="3" x14ac:dyDescent="0.2">
      <c r="A1457" s="158"/>
      <c r="B1457" s="159"/>
      <c r="C1457" s="282" t="s">
        <v>1930</v>
      </c>
      <c r="D1457" s="283"/>
      <c r="E1457" s="283"/>
      <c r="F1457" s="283"/>
      <c r="G1457" s="283"/>
      <c r="H1457" s="162"/>
      <c r="I1457" s="162"/>
      <c r="J1457" s="162"/>
      <c r="K1457" s="162"/>
      <c r="L1457" s="162"/>
      <c r="M1457" s="162"/>
      <c r="N1457" s="161"/>
      <c r="O1457" s="161"/>
      <c r="P1457" s="161"/>
      <c r="Q1457" s="161"/>
      <c r="R1457" s="162"/>
      <c r="S1457" s="162"/>
      <c r="T1457" s="162"/>
      <c r="U1457" s="162"/>
      <c r="V1457" s="162"/>
      <c r="W1457" s="162"/>
      <c r="X1457" s="162"/>
      <c r="Y1457" s="162"/>
      <c r="Z1457" s="151"/>
      <c r="AA1457" s="151"/>
      <c r="AB1457" s="151"/>
      <c r="AC1457" s="151"/>
      <c r="AD1457" s="151"/>
      <c r="AE1457" s="151"/>
      <c r="AF1457" s="151"/>
      <c r="AG1457" s="151" t="s">
        <v>344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3" x14ac:dyDescent="0.2">
      <c r="A1458" s="158"/>
      <c r="B1458" s="159"/>
      <c r="C1458" s="282" t="s">
        <v>859</v>
      </c>
      <c r="D1458" s="283"/>
      <c r="E1458" s="283"/>
      <c r="F1458" s="283"/>
      <c r="G1458" s="283"/>
      <c r="H1458" s="162"/>
      <c r="I1458" s="162"/>
      <c r="J1458" s="162"/>
      <c r="K1458" s="162"/>
      <c r="L1458" s="162"/>
      <c r="M1458" s="162"/>
      <c r="N1458" s="161"/>
      <c r="O1458" s="161"/>
      <c r="P1458" s="161"/>
      <c r="Q1458" s="161"/>
      <c r="R1458" s="162"/>
      <c r="S1458" s="162"/>
      <c r="T1458" s="162"/>
      <c r="U1458" s="162"/>
      <c r="V1458" s="162"/>
      <c r="W1458" s="162"/>
      <c r="X1458" s="162"/>
      <c r="Y1458" s="162"/>
      <c r="Z1458" s="151"/>
      <c r="AA1458" s="151"/>
      <c r="AB1458" s="151"/>
      <c r="AC1458" s="151"/>
      <c r="AD1458" s="151"/>
      <c r="AE1458" s="151"/>
      <c r="AF1458" s="151"/>
      <c r="AG1458" s="151" t="s">
        <v>344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2" x14ac:dyDescent="0.2">
      <c r="A1459" s="158"/>
      <c r="B1459" s="159"/>
      <c r="C1459" s="193" t="s">
        <v>1848</v>
      </c>
      <c r="D1459" s="164"/>
      <c r="E1459" s="165"/>
      <c r="F1459" s="162"/>
      <c r="G1459" s="162"/>
      <c r="H1459" s="162"/>
      <c r="I1459" s="162"/>
      <c r="J1459" s="162"/>
      <c r="K1459" s="162"/>
      <c r="L1459" s="162"/>
      <c r="M1459" s="162"/>
      <c r="N1459" s="161"/>
      <c r="O1459" s="161"/>
      <c r="P1459" s="161"/>
      <c r="Q1459" s="161"/>
      <c r="R1459" s="162"/>
      <c r="S1459" s="162"/>
      <c r="T1459" s="162"/>
      <c r="U1459" s="162"/>
      <c r="V1459" s="162"/>
      <c r="W1459" s="162"/>
      <c r="X1459" s="162"/>
      <c r="Y1459" s="162"/>
      <c r="Z1459" s="151"/>
      <c r="AA1459" s="151"/>
      <c r="AB1459" s="151"/>
      <c r="AC1459" s="151"/>
      <c r="AD1459" s="151"/>
      <c r="AE1459" s="151"/>
      <c r="AF1459" s="151"/>
      <c r="AG1459" s="151" t="s">
        <v>327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193" t="s">
        <v>1960</v>
      </c>
      <c r="D1460" s="164"/>
      <c r="E1460" s="165">
        <v>18</v>
      </c>
      <c r="F1460" s="162"/>
      <c r="G1460" s="162"/>
      <c r="H1460" s="162"/>
      <c r="I1460" s="162"/>
      <c r="J1460" s="162"/>
      <c r="K1460" s="162"/>
      <c r="L1460" s="162"/>
      <c r="M1460" s="162"/>
      <c r="N1460" s="161"/>
      <c r="O1460" s="161"/>
      <c r="P1460" s="161"/>
      <c r="Q1460" s="161"/>
      <c r="R1460" s="162"/>
      <c r="S1460" s="162"/>
      <c r="T1460" s="162"/>
      <c r="U1460" s="162"/>
      <c r="V1460" s="162"/>
      <c r="W1460" s="162"/>
      <c r="X1460" s="162"/>
      <c r="Y1460" s="162"/>
      <c r="Z1460" s="151"/>
      <c r="AA1460" s="151"/>
      <c r="AB1460" s="151"/>
      <c r="AC1460" s="151"/>
      <c r="AD1460" s="151"/>
      <c r="AE1460" s="151"/>
      <c r="AF1460" s="151"/>
      <c r="AG1460" s="151" t="s">
        <v>327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 x14ac:dyDescent="0.2">
      <c r="A1461" s="183">
        <v>189</v>
      </c>
      <c r="B1461" s="184" t="s">
        <v>1961</v>
      </c>
      <c r="C1461" s="192" t="s">
        <v>1962</v>
      </c>
      <c r="D1461" s="185" t="s">
        <v>318</v>
      </c>
      <c r="E1461" s="186">
        <v>4</v>
      </c>
      <c r="F1461" s="187"/>
      <c r="G1461" s="188">
        <f>ROUND(E1461*F1461,2)</f>
        <v>0</v>
      </c>
      <c r="H1461" s="187"/>
      <c r="I1461" s="188">
        <f>ROUND(E1461*H1461,2)</f>
        <v>0</v>
      </c>
      <c r="J1461" s="187"/>
      <c r="K1461" s="188">
        <f>ROUND(E1461*J1461,2)</f>
        <v>0</v>
      </c>
      <c r="L1461" s="188">
        <v>21</v>
      </c>
      <c r="M1461" s="188">
        <f>G1461*(1+L1461/100)</f>
        <v>0</v>
      </c>
      <c r="N1461" s="186">
        <v>0</v>
      </c>
      <c r="O1461" s="186">
        <f>ROUND(E1461*N1461,2)</f>
        <v>0</v>
      </c>
      <c r="P1461" s="186">
        <v>0</v>
      </c>
      <c r="Q1461" s="186">
        <f>ROUND(E1461*P1461,2)</f>
        <v>0</v>
      </c>
      <c r="R1461" s="188"/>
      <c r="S1461" s="188" t="s">
        <v>403</v>
      </c>
      <c r="T1461" s="189" t="s">
        <v>987</v>
      </c>
      <c r="U1461" s="162">
        <v>0</v>
      </c>
      <c r="V1461" s="162">
        <f>ROUND(E1461*U1461,2)</f>
        <v>0</v>
      </c>
      <c r="W1461" s="162"/>
      <c r="X1461" s="162" t="s">
        <v>321</v>
      </c>
      <c r="Y1461" s="162" t="s">
        <v>322</v>
      </c>
      <c r="Z1461" s="151"/>
      <c r="AA1461" s="151"/>
      <c r="AB1461" s="151"/>
      <c r="AC1461" s="151"/>
      <c r="AD1461" s="151"/>
      <c r="AE1461" s="151"/>
      <c r="AF1461" s="151"/>
      <c r="AG1461" s="151" t="s">
        <v>323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2" x14ac:dyDescent="0.2">
      <c r="A1462" s="158"/>
      <c r="B1462" s="159"/>
      <c r="C1462" s="280" t="s">
        <v>1927</v>
      </c>
      <c r="D1462" s="281"/>
      <c r="E1462" s="281"/>
      <c r="F1462" s="281"/>
      <c r="G1462" s="281"/>
      <c r="H1462" s="162"/>
      <c r="I1462" s="162"/>
      <c r="J1462" s="162"/>
      <c r="K1462" s="162"/>
      <c r="L1462" s="162"/>
      <c r="M1462" s="162"/>
      <c r="N1462" s="161"/>
      <c r="O1462" s="161"/>
      <c r="P1462" s="161"/>
      <c r="Q1462" s="161"/>
      <c r="R1462" s="162"/>
      <c r="S1462" s="162"/>
      <c r="T1462" s="162"/>
      <c r="U1462" s="162"/>
      <c r="V1462" s="162"/>
      <c r="W1462" s="162"/>
      <c r="X1462" s="162"/>
      <c r="Y1462" s="162"/>
      <c r="Z1462" s="151"/>
      <c r="AA1462" s="151"/>
      <c r="AB1462" s="151"/>
      <c r="AC1462" s="151"/>
      <c r="AD1462" s="151"/>
      <c r="AE1462" s="151"/>
      <c r="AF1462" s="151"/>
      <c r="AG1462" s="151" t="s">
        <v>344</v>
      </c>
      <c r="AH1462" s="151"/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ht="22.5" outlineLevel="3" x14ac:dyDescent="0.2">
      <c r="A1463" s="158"/>
      <c r="B1463" s="159"/>
      <c r="C1463" s="282" t="s">
        <v>1928</v>
      </c>
      <c r="D1463" s="283"/>
      <c r="E1463" s="283"/>
      <c r="F1463" s="283"/>
      <c r="G1463" s="283"/>
      <c r="H1463" s="162"/>
      <c r="I1463" s="162"/>
      <c r="J1463" s="162"/>
      <c r="K1463" s="162"/>
      <c r="L1463" s="162"/>
      <c r="M1463" s="162"/>
      <c r="N1463" s="161"/>
      <c r="O1463" s="161"/>
      <c r="P1463" s="161"/>
      <c r="Q1463" s="161"/>
      <c r="R1463" s="162"/>
      <c r="S1463" s="162"/>
      <c r="T1463" s="162"/>
      <c r="U1463" s="162"/>
      <c r="V1463" s="162"/>
      <c r="W1463" s="162"/>
      <c r="X1463" s="162"/>
      <c r="Y1463" s="162"/>
      <c r="Z1463" s="151"/>
      <c r="AA1463" s="151"/>
      <c r="AB1463" s="151"/>
      <c r="AC1463" s="151"/>
      <c r="AD1463" s="151"/>
      <c r="AE1463" s="151"/>
      <c r="AF1463" s="151"/>
      <c r="AG1463" s="151" t="s">
        <v>344</v>
      </c>
      <c r="AH1463" s="151"/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90" t="str">
        <f>C1463</f>
        <v>NEREZOVÁ SÍŤ BUDE OPLETENA NA NEREZOVÉ OBVODOVÉ LANO. LANO BUDE KOTVENO PŘÍMO DO BETONU POMOCÍ ŠROUBŮ S OKEM (M8)</v>
      </c>
      <c r="BB1463" s="151"/>
      <c r="BC1463" s="151"/>
      <c r="BD1463" s="151"/>
      <c r="BE1463" s="151"/>
      <c r="BF1463" s="151"/>
      <c r="BG1463" s="151"/>
      <c r="BH1463" s="151"/>
    </row>
    <row r="1464" spans="1:60" outlineLevel="3" x14ac:dyDescent="0.2">
      <c r="A1464" s="158"/>
      <c r="B1464" s="159"/>
      <c r="C1464" s="282" t="s">
        <v>1929</v>
      </c>
      <c r="D1464" s="283"/>
      <c r="E1464" s="283"/>
      <c r="F1464" s="283"/>
      <c r="G1464" s="283"/>
      <c r="H1464" s="162"/>
      <c r="I1464" s="162"/>
      <c r="J1464" s="162"/>
      <c r="K1464" s="162"/>
      <c r="L1464" s="162"/>
      <c r="M1464" s="162"/>
      <c r="N1464" s="161"/>
      <c r="O1464" s="161"/>
      <c r="P1464" s="161"/>
      <c r="Q1464" s="161"/>
      <c r="R1464" s="162"/>
      <c r="S1464" s="162"/>
      <c r="T1464" s="162"/>
      <c r="U1464" s="162"/>
      <c r="V1464" s="162"/>
      <c r="W1464" s="162"/>
      <c r="X1464" s="162"/>
      <c r="Y1464" s="162"/>
      <c r="Z1464" s="151"/>
      <c r="AA1464" s="151"/>
      <c r="AB1464" s="151"/>
      <c r="AC1464" s="151"/>
      <c r="AD1464" s="151"/>
      <c r="AE1464" s="151"/>
      <c r="AF1464" s="151"/>
      <c r="AG1464" s="151" t="s">
        <v>344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90" t="str">
        <f>C1464</f>
        <v>V DISTANCI 400 mm, KOTVENO POMOCÍ CHEM. KOTVY. V ROZÍCH UMÍSTĚNA ZÁVĚSNÁ MATICE (M10). PODROBNĚJI VIZ. TZ.</v>
      </c>
      <c r="BB1464" s="151"/>
      <c r="BC1464" s="151"/>
      <c r="BD1464" s="151"/>
      <c r="BE1464" s="151"/>
      <c r="BF1464" s="151"/>
      <c r="BG1464" s="151"/>
      <c r="BH1464" s="151"/>
    </row>
    <row r="1465" spans="1:60" outlineLevel="3" x14ac:dyDescent="0.2">
      <c r="A1465" s="158"/>
      <c r="B1465" s="159"/>
      <c r="C1465" s="282" t="s">
        <v>1930</v>
      </c>
      <c r="D1465" s="283"/>
      <c r="E1465" s="283"/>
      <c r="F1465" s="283"/>
      <c r="G1465" s="283"/>
      <c r="H1465" s="162"/>
      <c r="I1465" s="162"/>
      <c r="J1465" s="162"/>
      <c r="K1465" s="162"/>
      <c r="L1465" s="162"/>
      <c r="M1465" s="162"/>
      <c r="N1465" s="161"/>
      <c r="O1465" s="161"/>
      <c r="P1465" s="161"/>
      <c r="Q1465" s="161"/>
      <c r="R1465" s="162"/>
      <c r="S1465" s="162"/>
      <c r="T1465" s="162"/>
      <c r="U1465" s="162"/>
      <c r="V1465" s="162"/>
      <c r="W1465" s="162"/>
      <c r="X1465" s="162"/>
      <c r="Y1465" s="162"/>
      <c r="Z1465" s="151"/>
      <c r="AA1465" s="151"/>
      <c r="AB1465" s="151"/>
      <c r="AC1465" s="151"/>
      <c r="AD1465" s="151"/>
      <c r="AE1465" s="151"/>
      <c r="AF1465" s="151"/>
      <c r="AG1465" s="151" t="s">
        <v>344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3" x14ac:dyDescent="0.2">
      <c r="A1466" s="158"/>
      <c r="B1466" s="159"/>
      <c r="C1466" s="282" t="s">
        <v>859</v>
      </c>
      <c r="D1466" s="283"/>
      <c r="E1466" s="283"/>
      <c r="F1466" s="283"/>
      <c r="G1466" s="283"/>
      <c r="H1466" s="162"/>
      <c r="I1466" s="162"/>
      <c r="J1466" s="162"/>
      <c r="K1466" s="162"/>
      <c r="L1466" s="162"/>
      <c r="M1466" s="162"/>
      <c r="N1466" s="161"/>
      <c r="O1466" s="161"/>
      <c r="P1466" s="161"/>
      <c r="Q1466" s="161"/>
      <c r="R1466" s="162"/>
      <c r="S1466" s="162"/>
      <c r="T1466" s="162"/>
      <c r="U1466" s="162"/>
      <c r="V1466" s="162"/>
      <c r="W1466" s="162"/>
      <c r="X1466" s="162"/>
      <c r="Y1466" s="162"/>
      <c r="Z1466" s="151"/>
      <c r="AA1466" s="151"/>
      <c r="AB1466" s="151"/>
      <c r="AC1466" s="151"/>
      <c r="AD1466" s="151"/>
      <c r="AE1466" s="151"/>
      <c r="AF1466" s="151"/>
      <c r="AG1466" s="151" t="s">
        <v>344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2" x14ac:dyDescent="0.2">
      <c r="A1467" s="158"/>
      <c r="B1467" s="159"/>
      <c r="C1467" s="193" t="s">
        <v>1848</v>
      </c>
      <c r="D1467" s="164"/>
      <c r="E1467" s="165"/>
      <c r="F1467" s="162"/>
      <c r="G1467" s="162"/>
      <c r="H1467" s="162"/>
      <c r="I1467" s="162"/>
      <c r="J1467" s="162"/>
      <c r="K1467" s="162"/>
      <c r="L1467" s="162"/>
      <c r="M1467" s="162"/>
      <c r="N1467" s="161"/>
      <c r="O1467" s="161"/>
      <c r="P1467" s="161"/>
      <c r="Q1467" s="161"/>
      <c r="R1467" s="162"/>
      <c r="S1467" s="162"/>
      <c r="T1467" s="162"/>
      <c r="U1467" s="162"/>
      <c r="V1467" s="162"/>
      <c r="W1467" s="162"/>
      <c r="X1467" s="162"/>
      <c r="Y1467" s="162"/>
      <c r="Z1467" s="151"/>
      <c r="AA1467" s="151"/>
      <c r="AB1467" s="151"/>
      <c r="AC1467" s="151"/>
      <c r="AD1467" s="151"/>
      <c r="AE1467" s="151"/>
      <c r="AF1467" s="151"/>
      <c r="AG1467" s="151" t="s">
        <v>327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193" t="s">
        <v>1561</v>
      </c>
      <c r="D1468" s="164"/>
      <c r="E1468" s="165">
        <v>4</v>
      </c>
      <c r="F1468" s="162"/>
      <c r="G1468" s="162"/>
      <c r="H1468" s="162"/>
      <c r="I1468" s="162"/>
      <c r="J1468" s="162"/>
      <c r="K1468" s="162"/>
      <c r="L1468" s="162"/>
      <c r="M1468" s="162"/>
      <c r="N1468" s="161"/>
      <c r="O1468" s="161"/>
      <c r="P1468" s="161"/>
      <c r="Q1468" s="161"/>
      <c r="R1468" s="162"/>
      <c r="S1468" s="162"/>
      <c r="T1468" s="162"/>
      <c r="U1468" s="162"/>
      <c r="V1468" s="162"/>
      <c r="W1468" s="162"/>
      <c r="X1468" s="162"/>
      <c r="Y1468" s="162"/>
      <c r="Z1468" s="151"/>
      <c r="AA1468" s="151"/>
      <c r="AB1468" s="151"/>
      <c r="AC1468" s="151"/>
      <c r="AD1468" s="151"/>
      <c r="AE1468" s="151"/>
      <c r="AF1468" s="151"/>
      <c r="AG1468" s="151" t="s">
        <v>327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 x14ac:dyDescent="0.2">
      <c r="A1469" s="183">
        <v>190</v>
      </c>
      <c r="B1469" s="184" t="s">
        <v>1963</v>
      </c>
      <c r="C1469" s="192" t="s">
        <v>1964</v>
      </c>
      <c r="D1469" s="185" t="s">
        <v>318</v>
      </c>
      <c r="E1469" s="186">
        <v>2</v>
      </c>
      <c r="F1469" s="187"/>
      <c r="G1469" s="188">
        <f>ROUND(E1469*F1469,2)</f>
        <v>0</v>
      </c>
      <c r="H1469" s="187"/>
      <c r="I1469" s="188">
        <f>ROUND(E1469*H1469,2)</f>
        <v>0</v>
      </c>
      <c r="J1469" s="187"/>
      <c r="K1469" s="188">
        <f>ROUND(E1469*J1469,2)</f>
        <v>0</v>
      </c>
      <c r="L1469" s="188">
        <v>21</v>
      </c>
      <c r="M1469" s="188">
        <f>G1469*(1+L1469/100)</f>
        <v>0</v>
      </c>
      <c r="N1469" s="186">
        <v>0</v>
      </c>
      <c r="O1469" s="186">
        <f>ROUND(E1469*N1469,2)</f>
        <v>0</v>
      </c>
      <c r="P1469" s="186">
        <v>0</v>
      </c>
      <c r="Q1469" s="186">
        <f>ROUND(E1469*P1469,2)</f>
        <v>0</v>
      </c>
      <c r="R1469" s="188"/>
      <c r="S1469" s="188" t="s">
        <v>403</v>
      </c>
      <c r="T1469" s="189" t="s">
        <v>987</v>
      </c>
      <c r="U1469" s="162">
        <v>0</v>
      </c>
      <c r="V1469" s="162">
        <f>ROUND(E1469*U1469,2)</f>
        <v>0</v>
      </c>
      <c r="W1469" s="162"/>
      <c r="X1469" s="162" t="s">
        <v>321</v>
      </c>
      <c r="Y1469" s="162" t="s">
        <v>322</v>
      </c>
      <c r="Z1469" s="151"/>
      <c r="AA1469" s="151"/>
      <c r="AB1469" s="151"/>
      <c r="AC1469" s="151"/>
      <c r="AD1469" s="151"/>
      <c r="AE1469" s="151"/>
      <c r="AF1469" s="151"/>
      <c r="AG1469" s="151" t="s">
        <v>323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2" x14ac:dyDescent="0.2">
      <c r="A1470" s="158"/>
      <c r="B1470" s="159"/>
      <c r="C1470" s="280" t="s">
        <v>1927</v>
      </c>
      <c r="D1470" s="281"/>
      <c r="E1470" s="281"/>
      <c r="F1470" s="281"/>
      <c r="G1470" s="281"/>
      <c r="H1470" s="162"/>
      <c r="I1470" s="162"/>
      <c r="J1470" s="162"/>
      <c r="K1470" s="162"/>
      <c r="L1470" s="162"/>
      <c r="M1470" s="162"/>
      <c r="N1470" s="161"/>
      <c r="O1470" s="161"/>
      <c r="P1470" s="161"/>
      <c r="Q1470" s="161"/>
      <c r="R1470" s="162"/>
      <c r="S1470" s="162"/>
      <c r="T1470" s="162"/>
      <c r="U1470" s="162"/>
      <c r="V1470" s="162"/>
      <c r="W1470" s="162"/>
      <c r="X1470" s="162"/>
      <c r="Y1470" s="162"/>
      <c r="Z1470" s="151"/>
      <c r="AA1470" s="151"/>
      <c r="AB1470" s="151"/>
      <c r="AC1470" s="151"/>
      <c r="AD1470" s="151"/>
      <c r="AE1470" s="151"/>
      <c r="AF1470" s="151"/>
      <c r="AG1470" s="151" t="s">
        <v>344</v>
      </c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ht="22.5" outlineLevel="3" x14ac:dyDescent="0.2">
      <c r="A1471" s="158"/>
      <c r="B1471" s="159"/>
      <c r="C1471" s="282" t="s">
        <v>1928</v>
      </c>
      <c r="D1471" s="283"/>
      <c r="E1471" s="283"/>
      <c r="F1471" s="283"/>
      <c r="G1471" s="283"/>
      <c r="H1471" s="162"/>
      <c r="I1471" s="162"/>
      <c r="J1471" s="162"/>
      <c r="K1471" s="162"/>
      <c r="L1471" s="162"/>
      <c r="M1471" s="162"/>
      <c r="N1471" s="161"/>
      <c r="O1471" s="161"/>
      <c r="P1471" s="161"/>
      <c r="Q1471" s="161"/>
      <c r="R1471" s="162"/>
      <c r="S1471" s="162"/>
      <c r="T1471" s="162"/>
      <c r="U1471" s="162"/>
      <c r="V1471" s="162"/>
      <c r="W1471" s="162"/>
      <c r="X1471" s="162"/>
      <c r="Y1471" s="162"/>
      <c r="Z1471" s="151"/>
      <c r="AA1471" s="151"/>
      <c r="AB1471" s="151"/>
      <c r="AC1471" s="151"/>
      <c r="AD1471" s="151"/>
      <c r="AE1471" s="151"/>
      <c r="AF1471" s="151"/>
      <c r="AG1471" s="151" t="s">
        <v>344</v>
      </c>
      <c r="AH1471" s="151"/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90" t="str">
        <f>C1471</f>
        <v>NEREZOVÁ SÍŤ BUDE OPLETENA NA NEREZOVÉ OBVODOVÉ LANO. LANO BUDE KOTVENO PŘÍMO DO BETONU POMOCÍ ŠROUBŮ S OKEM (M8)</v>
      </c>
      <c r="BB1471" s="151"/>
      <c r="BC1471" s="151"/>
      <c r="BD1471" s="151"/>
      <c r="BE1471" s="151"/>
      <c r="BF1471" s="151"/>
      <c r="BG1471" s="151"/>
      <c r="BH1471" s="151"/>
    </row>
    <row r="1472" spans="1:60" outlineLevel="3" x14ac:dyDescent="0.2">
      <c r="A1472" s="158"/>
      <c r="B1472" s="159"/>
      <c r="C1472" s="282" t="s">
        <v>1929</v>
      </c>
      <c r="D1472" s="283"/>
      <c r="E1472" s="283"/>
      <c r="F1472" s="283"/>
      <c r="G1472" s="283"/>
      <c r="H1472" s="162"/>
      <c r="I1472" s="162"/>
      <c r="J1472" s="162"/>
      <c r="K1472" s="162"/>
      <c r="L1472" s="162"/>
      <c r="M1472" s="162"/>
      <c r="N1472" s="161"/>
      <c r="O1472" s="161"/>
      <c r="P1472" s="161"/>
      <c r="Q1472" s="161"/>
      <c r="R1472" s="162"/>
      <c r="S1472" s="162"/>
      <c r="T1472" s="162"/>
      <c r="U1472" s="162"/>
      <c r="V1472" s="162"/>
      <c r="W1472" s="162"/>
      <c r="X1472" s="162"/>
      <c r="Y1472" s="162"/>
      <c r="Z1472" s="151"/>
      <c r="AA1472" s="151"/>
      <c r="AB1472" s="151"/>
      <c r="AC1472" s="151"/>
      <c r="AD1472" s="151"/>
      <c r="AE1472" s="151"/>
      <c r="AF1472" s="151"/>
      <c r="AG1472" s="151" t="s">
        <v>344</v>
      </c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90" t="str">
        <f>C1472</f>
        <v>V DISTANCI 400 mm, KOTVENO POMOCÍ CHEM. KOTVY. V ROZÍCH UMÍSTĚNA ZÁVĚSNÁ MATICE (M10). PODROBNĚJI VIZ. TZ.</v>
      </c>
      <c r="BB1472" s="151"/>
      <c r="BC1472" s="151"/>
      <c r="BD1472" s="151"/>
      <c r="BE1472" s="151"/>
      <c r="BF1472" s="151"/>
      <c r="BG1472" s="151"/>
      <c r="BH1472" s="151"/>
    </row>
    <row r="1473" spans="1:60" outlineLevel="3" x14ac:dyDescent="0.2">
      <c r="A1473" s="158"/>
      <c r="B1473" s="159"/>
      <c r="C1473" s="282" t="s">
        <v>1930</v>
      </c>
      <c r="D1473" s="283"/>
      <c r="E1473" s="283"/>
      <c r="F1473" s="283"/>
      <c r="G1473" s="283"/>
      <c r="H1473" s="162"/>
      <c r="I1473" s="162"/>
      <c r="J1473" s="162"/>
      <c r="K1473" s="162"/>
      <c r="L1473" s="162"/>
      <c r="M1473" s="162"/>
      <c r="N1473" s="161"/>
      <c r="O1473" s="161"/>
      <c r="P1473" s="161"/>
      <c r="Q1473" s="161"/>
      <c r="R1473" s="162"/>
      <c r="S1473" s="162"/>
      <c r="T1473" s="162"/>
      <c r="U1473" s="162"/>
      <c r="V1473" s="162"/>
      <c r="W1473" s="162"/>
      <c r="X1473" s="162"/>
      <c r="Y1473" s="162"/>
      <c r="Z1473" s="151"/>
      <c r="AA1473" s="151"/>
      <c r="AB1473" s="151"/>
      <c r="AC1473" s="151"/>
      <c r="AD1473" s="151"/>
      <c r="AE1473" s="151"/>
      <c r="AF1473" s="151"/>
      <c r="AG1473" s="151" t="s">
        <v>344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3" x14ac:dyDescent="0.2">
      <c r="A1474" s="158"/>
      <c r="B1474" s="159"/>
      <c r="C1474" s="282" t="s">
        <v>859</v>
      </c>
      <c r="D1474" s="283"/>
      <c r="E1474" s="283"/>
      <c r="F1474" s="283"/>
      <c r="G1474" s="283"/>
      <c r="H1474" s="162"/>
      <c r="I1474" s="162"/>
      <c r="J1474" s="162"/>
      <c r="K1474" s="162"/>
      <c r="L1474" s="162"/>
      <c r="M1474" s="162"/>
      <c r="N1474" s="161"/>
      <c r="O1474" s="161"/>
      <c r="P1474" s="161"/>
      <c r="Q1474" s="161"/>
      <c r="R1474" s="162"/>
      <c r="S1474" s="162"/>
      <c r="T1474" s="162"/>
      <c r="U1474" s="162"/>
      <c r="V1474" s="162"/>
      <c r="W1474" s="162"/>
      <c r="X1474" s="162"/>
      <c r="Y1474" s="162"/>
      <c r="Z1474" s="151"/>
      <c r="AA1474" s="151"/>
      <c r="AB1474" s="151"/>
      <c r="AC1474" s="151"/>
      <c r="AD1474" s="151"/>
      <c r="AE1474" s="151"/>
      <c r="AF1474" s="151"/>
      <c r="AG1474" s="151" t="s">
        <v>344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2" x14ac:dyDescent="0.2">
      <c r="A1475" s="158"/>
      <c r="B1475" s="159"/>
      <c r="C1475" s="193" t="s">
        <v>1848</v>
      </c>
      <c r="D1475" s="164"/>
      <c r="E1475" s="165"/>
      <c r="F1475" s="162"/>
      <c r="G1475" s="162"/>
      <c r="H1475" s="162"/>
      <c r="I1475" s="162"/>
      <c r="J1475" s="162"/>
      <c r="K1475" s="162"/>
      <c r="L1475" s="162"/>
      <c r="M1475" s="162"/>
      <c r="N1475" s="161"/>
      <c r="O1475" s="161"/>
      <c r="P1475" s="161"/>
      <c r="Q1475" s="161"/>
      <c r="R1475" s="162"/>
      <c r="S1475" s="162"/>
      <c r="T1475" s="162"/>
      <c r="U1475" s="162"/>
      <c r="V1475" s="162"/>
      <c r="W1475" s="162"/>
      <c r="X1475" s="162"/>
      <c r="Y1475" s="162"/>
      <c r="Z1475" s="151"/>
      <c r="AA1475" s="151"/>
      <c r="AB1475" s="151"/>
      <c r="AC1475" s="151"/>
      <c r="AD1475" s="151"/>
      <c r="AE1475" s="151"/>
      <c r="AF1475" s="151"/>
      <c r="AG1475" s="151" t="s">
        <v>327</v>
      </c>
      <c r="AH1475" s="151">
        <v>0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193" t="s">
        <v>1295</v>
      </c>
      <c r="D1476" s="164"/>
      <c r="E1476" s="165">
        <v>2</v>
      </c>
      <c r="F1476" s="162"/>
      <c r="G1476" s="162"/>
      <c r="H1476" s="162"/>
      <c r="I1476" s="162"/>
      <c r="J1476" s="162"/>
      <c r="K1476" s="162"/>
      <c r="L1476" s="162"/>
      <c r="M1476" s="162"/>
      <c r="N1476" s="161"/>
      <c r="O1476" s="161"/>
      <c r="P1476" s="161"/>
      <c r="Q1476" s="161"/>
      <c r="R1476" s="162"/>
      <c r="S1476" s="162"/>
      <c r="T1476" s="162"/>
      <c r="U1476" s="162"/>
      <c r="V1476" s="162"/>
      <c r="W1476" s="162"/>
      <c r="X1476" s="162"/>
      <c r="Y1476" s="162"/>
      <c r="Z1476" s="151"/>
      <c r="AA1476" s="151"/>
      <c r="AB1476" s="151"/>
      <c r="AC1476" s="151"/>
      <c r="AD1476" s="151"/>
      <c r="AE1476" s="151"/>
      <c r="AF1476" s="151"/>
      <c r="AG1476" s="151" t="s">
        <v>327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 x14ac:dyDescent="0.2">
      <c r="A1477" s="183">
        <v>191</v>
      </c>
      <c r="B1477" s="184" t="s">
        <v>1965</v>
      </c>
      <c r="C1477" s="192" t="s">
        <v>1966</v>
      </c>
      <c r="D1477" s="185" t="s">
        <v>318</v>
      </c>
      <c r="E1477" s="186">
        <v>1</v>
      </c>
      <c r="F1477" s="187"/>
      <c r="G1477" s="188">
        <f>ROUND(E1477*F1477,2)</f>
        <v>0</v>
      </c>
      <c r="H1477" s="187"/>
      <c r="I1477" s="188">
        <f>ROUND(E1477*H1477,2)</f>
        <v>0</v>
      </c>
      <c r="J1477" s="187"/>
      <c r="K1477" s="188">
        <f>ROUND(E1477*J1477,2)</f>
        <v>0</v>
      </c>
      <c r="L1477" s="188">
        <v>21</v>
      </c>
      <c r="M1477" s="188">
        <f>G1477*(1+L1477/100)</f>
        <v>0</v>
      </c>
      <c r="N1477" s="186">
        <v>0</v>
      </c>
      <c r="O1477" s="186">
        <f>ROUND(E1477*N1477,2)</f>
        <v>0</v>
      </c>
      <c r="P1477" s="186">
        <v>0</v>
      </c>
      <c r="Q1477" s="186">
        <f>ROUND(E1477*P1477,2)</f>
        <v>0</v>
      </c>
      <c r="R1477" s="188"/>
      <c r="S1477" s="188" t="s">
        <v>403</v>
      </c>
      <c r="T1477" s="189" t="s">
        <v>987</v>
      </c>
      <c r="U1477" s="162">
        <v>0</v>
      </c>
      <c r="V1477" s="162">
        <f>ROUND(E1477*U1477,2)</f>
        <v>0</v>
      </c>
      <c r="W1477" s="162"/>
      <c r="X1477" s="162" t="s">
        <v>321</v>
      </c>
      <c r="Y1477" s="162" t="s">
        <v>322</v>
      </c>
      <c r="Z1477" s="151"/>
      <c r="AA1477" s="151"/>
      <c r="AB1477" s="151"/>
      <c r="AC1477" s="151"/>
      <c r="AD1477" s="151"/>
      <c r="AE1477" s="151"/>
      <c r="AF1477" s="151"/>
      <c r="AG1477" s="151" t="s">
        <v>323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2" x14ac:dyDescent="0.2">
      <c r="A1478" s="158"/>
      <c r="B1478" s="159"/>
      <c r="C1478" s="280" t="s">
        <v>1927</v>
      </c>
      <c r="D1478" s="281"/>
      <c r="E1478" s="281"/>
      <c r="F1478" s="281"/>
      <c r="G1478" s="281"/>
      <c r="H1478" s="162"/>
      <c r="I1478" s="162"/>
      <c r="J1478" s="162"/>
      <c r="K1478" s="162"/>
      <c r="L1478" s="162"/>
      <c r="M1478" s="162"/>
      <c r="N1478" s="161"/>
      <c r="O1478" s="161"/>
      <c r="P1478" s="161"/>
      <c r="Q1478" s="161"/>
      <c r="R1478" s="162"/>
      <c r="S1478" s="162"/>
      <c r="T1478" s="162"/>
      <c r="U1478" s="162"/>
      <c r="V1478" s="162"/>
      <c r="W1478" s="162"/>
      <c r="X1478" s="162"/>
      <c r="Y1478" s="162"/>
      <c r="Z1478" s="151"/>
      <c r="AA1478" s="151"/>
      <c r="AB1478" s="151"/>
      <c r="AC1478" s="151"/>
      <c r="AD1478" s="151"/>
      <c r="AE1478" s="151"/>
      <c r="AF1478" s="151"/>
      <c r="AG1478" s="151" t="s">
        <v>344</v>
      </c>
      <c r="AH1478" s="151"/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ht="22.5" outlineLevel="3" x14ac:dyDescent="0.2">
      <c r="A1479" s="158"/>
      <c r="B1479" s="159"/>
      <c r="C1479" s="282" t="s">
        <v>1928</v>
      </c>
      <c r="D1479" s="283"/>
      <c r="E1479" s="283"/>
      <c r="F1479" s="283"/>
      <c r="G1479" s="283"/>
      <c r="H1479" s="162"/>
      <c r="I1479" s="162"/>
      <c r="J1479" s="162"/>
      <c r="K1479" s="162"/>
      <c r="L1479" s="162"/>
      <c r="M1479" s="162"/>
      <c r="N1479" s="161"/>
      <c r="O1479" s="161"/>
      <c r="P1479" s="161"/>
      <c r="Q1479" s="161"/>
      <c r="R1479" s="162"/>
      <c r="S1479" s="162"/>
      <c r="T1479" s="162"/>
      <c r="U1479" s="162"/>
      <c r="V1479" s="162"/>
      <c r="W1479" s="162"/>
      <c r="X1479" s="162"/>
      <c r="Y1479" s="162"/>
      <c r="Z1479" s="151"/>
      <c r="AA1479" s="151"/>
      <c r="AB1479" s="151"/>
      <c r="AC1479" s="151"/>
      <c r="AD1479" s="151"/>
      <c r="AE1479" s="151"/>
      <c r="AF1479" s="151"/>
      <c r="AG1479" s="151" t="s">
        <v>344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90" t="str">
        <f>C1479</f>
        <v>NEREZOVÁ SÍŤ BUDE OPLETENA NA NEREZOVÉ OBVODOVÉ LANO. LANO BUDE KOTVENO PŘÍMO DO BETONU POMOCÍ ŠROUBŮ S OKEM (M8)</v>
      </c>
      <c r="BB1479" s="151"/>
      <c r="BC1479" s="151"/>
      <c r="BD1479" s="151"/>
      <c r="BE1479" s="151"/>
      <c r="BF1479" s="151"/>
      <c r="BG1479" s="151"/>
      <c r="BH1479" s="151"/>
    </row>
    <row r="1480" spans="1:60" outlineLevel="3" x14ac:dyDescent="0.2">
      <c r="A1480" s="158"/>
      <c r="B1480" s="159"/>
      <c r="C1480" s="282" t="s">
        <v>1929</v>
      </c>
      <c r="D1480" s="283"/>
      <c r="E1480" s="283"/>
      <c r="F1480" s="283"/>
      <c r="G1480" s="283"/>
      <c r="H1480" s="162"/>
      <c r="I1480" s="162"/>
      <c r="J1480" s="162"/>
      <c r="K1480" s="162"/>
      <c r="L1480" s="162"/>
      <c r="M1480" s="162"/>
      <c r="N1480" s="161"/>
      <c r="O1480" s="161"/>
      <c r="P1480" s="161"/>
      <c r="Q1480" s="161"/>
      <c r="R1480" s="162"/>
      <c r="S1480" s="162"/>
      <c r="T1480" s="162"/>
      <c r="U1480" s="162"/>
      <c r="V1480" s="162"/>
      <c r="W1480" s="162"/>
      <c r="X1480" s="162"/>
      <c r="Y1480" s="162"/>
      <c r="Z1480" s="151"/>
      <c r="AA1480" s="151"/>
      <c r="AB1480" s="151"/>
      <c r="AC1480" s="151"/>
      <c r="AD1480" s="151"/>
      <c r="AE1480" s="151"/>
      <c r="AF1480" s="151"/>
      <c r="AG1480" s="151" t="s">
        <v>344</v>
      </c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90" t="str">
        <f>C1480</f>
        <v>V DISTANCI 400 mm, KOTVENO POMOCÍ CHEM. KOTVY. V ROZÍCH UMÍSTĚNA ZÁVĚSNÁ MATICE (M10). PODROBNĚJI VIZ. TZ.</v>
      </c>
      <c r="BB1480" s="151"/>
      <c r="BC1480" s="151"/>
      <c r="BD1480" s="151"/>
      <c r="BE1480" s="151"/>
      <c r="BF1480" s="151"/>
      <c r="BG1480" s="151"/>
      <c r="BH1480" s="151"/>
    </row>
    <row r="1481" spans="1:60" outlineLevel="3" x14ac:dyDescent="0.2">
      <c r="A1481" s="158"/>
      <c r="B1481" s="159"/>
      <c r="C1481" s="282" t="s">
        <v>1930</v>
      </c>
      <c r="D1481" s="283"/>
      <c r="E1481" s="283"/>
      <c r="F1481" s="283"/>
      <c r="G1481" s="283"/>
      <c r="H1481" s="162"/>
      <c r="I1481" s="162"/>
      <c r="J1481" s="162"/>
      <c r="K1481" s="162"/>
      <c r="L1481" s="162"/>
      <c r="M1481" s="162"/>
      <c r="N1481" s="161"/>
      <c r="O1481" s="161"/>
      <c r="P1481" s="161"/>
      <c r="Q1481" s="161"/>
      <c r="R1481" s="162"/>
      <c r="S1481" s="162"/>
      <c r="T1481" s="162"/>
      <c r="U1481" s="162"/>
      <c r="V1481" s="162"/>
      <c r="W1481" s="162"/>
      <c r="X1481" s="162"/>
      <c r="Y1481" s="162"/>
      <c r="Z1481" s="151"/>
      <c r="AA1481" s="151"/>
      <c r="AB1481" s="151"/>
      <c r="AC1481" s="151"/>
      <c r="AD1481" s="151"/>
      <c r="AE1481" s="151"/>
      <c r="AF1481" s="151"/>
      <c r="AG1481" s="151" t="s">
        <v>344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3" x14ac:dyDescent="0.2">
      <c r="A1482" s="158"/>
      <c r="B1482" s="159"/>
      <c r="C1482" s="282" t="s">
        <v>859</v>
      </c>
      <c r="D1482" s="283"/>
      <c r="E1482" s="283"/>
      <c r="F1482" s="283"/>
      <c r="G1482" s="283"/>
      <c r="H1482" s="162"/>
      <c r="I1482" s="162"/>
      <c r="J1482" s="162"/>
      <c r="K1482" s="162"/>
      <c r="L1482" s="162"/>
      <c r="M1482" s="162"/>
      <c r="N1482" s="161"/>
      <c r="O1482" s="161"/>
      <c r="P1482" s="161"/>
      <c r="Q1482" s="161"/>
      <c r="R1482" s="162"/>
      <c r="S1482" s="162"/>
      <c r="T1482" s="162"/>
      <c r="U1482" s="162"/>
      <c r="V1482" s="162"/>
      <c r="W1482" s="162"/>
      <c r="X1482" s="162"/>
      <c r="Y1482" s="162"/>
      <c r="Z1482" s="151"/>
      <c r="AA1482" s="151"/>
      <c r="AB1482" s="151"/>
      <c r="AC1482" s="151"/>
      <c r="AD1482" s="151"/>
      <c r="AE1482" s="151"/>
      <c r="AF1482" s="151"/>
      <c r="AG1482" s="151" t="s">
        <v>344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2" x14ac:dyDescent="0.2">
      <c r="A1483" s="158"/>
      <c r="B1483" s="159"/>
      <c r="C1483" s="193" t="s">
        <v>1848</v>
      </c>
      <c r="D1483" s="164"/>
      <c r="E1483" s="165"/>
      <c r="F1483" s="162"/>
      <c r="G1483" s="162"/>
      <c r="H1483" s="162"/>
      <c r="I1483" s="162"/>
      <c r="J1483" s="162"/>
      <c r="K1483" s="162"/>
      <c r="L1483" s="162"/>
      <c r="M1483" s="162"/>
      <c r="N1483" s="161"/>
      <c r="O1483" s="161"/>
      <c r="P1483" s="161"/>
      <c r="Q1483" s="161"/>
      <c r="R1483" s="162"/>
      <c r="S1483" s="162"/>
      <c r="T1483" s="162"/>
      <c r="U1483" s="162"/>
      <c r="V1483" s="162"/>
      <c r="W1483" s="162"/>
      <c r="X1483" s="162"/>
      <c r="Y1483" s="162"/>
      <c r="Z1483" s="151"/>
      <c r="AA1483" s="151"/>
      <c r="AB1483" s="151"/>
      <c r="AC1483" s="151"/>
      <c r="AD1483" s="151"/>
      <c r="AE1483" s="151"/>
      <c r="AF1483" s="151"/>
      <c r="AG1483" s="151" t="s">
        <v>327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193" t="s">
        <v>328</v>
      </c>
      <c r="D1484" s="164"/>
      <c r="E1484" s="165">
        <v>1</v>
      </c>
      <c r="F1484" s="162"/>
      <c r="G1484" s="162"/>
      <c r="H1484" s="162"/>
      <c r="I1484" s="162"/>
      <c r="J1484" s="162"/>
      <c r="K1484" s="162"/>
      <c r="L1484" s="162"/>
      <c r="M1484" s="162"/>
      <c r="N1484" s="161"/>
      <c r="O1484" s="161"/>
      <c r="P1484" s="161"/>
      <c r="Q1484" s="161"/>
      <c r="R1484" s="162"/>
      <c r="S1484" s="162"/>
      <c r="T1484" s="162"/>
      <c r="U1484" s="162"/>
      <c r="V1484" s="162"/>
      <c r="W1484" s="162"/>
      <c r="X1484" s="162"/>
      <c r="Y1484" s="162"/>
      <c r="Z1484" s="151"/>
      <c r="AA1484" s="151"/>
      <c r="AB1484" s="151"/>
      <c r="AC1484" s="151"/>
      <c r="AD1484" s="151"/>
      <c r="AE1484" s="151"/>
      <c r="AF1484" s="151"/>
      <c r="AG1484" s="151" t="s">
        <v>327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 x14ac:dyDescent="0.2">
      <c r="A1485" s="183">
        <v>192</v>
      </c>
      <c r="B1485" s="184" t="s">
        <v>1967</v>
      </c>
      <c r="C1485" s="192" t="s">
        <v>1968</v>
      </c>
      <c r="D1485" s="185" t="s">
        <v>318</v>
      </c>
      <c r="E1485" s="186">
        <v>2</v>
      </c>
      <c r="F1485" s="187"/>
      <c r="G1485" s="188">
        <f>ROUND(E1485*F1485,2)</f>
        <v>0</v>
      </c>
      <c r="H1485" s="187"/>
      <c r="I1485" s="188">
        <f>ROUND(E1485*H1485,2)</f>
        <v>0</v>
      </c>
      <c r="J1485" s="187"/>
      <c r="K1485" s="188">
        <f>ROUND(E1485*J1485,2)</f>
        <v>0</v>
      </c>
      <c r="L1485" s="188">
        <v>21</v>
      </c>
      <c r="M1485" s="188">
        <f>G1485*(1+L1485/100)</f>
        <v>0</v>
      </c>
      <c r="N1485" s="186">
        <v>0</v>
      </c>
      <c r="O1485" s="186">
        <f>ROUND(E1485*N1485,2)</f>
        <v>0</v>
      </c>
      <c r="P1485" s="186">
        <v>0</v>
      </c>
      <c r="Q1485" s="186">
        <f>ROUND(E1485*P1485,2)</f>
        <v>0</v>
      </c>
      <c r="R1485" s="188"/>
      <c r="S1485" s="188" t="s">
        <v>403</v>
      </c>
      <c r="T1485" s="189" t="s">
        <v>987</v>
      </c>
      <c r="U1485" s="162">
        <v>0</v>
      </c>
      <c r="V1485" s="162">
        <f>ROUND(E1485*U1485,2)</f>
        <v>0</v>
      </c>
      <c r="W1485" s="162"/>
      <c r="X1485" s="162" t="s">
        <v>321</v>
      </c>
      <c r="Y1485" s="162" t="s">
        <v>322</v>
      </c>
      <c r="Z1485" s="151"/>
      <c r="AA1485" s="151"/>
      <c r="AB1485" s="151"/>
      <c r="AC1485" s="151"/>
      <c r="AD1485" s="151"/>
      <c r="AE1485" s="151"/>
      <c r="AF1485" s="151"/>
      <c r="AG1485" s="151" t="s">
        <v>323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2" x14ac:dyDescent="0.2">
      <c r="A1486" s="158"/>
      <c r="B1486" s="159"/>
      <c r="C1486" s="280" t="s">
        <v>1927</v>
      </c>
      <c r="D1486" s="281"/>
      <c r="E1486" s="281"/>
      <c r="F1486" s="281"/>
      <c r="G1486" s="281"/>
      <c r="H1486" s="162"/>
      <c r="I1486" s="162"/>
      <c r="J1486" s="162"/>
      <c r="K1486" s="162"/>
      <c r="L1486" s="162"/>
      <c r="M1486" s="162"/>
      <c r="N1486" s="161"/>
      <c r="O1486" s="161"/>
      <c r="P1486" s="161"/>
      <c r="Q1486" s="161"/>
      <c r="R1486" s="162"/>
      <c r="S1486" s="162"/>
      <c r="T1486" s="162"/>
      <c r="U1486" s="162"/>
      <c r="V1486" s="162"/>
      <c r="W1486" s="162"/>
      <c r="X1486" s="162"/>
      <c r="Y1486" s="162"/>
      <c r="Z1486" s="151"/>
      <c r="AA1486" s="151"/>
      <c r="AB1486" s="151"/>
      <c r="AC1486" s="151"/>
      <c r="AD1486" s="151"/>
      <c r="AE1486" s="151"/>
      <c r="AF1486" s="151"/>
      <c r="AG1486" s="151" t="s">
        <v>344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ht="22.5" outlineLevel="3" x14ac:dyDescent="0.2">
      <c r="A1487" s="158"/>
      <c r="B1487" s="159"/>
      <c r="C1487" s="282" t="s">
        <v>1928</v>
      </c>
      <c r="D1487" s="283"/>
      <c r="E1487" s="283"/>
      <c r="F1487" s="283"/>
      <c r="G1487" s="283"/>
      <c r="H1487" s="162"/>
      <c r="I1487" s="162"/>
      <c r="J1487" s="162"/>
      <c r="K1487" s="162"/>
      <c r="L1487" s="162"/>
      <c r="M1487" s="162"/>
      <c r="N1487" s="161"/>
      <c r="O1487" s="161"/>
      <c r="P1487" s="161"/>
      <c r="Q1487" s="161"/>
      <c r="R1487" s="162"/>
      <c r="S1487" s="162"/>
      <c r="T1487" s="162"/>
      <c r="U1487" s="162"/>
      <c r="V1487" s="162"/>
      <c r="W1487" s="162"/>
      <c r="X1487" s="162"/>
      <c r="Y1487" s="162"/>
      <c r="Z1487" s="151"/>
      <c r="AA1487" s="151"/>
      <c r="AB1487" s="151"/>
      <c r="AC1487" s="151"/>
      <c r="AD1487" s="151"/>
      <c r="AE1487" s="151"/>
      <c r="AF1487" s="151"/>
      <c r="AG1487" s="151" t="s">
        <v>344</v>
      </c>
      <c r="AH1487" s="151"/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90" t="str">
        <f>C1487</f>
        <v>NEREZOVÁ SÍŤ BUDE OPLETENA NA NEREZOVÉ OBVODOVÉ LANO. LANO BUDE KOTVENO PŘÍMO DO BETONU POMOCÍ ŠROUBŮ S OKEM (M8)</v>
      </c>
      <c r="BB1487" s="151"/>
      <c r="BC1487" s="151"/>
      <c r="BD1487" s="151"/>
      <c r="BE1487" s="151"/>
      <c r="BF1487" s="151"/>
      <c r="BG1487" s="151"/>
      <c r="BH1487" s="151"/>
    </row>
    <row r="1488" spans="1:60" outlineLevel="3" x14ac:dyDescent="0.2">
      <c r="A1488" s="158"/>
      <c r="B1488" s="159"/>
      <c r="C1488" s="282" t="s">
        <v>1929</v>
      </c>
      <c r="D1488" s="283"/>
      <c r="E1488" s="283"/>
      <c r="F1488" s="283"/>
      <c r="G1488" s="283"/>
      <c r="H1488" s="162"/>
      <c r="I1488" s="162"/>
      <c r="J1488" s="162"/>
      <c r="K1488" s="162"/>
      <c r="L1488" s="162"/>
      <c r="M1488" s="162"/>
      <c r="N1488" s="161"/>
      <c r="O1488" s="161"/>
      <c r="P1488" s="161"/>
      <c r="Q1488" s="161"/>
      <c r="R1488" s="162"/>
      <c r="S1488" s="162"/>
      <c r="T1488" s="162"/>
      <c r="U1488" s="162"/>
      <c r="V1488" s="162"/>
      <c r="W1488" s="162"/>
      <c r="X1488" s="162"/>
      <c r="Y1488" s="162"/>
      <c r="Z1488" s="151"/>
      <c r="AA1488" s="151"/>
      <c r="AB1488" s="151"/>
      <c r="AC1488" s="151"/>
      <c r="AD1488" s="151"/>
      <c r="AE1488" s="151"/>
      <c r="AF1488" s="151"/>
      <c r="AG1488" s="151" t="s">
        <v>344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90" t="str">
        <f>C1488</f>
        <v>V DISTANCI 400 mm, KOTVENO POMOCÍ CHEM. KOTVY. V ROZÍCH UMÍSTĚNA ZÁVĚSNÁ MATICE (M10). PODROBNĚJI VIZ. TZ.</v>
      </c>
      <c r="BB1488" s="151"/>
      <c r="BC1488" s="151"/>
      <c r="BD1488" s="151"/>
      <c r="BE1488" s="151"/>
      <c r="BF1488" s="151"/>
      <c r="BG1488" s="151"/>
      <c r="BH1488" s="151"/>
    </row>
    <row r="1489" spans="1:60" outlineLevel="3" x14ac:dyDescent="0.2">
      <c r="A1489" s="158"/>
      <c r="B1489" s="159"/>
      <c r="C1489" s="282" t="s">
        <v>1930</v>
      </c>
      <c r="D1489" s="283"/>
      <c r="E1489" s="283"/>
      <c r="F1489" s="283"/>
      <c r="G1489" s="283"/>
      <c r="H1489" s="162"/>
      <c r="I1489" s="162"/>
      <c r="J1489" s="162"/>
      <c r="K1489" s="162"/>
      <c r="L1489" s="162"/>
      <c r="M1489" s="162"/>
      <c r="N1489" s="161"/>
      <c r="O1489" s="161"/>
      <c r="P1489" s="161"/>
      <c r="Q1489" s="161"/>
      <c r="R1489" s="162"/>
      <c r="S1489" s="162"/>
      <c r="T1489" s="162"/>
      <c r="U1489" s="162"/>
      <c r="V1489" s="162"/>
      <c r="W1489" s="162"/>
      <c r="X1489" s="162"/>
      <c r="Y1489" s="162"/>
      <c r="Z1489" s="151"/>
      <c r="AA1489" s="151"/>
      <c r="AB1489" s="151"/>
      <c r="AC1489" s="151"/>
      <c r="AD1489" s="151"/>
      <c r="AE1489" s="151"/>
      <c r="AF1489" s="151"/>
      <c r="AG1489" s="151" t="s">
        <v>344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3" x14ac:dyDescent="0.2">
      <c r="A1490" s="158"/>
      <c r="B1490" s="159"/>
      <c r="C1490" s="282" t="s">
        <v>859</v>
      </c>
      <c r="D1490" s="283"/>
      <c r="E1490" s="283"/>
      <c r="F1490" s="283"/>
      <c r="G1490" s="283"/>
      <c r="H1490" s="162"/>
      <c r="I1490" s="162"/>
      <c r="J1490" s="162"/>
      <c r="K1490" s="162"/>
      <c r="L1490" s="162"/>
      <c r="M1490" s="162"/>
      <c r="N1490" s="161"/>
      <c r="O1490" s="161"/>
      <c r="P1490" s="161"/>
      <c r="Q1490" s="161"/>
      <c r="R1490" s="162"/>
      <c r="S1490" s="162"/>
      <c r="T1490" s="162"/>
      <c r="U1490" s="162"/>
      <c r="V1490" s="162"/>
      <c r="W1490" s="162"/>
      <c r="X1490" s="162"/>
      <c r="Y1490" s="162"/>
      <c r="Z1490" s="151"/>
      <c r="AA1490" s="151"/>
      <c r="AB1490" s="151"/>
      <c r="AC1490" s="151"/>
      <c r="AD1490" s="151"/>
      <c r="AE1490" s="151"/>
      <c r="AF1490" s="151"/>
      <c r="AG1490" s="151" t="s">
        <v>344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2" x14ac:dyDescent="0.2">
      <c r="A1491" s="158"/>
      <c r="B1491" s="159"/>
      <c r="C1491" s="193" t="s">
        <v>1848</v>
      </c>
      <c r="D1491" s="164"/>
      <c r="E1491" s="165"/>
      <c r="F1491" s="162"/>
      <c r="G1491" s="162"/>
      <c r="H1491" s="162"/>
      <c r="I1491" s="162"/>
      <c r="J1491" s="162"/>
      <c r="K1491" s="162"/>
      <c r="L1491" s="162"/>
      <c r="M1491" s="162"/>
      <c r="N1491" s="161"/>
      <c r="O1491" s="161"/>
      <c r="P1491" s="161"/>
      <c r="Q1491" s="161"/>
      <c r="R1491" s="162"/>
      <c r="S1491" s="162"/>
      <c r="T1491" s="162"/>
      <c r="U1491" s="162"/>
      <c r="V1491" s="162"/>
      <c r="W1491" s="162"/>
      <c r="X1491" s="162"/>
      <c r="Y1491" s="162"/>
      <c r="Z1491" s="151"/>
      <c r="AA1491" s="151"/>
      <c r="AB1491" s="151"/>
      <c r="AC1491" s="151"/>
      <c r="AD1491" s="151"/>
      <c r="AE1491" s="151"/>
      <c r="AF1491" s="151"/>
      <c r="AG1491" s="151" t="s">
        <v>327</v>
      </c>
      <c r="AH1491" s="151">
        <v>0</v>
      </c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193" t="s">
        <v>1295</v>
      </c>
      <c r="D1492" s="164"/>
      <c r="E1492" s="165">
        <v>2</v>
      </c>
      <c r="F1492" s="162"/>
      <c r="G1492" s="162"/>
      <c r="H1492" s="162"/>
      <c r="I1492" s="162"/>
      <c r="J1492" s="162"/>
      <c r="K1492" s="162"/>
      <c r="L1492" s="162"/>
      <c r="M1492" s="162"/>
      <c r="N1492" s="161"/>
      <c r="O1492" s="161"/>
      <c r="P1492" s="161"/>
      <c r="Q1492" s="161"/>
      <c r="R1492" s="162"/>
      <c r="S1492" s="162"/>
      <c r="T1492" s="162"/>
      <c r="U1492" s="162"/>
      <c r="V1492" s="162"/>
      <c r="W1492" s="162"/>
      <c r="X1492" s="162"/>
      <c r="Y1492" s="162"/>
      <c r="Z1492" s="151"/>
      <c r="AA1492" s="151"/>
      <c r="AB1492" s="151"/>
      <c r="AC1492" s="151"/>
      <c r="AD1492" s="151"/>
      <c r="AE1492" s="151"/>
      <c r="AF1492" s="151"/>
      <c r="AG1492" s="151" t="s">
        <v>327</v>
      </c>
      <c r="AH1492" s="151">
        <v>0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 x14ac:dyDescent="0.2">
      <c r="A1493" s="183">
        <v>193</v>
      </c>
      <c r="B1493" s="184" t="s">
        <v>1969</v>
      </c>
      <c r="C1493" s="192" t="s">
        <v>1970</v>
      </c>
      <c r="D1493" s="185" t="s">
        <v>318</v>
      </c>
      <c r="E1493" s="186">
        <v>1</v>
      </c>
      <c r="F1493" s="187"/>
      <c r="G1493" s="188">
        <f>ROUND(E1493*F1493,2)</f>
        <v>0</v>
      </c>
      <c r="H1493" s="187"/>
      <c r="I1493" s="188">
        <f>ROUND(E1493*H1493,2)</f>
        <v>0</v>
      </c>
      <c r="J1493" s="187"/>
      <c r="K1493" s="188">
        <f>ROUND(E1493*J1493,2)</f>
        <v>0</v>
      </c>
      <c r="L1493" s="188">
        <v>21</v>
      </c>
      <c r="M1493" s="188">
        <f>G1493*(1+L1493/100)</f>
        <v>0</v>
      </c>
      <c r="N1493" s="186">
        <v>0</v>
      </c>
      <c r="O1493" s="186">
        <f>ROUND(E1493*N1493,2)</f>
        <v>0</v>
      </c>
      <c r="P1493" s="186">
        <v>0</v>
      </c>
      <c r="Q1493" s="186">
        <f>ROUND(E1493*P1493,2)</f>
        <v>0</v>
      </c>
      <c r="R1493" s="188"/>
      <c r="S1493" s="188" t="s">
        <v>403</v>
      </c>
      <c r="T1493" s="189" t="s">
        <v>987</v>
      </c>
      <c r="U1493" s="162">
        <v>0</v>
      </c>
      <c r="V1493" s="162">
        <f>ROUND(E1493*U1493,2)</f>
        <v>0</v>
      </c>
      <c r="W1493" s="162"/>
      <c r="X1493" s="162" t="s">
        <v>321</v>
      </c>
      <c r="Y1493" s="162" t="s">
        <v>322</v>
      </c>
      <c r="Z1493" s="151"/>
      <c r="AA1493" s="151"/>
      <c r="AB1493" s="151"/>
      <c r="AC1493" s="151"/>
      <c r="AD1493" s="151"/>
      <c r="AE1493" s="151"/>
      <c r="AF1493" s="151"/>
      <c r="AG1493" s="151" t="s">
        <v>323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2" x14ac:dyDescent="0.2">
      <c r="A1494" s="158"/>
      <c r="B1494" s="159"/>
      <c r="C1494" s="280" t="s">
        <v>1927</v>
      </c>
      <c r="D1494" s="281"/>
      <c r="E1494" s="281"/>
      <c r="F1494" s="281"/>
      <c r="G1494" s="281"/>
      <c r="H1494" s="162"/>
      <c r="I1494" s="162"/>
      <c r="J1494" s="162"/>
      <c r="K1494" s="162"/>
      <c r="L1494" s="162"/>
      <c r="M1494" s="162"/>
      <c r="N1494" s="161"/>
      <c r="O1494" s="161"/>
      <c r="P1494" s="161"/>
      <c r="Q1494" s="161"/>
      <c r="R1494" s="162"/>
      <c r="S1494" s="162"/>
      <c r="T1494" s="162"/>
      <c r="U1494" s="162"/>
      <c r="V1494" s="162"/>
      <c r="W1494" s="162"/>
      <c r="X1494" s="162"/>
      <c r="Y1494" s="162"/>
      <c r="Z1494" s="151"/>
      <c r="AA1494" s="151"/>
      <c r="AB1494" s="151"/>
      <c r="AC1494" s="151"/>
      <c r="AD1494" s="151"/>
      <c r="AE1494" s="151"/>
      <c r="AF1494" s="151"/>
      <c r="AG1494" s="151" t="s">
        <v>344</v>
      </c>
      <c r="AH1494" s="151"/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ht="22.5" outlineLevel="3" x14ac:dyDescent="0.2">
      <c r="A1495" s="158"/>
      <c r="B1495" s="159"/>
      <c r="C1495" s="282" t="s">
        <v>1928</v>
      </c>
      <c r="D1495" s="283"/>
      <c r="E1495" s="283"/>
      <c r="F1495" s="283"/>
      <c r="G1495" s="283"/>
      <c r="H1495" s="162"/>
      <c r="I1495" s="162"/>
      <c r="J1495" s="162"/>
      <c r="K1495" s="162"/>
      <c r="L1495" s="162"/>
      <c r="M1495" s="162"/>
      <c r="N1495" s="161"/>
      <c r="O1495" s="161"/>
      <c r="P1495" s="161"/>
      <c r="Q1495" s="161"/>
      <c r="R1495" s="162"/>
      <c r="S1495" s="162"/>
      <c r="T1495" s="162"/>
      <c r="U1495" s="162"/>
      <c r="V1495" s="162"/>
      <c r="W1495" s="162"/>
      <c r="X1495" s="162"/>
      <c r="Y1495" s="162"/>
      <c r="Z1495" s="151"/>
      <c r="AA1495" s="151"/>
      <c r="AB1495" s="151"/>
      <c r="AC1495" s="151"/>
      <c r="AD1495" s="151"/>
      <c r="AE1495" s="151"/>
      <c r="AF1495" s="151"/>
      <c r="AG1495" s="151" t="s">
        <v>344</v>
      </c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90" t="str">
        <f>C1495</f>
        <v>NEREZOVÁ SÍŤ BUDE OPLETENA NA NEREZOVÉ OBVODOVÉ LANO. LANO BUDE KOTVENO PŘÍMO DO BETONU POMOCÍ ŠROUBŮ S OKEM (M8)</v>
      </c>
      <c r="BB1495" s="151"/>
      <c r="BC1495" s="151"/>
      <c r="BD1495" s="151"/>
      <c r="BE1495" s="151"/>
      <c r="BF1495" s="151"/>
      <c r="BG1495" s="151"/>
      <c r="BH1495" s="151"/>
    </row>
    <row r="1496" spans="1:60" outlineLevel="3" x14ac:dyDescent="0.2">
      <c r="A1496" s="158"/>
      <c r="B1496" s="159"/>
      <c r="C1496" s="282" t="s">
        <v>1929</v>
      </c>
      <c r="D1496" s="283"/>
      <c r="E1496" s="283"/>
      <c r="F1496" s="283"/>
      <c r="G1496" s="283"/>
      <c r="H1496" s="162"/>
      <c r="I1496" s="162"/>
      <c r="J1496" s="162"/>
      <c r="K1496" s="162"/>
      <c r="L1496" s="162"/>
      <c r="M1496" s="162"/>
      <c r="N1496" s="161"/>
      <c r="O1496" s="161"/>
      <c r="P1496" s="161"/>
      <c r="Q1496" s="161"/>
      <c r="R1496" s="162"/>
      <c r="S1496" s="162"/>
      <c r="T1496" s="162"/>
      <c r="U1496" s="162"/>
      <c r="V1496" s="162"/>
      <c r="W1496" s="162"/>
      <c r="X1496" s="162"/>
      <c r="Y1496" s="162"/>
      <c r="Z1496" s="151"/>
      <c r="AA1496" s="151"/>
      <c r="AB1496" s="151"/>
      <c r="AC1496" s="151"/>
      <c r="AD1496" s="151"/>
      <c r="AE1496" s="151"/>
      <c r="AF1496" s="151"/>
      <c r="AG1496" s="151" t="s">
        <v>344</v>
      </c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90" t="str">
        <f>C1496</f>
        <v>V DISTANCI 400 mm, KOTVENO POMOCÍ CHEM. KOTVY. V ROZÍCH UMÍSTĚNA ZÁVĚSNÁ MATICE (M10). PODROBNĚJI VIZ. TZ.</v>
      </c>
      <c r="BB1496" s="151"/>
      <c r="BC1496" s="151"/>
      <c r="BD1496" s="151"/>
      <c r="BE1496" s="151"/>
      <c r="BF1496" s="151"/>
      <c r="BG1496" s="151"/>
      <c r="BH1496" s="151"/>
    </row>
    <row r="1497" spans="1:60" outlineLevel="3" x14ac:dyDescent="0.2">
      <c r="A1497" s="158"/>
      <c r="B1497" s="159"/>
      <c r="C1497" s="282" t="s">
        <v>1930</v>
      </c>
      <c r="D1497" s="283"/>
      <c r="E1497" s="283"/>
      <c r="F1497" s="283"/>
      <c r="G1497" s="283"/>
      <c r="H1497" s="162"/>
      <c r="I1497" s="162"/>
      <c r="J1497" s="162"/>
      <c r="K1497" s="162"/>
      <c r="L1497" s="162"/>
      <c r="M1497" s="162"/>
      <c r="N1497" s="161"/>
      <c r="O1497" s="161"/>
      <c r="P1497" s="161"/>
      <c r="Q1497" s="161"/>
      <c r="R1497" s="162"/>
      <c r="S1497" s="162"/>
      <c r="T1497" s="162"/>
      <c r="U1497" s="162"/>
      <c r="V1497" s="162"/>
      <c r="W1497" s="162"/>
      <c r="X1497" s="162"/>
      <c r="Y1497" s="162"/>
      <c r="Z1497" s="151"/>
      <c r="AA1497" s="151"/>
      <c r="AB1497" s="151"/>
      <c r="AC1497" s="151"/>
      <c r="AD1497" s="151"/>
      <c r="AE1497" s="151"/>
      <c r="AF1497" s="151"/>
      <c r="AG1497" s="151" t="s">
        <v>344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3" x14ac:dyDescent="0.2">
      <c r="A1498" s="158"/>
      <c r="B1498" s="159"/>
      <c r="C1498" s="282" t="s">
        <v>859</v>
      </c>
      <c r="D1498" s="283"/>
      <c r="E1498" s="283"/>
      <c r="F1498" s="283"/>
      <c r="G1498" s="283"/>
      <c r="H1498" s="162"/>
      <c r="I1498" s="162"/>
      <c r="J1498" s="162"/>
      <c r="K1498" s="162"/>
      <c r="L1498" s="162"/>
      <c r="M1498" s="162"/>
      <c r="N1498" s="161"/>
      <c r="O1498" s="161"/>
      <c r="P1498" s="161"/>
      <c r="Q1498" s="161"/>
      <c r="R1498" s="162"/>
      <c r="S1498" s="162"/>
      <c r="T1498" s="162"/>
      <c r="U1498" s="162"/>
      <c r="V1498" s="162"/>
      <c r="W1498" s="162"/>
      <c r="X1498" s="162"/>
      <c r="Y1498" s="162"/>
      <c r="Z1498" s="151"/>
      <c r="AA1498" s="151"/>
      <c r="AB1498" s="151"/>
      <c r="AC1498" s="151"/>
      <c r="AD1498" s="151"/>
      <c r="AE1498" s="151"/>
      <c r="AF1498" s="151"/>
      <c r="AG1498" s="151" t="s">
        <v>344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2" x14ac:dyDescent="0.2">
      <c r="A1499" s="158"/>
      <c r="B1499" s="159"/>
      <c r="C1499" s="193" t="s">
        <v>1848</v>
      </c>
      <c r="D1499" s="164"/>
      <c r="E1499" s="165"/>
      <c r="F1499" s="162"/>
      <c r="G1499" s="162"/>
      <c r="H1499" s="162"/>
      <c r="I1499" s="162"/>
      <c r="J1499" s="162"/>
      <c r="K1499" s="162"/>
      <c r="L1499" s="162"/>
      <c r="M1499" s="162"/>
      <c r="N1499" s="161"/>
      <c r="O1499" s="161"/>
      <c r="P1499" s="161"/>
      <c r="Q1499" s="161"/>
      <c r="R1499" s="162"/>
      <c r="S1499" s="162"/>
      <c r="T1499" s="162"/>
      <c r="U1499" s="162"/>
      <c r="V1499" s="162"/>
      <c r="W1499" s="162"/>
      <c r="X1499" s="162"/>
      <c r="Y1499" s="162"/>
      <c r="Z1499" s="151"/>
      <c r="AA1499" s="151"/>
      <c r="AB1499" s="151"/>
      <c r="AC1499" s="151"/>
      <c r="AD1499" s="151"/>
      <c r="AE1499" s="151"/>
      <c r="AF1499" s="151"/>
      <c r="AG1499" s="151" t="s">
        <v>327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193" t="s">
        <v>328</v>
      </c>
      <c r="D1500" s="164"/>
      <c r="E1500" s="165">
        <v>1</v>
      </c>
      <c r="F1500" s="162"/>
      <c r="G1500" s="162"/>
      <c r="H1500" s="162"/>
      <c r="I1500" s="162"/>
      <c r="J1500" s="162"/>
      <c r="K1500" s="162"/>
      <c r="L1500" s="162"/>
      <c r="M1500" s="162"/>
      <c r="N1500" s="161"/>
      <c r="O1500" s="161"/>
      <c r="P1500" s="161"/>
      <c r="Q1500" s="161"/>
      <c r="R1500" s="162"/>
      <c r="S1500" s="162"/>
      <c r="T1500" s="162"/>
      <c r="U1500" s="162"/>
      <c r="V1500" s="162"/>
      <c r="W1500" s="162"/>
      <c r="X1500" s="162"/>
      <c r="Y1500" s="162"/>
      <c r="Z1500" s="151"/>
      <c r="AA1500" s="151"/>
      <c r="AB1500" s="151"/>
      <c r="AC1500" s="151"/>
      <c r="AD1500" s="151"/>
      <c r="AE1500" s="151"/>
      <c r="AF1500" s="151"/>
      <c r="AG1500" s="151" t="s">
        <v>327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 x14ac:dyDescent="0.2">
      <c r="A1501" s="183">
        <v>194</v>
      </c>
      <c r="B1501" s="184" t="s">
        <v>1971</v>
      </c>
      <c r="C1501" s="192" t="s">
        <v>1972</v>
      </c>
      <c r="D1501" s="185" t="s">
        <v>318</v>
      </c>
      <c r="E1501" s="186">
        <v>2</v>
      </c>
      <c r="F1501" s="187"/>
      <c r="G1501" s="188">
        <f>ROUND(E1501*F1501,2)</f>
        <v>0</v>
      </c>
      <c r="H1501" s="187"/>
      <c r="I1501" s="188">
        <f>ROUND(E1501*H1501,2)</f>
        <v>0</v>
      </c>
      <c r="J1501" s="187"/>
      <c r="K1501" s="188">
        <f>ROUND(E1501*J1501,2)</f>
        <v>0</v>
      </c>
      <c r="L1501" s="188">
        <v>21</v>
      </c>
      <c r="M1501" s="188">
        <f>G1501*(1+L1501/100)</f>
        <v>0</v>
      </c>
      <c r="N1501" s="186">
        <v>0</v>
      </c>
      <c r="O1501" s="186">
        <f>ROUND(E1501*N1501,2)</f>
        <v>0</v>
      </c>
      <c r="P1501" s="186">
        <v>0</v>
      </c>
      <c r="Q1501" s="186">
        <f>ROUND(E1501*P1501,2)</f>
        <v>0</v>
      </c>
      <c r="R1501" s="188"/>
      <c r="S1501" s="188" t="s">
        <v>403</v>
      </c>
      <c r="T1501" s="189" t="s">
        <v>987</v>
      </c>
      <c r="U1501" s="162">
        <v>0</v>
      </c>
      <c r="V1501" s="162">
        <f>ROUND(E1501*U1501,2)</f>
        <v>0</v>
      </c>
      <c r="W1501" s="162"/>
      <c r="X1501" s="162" t="s">
        <v>321</v>
      </c>
      <c r="Y1501" s="162" t="s">
        <v>322</v>
      </c>
      <c r="Z1501" s="151"/>
      <c r="AA1501" s="151"/>
      <c r="AB1501" s="151"/>
      <c r="AC1501" s="151"/>
      <c r="AD1501" s="151"/>
      <c r="AE1501" s="151"/>
      <c r="AF1501" s="151"/>
      <c r="AG1501" s="151" t="s">
        <v>323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2" x14ac:dyDescent="0.2">
      <c r="A1502" s="158"/>
      <c r="B1502" s="159"/>
      <c r="C1502" s="280" t="s">
        <v>1927</v>
      </c>
      <c r="D1502" s="281"/>
      <c r="E1502" s="281"/>
      <c r="F1502" s="281"/>
      <c r="G1502" s="281"/>
      <c r="H1502" s="162"/>
      <c r="I1502" s="162"/>
      <c r="J1502" s="162"/>
      <c r="K1502" s="162"/>
      <c r="L1502" s="162"/>
      <c r="M1502" s="162"/>
      <c r="N1502" s="161"/>
      <c r="O1502" s="161"/>
      <c r="P1502" s="161"/>
      <c r="Q1502" s="161"/>
      <c r="R1502" s="162"/>
      <c r="S1502" s="162"/>
      <c r="T1502" s="162"/>
      <c r="U1502" s="162"/>
      <c r="V1502" s="162"/>
      <c r="W1502" s="162"/>
      <c r="X1502" s="162"/>
      <c r="Y1502" s="162"/>
      <c r="Z1502" s="151"/>
      <c r="AA1502" s="151"/>
      <c r="AB1502" s="151"/>
      <c r="AC1502" s="151"/>
      <c r="AD1502" s="151"/>
      <c r="AE1502" s="151"/>
      <c r="AF1502" s="151"/>
      <c r="AG1502" s="151" t="s">
        <v>344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ht="22.5" outlineLevel="3" x14ac:dyDescent="0.2">
      <c r="A1503" s="158"/>
      <c r="B1503" s="159"/>
      <c r="C1503" s="282" t="s">
        <v>1928</v>
      </c>
      <c r="D1503" s="283"/>
      <c r="E1503" s="283"/>
      <c r="F1503" s="283"/>
      <c r="G1503" s="283"/>
      <c r="H1503" s="162"/>
      <c r="I1503" s="162"/>
      <c r="J1503" s="162"/>
      <c r="K1503" s="162"/>
      <c r="L1503" s="162"/>
      <c r="M1503" s="162"/>
      <c r="N1503" s="161"/>
      <c r="O1503" s="161"/>
      <c r="P1503" s="161"/>
      <c r="Q1503" s="161"/>
      <c r="R1503" s="162"/>
      <c r="S1503" s="162"/>
      <c r="T1503" s="162"/>
      <c r="U1503" s="162"/>
      <c r="V1503" s="162"/>
      <c r="W1503" s="162"/>
      <c r="X1503" s="162"/>
      <c r="Y1503" s="162"/>
      <c r="Z1503" s="151"/>
      <c r="AA1503" s="151"/>
      <c r="AB1503" s="151"/>
      <c r="AC1503" s="151"/>
      <c r="AD1503" s="151"/>
      <c r="AE1503" s="151"/>
      <c r="AF1503" s="151"/>
      <c r="AG1503" s="151" t="s">
        <v>344</v>
      </c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90" t="str">
        <f>C1503</f>
        <v>NEREZOVÁ SÍŤ BUDE OPLETENA NA NEREZOVÉ OBVODOVÉ LANO. LANO BUDE KOTVENO PŘÍMO DO BETONU POMOCÍ ŠROUBŮ S OKEM (M8)</v>
      </c>
      <c r="BB1503" s="151"/>
      <c r="BC1503" s="151"/>
      <c r="BD1503" s="151"/>
      <c r="BE1503" s="151"/>
      <c r="BF1503" s="151"/>
      <c r="BG1503" s="151"/>
      <c r="BH1503" s="151"/>
    </row>
    <row r="1504" spans="1:60" outlineLevel="3" x14ac:dyDescent="0.2">
      <c r="A1504" s="158"/>
      <c r="B1504" s="159"/>
      <c r="C1504" s="282" t="s">
        <v>1929</v>
      </c>
      <c r="D1504" s="283"/>
      <c r="E1504" s="283"/>
      <c r="F1504" s="283"/>
      <c r="G1504" s="283"/>
      <c r="H1504" s="162"/>
      <c r="I1504" s="162"/>
      <c r="J1504" s="162"/>
      <c r="K1504" s="162"/>
      <c r="L1504" s="162"/>
      <c r="M1504" s="162"/>
      <c r="N1504" s="161"/>
      <c r="O1504" s="161"/>
      <c r="P1504" s="161"/>
      <c r="Q1504" s="161"/>
      <c r="R1504" s="162"/>
      <c r="S1504" s="162"/>
      <c r="T1504" s="162"/>
      <c r="U1504" s="162"/>
      <c r="V1504" s="162"/>
      <c r="W1504" s="162"/>
      <c r="X1504" s="162"/>
      <c r="Y1504" s="162"/>
      <c r="Z1504" s="151"/>
      <c r="AA1504" s="151"/>
      <c r="AB1504" s="151"/>
      <c r="AC1504" s="151"/>
      <c r="AD1504" s="151"/>
      <c r="AE1504" s="151"/>
      <c r="AF1504" s="151"/>
      <c r="AG1504" s="151" t="s">
        <v>344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90" t="str">
        <f>C1504</f>
        <v>V DISTANCI 400 mm, KOTVENO POMOCÍ CHEM. KOTVY. V ROZÍCH UMÍSTĚNA ZÁVĚSNÁ MATICE (M10). PODROBNĚJI VIZ. TZ.</v>
      </c>
      <c r="BB1504" s="151"/>
      <c r="BC1504" s="151"/>
      <c r="BD1504" s="151"/>
      <c r="BE1504" s="151"/>
      <c r="BF1504" s="151"/>
      <c r="BG1504" s="151"/>
      <c r="BH1504" s="151"/>
    </row>
    <row r="1505" spans="1:60" outlineLevel="3" x14ac:dyDescent="0.2">
      <c r="A1505" s="158"/>
      <c r="B1505" s="159"/>
      <c r="C1505" s="282" t="s">
        <v>1930</v>
      </c>
      <c r="D1505" s="283"/>
      <c r="E1505" s="283"/>
      <c r="F1505" s="283"/>
      <c r="G1505" s="283"/>
      <c r="H1505" s="162"/>
      <c r="I1505" s="162"/>
      <c r="J1505" s="162"/>
      <c r="K1505" s="162"/>
      <c r="L1505" s="162"/>
      <c r="M1505" s="162"/>
      <c r="N1505" s="161"/>
      <c r="O1505" s="161"/>
      <c r="P1505" s="161"/>
      <c r="Q1505" s="161"/>
      <c r="R1505" s="162"/>
      <c r="S1505" s="162"/>
      <c r="T1505" s="162"/>
      <c r="U1505" s="162"/>
      <c r="V1505" s="162"/>
      <c r="W1505" s="162"/>
      <c r="X1505" s="162"/>
      <c r="Y1505" s="162"/>
      <c r="Z1505" s="151"/>
      <c r="AA1505" s="151"/>
      <c r="AB1505" s="151"/>
      <c r="AC1505" s="151"/>
      <c r="AD1505" s="151"/>
      <c r="AE1505" s="151"/>
      <c r="AF1505" s="151"/>
      <c r="AG1505" s="151" t="s">
        <v>344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3" x14ac:dyDescent="0.2">
      <c r="A1506" s="158"/>
      <c r="B1506" s="159"/>
      <c r="C1506" s="282" t="s">
        <v>859</v>
      </c>
      <c r="D1506" s="283"/>
      <c r="E1506" s="283"/>
      <c r="F1506" s="283"/>
      <c r="G1506" s="283"/>
      <c r="H1506" s="162"/>
      <c r="I1506" s="162"/>
      <c r="J1506" s="162"/>
      <c r="K1506" s="162"/>
      <c r="L1506" s="162"/>
      <c r="M1506" s="162"/>
      <c r="N1506" s="161"/>
      <c r="O1506" s="161"/>
      <c r="P1506" s="161"/>
      <c r="Q1506" s="161"/>
      <c r="R1506" s="162"/>
      <c r="S1506" s="162"/>
      <c r="T1506" s="162"/>
      <c r="U1506" s="162"/>
      <c r="V1506" s="162"/>
      <c r="W1506" s="162"/>
      <c r="X1506" s="162"/>
      <c r="Y1506" s="162"/>
      <c r="Z1506" s="151"/>
      <c r="AA1506" s="151"/>
      <c r="AB1506" s="151"/>
      <c r="AC1506" s="151"/>
      <c r="AD1506" s="151"/>
      <c r="AE1506" s="151"/>
      <c r="AF1506" s="151"/>
      <c r="AG1506" s="151" t="s">
        <v>344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2" x14ac:dyDescent="0.2">
      <c r="A1507" s="158"/>
      <c r="B1507" s="159"/>
      <c r="C1507" s="193" t="s">
        <v>1848</v>
      </c>
      <c r="D1507" s="164"/>
      <c r="E1507" s="165"/>
      <c r="F1507" s="162"/>
      <c r="G1507" s="162"/>
      <c r="H1507" s="162"/>
      <c r="I1507" s="162"/>
      <c r="J1507" s="162"/>
      <c r="K1507" s="162"/>
      <c r="L1507" s="162"/>
      <c r="M1507" s="162"/>
      <c r="N1507" s="161"/>
      <c r="O1507" s="161"/>
      <c r="P1507" s="161"/>
      <c r="Q1507" s="161"/>
      <c r="R1507" s="162"/>
      <c r="S1507" s="162"/>
      <c r="T1507" s="162"/>
      <c r="U1507" s="162"/>
      <c r="V1507" s="162"/>
      <c r="W1507" s="162"/>
      <c r="X1507" s="162"/>
      <c r="Y1507" s="162"/>
      <c r="Z1507" s="151"/>
      <c r="AA1507" s="151"/>
      <c r="AB1507" s="151"/>
      <c r="AC1507" s="151"/>
      <c r="AD1507" s="151"/>
      <c r="AE1507" s="151"/>
      <c r="AF1507" s="151"/>
      <c r="AG1507" s="151" t="s">
        <v>327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193" t="s">
        <v>1295</v>
      </c>
      <c r="D1508" s="164"/>
      <c r="E1508" s="165">
        <v>2</v>
      </c>
      <c r="F1508" s="162"/>
      <c r="G1508" s="162"/>
      <c r="H1508" s="162"/>
      <c r="I1508" s="162"/>
      <c r="J1508" s="162"/>
      <c r="K1508" s="162"/>
      <c r="L1508" s="162"/>
      <c r="M1508" s="162"/>
      <c r="N1508" s="161"/>
      <c r="O1508" s="161"/>
      <c r="P1508" s="161"/>
      <c r="Q1508" s="161"/>
      <c r="R1508" s="162"/>
      <c r="S1508" s="162"/>
      <c r="T1508" s="162"/>
      <c r="U1508" s="162"/>
      <c r="V1508" s="162"/>
      <c r="W1508" s="162"/>
      <c r="X1508" s="162"/>
      <c r="Y1508" s="162"/>
      <c r="Z1508" s="151"/>
      <c r="AA1508" s="151"/>
      <c r="AB1508" s="151"/>
      <c r="AC1508" s="151"/>
      <c r="AD1508" s="151"/>
      <c r="AE1508" s="151"/>
      <c r="AF1508" s="151"/>
      <c r="AG1508" s="151" t="s">
        <v>327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 x14ac:dyDescent="0.2">
      <c r="A1509" s="183">
        <v>195</v>
      </c>
      <c r="B1509" s="184" t="s">
        <v>1973</v>
      </c>
      <c r="C1509" s="192" t="s">
        <v>1974</v>
      </c>
      <c r="D1509" s="185" t="s">
        <v>318</v>
      </c>
      <c r="E1509" s="186">
        <v>1</v>
      </c>
      <c r="F1509" s="187"/>
      <c r="G1509" s="188">
        <f>ROUND(E1509*F1509,2)</f>
        <v>0</v>
      </c>
      <c r="H1509" s="187"/>
      <c r="I1509" s="188">
        <f>ROUND(E1509*H1509,2)</f>
        <v>0</v>
      </c>
      <c r="J1509" s="187"/>
      <c r="K1509" s="188">
        <f>ROUND(E1509*J1509,2)</f>
        <v>0</v>
      </c>
      <c r="L1509" s="188">
        <v>21</v>
      </c>
      <c r="M1509" s="188">
        <f>G1509*(1+L1509/100)</f>
        <v>0</v>
      </c>
      <c r="N1509" s="186">
        <v>0</v>
      </c>
      <c r="O1509" s="186">
        <f>ROUND(E1509*N1509,2)</f>
        <v>0</v>
      </c>
      <c r="P1509" s="186">
        <v>0</v>
      </c>
      <c r="Q1509" s="186">
        <f>ROUND(E1509*P1509,2)</f>
        <v>0</v>
      </c>
      <c r="R1509" s="188"/>
      <c r="S1509" s="188" t="s">
        <v>403</v>
      </c>
      <c r="T1509" s="189" t="s">
        <v>987</v>
      </c>
      <c r="U1509" s="162">
        <v>0</v>
      </c>
      <c r="V1509" s="162">
        <f>ROUND(E1509*U1509,2)</f>
        <v>0</v>
      </c>
      <c r="W1509" s="162"/>
      <c r="X1509" s="162" t="s">
        <v>321</v>
      </c>
      <c r="Y1509" s="162" t="s">
        <v>322</v>
      </c>
      <c r="Z1509" s="151"/>
      <c r="AA1509" s="151"/>
      <c r="AB1509" s="151"/>
      <c r="AC1509" s="151"/>
      <c r="AD1509" s="151"/>
      <c r="AE1509" s="151"/>
      <c r="AF1509" s="151"/>
      <c r="AG1509" s="151" t="s">
        <v>323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2" x14ac:dyDescent="0.2">
      <c r="A1510" s="158"/>
      <c r="B1510" s="159"/>
      <c r="C1510" s="280" t="s">
        <v>1927</v>
      </c>
      <c r="D1510" s="281"/>
      <c r="E1510" s="281"/>
      <c r="F1510" s="281"/>
      <c r="G1510" s="281"/>
      <c r="H1510" s="162"/>
      <c r="I1510" s="162"/>
      <c r="J1510" s="162"/>
      <c r="K1510" s="162"/>
      <c r="L1510" s="162"/>
      <c r="M1510" s="162"/>
      <c r="N1510" s="161"/>
      <c r="O1510" s="161"/>
      <c r="P1510" s="161"/>
      <c r="Q1510" s="161"/>
      <c r="R1510" s="162"/>
      <c r="S1510" s="162"/>
      <c r="T1510" s="162"/>
      <c r="U1510" s="162"/>
      <c r="V1510" s="162"/>
      <c r="W1510" s="162"/>
      <c r="X1510" s="162"/>
      <c r="Y1510" s="162"/>
      <c r="Z1510" s="151"/>
      <c r="AA1510" s="151"/>
      <c r="AB1510" s="151"/>
      <c r="AC1510" s="151"/>
      <c r="AD1510" s="151"/>
      <c r="AE1510" s="151"/>
      <c r="AF1510" s="151"/>
      <c r="AG1510" s="151" t="s">
        <v>344</v>
      </c>
      <c r="AH1510" s="151"/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22.5" outlineLevel="3" x14ac:dyDescent="0.2">
      <c r="A1511" s="158"/>
      <c r="B1511" s="159"/>
      <c r="C1511" s="282" t="s">
        <v>1928</v>
      </c>
      <c r="D1511" s="283"/>
      <c r="E1511" s="283"/>
      <c r="F1511" s="283"/>
      <c r="G1511" s="283"/>
      <c r="H1511" s="162"/>
      <c r="I1511" s="162"/>
      <c r="J1511" s="162"/>
      <c r="K1511" s="162"/>
      <c r="L1511" s="162"/>
      <c r="M1511" s="162"/>
      <c r="N1511" s="161"/>
      <c r="O1511" s="161"/>
      <c r="P1511" s="161"/>
      <c r="Q1511" s="161"/>
      <c r="R1511" s="162"/>
      <c r="S1511" s="162"/>
      <c r="T1511" s="162"/>
      <c r="U1511" s="162"/>
      <c r="V1511" s="162"/>
      <c r="W1511" s="162"/>
      <c r="X1511" s="162"/>
      <c r="Y1511" s="162"/>
      <c r="Z1511" s="151"/>
      <c r="AA1511" s="151"/>
      <c r="AB1511" s="151"/>
      <c r="AC1511" s="151"/>
      <c r="AD1511" s="151"/>
      <c r="AE1511" s="151"/>
      <c r="AF1511" s="151"/>
      <c r="AG1511" s="151" t="s">
        <v>344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90" t="str">
        <f>C1511</f>
        <v>NEREZOVÁ SÍŤ BUDE OPLETENA NA NEREZOVÉ OBVODOVÉ LANO. LANO BUDE KOTVENO PŘÍMO DO BETONU POMOCÍ ŠROUBŮ S OKEM (M8)</v>
      </c>
      <c r="BB1511" s="151"/>
      <c r="BC1511" s="151"/>
      <c r="BD1511" s="151"/>
      <c r="BE1511" s="151"/>
      <c r="BF1511" s="151"/>
      <c r="BG1511" s="151"/>
      <c r="BH1511" s="151"/>
    </row>
    <row r="1512" spans="1:60" outlineLevel="3" x14ac:dyDescent="0.2">
      <c r="A1512" s="158"/>
      <c r="B1512" s="159"/>
      <c r="C1512" s="282" t="s">
        <v>1929</v>
      </c>
      <c r="D1512" s="283"/>
      <c r="E1512" s="283"/>
      <c r="F1512" s="283"/>
      <c r="G1512" s="283"/>
      <c r="H1512" s="162"/>
      <c r="I1512" s="162"/>
      <c r="J1512" s="162"/>
      <c r="K1512" s="162"/>
      <c r="L1512" s="162"/>
      <c r="M1512" s="162"/>
      <c r="N1512" s="161"/>
      <c r="O1512" s="161"/>
      <c r="P1512" s="161"/>
      <c r="Q1512" s="161"/>
      <c r="R1512" s="162"/>
      <c r="S1512" s="162"/>
      <c r="T1512" s="162"/>
      <c r="U1512" s="162"/>
      <c r="V1512" s="162"/>
      <c r="W1512" s="162"/>
      <c r="X1512" s="162"/>
      <c r="Y1512" s="162"/>
      <c r="Z1512" s="151"/>
      <c r="AA1512" s="151"/>
      <c r="AB1512" s="151"/>
      <c r="AC1512" s="151"/>
      <c r="AD1512" s="151"/>
      <c r="AE1512" s="151"/>
      <c r="AF1512" s="151"/>
      <c r="AG1512" s="151" t="s">
        <v>344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90" t="str">
        <f>C1512</f>
        <v>V DISTANCI 400 mm, KOTVENO POMOCÍ CHEM. KOTVY. V ROZÍCH UMÍSTĚNA ZÁVĚSNÁ MATICE (M10). PODROBNĚJI VIZ. TZ.</v>
      </c>
      <c r="BB1512" s="151"/>
      <c r="BC1512" s="151"/>
      <c r="BD1512" s="151"/>
      <c r="BE1512" s="151"/>
      <c r="BF1512" s="151"/>
      <c r="BG1512" s="151"/>
      <c r="BH1512" s="151"/>
    </row>
    <row r="1513" spans="1:60" outlineLevel="3" x14ac:dyDescent="0.2">
      <c r="A1513" s="158"/>
      <c r="B1513" s="159"/>
      <c r="C1513" s="282" t="s">
        <v>1930</v>
      </c>
      <c r="D1513" s="283"/>
      <c r="E1513" s="283"/>
      <c r="F1513" s="283"/>
      <c r="G1513" s="283"/>
      <c r="H1513" s="162"/>
      <c r="I1513" s="162"/>
      <c r="J1513" s="162"/>
      <c r="K1513" s="162"/>
      <c r="L1513" s="162"/>
      <c r="M1513" s="162"/>
      <c r="N1513" s="161"/>
      <c r="O1513" s="161"/>
      <c r="P1513" s="161"/>
      <c r="Q1513" s="161"/>
      <c r="R1513" s="162"/>
      <c r="S1513" s="162"/>
      <c r="T1513" s="162"/>
      <c r="U1513" s="162"/>
      <c r="V1513" s="162"/>
      <c r="W1513" s="162"/>
      <c r="X1513" s="162"/>
      <c r="Y1513" s="162"/>
      <c r="Z1513" s="151"/>
      <c r="AA1513" s="151"/>
      <c r="AB1513" s="151"/>
      <c r="AC1513" s="151"/>
      <c r="AD1513" s="151"/>
      <c r="AE1513" s="151"/>
      <c r="AF1513" s="151"/>
      <c r="AG1513" s="151" t="s">
        <v>344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3" x14ac:dyDescent="0.2">
      <c r="A1514" s="158"/>
      <c r="B1514" s="159"/>
      <c r="C1514" s="282" t="s">
        <v>859</v>
      </c>
      <c r="D1514" s="283"/>
      <c r="E1514" s="283"/>
      <c r="F1514" s="283"/>
      <c r="G1514" s="283"/>
      <c r="H1514" s="162"/>
      <c r="I1514" s="162"/>
      <c r="J1514" s="162"/>
      <c r="K1514" s="162"/>
      <c r="L1514" s="162"/>
      <c r="M1514" s="162"/>
      <c r="N1514" s="161"/>
      <c r="O1514" s="161"/>
      <c r="P1514" s="161"/>
      <c r="Q1514" s="161"/>
      <c r="R1514" s="162"/>
      <c r="S1514" s="162"/>
      <c r="T1514" s="162"/>
      <c r="U1514" s="162"/>
      <c r="V1514" s="162"/>
      <c r="W1514" s="162"/>
      <c r="X1514" s="162"/>
      <c r="Y1514" s="162"/>
      <c r="Z1514" s="151"/>
      <c r="AA1514" s="151"/>
      <c r="AB1514" s="151"/>
      <c r="AC1514" s="151"/>
      <c r="AD1514" s="151"/>
      <c r="AE1514" s="151"/>
      <c r="AF1514" s="151"/>
      <c r="AG1514" s="151" t="s">
        <v>344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2" x14ac:dyDescent="0.2">
      <c r="A1515" s="158"/>
      <c r="B1515" s="159"/>
      <c r="C1515" s="193" t="s">
        <v>1848</v>
      </c>
      <c r="D1515" s="164"/>
      <c r="E1515" s="165"/>
      <c r="F1515" s="162"/>
      <c r="G1515" s="162"/>
      <c r="H1515" s="162"/>
      <c r="I1515" s="162"/>
      <c r="J1515" s="162"/>
      <c r="K1515" s="162"/>
      <c r="L1515" s="162"/>
      <c r="M1515" s="162"/>
      <c r="N1515" s="161"/>
      <c r="O1515" s="161"/>
      <c r="P1515" s="161"/>
      <c r="Q1515" s="161"/>
      <c r="R1515" s="162"/>
      <c r="S1515" s="162"/>
      <c r="T1515" s="162"/>
      <c r="U1515" s="162"/>
      <c r="V1515" s="162"/>
      <c r="W1515" s="162"/>
      <c r="X1515" s="162"/>
      <c r="Y1515" s="162"/>
      <c r="Z1515" s="151"/>
      <c r="AA1515" s="151"/>
      <c r="AB1515" s="151"/>
      <c r="AC1515" s="151"/>
      <c r="AD1515" s="151"/>
      <c r="AE1515" s="151"/>
      <c r="AF1515" s="151"/>
      <c r="AG1515" s="151" t="s">
        <v>327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193" t="s">
        <v>328</v>
      </c>
      <c r="D1516" s="164"/>
      <c r="E1516" s="165">
        <v>1</v>
      </c>
      <c r="F1516" s="162"/>
      <c r="G1516" s="162"/>
      <c r="H1516" s="162"/>
      <c r="I1516" s="162"/>
      <c r="J1516" s="162"/>
      <c r="K1516" s="162"/>
      <c r="L1516" s="162"/>
      <c r="M1516" s="162"/>
      <c r="N1516" s="161"/>
      <c r="O1516" s="161"/>
      <c r="P1516" s="161"/>
      <c r="Q1516" s="161"/>
      <c r="R1516" s="162"/>
      <c r="S1516" s="162"/>
      <c r="T1516" s="162"/>
      <c r="U1516" s="162"/>
      <c r="V1516" s="162"/>
      <c r="W1516" s="162"/>
      <c r="X1516" s="162"/>
      <c r="Y1516" s="162"/>
      <c r="Z1516" s="151"/>
      <c r="AA1516" s="151"/>
      <c r="AB1516" s="151"/>
      <c r="AC1516" s="151"/>
      <c r="AD1516" s="151"/>
      <c r="AE1516" s="151"/>
      <c r="AF1516" s="151"/>
      <c r="AG1516" s="151" t="s">
        <v>327</v>
      </c>
      <c r="AH1516" s="151">
        <v>0</v>
      </c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 x14ac:dyDescent="0.2">
      <c r="A1517" s="183">
        <v>196</v>
      </c>
      <c r="B1517" s="184" t="s">
        <v>1975</v>
      </c>
      <c r="C1517" s="192" t="s">
        <v>1976</v>
      </c>
      <c r="D1517" s="185" t="s">
        <v>318</v>
      </c>
      <c r="E1517" s="186">
        <v>2</v>
      </c>
      <c r="F1517" s="187"/>
      <c r="G1517" s="188">
        <f>ROUND(E1517*F1517,2)</f>
        <v>0</v>
      </c>
      <c r="H1517" s="187"/>
      <c r="I1517" s="188">
        <f>ROUND(E1517*H1517,2)</f>
        <v>0</v>
      </c>
      <c r="J1517" s="187"/>
      <c r="K1517" s="188">
        <f>ROUND(E1517*J1517,2)</f>
        <v>0</v>
      </c>
      <c r="L1517" s="188">
        <v>21</v>
      </c>
      <c r="M1517" s="188">
        <f>G1517*(1+L1517/100)</f>
        <v>0</v>
      </c>
      <c r="N1517" s="186">
        <v>0</v>
      </c>
      <c r="O1517" s="186">
        <f>ROUND(E1517*N1517,2)</f>
        <v>0</v>
      </c>
      <c r="P1517" s="186">
        <v>0</v>
      </c>
      <c r="Q1517" s="186">
        <f>ROUND(E1517*P1517,2)</f>
        <v>0</v>
      </c>
      <c r="R1517" s="188"/>
      <c r="S1517" s="188" t="s">
        <v>403</v>
      </c>
      <c r="T1517" s="189" t="s">
        <v>987</v>
      </c>
      <c r="U1517" s="162">
        <v>0</v>
      </c>
      <c r="V1517" s="162">
        <f>ROUND(E1517*U1517,2)</f>
        <v>0</v>
      </c>
      <c r="W1517" s="162"/>
      <c r="X1517" s="162" t="s">
        <v>321</v>
      </c>
      <c r="Y1517" s="162" t="s">
        <v>322</v>
      </c>
      <c r="Z1517" s="151"/>
      <c r="AA1517" s="151"/>
      <c r="AB1517" s="151"/>
      <c r="AC1517" s="151"/>
      <c r="AD1517" s="151"/>
      <c r="AE1517" s="151"/>
      <c r="AF1517" s="151"/>
      <c r="AG1517" s="151" t="s">
        <v>323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2" x14ac:dyDescent="0.2">
      <c r="A1518" s="158"/>
      <c r="B1518" s="159"/>
      <c r="C1518" s="280" t="s">
        <v>1927</v>
      </c>
      <c r="D1518" s="281"/>
      <c r="E1518" s="281"/>
      <c r="F1518" s="281"/>
      <c r="G1518" s="281"/>
      <c r="H1518" s="162"/>
      <c r="I1518" s="162"/>
      <c r="J1518" s="162"/>
      <c r="K1518" s="162"/>
      <c r="L1518" s="162"/>
      <c r="M1518" s="162"/>
      <c r="N1518" s="161"/>
      <c r="O1518" s="161"/>
      <c r="P1518" s="161"/>
      <c r="Q1518" s="161"/>
      <c r="R1518" s="162"/>
      <c r="S1518" s="162"/>
      <c r="T1518" s="162"/>
      <c r="U1518" s="162"/>
      <c r="V1518" s="162"/>
      <c r="W1518" s="162"/>
      <c r="X1518" s="162"/>
      <c r="Y1518" s="162"/>
      <c r="Z1518" s="151"/>
      <c r="AA1518" s="151"/>
      <c r="AB1518" s="151"/>
      <c r="AC1518" s="151"/>
      <c r="AD1518" s="151"/>
      <c r="AE1518" s="151"/>
      <c r="AF1518" s="151"/>
      <c r="AG1518" s="151" t="s">
        <v>344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ht="22.5" outlineLevel="3" x14ac:dyDescent="0.2">
      <c r="A1519" s="158"/>
      <c r="B1519" s="159"/>
      <c r="C1519" s="282" t="s">
        <v>1928</v>
      </c>
      <c r="D1519" s="283"/>
      <c r="E1519" s="283"/>
      <c r="F1519" s="283"/>
      <c r="G1519" s="283"/>
      <c r="H1519" s="162"/>
      <c r="I1519" s="162"/>
      <c r="J1519" s="162"/>
      <c r="K1519" s="162"/>
      <c r="L1519" s="162"/>
      <c r="M1519" s="162"/>
      <c r="N1519" s="161"/>
      <c r="O1519" s="161"/>
      <c r="P1519" s="161"/>
      <c r="Q1519" s="161"/>
      <c r="R1519" s="162"/>
      <c r="S1519" s="162"/>
      <c r="T1519" s="162"/>
      <c r="U1519" s="162"/>
      <c r="V1519" s="162"/>
      <c r="W1519" s="162"/>
      <c r="X1519" s="162"/>
      <c r="Y1519" s="162"/>
      <c r="Z1519" s="151"/>
      <c r="AA1519" s="151"/>
      <c r="AB1519" s="151"/>
      <c r="AC1519" s="151"/>
      <c r="AD1519" s="151"/>
      <c r="AE1519" s="151"/>
      <c r="AF1519" s="151"/>
      <c r="AG1519" s="151" t="s">
        <v>344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90" t="str">
        <f>C1519</f>
        <v>NEREZOVÁ SÍŤ BUDE OPLETENA NA NEREZOVÉ OBVODOVÉ LANO. LANO BUDE KOTVENO PŘÍMO DO BETONU POMOCÍ ŠROUBŮ S OKEM (M8)</v>
      </c>
      <c r="BB1519" s="151"/>
      <c r="BC1519" s="151"/>
      <c r="BD1519" s="151"/>
      <c r="BE1519" s="151"/>
      <c r="BF1519" s="151"/>
      <c r="BG1519" s="151"/>
      <c r="BH1519" s="151"/>
    </row>
    <row r="1520" spans="1:60" outlineLevel="3" x14ac:dyDescent="0.2">
      <c r="A1520" s="158"/>
      <c r="B1520" s="159"/>
      <c r="C1520" s="282" t="s">
        <v>1929</v>
      </c>
      <c r="D1520" s="283"/>
      <c r="E1520" s="283"/>
      <c r="F1520" s="283"/>
      <c r="G1520" s="283"/>
      <c r="H1520" s="162"/>
      <c r="I1520" s="162"/>
      <c r="J1520" s="162"/>
      <c r="K1520" s="162"/>
      <c r="L1520" s="162"/>
      <c r="M1520" s="162"/>
      <c r="N1520" s="161"/>
      <c r="O1520" s="161"/>
      <c r="P1520" s="161"/>
      <c r="Q1520" s="161"/>
      <c r="R1520" s="162"/>
      <c r="S1520" s="162"/>
      <c r="T1520" s="162"/>
      <c r="U1520" s="162"/>
      <c r="V1520" s="162"/>
      <c r="W1520" s="162"/>
      <c r="X1520" s="162"/>
      <c r="Y1520" s="162"/>
      <c r="Z1520" s="151"/>
      <c r="AA1520" s="151"/>
      <c r="AB1520" s="151"/>
      <c r="AC1520" s="151"/>
      <c r="AD1520" s="151"/>
      <c r="AE1520" s="151"/>
      <c r="AF1520" s="151"/>
      <c r="AG1520" s="151" t="s">
        <v>344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90" t="str">
        <f>C1520</f>
        <v>V DISTANCI 400 mm, KOTVENO POMOCÍ CHEM. KOTVY. V ROZÍCH UMÍSTĚNA ZÁVĚSNÁ MATICE (M10). PODROBNĚJI VIZ. TZ.</v>
      </c>
      <c r="BB1520" s="151"/>
      <c r="BC1520" s="151"/>
      <c r="BD1520" s="151"/>
      <c r="BE1520" s="151"/>
      <c r="BF1520" s="151"/>
      <c r="BG1520" s="151"/>
      <c r="BH1520" s="151"/>
    </row>
    <row r="1521" spans="1:60" outlineLevel="3" x14ac:dyDescent="0.2">
      <c r="A1521" s="158"/>
      <c r="B1521" s="159"/>
      <c r="C1521" s="282" t="s">
        <v>1930</v>
      </c>
      <c r="D1521" s="283"/>
      <c r="E1521" s="283"/>
      <c r="F1521" s="283"/>
      <c r="G1521" s="283"/>
      <c r="H1521" s="162"/>
      <c r="I1521" s="162"/>
      <c r="J1521" s="162"/>
      <c r="K1521" s="162"/>
      <c r="L1521" s="162"/>
      <c r="M1521" s="162"/>
      <c r="N1521" s="161"/>
      <c r="O1521" s="161"/>
      <c r="P1521" s="161"/>
      <c r="Q1521" s="161"/>
      <c r="R1521" s="162"/>
      <c r="S1521" s="162"/>
      <c r="T1521" s="162"/>
      <c r="U1521" s="162"/>
      <c r="V1521" s="162"/>
      <c r="W1521" s="162"/>
      <c r="X1521" s="162"/>
      <c r="Y1521" s="162"/>
      <c r="Z1521" s="151"/>
      <c r="AA1521" s="151"/>
      <c r="AB1521" s="151"/>
      <c r="AC1521" s="151"/>
      <c r="AD1521" s="151"/>
      <c r="AE1521" s="151"/>
      <c r="AF1521" s="151"/>
      <c r="AG1521" s="151" t="s">
        <v>344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3" x14ac:dyDescent="0.2">
      <c r="A1522" s="158"/>
      <c r="B1522" s="159"/>
      <c r="C1522" s="282" t="s">
        <v>859</v>
      </c>
      <c r="D1522" s="283"/>
      <c r="E1522" s="283"/>
      <c r="F1522" s="283"/>
      <c r="G1522" s="283"/>
      <c r="H1522" s="162"/>
      <c r="I1522" s="162"/>
      <c r="J1522" s="162"/>
      <c r="K1522" s="162"/>
      <c r="L1522" s="162"/>
      <c r="M1522" s="162"/>
      <c r="N1522" s="161"/>
      <c r="O1522" s="161"/>
      <c r="P1522" s="161"/>
      <c r="Q1522" s="161"/>
      <c r="R1522" s="162"/>
      <c r="S1522" s="162"/>
      <c r="T1522" s="162"/>
      <c r="U1522" s="162"/>
      <c r="V1522" s="162"/>
      <c r="W1522" s="162"/>
      <c r="X1522" s="162"/>
      <c r="Y1522" s="162"/>
      <c r="Z1522" s="151"/>
      <c r="AA1522" s="151"/>
      <c r="AB1522" s="151"/>
      <c r="AC1522" s="151"/>
      <c r="AD1522" s="151"/>
      <c r="AE1522" s="151"/>
      <c r="AF1522" s="151"/>
      <c r="AG1522" s="151" t="s">
        <v>344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2" x14ac:dyDescent="0.2">
      <c r="A1523" s="158"/>
      <c r="B1523" s="159"/>
      <c r="C1523" s="193" t="s">
        <v>1848</v>
      </c>
      <c r="D1523" s="164"/>
      <c r="E1523" s="165"/>
      <c r="F1523" s="162"/>
      <c r="G1523" s="162"/>
      <c r="H1523" s="162"/>
      <c r="I1523" s="162"/>
      <c r="J1523" s="162"/>
      <c r="K1523" s="162"/>
      <c r="L1523" s="162"/>
      <c r="M1523" s="162"/>
      <c r="N1523" s="161"/>
      <c r="O1523" s="161"/>
      <c r="P1523" s="161"/>
      <c r="Q1523" s="161"/>
      <c r="R1523" s="162"/>
      <c r="S1523" s="162"/>
      <c r="T1523" s="162"/>
      <c r="U1523" s="162"/>
      <c r="V1523" s="162"/>
      <c r="W1523" s="162"/>
      <c r="X1523" s="162"/>
      <c r="Y1523" s="162"/>
      <c r="Z1523" s="151"/>
      <c r="AA1523" s="151"/>
      <c r="AB1523" s="151"/>
      <c r="AC1523" s="151"/>
      <c r="AD1523" s="151"/>
      <c r="AE1523" s="151"/>
      <c r="AF1523" s="151"/>
      <c r="AG1523" s="151" t="s">
        <v>327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193" t="s">
        <v>1295</v>
      </c>
      <c r="D1524" s="164"/>
      <c r="E1524" s="165">
        <v>2</v>
      </c>
      <c r="F1524" s="162"/>
      <c r="G1524" s="162"/>
      <c r="H1524" s="162"/>
      <c r="I1524" s="162"/>
      <c r="J1524" s="162"/>
      <c r="K1524" s="162"/>
      <c r="L1524" s="162"/>
      <c r="M1524" s="162"/>
      <c r="N1524" s="161"/>
      <c r="O1524" s="161"/>
      <c r="P1524" s="161"/>
      <c r="Q1524" s="161"/>
      <c r="R1524" s="162"/>
      <c r="S1524" s="162"/>
      <c r="T1524" s="162"/>
      <c r="U1524" s="162"/>
      <c r="V1524" s="162"/>
      <c r="W1524" s="162"/>
      <c r="X1524" s="162"/>
      <c r="Y1524" s="162"/>
      <c r="Z1524" s="151"/>
      <c r="AA1524" s="151"/>
      <c r="AB1524" s="151"/>
      <c r="AC1524" s="151"/>
      <c r="AD1524" s="151"/>
      <c r="AE1524" s="151"/>
      <c r="AF1524" s="151"/>
      <c r="AG1524" s="151" t="s">
        <v>327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 x14ac:dyDescent="0.2">
      <c r="A1525" s="183">
        <v>197</v>
      </c>
      <c r="B1525" s="184" t="s">
        <v>1977</v>
      </c>
      <c r="C1525" s="192" t="s">
        <v>1978</v>
      </c>
      <c r="D1525" s="185" t="s">
        <v>318</v>
      </c>
      <c r="E1525" s="186">
        <v>1</v>
      </c>
      <c r="F1525" s="187"/>
      <c r="G1525" s="188">
        <f>ROUND(E1525*F1525,2)</f>
        <v>0</v>
      </c>
      <c r="H1525" s="187"/>
      <c r="I1525" s="188">
        <f>ROUND(E1525*H1525,2)</f>
        <v>0</v>
      </c>
      <c r="J1525" s="187"/>
      <c r="K1525" s="188">
        <f>ROUND(E1525*J1525,2)</f>
        <v>0</v>
      </c>
      <c r="L1525" s="188">
        <v>21</v>
      </c>
      <c r="M1525" s="188">
        <f>G1525*(1+L1525/100)</f>
        <v>0</v>
      </c>
      <c r="N1525" s="186">
        <v>0</v>
      </c>
      <c r="O1525" s="186">
        <f>ROUND(E1525*N1525,2)</f>
        <v>0</v>
      </c>
      <c r="P1525" s="186">
        <v>0</v>
      </c>
      <c r="Q1525" s="186">
        <f>ROUND(E1525*P1525,2)</f>
        <v>0</v>
      </c>
      <c r="R1525" s="188"/>
      <c r="S1525" s="188" t="s">
        <v>403</v>
      </c>
      <c r="T1525" s="189" t="s">
        <v>987</v>
      </c>
      <c r="U1525" s="162">
        <v>0</v>
      </c>
      <c r="V1525" s="162">
        <f>ROUND(E1525*U1525,2)</f>
        <v>0</v>
      </c>
      <c r="W1525" s="162"/>
      <c r="X1525" s="162" t="s">
        <v>321</v>
      </c>
      <c r="Y1525" s="162" t="s">
        <v>322</v>
      </c>
      <c r="Z1525" s="151"/>
      <c r="AA1525" s="151"/>
      <c r="AB1525" s="151"/>
      <c r="AC1525" s="151"/>
      <c r="AD1525" s="151"/>
      <c r="AE1525" s="151"/>
      <c r="AF1525" s="151"/>
      <c r="AG1525" s="151" t="s">
        <v>323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2" x14ac:dyDescent="0.2">
      <c r="A1526" s="158"/>
      <c r="B1526" s="159"/>
      <c r="C1526" s="280" t="s">
        <v>1927</v>
      </c>
      <c r="D1526" s="281"/>
      <c r="E1526" s="281"/>
      <c r="F1526" s="281"/>
      <c r="G1526" s="281"/>
      <c r="H1526" s="162"/>
      <c r="I1526" s="162"/>
      <c r="J1526" s="162"/>
      <c r="K1526" s="162"/>
      <c r="L1526" s="162"/>
      <c r="M1526" s="162"/>
      <c r="N1526" s="161"/>
      <c r="O1526" s="161"/>
      <c r="P1526" s="161"/>
      <c r="Q1526" s="161"/>
      <c r="R1526" s="162"/>
      <c r="S1526" s="162"/>
      <c r="T1526" s="162"/>
      <c r="U1526" s="162"/>
      <c r="V1526" s="162"/>
      <c r="W1526" s="162"/>
      <c r="X1526" s="162"/>
      <c r="Y1526" s="162"/>
      <c r="Z1526" s="151"/>
      <c r="AA1526" s="151"/>
      <c r="AB1526" s="151"/>
      <c r="AC1526" s="151"/>
      <c r="AD1526" s="151"/>
      <c r="AE1526" s="151"/>
      <c r="AF1526" s="151"/>
      <c r="AG1526" s="151" t="s">
        <v>344</v>
      </c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ht="22.5" outlineLevel="3" x14ac:dyDescent="0.2">
      <c r="A1527" s="158"/>
      <c r="B1527" s="159"/>
      <c r="C1527" s="282" t="s">
        <v>1928</v>
      </c>
      <c r="D1527" s="283"/>
      <c r="E1527" s="283"/>
      <c r="F1527" s="283"/>
      <c r="G1527" s="283"/>
      <c r="H1527" s="162"/>
      <c r="I1527" s="162"/>
      <c r="J1527" s="162"/>
      <c r="K1527" s="162"/>
      <c r="L1527" s="162"/>
      <c r="M1527" s="162"/>
      <c r="N1527" s="161"/>
      <c r="O1527" s="161"/>
      <c r="P1527" s="161"/>
      <c r="Q1527" s="161"/>
      <c r="R1527" s="162"/>
      <c r="S1527" s="162"/>
      <c r="T1527" s="162"/>
      <c r="U1527" s="162"/>
      <c r="V1527" s="162"/>
      <c r="W1527" s="162"/>
      <c r="X1527" s="162"/>
      <c r="Y1527" s="162"/>
      <c r="Z1527" s="151"/>
      <c r="AA1527" s="151"/>
      <c r="AB1527" s="151"/>
      <c r="AC1527" s="151"/>
      <c r="AD1527" s="151"/>
      <c r="AE1527" s="151"/>
      <c r="AF1527" s="151"/>
      <c r="AG1527" s="151" t="s">
        <v>344</v>
      </c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90" t="str">
        <f>C1527</f>
        <v>NEREZOVÁ SÍŤ BUDE OPLETENA NA NEREZOVÉ OBVODOVÉ LANO. LANO BUDE KOTVENO PŘÍMO DO BETONU POMOCÍ ŠROUBŮ S OKEM (M8)</v>
      </c>
      <c r="BB1527" s="151"/>
      <c r="BC1527" s="151"/>
      <c r="BD1527" s="151"/>
      <c r="BE1527" s="151"/>
      <c r="BF1527" s="151"/>
      <c r="BG1527" s="151"/>
      <c r="BH1527" s="151"/>
    </row>
    <row r="1528" spans="1:60" outlineLevel="3" x14ac:dyDescent="0.2">
      <c r="A1528" s="158"/>
      <c r="B1528" s="159"/>
      <c r="C1528" s="282" t="s">
        <v>1929</v>
      </c>
      <c r="D1528" s="283"/>
      <c r="E1528" s="283"/>
      <c r="F1528" s="283"/>
      <c r="G1528" s="283"/>
      <c r="H1528" s="162"/>
      <c r="I1528" s="162"/>
      <c r="J1528" s="162"/>
      <c r="K1528" s="162"/>
      <c r="L1528" s="162"/>
      <c r="M1528" s="162"/>
      <c r="N1528" s="161"/>
      <c r="O1528" s="161"/>
      <c r="P1528" s="161"/>
      <c r="Q1528" s="161"/>
      <c r="R1528" s="162"/>
      <c r="S1528" s="162"/>
      <c r="T1528" s="162"/>
      <c r="U1528" s="162"/>
      <c r="V1528" s="162"/>
      <c r="W1528" s="162"/>
      <c r="X1528" s="162"/>
      <c r="Y1528" s="162"/>
      <c r="Z1528" s="151"/>
      <c r="AA1528" s="151"/>
      <c r="AB1528" s="151"/>
      <c r="AC1528" s="151"/>
      <c r="AD1528" s="151"/>
      <c r="AE1528" s="151"/>
      <c r="AF1528" s="151"/>
      <c r="AG1528" s="151" t="s">
        <v>344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90" t="str">
        <f>C1528</f>
        <v>V DISTANCI 400 mm, KOTVENO POMOCÍ CHEM. KOTVY. V ROZÍCH UMÍSTĚNA ZÁVĚSNÁ MATICE (M10). PODROBNĚJI VIZ. TZ.</v>
      </c>
      <c r="BB1528" s="151"/>
      <c r="BC1528" s="151"/>
      <c r="BD1528" s="151"/>
      <c r="BE1528" s="151"/>
      <c r="BF1528" s="151"/>
      <c r="BG1528" s="151"/>
      <c r="BH1528" s="151"/>
    </row>
    <row r="1529" spans="1:60" outlineLevel="3" x14ac:dyDescent="0.2">
      <c r="A1529" s="158"/>
      <c r="B1529" s="159"/>
      <c r="C1529" s="282" t="s">
        <v>1930</v>
      </c>
      <c r="D1529" s="283"/>
      <c r="E1529" s="283"/>
      <c r="F1529" s="283"/>
      <c r="G1529" s="283"/>
      <c r="H1529" s="162"/>
      <c r="I1529" s="162"/>
      <c r="J1529" s="162"/>
      <c r="K1529" s="162"/>
      <c r="L1529" s="162"/>
      <c r="M1529" s="162"/>
      <c r="N1529" s="161"/>
      <c r="O1529" s="161"/>
      <c r="P1529" s="161"/>
      <c r="Q1529" s="161"/>
      <c r="R1529" s="162"/>
      <c r="S1529" s="162"/>
      <c r="T1529" s="162"/>
      <c r="U1529" s="162"/>
      <c r="V1529" s="162"/>
      <c r="W1529" s="162"/>
      <c r="X1529" s="162"/>
      <c r="Y1529" s="162"/>
      <c r="Z1529" s="151"/>
      <c r="AA1529" s="151"/>
      <c r="AB1529" s="151"/>
      <c r="AC1529" s="151"/>
      <c r="AD1529" s="151"/>
      <c r="AE1529" s="151"/>
      <c r="AF1529" s="151"/>
      <c r="AG1529" s="151" t="s">
        <v>344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3" x14ac:dyDescent="0.2">
      <c r="A1530" s="158"/>
      <c r="B1530" s="159"/>
      <c r="C1530" s="282" t="s">
        <v>859</v>
      </c>
      <c r="D1530" s="283"/>
      <c r="E1530" s="283"/>
      <c r="F1530" s="283"/>
      <c r="G1530" s="283"/>
      <c r="H1530" s="162"/>
      <c r="I1530" s="162"/>
      <c r="J1530" s="162"/>
      <c r="K1530" s="162"/>
      <c r="L1530" s="162"/>
      <c r="M1530" s="162"/>
      <c r="N1530" s="161"/>
      <c r="O1530" s="161"/>
      <c r="P1530" s="161"/>
      <c r="Q1530" s="161"/>
      <c r="R1530" s="162"/>
      <c r="S1530" s="162"/>
      <c r="T1530" s="162"/>
      <c r="U1530" s="162"/>
      <c r="V1530" s="162"/>
      <c r="W1530" s="162"/>
      <c r="X1530" s="162"/>
      <c r="Y1530" s="162"/>
      <c r="Z1530" s="151"/>
      <c r="AA1530" s="151"/>
      <c r="AB1530" s="151"/>
      <c r="AC1530" s="151"/>
      <c r="AD1530" s="151"/>
      <c r="AE1530" s="151"/>
      <c r="AF1530" s="151"/>
      <c r="AG1530" s="151" t="s">
        <v>344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2" x14ac:dyDescent="0.2">
      <c r="A1531" s="158"/>
      <c r="B1531" s="159"/>
      <c r="C1531" s="193" t="s">
        <v>1848</v>
      </c>
      <c r="D1531" s="164"/>
      <c r="E1531" s="165"/>
      <c r="F1531" s="162"/>
      <c r="G1531" s="162"/>
      <c r="H1531" s="162"/>
      <c r="I1531" s="162"/>
      <c r="J1531" s="162"/>
      <c r="K1531" s="162"/>
      <c r="L1531" s="162"/>
      <c r="M1531" s="162"/>
      <c r="N1531" s="161"/>
      <c r="O1531" s="161"/>
      <c r="P1531" s="161"/>
      <c r="Q1531" s="161"/>
      <c r="R1531" s="162"/>
      <c r="S1531" s="162"/>
      <c r="T1531" s="162"/>
      <c r="U1531" s="162"/>
      <c r="V1531" s="162"/>
      <c r="W1531" s="162"/>
      <c r="X1531" s="162"/>
      <c r="Y1531" s="162"/>
      <c r="Z1531" s="151"/>
      <c r="AA1531" s="151"/>
      <c r="AB1531" s="151"/>
      <c r="AC1531" s="151"/>
      <c r="AD1531" s="151"/>
      <c r="AE1531" s="151"/>
      <c r="AF1531" s="151"/>
      <c r="AG1531" s="151" t="s">
        <v>327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193" t="s">
        <v>328</v>
      </c>
      <c r="D1532" s="164"/>
      <c r="E1532" s="165">
        <v>1</v>
      </c>
      <c r="F1532" s="162"/>
      <c r="G1532" s="162"/>
      <c r="H1532" s="162"/>
      <c r="I1532" s="162"/>
      <c r="J1532" s="162"/>
      <c r="K1532" s="162"/>
      <c r="L1532" s="162"/>
      <c r="M1532" s="162"/>
      <c r="N1532" s="161"/>
      <c r="O1532" s="161"/>
      <c r="P1532" s="161"/>
      <c r="Q1532" s="161"/>
      <c r="R1532" s="162"/>
      <c r="S1532" s="162"/>
      <c r="T1532" s="162"/>
      <c r="U1532" s="162"/>
      <c r="V1532" s="162"/>
      <c r="W1532" s="162"/>
      <c r="X1532" s="162"/>
      <c r="Y1532" s="162"/>
      <c r="Z1532" s="151"/>
      <c r="AA1532" s="151"/>
      <c r="AB1532" s="151"/>
      <c r="AC1532" s="151"/>
      <c r="AD1532" s="151"/>
      <c r="AE1532" s="151"/>
      <c r="AF1532" s="151"/>
      <c r="AG1532" s="151" t="s">
        <v>327</v>
      </c>
      <c r="AH1532" s="151">
        <v>0</v>
      </c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 x14ac:dyDescent="0.2">
      <c r="A1533" s="183">
        <v>198</v>
      </c>
      <c r="B1533" s="184" t="s">
        <v>1979</v>
      </c>
      <c r="C1533" s="192" t="s">
        <v>1980</v>
      </c>
      <c r="D1533" s="185" t="s">
        <v>318</v>
      </c>
      <c r="E1533" s="186">
        <v>2</v>
      </c>
      <c r="F1533" s="187"/>
      <c r="G1533" s="188">
        <f>ROUND(E1533*F1533,2)</f>
        <v>0</v>
      </c>
      <c r="H1533" s="187"/>
      <c r="I1533" s="188">
        <f>ROUND(E1533*H1533,2)</f>
        <v>0</v>
      </c>
      <c r="J1533" s="187"/>
      <c r="K1533" s="188">
        <f>ROUND(E1533*J1533,2)</f>
        <v>0</v>
      </c>
      <c r="L1533" s="188">
        <v>21</v>
      </c>
      <c r="M1533" s="188">
        <f>G1533*(1+L1533/100)</f>
        <v>0</v>
      </c>
      <c r="N1533" s="186">
        <v>0</v>
      </c>
      <c r="O1533" s="186">
        <f>ROUND(E1533*N1533,2)</f>
        <v>0</v>
      </c>
      <c r="P1533" s="186">
        <v>0</v>
      </c>
      <c r="Q1533" s="186">
        <f>ROUND(E1533*P1533,2)</f>
        <v>0</v>
      </c>
      <c r="R1533" s="188"/>
      <c r="S1533" s="188" t="s">
        <v>403</v>
      </c>
      <c r="T1533" s="189" t="s">
        <v>987</v>
      </c>
      <c r="U1533" s="162">
        <v>0</v>
      </c>
      <c r="V1533" s="162">
        <f>ROUND(E1533*U1533,2)</f>
        <v>0</v>
      </c>
      <c r="W1533" s="162"/>
      <c r="X1533" s="162" t="s">
        <v>321</v>
      </c>
      <c r="Y1533" s="162" t="s">
        <v>322</v>
      </c>
      <c r="Z1533" s="151"/>
      <c r="AA1533" s="151"/>
      <c r="AB1533" s="151"/>
      <c r="AC1533" s="151"/>
      <c r="AD1533" s="151"/>
      <c r="AE1533" s="151"/>
      <c r="AF1533" s="151"/>
      <c r="AG1533" s="151" t="s">
        <v>323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2" x14ac:dyDescent="0.2">
      <c r="A1534" s="158"/>
      <c r="B1534" s="159"/>
      <c r="C1534" s="280" t="s">
        <v>1927</v>
      </c>
      <c r="D1534" s="281"/>
      <c r="E1534" s="281"/>
      <c r="F1534" s="281"/>
      <c r="G1534" s="281"/>
      <c r="H1534" s="162"/>
      <c r="I1534" s="162"/>
      <c r="J1534" s="162"/>
      <c r="K1534" s="162"/>
      <c r="L1534" s="162"/>
      <c r="M1534" s="162"/>
      <c r="N1534" s="161"/>
      <c r="O1534" s="161"/>
      <c r="P1534" s="161"/>
      <c r="Q1534" s="161"/>
      <c r="R1534" s="162"/>
      <c r="S1534" s="162"/>
      <c r="T1534" s="162"/>
      <c r="U1534" s="162"/>
      <c r="V1534" s="162"/>
      <c r="W1534" s="162"/>
      <c r="X1534" s="162"/>
      <c r="Y1534" s="162"/>
      <c r="Z1534" s="151"/>
      <c r="AA1534" s="151"/>
      <c r="AB1534" s="151"/>
      <c r="AC1534" s="151"/>
      <c r="AD1534" s="151"/>
      <c r="AE1534" s="151"/>
      <c r="AF1534" s="151"/>
      <c r="AG1534" s="151" t="s">
        <v>344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ht="22.5" outlineLevel="3" x14ac:dyDescent="0.2">
      <c r="A1535" s="158"/>
      <c r="B1535" s="159"/>
      <c r="C1535" s="282" t="s">
        <v>1928</v>
      </c>
      <c r="D1535" s="283"/>
      <c r="E1535" s="283"/>
      <c r="F1535" s="283"/>
      <c r="G1535" s="283"/>
      <c r="H1535" s="162"/>
      <c r="I1535" s="162"/>
      <c r="J1535" s="162"/>
      <c r="K1535" s="162"/>
      <c r="L1535" s="162"/>
      <c r="M1535" s="162"/>
      <c r="N1535" s="161"/>
      <c r="O1535" s="161"/>
      <c r="P1535" s="161"/>
      <c r="Q1535" s="161"/>
      <c r="R1535" s="162"/>
      <c r="S1535" s="162"/>
      <c r="T1535" s="162"/>
      <c r="U1535" s="162"/>
      <c r="V1535" s="162"/>
      <c r="W1535" s="162"/>
      <c r="X1535" s="162"/>
      <c r="Y1535" s="162"/>
      <c r="Z1535" s="151"/>
      <c r="AA1535" s="151"/>
      <c r="AB1535" s="151"/>
      <c r="AC1535" s="151"/>
      <c r="AD1535" s="151"/>
      <c r="AE1535" s="151"/>
      <c r="AF1535" s="151"/>
      <c r="AG1535" s="151" t="s">
        <v>344</v>
      </c>
      <c r="AH1535" s="151"/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90" t="str">
        <f>C1535</f>
        <v>NEREZOVÁ SÍŤ BUDE OPLETENA NA NEREZOVÉ OBVODOVÉ LANO. LANO BUDE KOTVENO PŘÍMO DO BETONU POMOCÍ ŠROUBŮ S OKEM (M8)</v>
      </c>
      <c r="BB1535" s="151"/>
      <c r="BC1535" s="151"/>
      <c r="BD1535" s="151"/>
      <c r="BE1535" s="151"/>
      <c r="BF1535" s="151"/>
      <c r="BG1535" s="151"/>
      <c r="BH1535" s="151"/>
    </row>
    <row r="1536" spans="1:60" outlineLevel="3" x14ac:dyDescent="0.2">
      <c r="A1536" s="158"/>
      <c r="B1536" s="159"/>
      <c r="C1536" s="282" t="s">
        <v>1929</v>
      </c>
      <c r="D1536" s="283"/>
      <c r="E1536" s="283"/>
      <c r="F1536" s="283"/>
      <c r="G1536" s="283"/>
      <c r="H1536" s="162"/>
      <c r="I1536" s="162"/>
      <c r="J1536" s="162"/>
      <c r="K1536" s="162"/>
      <c r="L1536" s="162"/>
      <c r="M1536" s="162"/>
      <c r="N1536" s="161"/>
      <c r="O1536" s="161"/>
      <c r="P1536" s="161"/>
      <c r="Q1536" s="161"/>
      <c r="R1536" s="162"/>
      <c r="S1536" s="162"/>
      <c r="T1536" s="162"/>
      <c r="U1536" s="162"/>
      <c r="V1536" s="162"/>
      <c r="W1536" s="162"/>
      <c r="X1536" s="162"/>
      <c r="Y1536" s="162"/>
      <c r="Z1536" s="151"/>
      <c r="AA1536" s="151"/>
      <c r="AB1536" s="151"/>
      <c r="AC1536" s="151"/>
      <c r="AD1536" s="151"/>
      <c r="AE1536" s="151"/>
      <c r="AF1536" s="151"/>
      <c r="AG1536" s="151" t="s">
        <v>344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90" t="str">
        <f>C1536</f>
        <v>V DISTANCI 400 mm, KOTVENO POMOCÍ CHEM. KOTVY. V ROZÍCH UMÍSTĚNA ZÁVĚSNÁ MATICE (M10). PODROBNĚJI VIZ. TZ.</v>
      </c>
      <c r="BB1536" s="151"/>
      <c r="BC1536" s="151"/>
      <c r="BD1536" s="151"/>
      <c r="BE1536" s="151"/>
      <c r="BF1536" s="151"/>
      <c r="BG1536" s="151"/>
      <c r="BH1536" s="151"/>
    </row>
    <row r="1537" spans="1:60" outlineLevel="3" x14ac:dyDescent="0.2">
      <c r="A1537" s="158"/>
      <c r="B1537" s="159"/>
      <c r="C1537" s="282" t="s">
        <v>1930</v>
      </c>
      <c r="D1537" s="283"/>
      <c r="E1537" s="283"/>
      <c r="F1537" s="283"/>
      <c r="G1537" s="283"/>
      <c r="H1537" s="162"/>
      <c r="I1537" s="162"/>
      <c r="J1537" s="162"/>
      <c r="K1537" s="162"/>
      <c r="L1537" s="162"/>
      <c r="M1537" s="162"/>
      <c r="N1537" s="161"/>
      <c r="O1537" s="161"/>
      <c r="P1537" s="161"/>
      <c r="Q1537" s="161"/>
      <c r="R1537" s="162"/>
      <c r="S1537" s="162"/>
      <c r="T1537" s="162"/>
      <c r="U1537" s="162"/>
      <c r="V1537" s="162"/>
      <c r="W1537" s="162"/>
      <c r="X1537" s="162"/>
      <c r="Y1537" s="162"/>
      <c r="Z1537" s="151"/>
      <c r="AA1537" s="151"/>
      <c r="AB1537" s="151"/>
      <c r="AC1537" s="151"/>
      <c r="AD1537" s="151"/>
      <c r="AE1537" s="151"/>
      <c r="AF1537" s="151"/>
      <c r="AG1537" s="151" t="s">
        <v>344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3" x14ac:dyDescent="0.2">
      <c r="A1538" s="158"/>
      <c r="B1538" s="159"/>
      <c r="C1538" s="282" t="s">
        <v>859</v>
      </c>
      <c r="D1538" s="283"/>
      <c r="E1538" s="283"/>
      <c r="F1538" s="283"/>
      <c r="G1538" s="283"/>
      <c r="H1538" s="162"/>
      <c r="I1538" s="162"/>
      <c r="J1538" s="162"/>
      <c r="K1538" s="162"/>
      <c r="L1538" s="162"/>
      <c r="M1538" s="162"/>
      <c r="N1538" s="161"/>
      <c r="O1538" s="161"/>
      <c r="P1538" s="161"/>
      <c r="Q1538" s="161"/>
      <c r="R1538" s="162"/>
      <c r="S1538" s="162"/>
      <c r="T1538" s="162"/>
      <c r="U1538" s="162"/>
      <c r="V1538" s="162"/>
      <c r="W1538" s="162"/>
      <c r="X1538" s="162"/>
      <c r="Y1538" s="162"/>
      <c r="Z1538" s="151"/>
      <c r="AA1538" s="151"/>
      <c r="AB1538" s="151"/>
      <c r="AC1538" s="151"/>
      <c r="AD1538" s="151"/>
      <c r="AE1538" s="151"/>
      <c r="AF1538" s="151"/>
      <c r="AG1538" s="151" t="s">
        <v>344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2" x14ac:dyDescent="0.2">
      <c r="A1539" s="158"/>
      <c r="B1539" s="159"/>
      <c r="C1539" s="193" t="s">
        <v>1848</v>
      </c>
      <c r="D1539" s="164"/>
      <c r="E1539" s="165"/>
      <c r="F1539" s="162"/>
      <c r="G1539" s="162"/>
      <c r="H1539" s="162"/>
      <c r="I1539" s="162"/>
      <c r="J1539" s="162"/>
      <c r="K1539" s="162"/>
      <c r="L1539" s="162"/>
      <c r="M1539" s="162"/>
      <c r="N1539" s="161"/>
      <c r="O1539" s="161"/>
      <c r="P1539" s="161"/>
      <c r="Q1539" s="161"/>
      <c r="R1539" s="162"/>
      <c r="S1539" s="162"/>
      <c r="T1539" s="162"/>
      <c r="U1539" s="162"/>
      <c r="V1539" s="162"/>
      <c r="W1539" s="162"/>
      <c r="X1539" s="162"/>
      <c r="Y1539" s="162"/>
      <c r="Z1539" s="151"/>
      <c r="AA1539" s="151"/>
      <c r="AB1539" s="151"/>
      <c r="AC1539" s="151"/>
      <c r="AD1539" s="151"/>
      <c r="AE1539" s="151"/>
      <c r="AF1539" s="151"/>
      <c r="AG1539" s="151" t="s">
        <v>327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193" t="s">
        <v>1295</v>
      </c>
      <c r="D1540" s="164"/>
      <c r="E1540" s="165">
        <v>2</v>
      </c>
      <c r="F1540" s="162"/>
      <c r="G1540" s="162"/>
      <c r="H1540" s="162"/>
      <c r="I1540" s="162"/>
      <c r="J1540" s="162"/>
      <c r="K1540" s="162"/>
      <c r="L1540" s="162"/>
      <c r="M1540" s="162"/>
      <c r="N1540" s="161"/>
      <c r="O1540" s="161"/>
      <c r="P1540" s="161"/>
      <c r="Q1540" s="161"/>
      <c r="R1540" s="162"/>
      <c r="S1540" s="162"/>
      <c r="T1540" s="162"/>
      <c r="U1540" s="162"/>
      <c r="V1540" s="162"/>
      <c r="W1540" s="162"/>
      <c r="X1540" s="162"/>
      <c r="Y1540" s="162"/>
      <c r="Z1540" s="151"/>
      <c r="AA1540" s="151"/>
      <c r="AB1540" s="151"/>
      <c r="AC1540" s="151"/>
      <c r="AD1540" s="151"/>
      <c r="AE1540" s="151"/>
      <c r="AF1540" s="151"/>
      <c r="AG1540" s="151" t="s">
        <v>327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ht="22.5" outlineLevel="1" x14ac:dyDescent="0.2">
      <c r="A1541" s="183">
        <v>199</v>
      </c>
      <c r="B1541" s="184" t="s">
        <v>1981</v>
      </c>
      <c r="C1541" s="192" t="s">
        <v>1982</v>
      </c>
      <c r="D1541" s="185" t="s">
        <v>318</v>
      </c>
      <c r="E1541" s="186">
        <v>36</v>
      </c>
      <c r="F1541" s="187"/>
      <c r="G1541" s="188">
        <f>ROUND(E1541*F1541,2)</f>
        <v>0</v>
      </c>
      <c r="H1541" s="187"/>
      <c r="I1541" s="188">
        <f>ROUND(E1541*H1541,2)</f>
        <v>0</v>
      </c>
      <c r="J1541" s="187"/>
      <c r="K1541" s="188">
        <f>ROUND(E1541*J1541,2)</f>
        <v>0</v>
      </c>
      <c r="L1541" s="188">
        <v>21</v>
      </c>
      <c r="M1541" s="188">
        <f>G1541*(1+L1541/100)</f>
        <v>0</v>
      </c>
      <c r="N1541" s="186">
        <v>0</v>
      </c>
      <c r="O1541" s="186">
        <f>ROUND(E1541*N1541,2)</f>
        <v>0</v>
      </c>
      <c r="P1541" s="186">
        <v>0</v>
      </c>
      <c r="Q1541" s="186">
        <f>ROUND(E1541*P1541,2)</f>
        <v>0</v>
      </c>
      <c r="R1541" s="188"/>
      <c r="S1541" s="188" t="s">
        <v>403</v>
      </c>
      <c r="T1541" s="189" t="s">
        <v>987</v>
      </c>
      <c r="U1541" s="162">
        <v>0</v>
      </c>
      <c r="V1541" s="162">
        <f>ROUND(E1541*U1541,2)</f>
        <v>0</v>
      </c>
      <c r="W1541" s="162"/>
      <c r="X1541" s="162" t="s">
        <v>321</v>
      </c>
      <c r="Y1541" s="162" t="s">
        <v>322</v>
      </c>
      <c r="Z1541" s="151"/>
      <c r="AA1541" s="151"/>
      <c r="AB1541" s="151"/>
      <c r="AC1541" s="151"/>
      <c r="AD1541" s="151"/>
      <c r="AE1541" s="151"/>
      <c r="AF1541" s="151"/>
      <c r="AG1541" s="151" t="s">
        <v>323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2" x14ac:dyDescent="0.2">
      <c r="A1542" s="158"/>
      <c r="B1542" s="159"/>
      <c r="C1542" s="280" t="s">
        <v>1927</v>
      </c>
      <c r="D1542" s="281"/>
      <c r="E1542" s="281"/>
      <c r="F1542" s="281"/>
      <c r="G1542" s="281"/>
      <c r="H1542" s="162"/>
      <c r="I1542" s="162"/>
      <c r="J1542" s="162"/>
      <c r="K1542" s="162"/>
      <c r="L1542" s="162"/>
      <c r="M1542" s="162"/>
      <c r="N1542" s="161"/>
      <c r="O1542" s="161"/>
      <c r="P1542" s="161"/>
      <c r="Q1542" s="161"/>
      <c r="R1542" s="162"/>
      <c r="S1542" s="162"/>
      <c r="T1542" s="162"/>
      <c r="U1542" s="162"/>
      <c r="V1542" s="162"/>
      <c r="W1542" s="162"/>
      <c r="X1542" s="162"/>
      <c r="Y1542" s="162"/>
      <c r="Z1542" s="151"/>
      <c r="AA1542" s="151"/>
      <c r="AB1542" s="151"/>
      <c r="AC1542" s="151"/>
      <c r="AD1542" s="151"/>
      <c r="AE1542" s="151"/>
      <c r="AF1542" s="151"/>
      <c r="AG1542" s="151" t="s">
        <v>344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ht="22.5" outlineLevel="3" x14ac:dyDescent="0.2">
      <c r="A1543" s="158"/>
      <c r="B1543" s="159"/>
      <c r="C1543" s="282" t="s">
        <v>1928</v>
      </c>
      <c r="D1543" s="283"/>
      <c r="E1543" s="283"/>
      <c r="F1543" s="283"/>
      <c r="G1543" s="283"/>
      <c r="H1543" s="162"/>
      <c r="I1543" s="162"/>
      <c r="J1543" s="162"/>
      <c r="K1543" s="162"/>
      <c r="L1543" s="162"/>
      <c r="M1543" s="162"/>
      <c r="N1543" s="161"/>
      <c r="O1543" s="161"/>
      <c r="P1543" s="161"/>
      <c r="Q1543" s="161"/>
      <c r="R1543" s="162"/>
      <c r="S1543" s="162"/>
      <c r="T1543" s="162"/>
      <c r="U1543" s="162"/>
      <c r="V1543" s="162"/>
      <c r="W1543" s="162"/>
      <c r="X1543" s="162"/>
      <c r="Y1543" s="162"/>
      <c r="Z1543" s="151"/>
      <c r="AA1543" s="151"/>
      <c r="AB1543" s="151"/>
      <c r="AC1543" s="151"/>
      <c r="AD1543" s="151"/>
      <c r="AE1543" s="151"/>
      <c r="AF1543" s="151"/>
      <c r="AG1543" s="151" t="s">
        <v>344</v>
      </c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90" t="str">
        <f>C1543</f>
        <v>NEREZOVÁ SÍŤ BUDE OPLETENA NA NEREZOVÉ OBVODOVÉ LANO. LANO BUDE KOTVENO PŘÍMO DO BETONU POMOCÍ ŠROUBŮ S OKEM (M8)</v>
      </c>
      <c r="BB1543" s="151"/>
      <c r="BC1543" s="151"/>
      <c r="BD1543" s="151"/>
      <c r="BE1543" s="151"/>
      <c r="BF1543" s="151"/>
      <c r="BG1543" s="151"/>
      <c r="BH1543" s="151"/>
    </row>
    <row r="1544" spans="1:60" outlineLevel="3" x14ac:dyDescent="0.2">
      <c r="A1544" s="158"/>
      <c r="B1544" s="159"/>
      <c r="C1544" s="282" t="s">
        <v>1929</v>
      </c>
      <c r="D1544" s="283"/>
      <c r="E1544" s="283"/>
      <c r="F1544" s="283"/>
      <c r="G1544" s="283"/>
      <c r="H1544" s="162"/>
      <c r="I1544" s="162"/>
      <c r="J1544" s="162"/>
      <c r="K1544" s="162"/>
      <c r="L1544" s="162"/>
      <c r="M1544" s="162"/>
      <c r="N1544" s="161"/>
      <c r="O1544" s="161"/>
      <c r="P1544" s="161"/>
      <c r="Q1544" s="161"/>
      <c r="R1544" s="162"/>
      <c r="S1544" s="162"/>
      <c r="T1544" s="162"/>
      <c r="U1544" s="162"/>
      <c r="V1544" s="162"/>
      <c r="W1544" s="162"/>
      <c r="X1544" s="162"/>
      <c r="Y1544" s="162"/>
      <c r="Z1544" s="151"/>
      <c r="AA1544" s="151"/>
      <c r="AB1544" s="151"/>
      <c r="AC1544" s="151"/>
      <c r="AD1544" s="151"/>
      <c r="AE1544" s="151"/>
      <c r="AF1544" s="151"/>
      <c r="AG1544" s="151" t="s">
        <v>344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90" t="str">
        <f>C1544</f>
        <v>V DISTANCI 400 mm, KOTVENO POMOCÍ CHEM. KOTVY. V ROZÍCH UMÍSTĚNA ZÁVĚSNÁ MATICE (M10). PODROBNĚJI VIZ. TZ.</v>
      </c>
      <c r="BB1544" s="151"/>
      <c r="BC1544" s="151"/>
      <c r="BD1544" s="151"/>
      <c r="BE1544" s="151"/>
      <c r="BF1544" s="151"/>
      <c r="BG1544" s="151"/>
      <c r="BH1544" s="151"/>
    </row>
    <row r="1545" spans="1:60" outlineLevel="3" x14ac:dyDescent="0.2">
      <c r="A1545" s="158"/>
      <c r="B1545" s="159"/>
      <c r="C1545" s="282" t="s">
        <v>1930</v>
      </c>
      <c r="D1545" s="283"/>
      <c r="E1545" s="283"/>
      <c r="F1545" s="283"/>
      <c r="G1545" s="283"/>
      <c r="H1545" s="162"/>
      <c r="I1545" s="162"/>
      <c r="J1545" s="162"/>
      <c r="K1545" s="162"/>
      <c r="L1545" s="162"/>
      <c r="M1545" s="162"/>
      <c r="N1545" s="161"/>
      <c r="O1545" s="161"/>
      <c r="P1545" s="161"/>
      <c r="Q1545" s="161"/>
      <c r="R1545" s="162"/>
      <c r="S1545" s="162"/>
      <c r="T1545" s="162"/>
      <c r="U1545" s="162"/>
      <c r="V1545" s="162"/>
      <c r="W1545" s="162"/>
      <c r="X1545" s="162"/>
      <c r="Y1545" s="162"/>
      <c r="Z1545" s="151"/>
      <c r="AA1545" s="151"/>
      <c r="AB1545" s="151"/>
      <c r="AC1545" s="151"/>
      <c r="AD1545" s="151"/>
      <c r="AE1545" s="151"/>
      <c r="AF1545" s="151"/>
      <c r="AG1545" s="151" t="s">
        <v>344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3" x14ac:dyDescent="0.2">
      <c r="A1546" s="158"/>
      <c r="B1546" s="159"/>
      <c r="C1546" s="282" t="s">
        <v>859</v>
      </c>
      <c r="D1546" s="283"/>
      <c r="E1546" s="283"/>
      <c r="F1546" s="283"/>
      <c r="G1546" s="283"/>
      <c r="H1546" s="162"/>
      <c r="I1546" s="162"/>
      <c r="J1546" s="162"/>
      <c r="K1546" s="162"/>
      <c r="L1546" s="162"/>
      <c r="M1546" s="162"/>
      <c r="N1546" s="161"/>
      <c r="O1546" s="161"/>
      <c r="P1546" s="161"/>
      <c r="Q1546" s="161"/>
      <c r="R1546" s="162"/>
      <c r="S1546" s="162"/>
      <c r="T1546" s="162"/>
      <c r="U1546" s="162"/>
      <c r="V1546" s="162"/>
      <c r="W1546" s="162"/>
      <c r="X1546" s="162"/>
      <c r="Y1546" s="162"/>
      <c r="Z1546" s="151"/>
      <c r="AA1546" s="151"/>
      <c r="AB1546" s="151"/>
      <c r="AC1546" s="151"/>
      <c r="AD1546" s="151"/>
      <c r="AE1546" s="151"/>
      <c r="AF1546" s="151"/>
      <c r="AG1546" s="151" t="s">
        <v>344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2" x14ac:dyDescent="0.2">
      <c r="A1547" s="158"/>
      <c r="B1547" s="159"/>
      <c r="C1547" s="193" t="s">
        <v>1848</v>
      </c>
      <c r="D1547" s="164"/>
      <c r="E1547" s="165"/>
      <c r="F1547" s="162"/>
      <c r="G1547" s="162"/>
      <c r="H1547" s="162"/>
      <c r="I1547" s="162"/>
      <c r="J1547" s="162"/>
      <c r="K1547" s="162"/>
      <c r="L1547" s="162"/>
      <c r="M1547" s="162"/>
      <c r="N1547" s="161"/>
      <c r="O1547" s="161"/>
      <c r="P1547" s="161"/>
      <c r="Q1547" s="161"/>
      <c r="R1547" s="162"/>
      <c r="S1547" s="162"/>
      <c r="T1547" s="162"/>
      <c r="U1547" s="162"/>
      <c r="V1547" s="162"/>
      <c r="W1547" s="162"/>
      <c r="X1547" s="162"/>
      <c r="Y1547" s="162"/>
      <c r="Z1547" s="151"/>
      <c r="AA1547" s="151"/>
      <c r="AB1547" s="151"/>
      <c r="AC1547" s="151"/>
      <c r="AD1547" s="151"/>
      <c r="AE1547" s="151"/>
      <c r="AF1547" s="151"/>
      <c r="AG1547" s="151" t="s">
        <v>327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193" t="s">
        <v>1983</v>
      </c>
      <c r="D1548" s="164"/>
      <c r="E1548" s="165">
        <v>36</v>
      </c>
      <c r="F1548" s="162"/>
      <c r="G1548" s="162"/>
      <c r="H1548" s="162"/>
      <c r="I1548" s="162"/>
      <c r="J1548" s="162"/>
      <c r="K1548" s="162"/>
      <c r="L1548" s="162"/>
      <c r="M1548" s="162"/>
      <c r="N1548" s="161"/>
      <c r="O1548" s="161"/>
      <c r="P1548" s="161"/>
      <c r="Q1548" s="161"/>
      <c r="R1548" s="162"/>
      <c r="S1548" s="162"/>
      <c r="T1548" s="162"/>
      <c r="U1548" s="162"/>
      <c r="V1548" s="162"/>
      <c r="W1548" s="162"/>
      <c r="X1548" s="162"/>
      <c r="Y1548" s="162"/>
      <c r="Z1548" s="151"/>
      <c r="AA1548" s="151"/>
      <c r="AB1548" s="151"/>
      <c r="AC1548" s="151"/>
      <c r="AD1548" s="151"/>
      <c r="AE1548" s="151"/>
      <c r="AF1548" s="151"/>
      <c r="AG1548" s="151" t="s">
        <v>327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 x14ac:dyDescent="0.2">
      <c r="A1549" s="183">
        <v>200</v>
      </c>
      <c r="B1549" s="184" t="s">
        <v>1984</v>
      </c>
      <c r="C1549" s="192" t="s">
        <v>1985</v>
      </c>
      <c r="D1549" s="185" t="s">
        <v>318</v>
      </c>
      <c r="E1549" s="186">
        <v>8</v>
      </c>
      <c r="F1549" s="187"/>
      <c r="G1549" s="188">
        <f>ROUND(E1549*F1549,2)</f>
        <v>0</v>
      </c>
      <c r="H1549" s="187"/>
      <c r="I1549" s="188">
        <f>ROUND(E1549*H1549,2)</f>
        <v>0</v>
      </c>
      <c r="J1549" s="187"/>
      <c r="K1549" s="188">
        <f>ROUND(E1549*J1549,2)</f>
        <v>0</v>
      </c>
      <c r="L1549" s="188">
        <v>21</v>
      </c>
      <c r="M1549" s="188">
        <f>G1549*(1+L1549/100)</f>
        <v>0</v>
      </c>
      <c r="N1549" s="186">
        <v>0</v>
      </c>
      <c r="O1549" s="186">
        <f>ROUND(E1549*N1549,2)</f>
        <v>0</v>
      </c>
      <c r="P1549" s="186">
        <v>0</v>
      </c>
      <c r="Q1549" s="186">
        <f>ROUND(E1549*P1549,2)</f>
        <v>0</v>
      </c>
      <c r="R1549" s="188"/>
      <c r="S1549" s="188" t="s">
        <v>403</v>
      </c>
      <c r="T1549" s="189" t="s">
        <v>987</v>
      </c>
      <c r="U1549" s="162">
        <v>0</v>
      </c>
      <c r="V1549" s="162">
        <f>ROUND(E1549*U1549,2)</f>
        <v>0</v>
      </c>
      <c r="W1549" s="162"/>
      <c r="X1549" s="162" t="s">
        <v>321</v>
      </c>
      <c r="Y1549" s="162" t="s">
        <v>322</v>
      </c>
      <c r="Z1549" s="151"/>
      <c r="AA1549" s="151"/>
      <c r="AB1549" s="151"/>
      <c r="AC1549" s="151"/>
      <c r="AD1549" s="151"/>
      <c r="AE1549" s="151"/>
      <c r="AF1549" s="151"/>
      <c r="AG1549" s="151" t="s">
        <v>323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2" x14ac:dyDescent="0.2">
      <c r="A1550" s="158"/>
      <c r="B1550" s="159"/>
      <c r="C1550" s="280" t="s">
        <v>1927</v>
      </c>
      <c r="D1550" s="281"/>
      <c r="E1550" s="281"/>
      <c r="F1550" s="281"/>
      <c r="G1550" s="281"/>
      <c r="H1550" s="162"/>
      <c r="I1550" s="162"/>
      <c r="J1550" s="162"/>
      <c r="K1550" s="162"/>
      <c r="L1550" s="162"/>
      <c r="M1550" s="162"/>
      <c r="N1550" s="161"/>
      <c r="O1550" s="161"/>
      <c r="P1550" s="161"/>
      <c r="Q1550" s="161"/>
      <c r="R1550" s="162"/>
      <c r="S1550" s="162"/>
      <c r="T1550" s="162"/>
      <c r="U1550" s="162"/>
      <c r="V1550" s="162"/>
      <c r="W1550" s="162"/>
      <c r="X1550" s="162"/>
      <c r="Y1550" s="162"/>
      <c r="Z1550" s="151"/>
      <c r="AA1550" s="151"/>
      <c r="AB1550" s="151"/>
      <c r="AC1550" s="151"/>
      <c r="AD1550" s="151"/>
      <c r="AE1550" s="151"/>
      <c r="AF1550" s="151"/>
      <c r="AG1550" s="151" t="s">
        <v>344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ht="22.5" outlineLevel="3" x14ac:dyDescent="0.2">
      <c r="A1551" s="158"/>
      <c r="B1551" s="159"/>
      <c r="C1551" s="282" t="s">
        <v>1928</v>
      </c>
      <c r="D1551" s="283"/>
      <c r="E1551" s="283"/>
      <c r="F1551" s="283"/>
      <c r="G1551" s="283"/>
      <c r="H1551" s="162"/>
      <c r="I1551" s="162"/>
      <c r="J1551" s="162"/>
      <c r="K1551" s="162"/>
      <c r="L1551" s="162"/>
      <c r="M1551" s="162"/>
      <c r="N1551" s="161"/>
      <c r="O1551" s="161"/>
      <c r="P1551" s="161"/>
      <c r="Q1551" s="161"/>
      <c r="R1551" s="162"/>
      <c r="S1551" s="162"/>
      <c r="T1551" s="162"/>
      <c r="U1551" s="162"/>
      <c r="V1551" s="162"/>
      <c r="W1551" s="162"/>
      <c r="X1551" s="162"/>
      <c r="Y1551" s="162"/>
      <c r="Z1551" s="151"/>
      <c r="AA1551" s="151"/>
      <c r="AB1551" s="151"/>
      <c r="AC1551" s="151"/>
      <c r="AD1551" s="151"/>
      <c r="AE1551" s="151"/>
      <c r="AF1551" s="151"/>
      <c r="AG1551" s="151" t="s">
        <v>344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90" t="str">
        <f>C1551</f>
        <v>NEREZOVÁ SÍŤ BUDE OPLETENA NA NEREZOVÉ OBVODOVÉ LANO. LANO BUDE KOTVENO PŘÍMO DO BETONU POMOCÍ ŠROUBŮ S OKEM (M8)</v>
      </c>
      <c r="BB1551" s="151"/>
      <c r="BC1551" s="151"/>
      <c r="BD1551" s="151"/>
      <c r="BE1551" s="151"/>
      <c r="BF1551" s="151"/>
      <c r="BG1551" s="151"/>
      <c r="BH1551" s="151"/>
    </row>
    <row r="1552" spans="1:60" outlineLevel="3" x14ac:dyDescent="0.2">
      <c r="A1552" s="158"/>
      <c r="B1552" s="159"/>
      <c r="C1552" s="282" t="s">
        <v>1929</v>
      </c>
      <c r="D1552" s="283"/>
      <c r="E1552" s="283"/>
      <c r="F1552" s="283"/>
      <c r="G1552" s="283"/>
      <c r="H1552" s="162"/>
      <c r="I1552" s="162"/>
      <c r="J1552" s="162"/>
      <c r="K1552" s="162"/>
      <c r="L1552" s="162"/>
      <c r="M1552" s="162"/>
      <c r="N1552" s="161"/>
      <c r="O1552" s="161"/>
      <c r="P1552" s="161"/>
      <c r="Q1552" s="161"/>
      <c r="R1552" s="162"/>
      <c r="S1552" s="162"/>
      <c r="T1552" s="162"/>
      <c r="U1552" s="162"/>
      <c r="V1552" s="162"/>
      <c r="W1552" s="162"/>
      <c r="X1552" s="162"/>
      <c r="Y1552" s="162"/>
      <c r="Z1552" s="151"/>
      <c r="AA1552" s="151"/>
      <c r="AB1552" s="151"/>
      <c r="AC1552" s="151"/>
      <c r="AD1552" s="151"/>
      <c r="AE1552" s="151"/>
      <c r="AF1552" s="151"/>
      <c r="AG1552" s="151" t="s">
        <v>344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90" t="str">
        <f>C1552</f>
        <v>V DISTANCI 400 mm, KOTVENO POMOCÍ CHEM. KOTVY. V ROZÍCH UMÍSTĚNA ZÁVĚSNÁ MATICE (M10). PODROBNĚJI VIZ. TZ.</v>
      </c>
      <c r="BB1552" s="151"/>
      <c r="BC1552" s="151"/>
      <c r="BD1552" s="151"/>
      <c r="BE1552" s="151"/>
      <c r="BF1552" s="151"/>
      <c r="BG1552" s="151"/>
      <c r="BH1552" s="151"/>
    </row>
    <row r="1553" spans="1:60" outlineLevel="3" x14ac:dyDescent="0.2">
      <c r="A1553" s="158"/>
      <c r="B1553" s="159"/>
      <c r="C1553" s="282" t="s">
        <v>1930</v>
      </c>
      <c r="D1553" s="283"/>
      <c r="E1553" s="283"/>
      <c r="F1553" s="283"/>
      <c r="G1553" s="283"/>
      <c r="H1553" s="162"/>
      <c r="I1553" s="162"/>
      <c r="J1553" s="162"/>
      <c r="K1553" s="162"/>
      <c r="L1553" s="162"/>
      <c r="M1553" s="162"/>
      <c r="N1553" s="161"/>
      <c r="O1553" s="161"/>
      <c r="P1553" s="161"/>
      <c r="Q1553" s="161"/>
      <c r="R1553" s="162"/>
      <c r="S1553" s="162"/>
      <c r="T1553" s="162"/>
      <c r="U1553" s="162"/>
      <c r="V1553" s="162"/>
      <c r="W1553" s="162"/>
      <c r="X1553" s="162"/>
      <c r="Y1553" s="162"/>
      <c r="Z1553" s="151"/>
      <c r="AA1553" s="151"/>
      <c r="AB1553" s="151"/>
      <c r="AC1553" s="151"/>
      <c r="AD1553" s="151"/>
      <c r="AE1553" s="151"/>
      <c r="AF1553" s="151"/>
      <c r="AG1553" s="151" t="s">
        <v>344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3" x14ac:dyDescent="0.2">
      <c r="A1554" s="158"/>
      <c r="B1554" s="159"/>
      <c r="C1554" s="282" t="s">
        <v>859</v>
      </c>
      <c r="D1554" s="283"/>
      <c r="E1554" s="283"/>
      <c r="F1554" s="283"/>
      <c r="G1554" s="283"/>
      <c r="H1554" s="162"/>
      <c r="I1554" s="162"/>
      <c r="J1554" s="162"/>
      <c r="K1554" s="162"/>
      <c r="L1554" s="162"/>
      <c r="M1554" s="162"/>
      <c r="N1554" s="161"/>
      <c r="O1554" s="161"/>
      <c r="P1554" s="161"/>
      <c r="Q1554" s="161"/>
      <c r="R1554" s="162"/>
      <c r="S1554" s="162"/>
      <c r="T1554" s="162"/>
      <c r="U1554" s="162"/>
      <c r="V1554" s="162"/>
      <c r="W1554" s="162"/>
      <c r="X1554" s="162"/>
      <c r="Y1554" s="162"/>
      <c r="Z1554" s="151"/>
      <c r="AA1554" s="151"/>
      <c r="AB1554" s="151"/>
      <c r="AC1554" s="151"/>
      <c r="AD1554" s="151"/>
      <c r="AE1554" s="151"/>
      <c r="AF1554" s="151"/>
      <c r="AG1554" s="151" t="s">
        <v>344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2" x14ac:dyDescent="0.2">
      <c r="A1555" s="158"/>
      <c r="B1555" s="159"/>
      <c r="C1555" s="193" t="s">
        <v>1848</v>
      </c>
      <c r="D1555" s="164"/>
      <c r="E1555" s="165"/>
      <c r="F1555" s="162"/>
      <c r="G1555" s="162"/>
      <c r="H1555" s="162"/>
      <c r="I1555" s="162"/>
      <c r="J1555" s="162"/>
      <c r="K1555" s="162"/>
      <c r="L1555" s="162"/>
      <c r="M1555" s="162"/>
      <c r="N1555" s="161"/>
      <c r="O1555" s="161"/>
      <c r="P1555" s="161"/>
      <c r="Q1555" s="161"/>
      <c r="R1555" s="162"/>
      <c r="S1555" s="162"/>
      <c r="T1555" s="162"/>
      <c r="U1555" s="162"/>
      <c r="V1555" s="162"/>
      <c r="W1555" s="162"/>
      <c r="X1555" s="162"/>
      <c r="Y1555" s="162"/>
      <c r="Z1555" s="151"/>
      <c r="AA1555" s="151"/>
      <c r="AB1555" s="151"/>
      <c r="AC1555" s="151"/>
      <c r="AD1555" s="151"/>
      <c r="AE1555" s="151"/>
      <c r="AF1555" s="151"/>
      <c r="AG1555" s="151" t="s">
        <v>327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193" t="s">
        <v>1554</v>
      </c>
      <c r="D1556" s="164"/>
      <c r="E1556" s="165">
        <v>8</v>
      </c>
      <c r="F1556" s="162"/>
      <c r="G1556" s="162"/>
      <c r="H1556" s="162"/>
      <c r="I1556" s="162"/>
      <c r="J1556" s="162"/>
      <c r="K1556" s="162"/>
      <c r="L1556" s="162"/>
      <c r="M1556" s="162"/>
      <c r="N1556" s="161"/>
      <c r="O1556" s="161"/>
      <c r="P1556" s="161"/>
      <c r="Q1556" s="161"/>
      <c r="R1556" s="162"/>
      <c r="S1556" s="162"/>
      <c r="T1556" s="162"/>
      <c r="U1556" s="162"/>
      <c r="V1556" s="162"/>
      <c r="W1556" s="162"/>
      <c r="X1556" s="162"/>
      <c r="Y1556" s="162"/>
      <c r="Z1556" s="151"/>
      <c r="AA1556" s="151"/>
      <c r="AB1556" s="151"/>
      <c r="AC1556" s="151"/>
      <c r="AD1556" s="151"/>
      <c r="AE1556" s="151"/>
      <c r="AF1556" s="151"/>
      <c r="AG1556" s="151" t="s">
        <v>327</v>
      </c>
      <c r="AH1556" s="151">
        <v>0</v>
      </c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 x14ac:dyDescent="0.2">
      <c r="A1557" s="183">
        <v>201</v>
      </c>
      <c r="B1557" s="184" t="s">
        <v>1986</v>
      </c>
      <c r="C1557" s="192" t="s">
        <v>1987</v>
      </c>
      <c r="D1557" s="185" t="s">
        <v>318</v>
      </c>
      <c r="E1557" s="186">
        <v>4</v>
      </c>
      <c r="F1557" s="187"/>
      <c r="G1557" s="188">
        <f>ROUND(E1557*F1557,2)</f>
        <v>0</v>
      </c>
      <c r="H1557" s="187"/>
      <c r="I1557" s="188">
        <f>ROUND(E1557*H1557,2)</f>
        <v>0</v>
      </c>
      <c r="J1557" s="187"/>
      <c r="K1557" s="188">
        <f>ROUND(E1557*J1557,2)</f>
        <v>0</v>
      </c>
      <c r="L1557" s="188">
        <v>21</v>
      </c>
      <c r="M1557" s="188">
        <f>G1557*(1+L1557/100)</f>
        <v>0</v>
      </c>
      <c r="N1557" s="186">
        <v>0</v>
      </c>
      <c r="O1557" s="186">
        <f>ROUND(E1557*N1557,2)</f>
        <v>0</v>
      </c>
      <c r="P1557" s="186">
        <v>0</v>
      </c>
      <c r="Q1557" s="186">
        <f>ROUND(E1557*P1557,2)</f>
        <v>0</v>
      </c>
      <c r="R1557" s="188"/>
      <c r="S1557" s="188" t="s">
        <v>403</v>
      </c>
      <c r="T1557" s="189" t="s">
        <v>987</v>
      </c>
      <c r="U1557" s="162">
        <v>0</v>
      </c>
      <c r="V1557" s="162">
        <f>ROUND(E1557*U1557,2)</f>
        <v>0</v>
      </c>
      <c r="W1557" s="162"/>
      <c r="X1557" s="162" t="s">
        <v>321</v>
      </c>
      <c r="Y1557" s="162" t="s">
        <v>322</v>
      </c>
      <c r="Z1557" s="151"/>
      <c r="AA1557" s="151"/>
      <c r="AB1557" s="151"/>
      <c r="AC1557" s="151"/>
      <c r="AD1557" s="151"/>
      <c r="AE1557" s="151"/>
      <c r="AF1557" s="151"/>
      <c r="AG1557" s="151" t="s">
        <v>323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2" x14ac:dyDescent="0.2">
      <c r="A1558" s="158"/>
      <c r="B1558" s="159"/>
      <c r="C1558" s="280" t="s">
        <v>1927</v>
      </c>
      <c r="D1558" s="281"/>
      <c r="E1558" s="281"/>
      <c r="F1558" s="281"/>
      <c r="G1558" s="281"/>
      <c r="H1558" s="162"/>
      <c r="I1558" s="162"/>
      <c r="J1558" s="162"/>
      <c r="K1558" s="162"/>
      <c r="L1558" s="162"/>
      <c r="M1558" s="162"/>
      <c r="N1558" s="161"/>
      <c r="O1558" s="161"/>
      <c r="P1558" s="161"/>
      <c r="Q1558" s="161"/>
      <c r="R1558" s="162"/>
      <c r="S1558" s="162"/>
      <c r="T1558" s="162"/>
      <c r="U1558" s="162"/>
      <c r="V1558" s="162"/>
      <c r="W1558" s="162"/>
      <c r="X1558" s="162"/>
      <c r="Y1558" s="162"/>
      <c r="Z1558" s="151"/>
      <c r="AA1558" s="151"/>
      <c r="AB1558" s="151"/>
      <c r="AC1558" s="151"/>
      <c r="AD1558" s="151"/>
      <c r="AE1558" s="151"/>
      <c r="AF1558" s="151"/>
      <c r="AG1558" s="151" t="s">
        <v>344</v>
      </c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ht="22.5" outlineLevel="3" x14ac:dyDescent="0.2">
      <c r="A1559" s="158"/>
      <c r="B1559" s="159"/>
      <c r="C1559" s="282" t="s">
        <v>1928</v>
      </c>
      <c r="D1559" s="283"/>
      <c r="E1559" s="283"/>
      <c r="F1559" s="283"/>
      <c r="G1559" s="283"/>
      <c r="H1559" s="162"/>
      <c r="I1559" s="162"/>
      <c r="J1559" s="162"/>
      <c r="K1559" s="162"/>
      <c r="L1559" s="162"/>
      <c r="M1559" s="162"/>
      <c r="N1559" s="161"/>
      <c r="O1559" s="161"/>
      <c r="P1559" s="161"/>
      <c r="Q1559" s="161"/>
      <c r="R1559" s="162"/>
      <c r="S1559" s="162"/>
      <c r="T1559" s="162"/>
      <c r="U1559" s="162"/>
      <c r="V1559" s="162"/>
      <c r="W1559" s="162"/>
      <c r="X1559" s="162"/>
      <c r="Y1559" s="162"/>
      <c r="Z1559" s="151"/>
      <c r="AA1559" s="151"/>
      <c r="AB1559" s="151"/>
      <c r="AC1559" s="151"/>
      <c r="AD1559" s="151"/>
      <c r="AE1559" s="151"/>
      <c r="AF1559" s="151"/>
      <c r="AG1559" s="151" t="s">
        <v>344</v>
      </c>
      <c r="AH1559" s="151"/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90" t="str">
        <f>C1559</f>
        <v>NEREZOVÁ SÍŤ BUDE OPLETENA NA NEREZOVÉ OBVODOVÉ LANO. LANO BUDE KOTVENO PŘÍMO DO BETONU POMOCÍ ŠROUBŮ S OKEM (M8)</v>
      </c>
      <c r="BB1559" s="151"/>
      <c r="BC1559" s="151"/>
      <c r="BD1559" s="151"/>
      <c r="BE1559" s="151"/>
      <c r="BF1559" s="151"/>
      <c r="BG1559" s="151"/>
      <c r="BH1559" s="151"/>
    </row>
    <row r="1560" spans="1:60" outlineLevel="3" x14ac:dyDescent="0.2">
      <c r="A1560" s="158"/>
      <c r="B1560" s="159"/>
      <c r="C1560" s="282" t="s">
        <v>1929</v>
      </c>
      <c r="D1560" s="283"/>
      <c r="E1560" s="283"/>
      <c r="F1560" s="283"/>
      <c r="G1560" s="283"/>
      <c r="H1560" s="162"/>
      <c r="I1560" s="162"/>
      <c r="J1560" s="162"/>
      <c r="K1560" s="162"/>
      <c r="L1560" s="162"/>
      <c r="M1560" s="162"/>
      <c r="N1560" s="161"/>
      <c r="O1560" s="161"/>
      <c r="P1560" s="161"/>
      <c r="Q1560" s="161"/>
      <c r="R1560" s="162"/>
      <c r="S1560" s="162"/>
      <c r="T1560" s="162"/>
      <c r="U1560" s="162"/>
      <c r="V1560" s="162"/>
      <c r="W1560" s="162"/>
      <c r="X1560" s="162"/>
      <c r="Y1560" s="162"/>
      <c r="Z1560" s="151"/>
      <c r="AA1560" s="151"/>
      <c r="AB1560" s="151"/>
      <c r="AC1560" s="151"/>
      <c r="AD1560" s="151"/>
      <c r="AE1560" s="151"/>
      <c r="AF1560" s="151"/>
      <c r="AG1560" s="151" t="s">
        <v>344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90" t="str">
        <f>C1560</f>
        <v>V DISTANCI 400 mm, KOTVENO POMOCÍ CHEM. KOTVY. V ROZÍCH UMÍSTĚNA ZÁVĚSNÁ MATICE (M10). PODROBNĚJI VIZ. TZ.</v>
      </c>
      <c r="BB1560" s="151"/>
      <c r="BC1560" s="151"/>
      <c r="BD1560" s="151"/>
      <c r="BE1560" s="151"/>
      <c r="BF1560" s="151"/>
      <c r="BG1560" s="151"/>
      <c r="BH1560" s="151"/>
    </row>
    <row r="1561" spans="1:60" outlineLevel="3" x14ac:dyDescent="0.2">
      <c r="A1561" s="158"/>
      <c r="B1561" s="159"/>
      <c r="C1561" s="282" t="s">
        <v>1930</v>
      </c>
      <c r="D1561" s="283"/>
      <c r="E1561" s="283"/>
      <c r="F1561" s="283"/>
      <c r="G1561" s="283"/>
      <c r="H1561" s="162"/>
      <c r="I1561" s="162"/>
      <c r="J1561" s="162"/>
      <c r="K1561" s="162"/>
      <c r="L1561" s="162"/>
      <c r="M1561" s="162"/>
      <c r="N1561" s="161"/>
      <c r="O1561" s="161"/>
      <c r="P1561" s="161"/>
      <c r="Q1561" s="161"/>
      <c r="R1561" s="162"/>
      <c r="S1561" s="162"/>
      <c r="T1561" s="162"/>
      <c r="U1561" s="162"/>
      <c r="V1561" s="162"/>
      <c r="W1561" s="162"/>
      <c r="X1561" s="162"/>
      <c r="Y1561" s="162"/>
      <c r="Z1561" s="151"/>
      <c r="AA1561" s="151"/>
      <c r="AB1561" s="151"/>
      <c r="AC1561" s="151"/>
      <c r="AD1561" s="151"/>
      <c r="AE1561" s="151"/>
      <c r="AF1561" s="151"/>
      <c r="AG1561" s="151" t="s">
        <v>344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3" x14ac:dyDescent="0.2">
      <c r="A1562" s="158"/>
      <c r="B1562" s="159"/>
      <c r="C1562" s="282" t="s">
        <v>859</v>
      </c>
      <c r="D1562" s="283"/>
      <c r="E1562" s="283"/>
      <c r="F1562" s="283"/>
      <c r="G1562" s="283"/>
      <c r="H1562" s="162"/>
      <c r="I1562" s="162"/>
      <c r="J1562" s="162"/>
      <c r="K1562" s="162"/>
      <c r="L1562" s="162"/>
      <c r="M1562" s="162"/>
      <c r="N1562" s="161"/>
      <c r="O1562" s="161"/>
      <c r="P1562" s="161"/>
      <c r="Q1562" s="161"/>
      <c r="R1562" s="162"/>
      <c r="S1562" s="162"/>
      <c r="T1562" s="162"/>
      <c r="U1562" s="162"/>
      <c r="V1562" s="162"/>
      <c r="W1562" s="162"/>
      <c r="X1562" s="162"/>
      <c r="Y1562" s="162"/>
      <c r="Z1562" s="151"/>
      <c r="AA1562" s="151"/>
      <c r="AB1562" s="151"/>
      <c r="AC1562" s="151"/>
      <c r="AD1562" s="151"/>
      <c r="AE1562" s="151"/>
      <c r="AF1562" s="151"/>
      <c r="AG1562" s="151" t="s">
        <v>344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2" x14ac:dyDescent="0.2">
      <c r="A1563" s="158"/>
      <c r="B1563" s="159"/>
      <c r="C1563" s="193" t="s">
        <v>1848</v>
      </c>
      <c r="D1563" s="164"/>
      <c r="E1563" s="165"/>
      <c r="F1563" s="162"/>
      <c r="G1563" s="162"/>
      <c r="H1563" s="162"/>
      <c r="I1563" s="162"/>
      <c r="J1563" s="162"/>
      <c r="K1563" s="162"/>
      <c r="L1563" s="162"/>
      <c r="M1563" s="162"/>
      <c r="N1563" s="161"/>
      <c r="O1563" s="161"/>
      <c r="P1563" s="161"/>
      <c r="Q1563" s="161"/>
      <c r="R1563" s="162"/>
      <c r="S1563" s="162"/>
      <c r="T1563" s="162"/>
      <c r="U1563" s="162"/>
      <c r="V1563" s="162"/>
      <c r="W1563" s="162"/>
      <c r="X1563" s="162"/>
      <c r="Y1563" s="162"/>
      <c r="Z1563" s="151"/>
      <c r="AA1563" s="151"/>
      <c r="AB1563" s="151"/>
      <c r="AC1563" s="151"/>
      <c r="AD1563" s="151"/>
      <c r="AE1563" s="151"/>
      <c r="AF1563" s="151"/>
      <c r="AG1563" s="151" t="s">
        <v>327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193" t="s">
        <v>1561</v>
      </c>
      <c r="D1564" s="164"/>
      <c r="E1564" s="165">
        <v>4</v>
      </c>
      <c r="F1564" s="162"/>
      <c r="G1564" s="162"/>
      <c r="H1564" s="162"/>
      <c r="I1564" s="162"/>
      <c r="J1564" s="162"/>
      <c r="K1564" s="162"/>
      <c r="L1564" s="162"/>
      <c r="M1564" s="162"/>
      <c r="N1564" s="161"/>
      <c r="O1564" s="161"/>
      <c r="P1564" s="161"/>
      <c r="Q1564" s="161"/>
      <c r="R1564" s="162"/>
      <c r="S1564" s="162"/>
      <c r="T1564" s="162"/>
      <c r="U1564" s="162"/>
      <c r="V1564" s="162"/>
      <c r="W1564" s="162"/>
      <c r="X1564" s="162"/>
      <c r="Y1564" s="162"/>
      <c r="Z1564" s="151"/>
      <c r="AA1564" s="151"/>
      <c r="AB1564" s="151"/>
      <c r="AC1564" s="151"/>
      <c r="AD1564" s="151"/>
      <c r="AE1564" s="151"/>
      <c r="AF1564" s="151"/>
      <c r="AG1564" s="151" t="s">
        <v>327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 x14ac:dyDescent="0.2">
      <c r="A1565" s="183">
        <v>202</v>
      </c>
      <c r="B1565" s="184" t="s">
        <v>1988</v>
      </c>
      <c r="C1565" s="192" t="s">
        <v>1989</v>
      </c>
      <c r="D1565" s="185" t="s">
        <v>318</v>
      </c>
      <c r="E1565" s="186">
        <v>2</v>
      </c>
      <c r="F1565" s="187"/>
      <c r="G1565" s="188">
        <f>ROUND(E1565*F1565,2)</f>
        <v>0</v>
      </c>
      <c r="H1565" s="187"/>
      <c r="I1565" s="188">
        <f>ROUND(E1565*H1565,2)</f>
        <v>0</v>
      </c>
      <c r="J1565" s="187"/>
      <c r="K1565" s="188">
        <f>ROUND(E1565*J1565,2)</f>
        <v>0</v>
      </c>
      <c r="L1565" s="188">
        <v>21</v>
      </c>
      <c r="M1565" s="188">
        <f>G1565*(1+L1565/100)</f>
        <v>0</v>
      </c>
      <c r="N1565" s="186">
        <v>0</v>
      </c>
      <c r="O1565" s="186">
        <f>ROUND(E1565*N1565,2)</f>
        <v>0</v>
      </c>
      <c r="P1565" s="186">
        <v>0</v>
      </c>
      <c r="Q1565" s="186">
        <f>ROUND(E1565*P1565,2)</f>
        <v>0</v>
      </c>
      <c r="R1565" s="188"/>
      <c r="S1565" s="188" t="s">
        <v>403</v>
      </c>
      <c r="T1565" s="189" t="s">
        <v>987</v>
      </c>
      <c r="U1565" s="162">
        <v>0</v>
      </c>
      <c r="V1565" s="162">
        <f>ROUND(E1565*U1565,2)</f>
        <v>0</v>
      </c>
      <c r="W1565" s="162"/>
      <c r="X1565" s="162" t="s">
        <v>321</v>
      </c>
      <c r="Y1565" s="162" t="s">
        <v>322</v>
      </c>
      <c r="Z1565" s="151"/>
      <c r="AA1565" s="151"/>
      <c r="AB1565" s="151"/>
      <c r="AC1565" s="151"/>
      <c r="AD1565" s="151"/>
      <c r="AE1565" s="151"/>
      <c r="AF1565" s="151"/>
      <c r="AG1565" s="151" t="s">
        <v>323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2" x14ac:dyDescent="0.2">
      <c r="A1566" s="158"/>
      <c r="B1566" s="159"/>
      <c r="C1566" s="280" t="s">
        <v>1927</v>
      </c>
      <c r="D1566" s="281"/>
      <c r="E1566" s="281"/>
      <c r="F1566" s="281"/>
      <c r="G1566" s="281"/>
      <c r="H1566" s="162"/>
      <c r="I1566" s="162"/>
      <c r="J1566" s="162"/>
      <c r="K1566" s="162"/>
      <c r="L1566" s="162"/>
      <c r="M1566" s="162"/>
      <c r="N1566" s="161"/>
      <c r="O1566" s="161"/>
      <c r="P1566" s="161"/>
      <c r="Q1566" s="161"/>
      <c r="R1566" s="162"/>
      <c r="S1566" s="162"/>
      <c r="T1566" s="162"/>
      <c r="U1566" s="162"/>
      <c r="V1566" s="162"/>
      <c r="W1566" s="162"/>
      <c r="X1566" s="162"/>
      <c r="Y1566" s="162"/>
      <c r="Z1566" s="151"/>
      <c r="AA1566" s="151"/>
      <c r="AB1566" s="151"/>
      <c r="AC1566" s="151"/>
      <c r="AD1566" s="151"/>
      <c r="AE1566" s="151"/>
      <c r="AF1566" s="151"/>
      <c r="AG1566" s="151" t="s">
        <v>344</v>
      </c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ht="22.5" outlineLevel="3" x14ac:dyDescent="0.2">
      <c r="A1567" s="158"/>
      <c r="B1567" s="159"/>
      <c r="C1567" s="282" t="s">
        <v>1928</v>
      </c>
      <c r="D1567" s="283"/>
      <c r="E1567" s="283"/>
      <c r="F1567" s="283"/>
      <c r="G1567" s="283"/>
      <c r="H1567" s="162"/>
      <c r="I1567" s="162"/>
      <c r="J1567" s="162"/>
      <c r="K1567" s="162"/>
      <c r="L1567" s="162"/>
      <c r="M1567" s="162"/>
      <c r="N1567" s="161"/>
      <c r="O1567" s="161"/>
      <c r="P1567" s="161"/>
      <c r="Q1567" s="161"/>
      <c r="R1567" s="162"/>
      <c r="S1567" s="162"/>
      <c r="T1567" s="162"/>
      <c r="U1567" s="162"/>
      <c r="V1567" s="162"/>
      <c r="W1567" s="162"/>
      <c r="X1567" s="162"/>
      <c r="Y1567" s="162"/>
      <c r="Z1567" s="151"/>
      <c r="AA1567" s="151"/>
      <c r="AB1567" s="151"/>
      <c r="AC1567" s="151"/>
      <c r="AD1567" s="151"/>
      <c r="AE1567" s="151"/>
      <c r="AF1567" s="151"/>
      <c r="AG1567" s="151" t="s">
        <v>344</v>
      </c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90" t="str">
        <f>C1567</f>
        <v>NEREZOVÁ SÍŤ BUDE OPLETENA NA NEREZOVÉ OBVODOVÉ LANO. LANO BUDE KOTVENO PŘÍMO DO BETONU POMOCÍ ŠROUBŮ S OKEM (M8)</v>
      </c>
      <c r="BB1567" s="151"/>
      <c r="BC1567" s="151"/>
      <c r="BD1567" s="151"/>
      <c r="BE1567" s="151"/>
      <c r="BF1567" s="151"/>
      <c r="BG1567" s="151"/>
      <c r="BH1567" s="151"/>
    </row>
    <row r="1568" spans="1:60" outlineLevel="3" x14ac:dyDescent="0.2">
      <c r="A1568" s="158"/>
      <c r="B1568" s="159"/>
      <c r="C1568" s="282" t="s">
        <v>1929</v>
      </c>
      <c r="D1568" s="283"/>
      <c r="E1568" s="283"/>
      <c r="F1568" s="283"/>
      <c r="G1568" s="283"/>
      <c r="H1568" s="162"/>
      <c r="I1568" s="162"/>
      <c r="J1568" s="162"/>
      <c r="K1568" s="162"/>
      <c r="L1568" s="162"/>
      <c r="M1568" s="162"/>
      <c r="N1568" s="161"/>
      <c r="O1568" s="161"/>
      <c r="P1568" s="161"/>
      <c r="Q1568" s="161"/>
      <c r="R1568" s="162"/>
      <c r="S1568" s="162"/>
      <c r="T1568" s="162"/>
      <c r="U1568" s="162"/>
      <c r="V1568" s="162"/>
      <c r="W1568" s="162"/>
      <c r="X1568" s="162"/>
      <c r="Y1568" s="162"/>
      <c r="Z1568" s="151"/>
      <c r="AA1568" s="151"/>
      <c r="AB1568" s="151"/>
      <c r="AC1568" s="151"/>
      <c r="AD1568" s="151"/>
      <c r="AE1568" s="151"/>
      <c r="AF1568" s="151"/>
      <c r="AG1568" s="151" t="s">
        <v>344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90" t="str">
        <f>C1568</f>
        <v>V DISTANCI 400 mm, KOTVENO POMOCÍ CHEM. KOTVY. V ROZÍCH UMÍSTĚNA ZÁVĚSNÁ MATICE (M10). PODROBNĚJI VIZ. TZ.</v>
      </c>
      <c r="BB1568" s="151"/>
      <c r="BC1568" s="151"/>
      <c r="BD1568" s="151"/>
      <c r="BE1568" s="151"/>
      <c r="BF1568" s="151"/>
      <c r="BG1568" s="151"/>
      <c r="BH1568" s="151"/>
    </row>
    <row r="1569" spans="1:60" outlineLevel="3" x14ac:dyDescent="0.2">
      <c r="A1569" s="158"/>
      <c r="B1569" s="159"/>
      <c r="C1569" s="282" t="s">
        <v>1930</v>
      </c>
      <c r="D1569" s="283"/>
      <c r="E1569" s="283"/>
      <c r="F1569" s="283"/>
      <c r="G1569" s="283"/>
      <c r="H1569" s="162"/>
      <c r="I1569" s="162"/>
      <c r="J1569" s="162"/>
      <c r="K1569" s="162"/>
      <c r="L1569" s="162"/>
      <c r="M1569" s="162"/>
      <c r="N1569" s="161"/>
      <c r="O1569" s="161"/>
      <c r="P1569" s="161"/>
      <c r="Q1569" s="161"/>
      <c r="R1569" s="162"/>
      <c r="S1569" s="162"/>
      <c r="T1569" s="162"/>
      <c r="U1569" s="162"/>
      <c r="V1569" s="162"/>
      <c r="W1569" s="162"/>
      <c r="X1569" s="162"/>
      <c r="Y1569" s="162"/>
      <c r="Z1569" s="151"/>
      <c r="AA1569" s="151"/>
      <c r="AB1569" s="151"/>
      <c r="AC1569" s="151"/>
      <c r="AD1569" s="151"/>
      <c r="AE1569" s="151"/>
      <c r="AF1569" s="151"/>
      <c r="AG1569" s="151" t="s">
        <v>344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3" x14ac:dyDescent="0.2">
      <c r="A1570" s="158"/>
      <c r="B1570" s="159"/>
      <c r="C1570" s="282" t="s">
        <v>859</v>
      </c>
      <c r="D1570" s="283"/>
      <c r="E1570" s="283"/>
      <c r="F1570" s="283"/>
      <c r="G1570" s="283"/>
      <c r="H1570" s="162"/>
      <c r="I1570" s="162"/>
      <c r="J1570" s="162"/>
      <c r="K1570" s="162"/>
      <c r="L1570" s="162"/>
      <c r="M1570" s="162"/>
      <c r="N1570" s="161"/>
      <c r="O1570" s="161"/>
      <c r="P1570" s="161"/>
      <c r="Q1570" s="161"/>
      <c r="R1570" s="162"/>
      <c r="S1570" s="162"/>
      <c r="T1570" s="162"/>
      <c r="U1570" s="162"/>
      <c r="V1570" s="162"/>
      <c r="W1570" s="162"/>
      <c r="X1570" s="162"/>
      <c r="Y1570" s="162"/>
      <c r="Z1570" s="151"/>
      <c r="AA1570" s="151"/>
      <c r="AB1570" s="151"/>
      <c r="AC1570" s="151"/>
      <c r="AD1570" s="151"/>
      <c r="AE1570" s="151"/>
      <c r="AF1570" s="151"/>
      <c r="AG1570" s="151" t="s">
        <v>344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2" x14ac:dyDescent="0.2">
      <c r="A1571" s="158"/>
      <c r="B1571" s="159"/>
      <c r="C1571" s="193" t="s">
        <v>1848</v>
      </c>
      <c r="D1571" s="164"/>
      <c r="E1571" s="165"/>
      <c r="F1571" s="162"/>
      <c r="G1571" s="162"/>
      <c r="H1571" s="162"/>
      <c r="I1571" s="162"/>
      <c r="J1571" s="162"/>
      <c r="K1571" s="162"/>
      <c r="L1571" s="162"/>
      <c r="M1571" s="162"/>
      <c r="N1571" s="161"/>
      <c r="O1571" s="161"/>
      <c r="P1571" s="161"/>
      <c r="Q1571" s="161"/>
      <c r="R1571" s="162"/>
      <c r="S1571" s="162"/>
      <c r="T1571" s="162"/>
      <c r="U1571" s="162"/>
      <c r="V1571" s="162"/>
      <c r="W1571" s="162"/>
      <c r="X1571" s="162"/>
      <c r="Y1571" s="162"/>
      <c r="Z1571" s="151"/>
      <c r="AA1571" s="151"/>
      <c r="AB1571" s="151"/>
      <c r="AC1571" s="151"/>
      <c r="AD1571" s="151"/>
      <c r="AE1571" s="151"/>
      <c r="AF1571" s="151"/>
      <c r="AG1571" s="151" t="s">
        <v>327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193" t="s">
        <v>1295</v>
      </c>
      <c r="D1572" s="164"/>
      <c r="E1572" s="165">
        <v>2</v>
      </c>
      <c r="F1572" s="162"/>
      <c r="G1572" s="162"/>
      <c r="H1572" s="162"/>
      <c r="I1572" s="162"/>
      <c r="J1572" s="162"/>
      <c r="K1572" s="162"/>
      <c r="L1572" s="162"/>
      <c r="M1572" s="162"/>
      <c r="N1572" s="161"/>
      <c r="O1572" s="161"/>
      <c r="P1572" s="161"/>
      <c r="Q1572" s="161"/>
      <c r="R1572" s="162"/>
      <c r="S1572" s="162"/>
      <c r="T1572" s="162"/>
      <c r="U1572" s="162"/>
      <c r="V1572" s="162"/>
      <c r="W1572" s="162"/>
      <c r="X1572" s="162"/>
      <c r="Y1572" s="162"/>
      <c r="Z1572" s="151"/>
      <c r="AA1572" s="151"/>
      <c r="AB1572" s="151"/>
      <c r="AC1572" s="151"/>
      <c r="AD1572" s="151"/>
      <c r="AE1572" s="151"/>
      <c r="AF1572" s="151"/>
      <c r="AG1572" s="151" t="s">
        <v>327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 x14ac:dyDescent="0.2">
      <c r="A1573" s="183">
        <v>203</v>
      </c>
      <c r="B1573" s="184" t="s">
        <v>1990</v>
      </c>
      <c r="C1573" s="192" t="s">
        <v>1991</v>
      </c>
      <c r="D1573" s="185" t="s">
        <v>318</v>
      </c>
      <c r="E1573" s="186">
        <v>4</v>
      </c>
      <c r="F1573" s="187"/>
      <c r="G1573" s="188">
        <f>ROUND(E1573*F1573,2)</f>
        <v>0</v>
      </c>
      <c r="H1573" s="187"/>
      <c r="I1573" s="188">
        <f>ROUND(E1573*H1573,2)</f>
        <v>0</v>
      </c>
      <c r="J1573" s="187"/>
      <c r="K1573" s="188">
        <f>ROUND(E1573*J1573,2)</f>
        <v>0</v>
      </c>
      <c r="L1573" s="188">
        <v>21</v>
      </c>
      <c r="M1573" s="188">
        <f>G1573*(1+L1573/100)</f>
        <v>0</v>
      </c>
      <c r="N1573" s="186">
        <v>0</v>
      </c>
      <c r="O1573" s="186">
        <f>ROUND(E1573*N1573,2)</f>
        <v>0</v>
      </c>
      <c r="P1573" s="186">
        <v>0</v>
      </c>
      <c r="Q1573" s="186">
        <f>ROUND(E1573*P1573,2)</f>
        <v>0</v>
      </c>
      <c r="R1573" s="188"/>
      <c r="S1573" s="188" t="s">
        <v>403</v>
      </c>
      <c r="T1573" s="189" t="s">
        <v>987</v>
      </c>
      <c r="U1573" s="162">
        <v>0</v>
      </c>
      <c r="V1573" s="162">
        <f>ROUND(E1573*U1573,2)</f>
        <v>0</v>
      </c>
      <c r="W1573" s="162"/>
      <c r="X1573" s="162" t="s">
        <v>321</v>
      </c>
      <c r="Y1573" s="162" t="s">
        <v>322</v>
      </c>
      <c r="Z1573" s="151"/>
      <c r="AA1573" s="151"/>
      <c r="AB1573" s="151"/>
      <c r="AC1573" s="151"/>
      <c r="AD1573" s="151"/>
      <c r="AE1573" s="151"/>
      <c r="AF1573" s="151"/>
      <c r="AG1573" s="151" t="s">
        <v>323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2" x14ac:dyDescent="0.2">
      <c r="A1574" s="158"/>
      <c r="B1574" s="159"/>
      <c r="C1574" s="280" t="s">
        <v>1927</v>
      </c>
      <c r="D1574" s="281"/>
      <c r="E1574" s="281"/>
      <c r="F1574" s="281"/>
      <c r="G1574" s="281"/>
      <c r="H1574" s="162"/>
      <c r="I1574" s="162"/>
      <c r="J1574" s="162"/>
      <c r="K1574" s="162"/>
      <c r="L1574" s="162"/>
      <c r="M1574" s="162"/>
      <c r="N1574" s="161"/>
      <c r="O1574" s="161"/>
      <c r="P1574" s="161"/>
      <c r="Q1574" s="161"/>
      <c r="R1574" s="162"/>
      <c r="S1574" s="162"/>
      <c r="T1574" s="162"/>
      <c r="U1574" s="162"/>
      <c r="V1574" s="162"/>
      <c r="W1574" s="162"/>
      <c r="X1574" s="162"/>
      <c r="Y1574" s="162"/>
      <c r="Z1574" s="151"/>
      <c r="AA1574" s="151"/>
      <c r="AB1574" s="151"/>
      <c r="AC1574" s="151"/>
      <c r="AD1574" s="151"/>
      <c r="AE1574" s="151"/>
      <c r="AF1574" s="151"/>
      <c r="AG1574" s="151" t="s">
        <v>344</v>
      </c>
      <c r="AH1574" s="151"/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ht="22.5" outlineLevel="3" x14ac:dyDescent="0.2">
      <c r="A1575" s="158"/>
      <c r="B1575" s="159"/>
      <c r="C1575" s="282" t="s">
        <v>1928</v>
      </c>
      <c r="D1575" s="283"/>
      <c r="E1575" s="283"/>
      <c r="F1575" s="283"/>
      <c r="G1575" s="283"/>
      <c r="H1575" s="162"/>
      <c r="I1575" s="162"/>
      <c r="J1575" s="162"/>
      <c r="K1575" s="162"/>
      <c r="L1575" s="162"/>
      <c r="M1575" s="162"/>
      <c r="N1575" s="161"/>
      <c r="O1575" s="161"/>
      <c r="P1575" s="161"/>
      <c r="Q1575" s="161"/>
      <c r="R1575" s="162"/>
      <c r="S1575" s="162"/>
      <c r="T1575" s="162"/>
      <c r="U1575" s="162"/>
      <c r="V1575" s="162"/>
      <c r="W1575" s="162"/>
      <c r="X1575" s="162"/>
      <c r="Y1575" s="162"/>
      <c r="Z1575" s="151"/>
      <c r="AA1575" s="151"/>
      <c r="AB1575" s="151"/>
      <c r="AC1575" s="151"/>
      <c r="AD1575" s="151"/>
      <c r="AE1575" s="151"/>
      <c r="AF1575" s="151"/>
      <c r="AG1575" s="151" t="s">
        <v>344</v>
      </c>
      <c r="AH1575" s="151"/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90" t="str">
        <f>C1575</f>
        <v>NEREZOVÁ SÍŤ BUDE OPLETENA NA NEREZOVÉ OBVODOVÉ LANO. LANO BUDE KOTVENO PŘÍMO DO BETONU POMOCÍ ŠROUBŮ S OKEM (M8)</v>
      </c>
      <c r="BB1575" s="151"/>
      <c r="BC1575" s="151"/>
      <c r="BD1575" s="151"/>
      <c r="BE1575" s="151"/>
      <c r="BF1575" s="151"/>
      <c r="BG1575" s="151"/>
      <c r="BH1575" s="151"/>
    </row>
    <row r="1576" spans="1:60" outlineLevel="3" x14ac:dyDescent="0.2">
      <c r="A1576" s="158"/>
      <c r="B1576" s="159"/>
      <c r="C1576" s="282" t="s">
        <v>1929</v>
      </c>
      <c r="D1576" s="283"/>
      <c r="E1576" s="283"/>
      <c r="F1576" s="283"/>
      <c r="G1576" s="283"/>
      <c r="H1576" s="162"/>
      <c r="I1576" s="162"/>
      <c r="J1576" s="162"/>
      <c r="K1576" s="162"/>
      <c r="L1576" s="162"/>
      <c r="M1576" s="162"/>
      <c r="N1576" s="161"/>
      <c r="O1576" s="161"/>
      <c r="P1576" s="161"/>
      <c r="Q1576" s="161"/>
      <c r="R1576" s="162"/>
      <c r="S1576" s="162"/>
      <c r="T1576" s="162"/>
      <c r="U1576" s="162"/>
      <c r="V1576" s="162"/>
      <c r="W1576" s="162"/>
      <c r="X1576" s="162"/>
      <c r="Y1576" s="162"/>
      <c r="Z1576" s="151"/>
      <c r="AA1576" s="151"/>
      <c r="AB1576" s="151"/>
      <c r="AC1576" s="151"/>
      <c r="AD1576" s="151"/>
      <c r="AE1576" s="151"/>
      <c r="AF1576" s="151"/>
      <c r="AG1576" s="151" t="s">
        <v>344</v>
      </c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90" t="str">
        <f>C1576</f>
        <v>V DISTANCI 400 mm, KOTVENO POMOCÍ CHEM. KOTVY. V ROZÍCH UMÍSTĚNA ZÁVĚSNÁ MATICE (M10). PODROBNĚJI VIZ. TZ.</v>
      </c>
      <c r="BB1576" s="151"/>
      <c r="BC1576" s="151"/>
      <c r="BD1576" s="151"/>
      <c r="BE1576" s="151"/>
      <c r="BF1576" s="151"/>
      <c r="BG1576" s="151"/>
      <c r="BH1576" s="151"/>
    </row>
    <row r="1577" spans="1:60" outlineLevel="3" x14ac:dyDescent="0.2">
      <c r="A1577" s="158"/>
      <c r="B1577" s="159"/>
      <c r="C1577" s="282" t="s">
        <v>1930</v>
      </c>
      <c r="D1577" s="283"/>
      <c r="E1577" s="283"/>
      <c r="F1577" s="283"/>
      <c r="G1577" s="283"/>
      <c r="H1577" s="162"/>
      <c r="I1577" s="162"/>
      <c r="J1577" s="162"/>
      <c r="K1577" s="162"/>
      <c r="L1577" s="162"/>
      <c r="M1577" s="162"/>
      <c r="N1577" s="161"/>
      <c r="O1577" s="161"/>
      <c r="P1577" s="161"/>
      <c r="Q1577" s="161"/>
      <c r="R1577" s="162"/>
      <c r="S1577" s="162"/>
      <c r="T1577" s="162"/>
      <c r="U1577" s="162"/>
      <c r="V1577" s="162"/>
      <c r="W1577" s="162"/>
      <c r="X1577" s="162"/>
      <c r="Y1577" s="162"/>
      <c r="Z1577" s="151"/>
      <c r="AA1577" s="151"/>
      <c r="AB1577" s="151"/>
      <c r="AC1577" s="151"/>
      <c r="AD1577" s="151"/>
      <c r="AE1577" s="151"/>
      <c r="AF1577" s="151"/>
      <c r="AG1577" s="151" t="s">
        <v>344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3" x14ac:dyDescent="0.2">
      <c r="A1578" s="158"/>
      <c r="B1578" s="159"/>
      <c r="C1578" s="282" t="s">
        <v>859</v>
      </c>
      <c r="D1578" s="283"/>
      <c r="E1578" s="283"/>
      <c r="F1578" s="283"/>
      <c r="G1578" s="283"/>
      <c r="H1578" s="162"/>
      <c r="I1578" s="162"/>
      <c r="J1578" s="162"/>
      <c r="K1578" s="162"/>
      <c r="L1578" s="162"/>
      <c r="M1578" s="162"/>
      <c r="N1578" s="161"/>
      <c r="O1578" s="161"/>
      <c r="P1578" s="161"/>
      <c r="Q1578" s="161"/>
      <c r="R1578" s="162"/>
      <c r="S1578" s="162"/>
      <c r="T1578" s="162"/>
      <c r="U1578" s="162"/>
      <c r="V1578" s="162"/>
      <c r="W1578" s="162"/>
      <c r="X1578" s="162"/>
      <c r="Y1578" s="162"/>
      <c r="Z1578" s="151"/>
      <c r="AA1578" s="151"/>
      <c r="AB1578" s="151"/>
      <c r="AC1578" s="151"/>
      <c r="AD1578" s="151"/>
      <c r="AE1578" s="151"/>
      <c r="AF1578" s="151"/>
      <c r="AG1578" s="151" t="s">
        <v>344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2" x14ac:dyDescent="0.2">
      <c r="A1579" s="158"/>
      <c r="B1579" s="159"/>
      <c r="C1579" s="193" t="s">
        <v>1848</v>
      </c>
      <c r="D1579" s="164"/>
      <c r="E1579" s="165"/>
      <c r="F1579" s="162"/>
      <c r="G1579" s="162"/>
      <c r="H1579" s="162"/>
      <c r="I1579" s="162"/>
      <c r="J1579" s="162"/>
      <c r="K1579" s="162"/>
      <c r="L1579" s="162"/>
      <c r="M1579" s="162"/>
      <c r="N1579" s="161"/>
      <c r="O1579" s="161"/>
      <c r="P1579" s="161"/>
      <c r="Q1579" s="161"/>
      <c r="R1579" s="162"/>
      <c r="S1579" s="162"/>
      <c r="T1579" s="162"/>
      <c r="U1579" s="162"/>
      <c r="V1579" s="162"/>
      <c r="W1579" s="162"/>
      <c r="X1579" s="162"/>
      <c r="Y1579" s="162"/>
      <c r="Z1579" s="151"/>
      <c r="AA1579" s="151"/>
      <c r="AB1579" s="151"/>
      <c r="AC1579" s="151"/>
      <c r="AD1579" s="151"/>
      <c r="AE1579" s="151"/>
      <c r="AF1579" s="151"/>
      <c r="AG1579" s="151" t="s">
        <v>327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193" t="s">
        <v>1561</v>
      </c>
      <c r="D1580" s="164"/>
      <c r="E1580" s="165">
        <v>4</v>
      </c>
      <c r="F1580" s="162"/>
      <c r="G1580" s="162"/>
      <c r="H1580" s="162"/>
      <c r="I1580" s="162"/>
      <c r="J1580" s="162"/>
      <c r="K1580" s="162"/>
      <c r="L1580" s="162"/>
      <c r="M1580" s="162"/>
      <c r="N1580" s="161"/>
      <c r="O1580" s="161"/>
      <c r="P1580" s="161"/>
      <c r="Q1580" s="161"/>
      <c r="R1580" s="162"/>
      <c r="S1580" s="162"/>
      <c r="T1580" s="162"/>
      <c r="U1580" s="162"/>
      <c r="V1580" s="162"/>
      <c r="W1580" s="162"/>
      <c r="X1580" s="162"/>
      <c r="Y1580" s="162"/>
      <c r="Z1580" s="151"/>
      <c r="AA1580" s="151"/>
      <c r="AB1580" s="151"/>
      <c r="AC1580" s="151"/>
      <c r="AD1580" s="151"/>
      <c r="AE1580" s="151"/>
      <c r="AF1580" s="151"/>
      <c r="AG1580" s="151" t="s">
        <v>327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 x14ac:dyDescent="0.2">
      <c r="A1581" s="183">
        <v>204</v>
      </c>
      <c r="B1581" s="184" t="s">
        <v>1992</v>
      </c>
      <c r="C1581" s="192" t="s">
        <v>1993</v>
      </c>
      <c r="D1581" s="185" t="s">
        <v>318</v>
      </c>
      <c r="E1581" s="186">
        <v>2</v>
      </c>
      <c r="F1581" s="187"/>
      <c r="G1581" s="188">
        <f>ROUND(E1581*F1581,2)</f>
        <v>0</v>
      </c>
      <c r="H1581" s="187"/>
      <c r="I1581" s="188">
        <f>ROUND(E1581*H1581,2)</f>
        <v>0</v>
      </c>
      <c r="J1581" s="187"/>
      <c r="K1581" s="188">
        <f>ROUND(E1581*J1581,2)</f>
        <v>0</v>
      </c>
      <c r="L1581" s="188">
        <v>21</v>
      </c>
      <c r="M1581" s="188">
        <f>G1581*(1+L1581/100)</f>
        <v>0</v>
      </c>
      <c r="N1581" s="186">
        <v>0</v>
      </c>
      <c r="O1581" s="186">
        <f>ROUND(E1581*N1581,2)</f>
        <v>0</v>
      </c>
      <c r="P1581" s="186">
        <v>0</v>
      </c>
      <c r="Q1581" s="186">
        <f>ROUND(E1581*P1581,2)</f>
        <v>0</v>
      </c>
      <c r="R1581" s="188"/>
      <c r="S1581" s="188" t="s">
        <v>403</v>
      </c>
      <c r="T1581" s="189" t="s">
        <v>987</v>
      </c>
      <c r="U1581" s="162">
        <v>0</v>
      </c>
      <c r="V1581" s="162">
        <f>ROUND(E1581*U1581,2)</f>
        <v>0</v>
      </c>
      <c r="W1581" s="162"/>
      <c r="X1581" s="162" t="s">
        <v>321</v>
      </c>
      <c r="Y1581" s="162" t="s">
        <v>322</v>
      </c>
      <c r="Z1581" s="151"/>
      <c r="AA1581" s="151"/>
      <c r="AB1581" s="151"/>
      <c r="AC1581" s="151"/>
      <c r="AD1581" s="151"/>
      <c r="AE1581" s="151"/>
      <c r="AF1581" s="151"/>
      <c r="AG1581" s="151" t="s">
        <v>323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2" x14ac:dyDescent="0.2">
      <c r="A1582" s="158"/>
      <c r="B1582" s="159"/>
      <c r="C1582" s="280" t="s">
        <v>1927</v>
      </c>
      <c r="D1582" s="281"/>
      <c r="E1582" s="281"/>
      <c r="F1582" s="281"/>
      <c r="G1582" s="281"/>
      <c r="H1582" s="162"/>
      <c r="I1582" s="162"/>
      <c r="J1582" s="162"/>
      <c r="K1582" s="162"/>
      <c r="L1582" s="162"/>
      <c r="M1582" s="162"/>
      <c r="N1582" s="161"/>
      <c r="O1582" s="161"/>
      <c r="P1582" s="161"/>
      <c r="Q1582" s="161"/>
      <c r="R1582" s="162"/>
      <c r="S1582" s="162"/>
      <c r="T1582" s="162"/>
      <c r="U1582" s="162"/>
      <c r="V1582" s="162"/>
      <c r="W1582" s="162"/>
      <c r="X1582" s="162"/>
      <c r="Y1582" s="162"/>
      <c r="Z1582" s="151"/>
      <c r="AA1582" s="151"/>
      <c r="AB1582" s="151"/>
      <c r="AC1582" s="151"/>
      <c r="AD1582" s="151"/>
      <c r="AE1582" s="151"/>
      <c r="AF1582" s="151"/>
      <c r="AG1582" s="151" t="s">
        <v>344</v>
      </c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ht="22.5" outlineLevel="3" x14ac:dyDescent="0.2">
      <c r="A1583" s="158"/>
      <c r="B1583" s="159"/>
      <c r="C1583" s="282" t="s">
        <v>1928</v>
      </c>
      <c r="D1583" s="283"/>
      <c r="E1583" s="283"/>
      <c r="F1583" s="283"/>
      <c r="G1583" s="283"/>
      <c r="H1583" s="162"/>
      <c r="I1583" s="162"/>
      <c r="J1583" s="162"/>
      <c r="K1583" s="162"/>
      <c r="L1583" s="162"/>
      <c r="M1583" s="162"/>
      <c r="N1583" s="161"/>
      <c r="O1583" s="161"/>
      <c r="P1583" s="161"/>
      <c r="Q1583" s="161"/>
      <c r="R1583" s="162"/>
      <c r="S1583" s="162"/>
      <c r="T1583" s="162"/>
      <c r="U1583" s="162"/>
      <c r="V1583" s="162"/>
      <c r="W1583" s="162"/>
      <c r="X1583" s="162"/>
      <c r="Y1583" s="162"/>
      <c r="Z1583" s="151"/>
      <c r="AA1583" s="151"/>
      <c r="AB1583" s="151"/>
      <c r="AC1583" s="151"/>
      <c r="AD1583" s="151"/>
      <c r="AE1583" s="151"/>
      <c r="AF1583" s="151"/>
      <c r="AG1583" s="151" t="s">
        <v>344</v>
      </c>
      <c r="AH1583" s="151"/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90" t="str">
        <f>C1583</f>
        <v>NEREZOVÁ SÍŤ BUDE OPLETENA NA NEREZOVÉ OBVODOVÉ LANO. LANO BUDE KOTVENO PŘÍMO DO BETONU POMOCÍ ŠROUBŮ S OKEM (M8)</v>
      </c>
      <c r="BB1583" s="151"/>
      <c r="BC1583" s="151"/>
      <c r="BD1583" s="151"/>
      <c r="BE1583" s="151"/>
      <c r="BF1583" s="151"/>
      <c r="BG1583" s="151"/>
      <c r="BH1583" s="151"/>
    </row>
    <row r="1584" spans="1:60" outlineLevel="3" x14ac:dyDescent="0.2">
      <c r="A1584" s="158"/>
      <c r="B1584" s="159"/>
      <c r="C1584" s="282" t="s">
        <v>1929</v>
      </c>
      <c r="D1584" s="283"/>
      <c r="E1584" s="283"/>
      <c r="F1584" s="283"/>
      <c r="G1584" s="283"/>
      <c r="H1584" s="162"/>
      <c r="I1584" s="162"/>
      <c r="J1584" s="162"/>
      <c r="K1584" s="162"/>
      <c r="L1584" s="162"/>
      <c r="M1584" s="162"/>
      <c r="N1584" s="161"/>
      <c r="O1584" s="161"/>
      <c r="P1584" s="161"/>
      <c r="Q1584" s="161"/>
      <c r="R1584" s="162"/>
      <c r="S1584" s="162"/>
      <c r="T1584" s="162"/>
      <c r="U1584" s="162"/>
      <c r="V1584" s="162"/>
      <c r="W1584" s="162"/>
      <c r="X1584" s="162"/>
      <c r="Y1584" s="162"/>
      <c r="Z1584" s="151"/>
      <c r="AA1584" s="151"/>
      <c r="AB1584" s="151"/>
      <c r="AC1584" s="151"/>
      <c r="AD1584" s="151"/>
      <c r="AE1584" s="151"/>
      <c r="AF1584" s="151"/>
      <c r="AG1584" s="151" t="s">
        <v>344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90" t="str">
        <f>C1584</f>
        <v>V DISTANCI 400 mm, KOTVENO POMOCÍ CHEM. KOTVY. V ROZÍCH UMÍSTĚNA ZÁVĚSNÁ MATICE (M10). PODROBNĚJI VIZ. TZ.</v>
      </c>
      <c r="BB1584" s="151"/>
      <c r="BC1584" s="151"/>
      <c r="BD1584" s="151"/>
      <c r="BE1584" s="151"/>
      <c r="BF1584" s="151"/>
      <c r="BG1584" s="151"/>
      <c r="BH1584" s="151"/>
    </row>
    <row r="1585" spans="1:60" outlineLevel="3" x14ac:dyDescent="0.2">
      <c r="A1585" s="158"/>
      <c r="B1585" s="159"/>
      <c r="C1585" s="282" t="s">
        <v>1930</v>
      </c>
      <c r="D1585" s="283"/>
      <c r="E1585" s="283"/>
      <c r="F1585" s="283"/>
      <c r="G1585" s="283"/>
      <c r="H1585" s="162"/>
      <c r="I1585" s="162"/>
      <c r="J1585" s="162"/>
      <c r="K1585" s="162"/>
      <c r="L1585" s="162"/>
      <c r="M1585" s="162"/>
      <c r="N1585" s="161"/>
      <c r="O1585" s="161"/>
      <c r="P1585" s="161"/>
      <c r="Q1585" s="161"/>
      <c r="R1585" s="162"/>
      <c r="S1585" s="162"/>
      <c r="T1585" s="162"/>
      <c r="U1585" s="162"/>
      <c r="V1585" s="162"/>
      <c r="W1585" s="162"/>
      <c r="X1585" s="162"/>
      <c r="Y1585" s="162"/>
      <c r="Z1585" s="151"/>
      <c r="AA1585" s="151"/>
      <c r="AB1585" s="151"/>
      <c r="AC1585" s="151"/>
      <c r="AD1585" s="151"/>
      <c r="AE1585" s="151"/>
      <c r="AF1585" s="151"/>
      <c r="AG1585" s="151" t="s">
        <v>344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3" x14ac:dyDescent="0.2">
      <c r="A1586" s="158"/>
      <c r="B1586" s="159"/>
      <c r="C1586" s="282" t="s">
        <v>859</v>
      </c>
      <c r="D1586" s="283"/>
      <c r="E1586" s="283"/>
      <c r="F1586" s="283"/>
      <c r="G1586" s="283"/>
      <c r="H1586" s="162"/>
      <c r="I1586" s="162"/>
      <c r="J1586" s="162"/>
      <c r="K1586" s="162"/>
      <c r="L1586" s="162"/>
      <c r="M1586" s="162"/>
      <c r="N1586" s="161"/>
      <c r="O1586" s="161"/>
      <c r="P1586" s="161"/>
      <c r="Q1586" s="161"/>
      <c r="R1586" s="162"/>
      <c r="S1586" s="162"/>
      <c r="T1586" s="162"/>
      <c r="U1586" s="162"/>
      <c r="V1586" s="162"/>
      <c r="W1586" s="162"/>
      <c r="X1586" s="162"/>
      <c r="Y1586" s="162"/>
      <c r="Z1586" s="151"/>
      <c r="AA1586" s="151"/>
      <c r="AB1586" s="151"/>
      <c r="AC1586" s="151"/>
      <c r="AD1586" s="151"/>
      <c r="AE1586" s="151"/>
      <c r="AF1586" s="151"/>
      <c r="AG1586" s="151" t="s">
        <v>344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2" x14ac:dyDescent="0.2">
      <c r="A1587" s="158"/>
      <c r="B1587" s="159"/>
      <c r="C1587" s="193" t="s">
        <v>1848</v>
      </c>
      <c r="D1587" s="164"/>
      <c r="E1587" s="165"/>
      <c r="F1587" s="162"/>
      <c r="G1587" s="162"/>
      <c r="H1587" s="162"/>
      <c r="I1587" s="162"/>
      <c r="J1587" s="162"/>
      <c r="K1587" s="162"/>
      <c r="L1587" s="162"/>
      <c r="M1587" s="162"/>
      <c r="N1587" s="161"/>
      <c r="O1587" s="161"/>
      <c r="P1587" s="161"/>
      <c r="Q1587" s="161"/>
      <c r="R1587" s="162"/>
      <c r="S1587" s="162"/>
      <c r="T1587" s="162"/>
      <c r="U1587" s="162"/>
      <c r="V1587" s="162"/>
      <c r="W1587" s="162"/>
      <c r="X1587" s="162"/>
      <c r="Y1587" s="162"/>
      <c r="Z1587" s="151"/>
      <c r="AA1587" s="151"/>
      <c r="AB1587" s="151"/>
      <c r="AC1587" s="151"/>
      <c r="AD1587" s="151"/>
      <c r="AE1587" s="151"/>
      <c r="AF1587" s="151"/>
      <c r="AG1587" s="151" t="s">
        <v>327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193" t="s">
        <v>1295</v>
      </c>
      <c r="D1588" s="164"/>
      <c r="E1588" s="165">
        <v>2</v>
      </c>
      <c r="F1588" s="162"/>
      <c r="G1588" s="162"/>
      <c r="H1588" s="162"/>
      <c r="I1588" s="162"/>
      <c r="J1588" s="162"/>
      <c r="K1588" s="162"/>
      <c r="L1588" s="162"/>
      <c r="M1588" s="162"/>
      <c r="N1588" s="161"/>
      <c r="O1588" s="161"/>
      <c r="P1588" s="161"/>
      <c r="Q1588" s="161"/>
      <c r="R1588" s="162"/>
      <c r="S1588" s="162"/>
      <c r="T1588" s="162"/>
      <c r="U1588" s="162"/>
      <c r="V1588" s="162"/>
      <c r="W1588" s="162"/>
      <c r="X1588" s="162"/>
      <c r="Y1588" s="162"/>
      <c r="Z1588" s="151"/>
      <c r="AA1588" s="151"/>
      <c r="AB1588" s="151"/>
      <c r="AC1588" s="151"/>
      <c r="AD1588" s="151"/>
      <c r="AE1588" s="151"/>
      <c r="AF1588" s="151"/>
      <c r="AG1588" s="151" t="s">
        <v>327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 x14ac:dyDescent="0.2">
      <c r="A1589" s="183">
        <v>205</v>
      </c>
      <c r="B1589" s="184" t="s">
        <v>1994</v>
      </c>
      <c r="C1589" s="192" t="s">
        <v>1995</v>
      </c>
      <c r="D1589" s="185" t="s">
        <v>318</v>
      </c>
      <c r="E1589" s="186">
        <v>4</v>
      </c>
      <c r="F1589" s="187"/>
      <c r="G1589" s="188">
        <f>ROUND(E1589*F1589,2)</f>
        <v>0</v>
      </c>
      <c r="H1589" s="187"/>
      <c r="I1589" s="188">
        <f>ROUND(E1589*H1589,2)</f>
        <v>0</v>
      </c>
      <c r="J1589" s="187"/>
      <c r="K1589" s="188">
        <f>ROUND(E1589*J1589,2)</f>
        <v>0</v>
      </c>
      <c r="L1589" s="188">
        <v>21</v>
      </c>
      <c r="M1589" s="188">
        <f>G1589*(1+L1589/100)</f>
        <v>0</v>
      </c>
      <c r="N1589" s="186">
        <v>0</v>
      </c>
      <c r="O1589" s="186">
        <f>ROUND(E1589*N1589,2)</f>
        <v>0</v>
      </c>
      <c r="P1589" s="186">
        <v>0</v>
      </c>
      <c r="Q1589" s="186">
        <f>ROUND(E1589*P1589,2)</f>
        <v>0</v>
      </c>
      <c r="R1589" s="188"/>
      <c r="S1589" s="188" t="s">
        <v>403</v>
      </c>
      <c r="T1589" s="189" t="s">
        <v>987</v>
      </c>
      <c r="U1589" s="162">
        <v>0</v>
      </c>
      <c r="V1589" s="162">
        <f>ROUND(E1589*U1589,2)</f>
        <v>0</v>
      </c>
      <c r="W1589" s="162"/>
      <c r="X1589" s="162" t="s">
        <v>321</v>
      </c>
      <c r="Y1589" s="162" t="s">
        <v>322</v>
      </c>
      <c r="Z1589" s="151"/>
      <c r="AA1589" s="151"/>
      <c r="AB1589" s="151"/>
      <c r="AC1589" s="151"/>
      <c r="AD1589" s="151"/>
      <c r="AE1589" s="151"/>
      <c r="AF1589" s="151"/>
      <c r="AG1589" s="151" t="s">
        <v>323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2" x14ac:dyDescent="0.2">
      <c r="A1590" s="158"/>
      <c r="B1590" s="159"/>
      <c r="C1590" s="280" t="s">
        <v>1927</v>
      </c>
      <c r="D1590" s="281"/>
      <c r="E1590" s="281"/>
      <c r="F1590" s="281"/>
      <c r="G1590" s="281"/>
      <c r="H1590" s="162"/>
      <c r="I1590" s="162"/>
      <c r="J1590" s="162"/>
      <c r="K1590" s="162"/>
      <c r="L1590" s="162"/>
      <c r="M1590" s="162"/>
      <c r="N1590" s="161"/>
      <c r="O1590" s="161"/>
      <c r="P1590" s="161"/>
      <c r="Q1590" s="161"/>
      <c r="R1590" s="162"/>
      <c r="S1590" s="162"/>
      <c r="T1590" s="162"/>
      <c r="U1590" s="162"/>
      <c r="V1590" s="162"/>
      <c r="W1590" s="162"/>
      <c r="X1590" s="162"/>
      <c r="Y1590" s="162"/>
      <c r="Z1590" s="151"/>
      <c r="AA1590" s="151"/>
      <c r="AB1590" s="151"/>
      <c r="AC1590" s="151"/>
      <c r="AD1590" s="151"/>
      <c r="AE1590" s="151"/>
      <c r="AF1590" s="151"/>
      <c r="AG1590" s="151" t="s">
        <v>344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ht="22.5" outlineLevel="3" x14ac:dyDescent="0.2">
      <c r="A1591" s="158"/>
      <c r="B1591" s="159"/>
      <c r="C1591" s="282" t="s">
        <v>1928</v>
      </c>
      <c r="D1591" s="283"/>
      <c r="E1591" s="283"/>
      <c r="F1591" s="283"/>
      <c r="G1591" s="283"/>
      <c r="H1591" s="162"/>
      <c r="I1591" s="162"/>
      <c r="J1591" s="162"/>
      <c r="K1591" s="162"/>
      <c r="L1591" s="162"/>
      <c r="M1591" s="162"/>
      <c r="N1591" s="161"/>
      <c r="O1591" s="161"/>
      <c r="P1591" s="161"/>
      <c r="Q1591" s="161"/>
      <c r="R1591" s="162"/>
      <c r="S1591" s="162"/>
      <c r="T1591" s="162"/>
      <c r="U1591" s="162"/>
      <c r="V1591" s="162"/>
      <c r="W1591" s="162"/>
      <c r="X1591" s="162"/>
      <c r="Y1591" s="162"/>
      <c r="Z1591" s="151"/>
      <c r="AA1591" s="151"/>
      <c r="AB1591" s="151"/>
      <c r="AC1591" s="151"/>
      <c r="AD1591" s="151"/>
      <c r="AE1591" s="151"/>
      <c r="AF1591" s="151"/>
      <c r="AG1591" s="151" t="s">
        <v>344</v>
      </c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90" t="str">
        <f>C1591</f>
        <v>NEREZOVÁ SÍŤ BUDE OPLETENA NA NEREZOVÉ OBVODOVÉ LANO. LANO BUDE KOTVENO PŘÍMO DO BETONU POMOCÍ ŠROUBŮ S OKEM (M8)</v>
      </c>
      <c r="BB1591" s="151"/>
      <c r="BC1591" s="151"/>
      <c r="BD1591" s="151"/>
      <c r="BE1591" s="151"/>
      <c r="BF1591" s="151"/>
      <c r="BG1591" s="151"/>
      <c r="BH1591" s="151"/>
    </row>
    <row r="1592" spans="1:60" outlineLevel="3" x14ac:dyDescent="0.2">
      <c r="A1592" s="158"/>
      <c r="B1592" s="159"/>
      <c r="C1592" s="282" t="s">
        <v>1929</v>
      </c>
      <c r="D1592" s="283"/>
      <c r="E1592" s="283"/>
      <c r="F1592" s="283"/>
      <c r="G1592" s="283"/>
      <c r="H1592" s="162"/>
      <c r="I1592" s="162"/>
      <c r="J1592" s="162"/>
      <c r="K1592" s="162"/>
      <c r="L1592" s="162"/>
      <c r="M1592" s="162"/>
      <c r="N1592" s="161"/>
      <c r="O1592" s="161"/>
      <c r="P1592" s="161"/>
      <c r="Q1592" s="161"/>
      <c r="R1592" s="162"/>
      <c r="S1592" s="162"/>
      <c r="T1592" s="162"/>
      <c r="U1592" s="162"/>
      <c r="V1592" s="162"/>
      <c r="W1592" s="162"/>
      <c r="X1592" s="162"/>
      <c r="Y1592" s="162"/>
      <c r="Z1592" s="151"/>
      <c r="AA1592" s="151"/>
      <c r="AB1592" s="151"/>
      <c r="AC1592" s="151"/>
      <c r="AD1592" s="151"/>
      <c r="AE1592" s="151"/>
      <c r="AF1592" s="151"/>
      <c r="AG1592" s="151" t="s">
        <v>344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90" t="str">
        <f>C1592</f>
        <v>V DISTANCI 400 mm, KOTVENO POMOCÍ CHEM. KOTVY. V ROZÍCH UMÍSTĚNA ZÁVĚSNÁ MATICE (M10). PODROBNĚJI VIZ. TZ.</v>
      </c>
      <c r="BB1592" s="151"/>
      <c r="BC1592" s="151"/>
      <c r="BD1592" s="151"/>
      <c r="BE1592" s="151"/>
      <c r="BF1592" s="151"/>
      <c r="BG1592" s="151"/>
      <c r="BH1592" s="151"/>
    </row>
    <row r="1593" spans="1:60" outlineLevel="3" x14ac:dyDescent="0.2">
      <c r="A1593" s="158"/>
      <c r="B1593" s="159"/>
      <c r="C1593" s="282" t="s">
        <v>1930</v>
      </c>
      <c r="D1593" s="283"/>
      <c r="E1593" s="283"/>
      <c r="F1593" s="283"/>
      <c r="G1593" s="283"/>
      <c r="H1593" s="162"/>
      <c r="I1593" s="162"/>
      <c r="J1593" s="162"/>
      <c r="K1593" s="162"/>
      <c r="L1593" s="162"/>
      <c r="M1593" s="162"/>
      <c r="N1593" s="161"/>
      <c r="O1593" s="161"/>
      <c r="P1593" s="161"/>
      <c r="Q1593" s="161"/>
      <c r="R1593" s="162"/>
      <c r="S1593" s="162"/>
      <c r="T1593" s="162"/>
      <c r="U1593" s="162"/>
      <c r="V1593" s="162"/>
      <c r="W1593" s="162"/>
      <c r="X1593" s="162"/>
      <c r="Y1593" s="162"/>
      <c r="Z1593" s="151"/>
      <c r="AA1593" s="151"/>
      <c r="AB1593" s="151"/>
      <c r="AC1593" s="151"/>
      <c r="AD1593" s="151"/>
      <c r="AE1593" s="151"/>
      <c r="AF1593" s="151"/>
      <c r="AG1593" s="151" t="s">
        <v>344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3" x14ac:dyDescent="0.2">
      <c r="A1594" s="158"/>
      <c r="B1594" s="159"/>
      <c r="C1594" s="282" t="s">
        <v>859</v>
      </c>
      <c r="D1594" s="283"/>
      <c r="E1594" s="283"/>
      <c r="F1594" s="283"/>
      <c r="G1594" s="283"/>
      <c r="H1594" s="162"/>
      <c r="I1594" s="162"/>
      <c r="J1594" s="162"/>
      <c r="K1594" s="162"/>
      <c r="L1594" s="162"/>
      <c r="M1594" s="162"/>
      <c r="N1594" s="161"/>
      <c r="O1594" s="161"/>
      <c r="P1594" s="161"/>
      <c r="Q1594" s="161"/>
      <c r="R1594" s="162"/>
      <c r="S1594" s="162"/>
      <c r="T1594" s="162"/>
      <c r="U1594" s="162"/>
      <c r="V1594" s="162"/>
      <c r="W1594" s="162"/>
      <c r="X1594" s="162"/>
      <c r="Y1594" s="162"/>
      <c r="Z1594" s="151"/>
      <c r="AA1594" s="151"/>
      <c r="AB1594" s="151"/>
      <c r="AC1594" s="151"/>
      <c r="AD1594" s="151"/>
      <c r="AE1594" s="151"/>
      <c r="AF1594" s="151"/>
      <c r="AG1594" s="151" t="s">
        <v>344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2" x14ac:dyDescent="0.2">
      <c r="A1595" s="158"/>
      <c r="B1595" s="159"/>
      <c r="C1595" s="193" t="s">
        <v>1848</v>
      </c>
      <c r="D1595" s="164"/>
      <c r="E1595" s="165"/>
      <c r="F1595" s="162"/>
      <c r="G1595" s="162"/>
      <c r="H1595" s="162"/>
      <c r="I1595" s="162"/>
      <c r="J1595" s="162"/>
      <c r="K1595" s="162"/>
      <c r="L1595" s="162"/>
      <c r="M1595" s="162"/>
      <c r="N1595" s="161"/>
      <c r="O1595" s="161"/>
      <c r="P1595" s="161"/>
      <c r="Q1595" s="161"/>
      <c r="R1595" s="162"/>
      <c r="S1595" s="162"/>
      <c r="T1595" s="162"/>
      <c r="U1595" s="162"/>
      <c r="V1595" s="162"/>
      <c r="W1595" s="162"/>
      <c r="X1595" s="162"/>
      <c r="Y1595" s="162"/>
      <c r="Z1595" s="151"/>
      <c r="AA1595" s="151"/>
      <c r="AB1595" s="151"/>
      <c r="AC1595" s="151"/>
      <c r="AD1595" s="151"/>
      <c r="AE1595" s="151"/>
      <c r="AF1595" s="151"/>
      <c r="AG1595" s="151" t="s">
        <v>327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193" t="s">
        <v>1561</v>
      </c>
      <c r="D1596" s="164"/>
      <c r="E1596" s="165">
        <v>4</v>
      </c>
      <c r="F1596" s="162"/>
      <c r="G1596" s="162"/>
      <c r="H1596" s="162"/>
      <c r="I1596" s="162"/>
      <c r="J1596" s="162"/>
      <c r="K1596" s="162"/>
      <c r="L1596" s="162"/>
      <c r="M1596" s="162"/>
      <c r="N1596" s="161"/>
      <c r="O1596" s="161"/>
      <c r="P1596" s="161"/>
      <c r="Q1596" s="161"/>
      <c r="R1596" s="162"/>
      <c r="S1596" s="162"/>
      <c r="T1596" s="162"/>
      <c r="U1596" s="162"/>
      <c r="V1596" s="162"/>
      <c r="W1596" s="162"/>
      <c r="X1596" s="162"/>
      <c r="Y1596" s="162"/>
      <c r="Z1596" s="151"/>
      <c r="AA1596" s="151"/>
      <c r="AB1596" s="151"/>
      <c r="AC1596" s="151"/>
      <c r="AD1596" s="151"/>
      <c r="AE1596" s="151"/>
      <c r="AF1596" s="151"/>
      <c r="AG1596" s="151" t="s">
        <v>327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 x14ac:dyDescent="0.2">
      <c r="A1597" s="183">
        <v>206</v>
      </c>
      <c r="B1597" s="184" t="s">
        <v>1996</v>
      </c>
      <c r="C1597" s="192" t="s">
        <v>1997</v>
      </c>
      <c r="D1597" s="185" t="s">
        <v>318</v>
      </c>
      <c r="E1597" s="186">
        <v>2</v>
      </c>
      <c r="F1597" s="187"/>
      <c r="G1597" s="188">
        <f>ROUND(E1597*F1597,2)</f>
        <v>0</v>
      </c>
      <c r="H1597" s="187"/>
      <c r="I1597" s="188">
        <f>ROUND(E1597*H1597,2)</f>
        <v>0</v>
      </c>
      <c r="J1597" s="187"/>
      <c r="K1597" s="188">
        <f>ROUND(E1597*J1597,2)</f>
        <v>0</v>
      </c>
      <c r="L1597" s="188">
        <v>21</v>
      </c>
      <c r="M1597" s="188">
        <f>G1597*(1+L1597/100)</f>
        <v>0</v>
      </c>
      <c r="N1597" s="186">
        <v>0</v>
      </c>
      <c r="O1597" s="186">
        <f>ROUND(E1597*N1597,2)</f>
        <v>0</v>
      </c>
      <c r="P1597" s="186">
        <v>0</v>
      </c>
      <c r="Q1597" s="186">
        <f>ROUND(E1597*P1597,2)</f>
        <v>0</v>
      </c>
      <c r="R1597" s="188"/>
      <c r="S1597" s="188" t="s">
        <v>403</v>
      </c>
      <c r="T1597" s="189" t="s">
        <v>987</v>
      </c>
      <c r="U1597" s="162">
        <v>0</v>
      </c>
      <c r="V1597" s="162">
        <f>ROUND(E1597*U1597,2)</f>
        <v>0</v>
      </c>
      <c r="W1597" s="162"/>
      <c r="X1597" s="162" t="s">
        <v>321</v>
      </c>
      <c r="Y1597" s="162" t="s">
        <v>322</v>
      </c>
      <c r="Z1597" s="151"/>
      <c r="AA1597" s="151"/>
      <c r="AB1597" s="151"/>
      <c r="AC1597" s="151"/>
      <c r="AD1597" s="151"/>
      <c r="AE1597" s="151"/>
      <c r="AF1597" s="151"/>
      <c r="AG1597" s="151" t="s">
        <v>323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2" x14ac:dyDescent="0.2">
      <c r="A1598" s="158"/>
      <c r="B1598" s="159"/>
      <c r="C1598" s="280" t="s">
        <v>1927</v>
      </c>
      <c r="D1598" s="281"/>
      <c r="E1598" s="281"/>
      <c r="F1598" s="281"/>
      <c r="G1598" s="281"/>
      <c r="H1598" s="162"/>
      <c r="I1598" s="162"/>
      <c r="J1598" s="162"/>
      <c r="K1598" s="162"/>
      <c r="L1598" s="162"/>
      <c r="M1598" s="162"/>
      <c r="N1598" s="161"/>
      <c r="O1598" s="161"/>
      <c r="P1598" s="161"/>
      <c r="Q1598" s="161"/>
      <c r="R1598" s="162"/>
      <c r="S1598" s="162"/>
      <c r="T1598" s="162"/>
      <c r="U1598" s="162"/>
      <c r="V1598" s="162"/>
      <c r="W1598" s="162"/>
      <c r="X1598" s="162"/>
      <c r="Y1598" s="162"/>
      <c r="Z1598" s="151"/>
      <c r="AA1598" s="151"/>
      <c r="AB1598" s="151"/>
      <c r="AC1598" s="151"/>
      <c r="AD1598" s="151"/>
      <c r="AE1598" s="151"/>
      <c r="AF1598" s="151"/>
      <c r="AG1598" s="151" t="s">
        <v>344</v>
      </c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ht="22.5" outlineLevel="3" x14ac:dyDescent="0.2">
      <c r="A1599" s="158"/>
      <c r="B1599" s="159"/>
      <c r="C1599" s="282" t="s">
        <v>1928</v>
      </c>
      <c r="D1599" s="283"/>
      <c r="E1599" s="283"/>
      <c r="F1599" s="283"/>
      <c r="G1599" s="283"/>
      <c r="H1599" s="162"/>
      <c r="I1599" s="162"/>
      <c r="J1599" s="162"/>
      <c r="K1599" s="162"/>
      <c r="L1599" s="162"/>
      <c r="M1599" s="162"/>
      <c r="N1599" s="161"/>
      <c r="O1599" s="161"/>
      <c r="P1599" s="161"/>
      <c r="Q1599" s="161"/>
      <c r="R1599" s="162"/>
      <c r="S1599" s="162"/>
      <c r="T1599" s="162"/>
      <c r="U1599" s="162"/>
      <c r="V1599" s="162"/>
      <c r="W1599" s="162"/>
      <c r="X1599" s="162"/>
      <c r="Y1599" s="162"/>
      <c r="Z1599" s="151"/>
      <c r="AA1599" s="151"/>
      <c r="AB1599" s="151"/>
      <c r="AC1599" s="151"/>
      <c r="AD1599" s="151"/>
      <c r="AE1599" s="151"/>
      <c r="AF1599" s="151"/>
      <c r="AG1599" s="151" t="s">
        <v>344</v>
      </c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90" t="str">
        <f>C1599</f>
        <v>NEREZOVÁ SÍŤ BUDE OPLETENA NA NEREZOVÉ OBVODOVÉ LANO. LANO BUDE KOTVENO PŘÍMO DO BETONU POMOCÍ ŠROUBŮ S OKEM (M8)</v>
      </c>
      <c r="BB1599" s="151"/>
      <c r="BC1599" s="151"/>
      <c r="BD1599" s="151"/>
      <c r="BE1599" s="151"/>
      <c r="BF1599" s="151"/>
      <c r="BG1599" s="151"/>
      <c r="BH1599" s="151"/>
    </row>
    <row r="1600" spans="1:60" outlineLevel="3" x14ac:dyDescent="0.2">
      <c r="A1600" s="158"/>
      <c r="B1600" s="159"/>
      <c r="C1600" s="282" t="s">
        <v>1929</v>
      </c>
      <c r="D1600" s="283"/>
      <c r="E1600" s="283"/>
      <c r="F1600" s="283"/>
      <c r="G1600" s="283"/>
      <c r="H1600" s="162"/>
      <c r="I1600" s="162"/>
      <c r="J1600" s="162"/>
      <c r="K1600" s="162"/>
      <c r="L1600" s="162"/>
      <c r="M1600" s="162"/>
      <c r="N1600" s="161"/>
      <c r="O1600" s="161"/>
      <c r="P1600" s="161"/>
      <c r="Q1600" s="161"/>
      <c r="R1600" s="162"/>
      <c r="S1600" s="162"/>
      <c r="T1600" s="162"/>
      <c r="U1600" s="162"/>
      <c r="V1600" s="162"/>
      <c r="W1600" s="162"/>
      <c r="X1600" s="162"/>
      <c r="Y1600" s="162"/>
      <c r="Z1600" s="151"/>
      <c r="AA1600" s="151"/>
      <c r="AB1600" s="151"/>
      <c r="AC1600" s="151"/>
      <c r="AD1600" s="151"/>
      <c r="AE1600" s="151"/>
      <c r="AF1600" s="151"/>
      <c r="AG1600" s="151" t="s">
        <v>344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90" t="str">
        <f>C1600</f>
        <v>V DISTANCI 400 mm, KOTVENO POMOCÍ CHEM. KOTVY. V ROZÍCH UMÍSTĚNA ZÁVĚSNÁ MATICE (M10). PODROBNĚJI VIZ. TZ.</v>
      </c>
      <c r="BB1600" s="151"/>
      <c r="BC1600" s="151"/>
      <c r="BD1600" s="151"/>
      <c r="BE1600" s="151"/>
      <c r="BF1600" s="151"/>
      <c r="BG1600" s="151"/>
      <c r="BH1600" s="151"/>
    </row>
    <row r="1601" spans="1:60" outlineLevel="3" x14ac:dyDescent="0.2">
      <c r="A1601" s="158"/>
      <c r="B1601" s="159"/>
      <c r="C1601" s="282" t="s">
        <v>1930</v>
      </c>
      <c r="D1601" s="283"/>
      <c r="E1601" s="283"/>
      <c r="F1601" s="283"/>
      <c r="G1601" s="283"/>
      <c r="H1601" s="162"/>
      <c r="I1601" s="162"/>
      <c r="J1601" s="162"/>
      <c r="K1601" s="162"/>
      <c r="L1601" s="162"/>
      <c r="M1601" s="162"/>
      <c r="N1601" s="161"/>
      <c r="O1601" s="161"/>
      <c r="P1601" s="161"/>
      <c r="Q1601" s="161"/>
      <c r="R1601" s="162"/>
      <c r="S1601" s="162"/>
      <c r="T1601" s="162"/>
      <c r="U1601" s="162"/>
      <c r="V1601" s="162"/>
      <c r="W1601" s="162"/>
      <c r="X1601" s="162"/>
      <c r="Y1601" s="162"/>
      <c r="Z1601" s="151"/>
      <c r="AA1601" s="151"/>
      <c r="AB1601" s="151"/>
      <c r="AC1601" s="151"/>
      <c r="AD1601" s="151"/>
      <c r="AE1601" s="151"/>
      <c r="AF1601" s="151"/>
      <c r="AG1601" s="151" t="s">
        <v>344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3" x14ac:dyDescent="0.2">
      <c r="A1602" s="158"/>
      <c r="B1602" s="159"/>
      <c r="C1602" s="282" t="s">
        <v>859</v>
      </c>
      <c r="D1602" s="283"/>
      <c r="E1602" s="283"/>
      <c r="F1602" s="283"/>
      <c r="G1602" s="283"/>
      <c r="H1602" s="162"/>
      <c r="I1602" s="162"/>
      <c r="J1602" s="162"/>
      <c r="K1602" s="162"/>
      <c r="L1602" s="162"/>
      <c r="M1602" s="162"/>
      <c r="N1602" s="161"/>
      <c r="O1602" s="161"/>
      <c r="P1602" s="161"/>
      <c r="Q1602" s="161"/>
      <c r="R1602" s="162"/>
      <c r="S1602" s="162"/>
      <c r="T1602" s="162"/>
      <c r="U1602" s="162"/>
      <c r="V1602" s="162"/>
      <c r="W1602" s="162"/>
      <c r="X1602" s="162"/>
      <c r="Y1602" s="162"/>
      <c r="Z1602" s="151"/>
      <c r="AA1602" s="151"/>
      <c r="AB1602" s="151"/>
      <c r="AC1602" s="151"/>
      <c r="AD1602" s="151"/>
      <c r="AE1602" s="151"/>
      <c r="AF1602" s="151"/>
      <c r="AG1602" s="151" t="s">
        <v>344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2" x14ac:dyDescent="0.2">
      <c r="A1603" s="158"/>
      <c r="B1603" s="159"/>
      <c r="C1603" s="193" t="s">
        <v>1848</v>
      </c>
      <c r="D1603" s="164"/>
      <c r="E1603" s="165"/>
      <c r="F1603" s="162"/>
      <c r="G1603" s="162"/>
      <c r="H1603" s="162"/>
      <c r="I1603" s="162"/>
      <c r="J1603" s="162"/>
      <c r="K1603" s="162"/>
      <c r="L1603" s="162"/>
      <c r="M1603" s="162"/>
      <c r="N1603" s="161"/>
      <c r="O1603" s="161"/>
      <c r="P1603" s="161"/>
      <c r="Q1603" s="161"/>
      <c r="R1603" s="162"/>
      <c r="S1603" s="162"/>
      <c r="T1603" s="162"/>
      <c r="U1603" s="162"/>
      <c r="V1603" s="162"/>
      <c r="W1603" s="162"/>
      <c r="X1603" s="162"/>
      <c r="Y1603" s="162"/>
      <c r="Z1603" s="151"/>
      <c r="AA1603" s="151"/>
      <c r="AB1603" s="151"/>
      <c r="AC1603" s="151"/>
      <c r="AD1603" s="151"/>
      <c r="AE1603" s="151"/>
      <c r="AF1603" s="151"/>
      <c r="AG1603" s="151" t="s">
        <v>327</v>
      </c>
      <c r="AH1603" s="151">
        <v>0</v>
      </c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193" t="s">
        <v>1295</v>
      </c>
      <c r="D1604" s="164"/>
      <c r="E1604" s="165">
        <v>2</v>
      </c>
      <c r="F1604" s="162"/>
      <c r="G1604" s="162"/>
      <c r="H1604" s="162"/>
      <c r="I1604" s="162"/>
      <c r="J1604" s="162"/>
      <c r="K1604" s="162"/>
      <c r="L1604" s="162"/>
      <c r="M1604" s="162"/>
      <c r="N1604" s="161"/>
      <c r="O1604" s="161"/>
      <c r="P1604" s="161"/>
      <c r="Q1604" s="161"/>
      <c r="R1604" s="162"/>
      <c r="S1604" s="162"/>
      <c r="T1604" s="162"/>
      <c r="U1604" s="162"/>
      <c r="V1604" s="162"/>
      <c r="W1604" s="162"/>
      <c r="X1604" s="162"/>
      <c r="Y1604" s="162"/>
      <c r="Z1604" s="151"/>
      <c r="AA1604" s="151"/>
      <c r="AB1604" s="151"/>
      <c r="AC1604" s="151"/>
      <c r="AD1604" s="151"/>
      <c r="AE1604" s="151"/>
      <c r="AF1604" s="151"/>
      <c r="AG1604" s="151" t="s">
        <v>327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 x14ac:dyDescent="0.2">
      <c r="A1605" s="183">
        <v>207</v>
      </c>
      <c r="B1605" s="184" t="s">
        <v>1998</v>
      </c>
      <c r="C1605" s="192" t="s">
        <v>1999</v>
      </c>
      <c r="D1605" s="185" t="s">
        <v>318</v>
      </c>
      <c r="E1605" s="186">
        <v>4</v>
      </c>
      <c r="F1605" s="187"/>
      <c r="G1605" s="188">
        <f>ROUND(E1605*F1605,2)</f>
        <v>0</v>
      </c>
      <c r="H1605" s="187"/>
      <c r="I1605" s="188">
        <f>ROUND(E1605*H1605,2)</f>
        <v>0</v>
      </c>
      <c r="J1605" s="187"/>
      <c r="K1605" s="188">
        <f>ROUND(E1605*J1605,2)</f>
        <v>0</v>
      </c>
      <c r="L1605" s="188">
        <v>21</v>
      </c>
      <c r="M1605" s="188">
        <f>G1605*(1+L1605/100)</f>
        <v>0</v>
      </c>
      <c r="N1605" s="186">
        <v>0</v>
      </c>
      <c r="O1605" s="186">
        <f>ROUND(E1605*N1605,2)</f>
        <v>0</v>
      </c>
      <c r="P1605" s="186">
        <v>0</v>
      </c>
      <c r="Q1605" s="186">
        <f>ROUND(E1605*P1605,2)</f>
        <v>0</v>
      </c>
      <c r="R1605" s="188"/>
      <c r="S1605" s="188" t="s">
        <v>403</v>
      </c>
      <c r="T1605" s="189" t="s">
        <v>987</v>
      </c>
      <c r="U1605" s="162">
        <v>0</v>
      </c>
      <c r="V1605" s="162">
        <f>ROUND(E1605*U1605,2)</f>
        <v>0</v>
      </c>
      <c r="W1605" s="162"/>
      <c r="X1605" s="162" t="s">
        <v>321</v>
      </c>
      <c r="Y1605" s="162" t="s">
        <v>322</v>
      </c>
      <c r="Z1605" s="151"/>
      <c r="AA1605" s="151"/>
      <c r="AB1605" s="151"/>
      <c r="AC1605" s="151"/>
      <c r="AD1605" s="151"/>
      <c r="AE1605" s="151"/>
      <c r="AF1605" s="151"/>
      <c r="AG1605" s="151" t="s">
        <v>323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2" x14ac:dyDescent="0.2">
      <c r="A1606" s="158"/>
      <c r="B1606" s="159"/>
      <c r="C1606" s="280" t="s">
        <v>1927</v>
      </c>
      <c r="D1606" s="281"/>
      <c r="E1606" s="281"/>
      <c r="F1606" s="281"/>
      <c r="G1606" s="281"/>
      <c r="H1606" s="162"/>
      <c r="I1606" s="162"/>
      <c r="J1606" s="162"/>
      <c r="K1606" s="162"/>
      <c r="L1606" s="162"/>
      <c r="M1606" s="162"/>
      <c r="N1606" s="161"/>
      <c r="O1606" s="161"/>
      <c r="P1606" s="161"/>
      <c r="Q1606" s="161"/>
      <c r="R1606" s="162"/>
      <c r="S1606" s="162"/>
      <c r="T1606" s="162"/>
      <c r="U1606" s="162"/>
      <c r="V1606" s="162"/>
      <c r="W1606" s="162"/>
      <c r="X1606" s="162"/>
      <c r="Y1606" s="162"/>
      <c r="Z1606" s="151"/>
      <c r="AA1606" s="151"/>
      <c r="AB1606" s="151"/>
      <c r="AC1606" s="151"/>
      <c r="AD1606" s="151"/>
      <c r="AE1606" s="151"/>
      <c r="AF1606" s="151"/>
      <c r="AG1606" s="151" t="s">
        <v>344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ht="22.5" outlineLevel="3" x14ac:dyDescent="0.2">
      <c r="A1607" s="158"/>
      <c r="B1607" s="159"/>
      <c r="C1607" s="282" t="s">
        <v>1928</v>
      </c>
      <c r="D1607" s="283"/>
      <c r="E1607" s="283"/>
      <c r="F1607" s="283"/>
      <c r="G1607" s="283"/>
      <c r="H1607" s="162"/>
      <c r="I1607" s="162"/>
      <c r="J1607" s="162"/>
      <c r="K1607" s="162"/>
      <c r="L1607" s="162"/>
      <c r="M1607" s="162"/>
      <c r="N1607" s="161"/>
      <c r="O1607" s="161"/>
      <c r="P1607" s="161"/>
      <c r="Q1607" s="161"/>
      <c r="R1607" s="162"/>
      <c r="S1607" s="162"/>
      <c r="T1607" s="162"/>
      <c r="U1607" s="162"/>
      <c r="V1607" s="162"/>
      <c r="W1607" s="162"/>
      <c r="X1607" s="162"/>
      <c r="Y1607" s="162"/>
      <c r="Z1607" s="151"/>
      <c r="AA1607" s="151"/>
      <c r="AB1607" s="151"/>
      <c r="AC1607" s="151"/>
      <c r="AD1607" s="151"/>
      <c r="AE1607" s="151"/>
      <c r="AF1607" s="151"/>
      <c r="AG1607" s="151" t="s">
        <v>344</v>
      </c>
      <c r="AH1607" s="151"/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90" t="str">
        <f>C1607</f>
        <v>NEREZOVÁ SÍŤ BUDE OPLETENA NA NEREZOVÉ OBVODOVÉ LANO. LANO BUDE KOTVENO PŘÍMO DO BETONU POMOCÍ ŠROUBŮ S OKEM (M8)</v>
      </c>
      <c r="BB1607" s="151"/>
      <c r="BC1607" s="151"/>
      <c r="BD1607" s="151"/>
      <c r="BE1607" s="151"/>
      <c r="BF1607" s="151"/>
      <c r="BG1607" s="151"/>
      <c r="BH1607" s="151"/>
    </row>
    <row r="1608" spans="1:60" outlineLevel="3" x14ac:dyDescent="0.2">
      <c r="A1608" s="158"/>
      <c r="B1608" s="159"/>
      <c r="C1608" s="282" t="s">
        <v>1929</v>
      </c>
      <c r="D1608" s="283"/>
      <c r="E1608" s="283"/>
      <c r="F1608" s="283"/>
      <c r="G1608" s="283"/>
      <c r="H1608" s="162"/>
      <c r="I1608" s="162"/>
      <c r="J1608" s="162"/>
      <c r="K1608" s="162"/>
      <c r="L1608" s="162"/>
      <c r="M1608" s="162"/>
      <c r="N1608" s="161"/>
      <c r="O1608" s="161"/>
      <c r="P1608" s="161"/>
      <c r="Q1608" s="161"/>
      <c r="R1608" s="162"/>
      <c r="S1608" s="162"/>
      <c r="T1608" s="162"/>
      <c r="U1608" s="162"/>
      <c r="V1608" s="162"/>
      <c r="W1608" s="162"/>
      <c r="X1608" s="162"/>
      <c r="Y1608" s="162"/>
      <c r="Z1608" s="151"/>
      <c r="AA1608" s="151"/>
      <c r="AB1608" s="151"/>
      <c r="AC1608" s="151"/>
      <c r="AD1608" s="151"/>
      <c r="AE1608" s="151"/>
      <c r="AF1608" s="151"/>
      <c r="AG1608" s="151" t="s">
        <v>344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90" t="str">
        <f>C1608</f>
        <v>V DISTANCI 400 mm, KOTVENO POMOCÍ CHEM. KOTVY. V ROZÍCH UMÍSTĚNA ZÁVĚSNÁ MATICE (M10). PODROBNĚJI VIZ. TZ.</v>
      </c>
      <c r="BB1608" s="151"/>
      <c r="BC1608" s="151"/>
      <c r="BD1608" s="151"/>
      <c r="BE1608" s="151"/>
      <c r="BF1608" s="151"/>
      <c r="BG1608" s="151"/>
      <c r="BH1608" s="151"/>
    </row>
    <row r="1609" spans="1:60" outlineLevel="3" x14ac:dyDescent="0.2">
      <c r="A1609" s="158"/>
      <c r="B1609" s="159"/>
      <c r="C1609" s="282" t="s">
        <v>1930</v>
      </c>
      <c r="D1609" s="283"/>
      <c r="E1609" s="283"/>
      <c r="F1609" s="283"/>
      <c r="G1609" s="283"/>
      <c r="H1609" s="162"/>
      <c r="I1609" s="162"/>
      <c r="J1609" s="162"/>
      <c r="K1609" s="162"/>
      <c r="L1609" s="162"/>
      <c r="M1609" s="162"/>
      <c r="N1609" s="161"/>
      <c r="O1609" s="161"/>
      <c r="P1609" s="161"/>
      <c r="Q1609" s="161"/>
      <c r="R1609" s="162"/>
      <c r="S1609" s="162"/>
      <c r="T1609" s="162"/>
      <c r="U1609" s="162"/>
      <c r="V1609" s="162"/>
      <c r="W1609" s="162"/>
      <c r="X1609" s="162"/>
      <c r="Y1609" s="162"/>
      <c r="Z1609" s="151"/>
      <c r="AA1609" s="151"/>
      <c r="AB1609" s="151"/>
      <c r="AC1609" s="151"/>
      <c r="AD1609" s="151"/>
      <c r="AE1609" s="151"/>
      <c r="AF1609" s="151"/>
      <c r="AG1609" s="151" t="s">
        <v>344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3" x14ac:dyDescent="0.2">
      <c r="A1610" s="158"/>
      <c r="B1610" s="159"/>
      <c r="C1610" s="282" t="s">
        <v>859</v>
      </c>
      <c r="D1610" s="283"/>
      <c r="E1610" s="283"/>
      <c r="F1610" s="283"/>
      <c r="G1610" s="283"/>
      <c r="H1610" s="162"/>
      <c r="I1610" s="162"/>
      <c r="J1610" s="162"/>
      <c r="K1610" s="162"/>
      <c r="L1610" s="162"/>
      <c r="M1610" s="162"/>
      <c r="N1610" s="161"/>
      <c r="O1610" s="161"/>
      <c r="P1610" s="161"/>
      <c r="Q1610" s="161"/>
      <c r="R1610" s="162"/>
      <c r="S1610" s="162"/>
      <c r="T1610" s="162"/>
      <c r="U1610" s="162"/>
      <c r="V1610" s="162"/>
      <c r="W1610" s="162"/>
      <c r="X1610" s="162"/>
      <c r="Y1610" s="162"/>
      <c r="Z1610" s="151"/>
      <c r="AA1610" s="151"/>
      <c r="AB1610" s="151"/>
      <c r="AC1610" s="151"/>
      <c r="AD1610" s="151"/>
      <c r="AE1610" s="151"/>
      <c r="AF1610" s="151"/>
      <c r="AG1610" s="151" t="s">
        <v>344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2" x14ac:dyDescent="0.2">
      <c r="A1611" s="158"/>
      <c r="B1611" s="159"/>
      <c r="C1611" s="193" t="s">
        <v>1848</v>
      </c>
      <c r="D1611" s="164"/>
      <c r="E1611" s="165"/>
      <c r="F1611" s="162"/>
      <c r="G1611" s="162"/>
      <c r="H1611" s="162"/>
      <c r="I1611" s="162"/>
      <c r="J1611" s="162"/>
      <c r="K1611" s="162"/>
      <c r="L1611" s="162"/>
      <c r="M1611" s="162"/>
      <c r="N1611" s="161"/>
      <c r="O1611" s="161"/>
      <c r="P1611" s="161"/>
      <c r="Q1611" s="161"/>
      <c r="R1611" s="162"/>
      <c r="S1611" s="162"/>
      <c r="T1611" s="162"/>
      <c r="U1611" s="162"/>
      <c r="V1611" s="162"/>
      <c r="W1611" s="162"/>
      <c r="X1611" s="162"/>
      <c r="Y1611" s="162"/>
      <c r="Z1611" s="151"/>
      <c r="AA1611" s="151"/>
      <c r="AB1611" s="151"/>
      <c r="AC1611" s="151"/>
      <c r="AD1611" s="151"/>
      <c r="AE1611" s="151"/>
      <c r="AF1611" s="151"/>
      <c r="AG1611" s="151" t="s">
        <v>327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193" t="s">
        <v>1561</v>
      </c>
      <c r="D1612" s="164"/>
      <c r="E1612" s="165">
        <v>4</v>
      </c>
      <c r="F1612" s="162"/>
      <c r="G1612" s="162"/>
      <c r="H1612" s="162"/>
      <c r="I1612" s="162"/>
      <c r="J1612" s="162"/>
      <c r="K1612" s="162"/>
      <c r="L1612" s="162"/>
      <c r="M1612" s="162"/>
      <c r="N1612" s="161"/>
      <c r="O1612" s="161"/>
      <c r="P1612" s="161"/>
      <c r="Q1612" s="161"/>
      <c r="R1612" s="162"/>
      <c r="S1612" s="162"/>
      <c r="T1612" s="162"/>
      <c r="U1612" s="162"/>
      <c r="V1612" s="162"/>
      <c r="W1612" s="162"/>
      <c r="X1612" s="162"/>
      <c r="Y1612" s="162"/>
      <c r="Z1612" s="151"/>
      <c r="AA1612" s="151"/>
      <c r="AB1612" s="151"/>
      <c r="AC1612" s="151"/>
      <c r="AD1612" s="151"/>
      <c r="AE1612" s="151"/>
      <c r="AF1612" s="151"/>
      <c r="AG1612" s="151" t="s">
        <v>327</v>
      </c>
      <c r="AH1612" s="151">
        <v>0</v>
      </c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 x14ac:dyDescent="0.2">
      <c r="A1613" s="183">
        <v>208</v>
      </c>
      <c r="B1613" s="184" t="s">
        <v>2000</v>
      </c>
      <c r="C1613" s="192" t="s">
        <v>2001</v>
      </c>
      <c r="D1613" s="185" t="s">
        <v>318</v>
      </c>
      <c r="E1613" s="186">
        <v>4</v>
      </c>
      <c r="F1613" s="187"/>
      <c r="G1613" s="188">
        <f>ROUND(E1613*F1613,2)</f>
        <v>0</v>
      </c>
      <c r="H1613" s="187"/>
      <c r="I1613" s="188">
        <f>ROUND(E1613*H1613,2)</f>
        <v>0</v>
      </c>
      <c r="J1613" s="187"/>
      <c r="K1613" s="188">
        <f>ROUND(E1613*J1613,2)</f>
        <v>0</v>
      </c>
      <c r="L1613" s="188">
        <v>21</v>
      </c>
      <c r="M1613" s="188">
        <f>G1613*(1+L1613/100)</f>
        <v>0</v>
      </c>
      <c r="N1613" s="186">
        <v>0</v>
      </c>
      <c r="O1613" s="186">
        <f>ROUND(E1613*N1613,2)</f>
        <v>0</v>
      </c>
      <c r="P1613" s="186">
        <v>0</v>
      </c>
      <c r="Q1613" s="186">
        <f>ROUND(E1613*P1613,2)</f>
        <v>0</v>
      </c>
      <c r="R1613" s="188"/>
      <c r="S1613" s="188" t="s">
        <v>403</v>
      </c>
      <c r="T1613" s="189" t="s">
        <v>987</v>
      </c>
      <c r="U1613" s="162">
        <v>0</v>
      </c>
      <c r="V1613" s="162">
        <f>ROUND(E1613*U1613,2)</f>
        <v>0</v>
      </c>
      <c r="W1613" s="162"/>
      <c r="X1613" s="162" t="s">
        <v>321</v>
      </c>
      <c r="Y1613" s="162" t="s">
        <v>322</v>
      </c>
      <c r="Z1613" s="151"/>
      <c r="AA1613" s="151"/>
      <c r="AB1613" s="151"/>
      <c r="AC1613" s="151"/>
      <c r="AD1613" s="151"/>
      <c r="AE1613" s="151"/>
      <c r="AF1613" s="151"/>
      <c r="AG1613" s="151" t="s">
        <v>323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2" x14ac:dyDescent="0.2">
      <c r="A1614" s="158"/>
      <c r="B1614" s="159"/>
      <c r="C1614" s="280" t="s">
        <v>1927</v>
      </c>
      <c r="D1614" s="281"/>
      <c r="E1614" s="281"/>
      <c r="F1614" s="281"/>
      <c r="G1614" s="281"/>
      <c r="H1614" s="162"/>
      <c r="I1614" s="162"/>
      <c r="J1614" s="162"/>
      <c r="K1614" s="162"/>
      <c r="L1614" s="162"/>
      <c r="M1614" s="162"/>
      <c r="N1614" s="161"/>
      <c r="O1614" s="161"/>
      <c r="P1614" s="161"/>
      <c r="Q1614" s="161"/>
      <c r="R1614" s="162"/>
      <c r="S1614" s="162"/>
      <c r="T1614" s="162"/>
      <c r="U1614" s="162"/>
      <c r="V1614" s="162"/>
      <c r="W1614" s="162"/>
      <c r="X1614" s="162"/>
      <c r="Y1614" s="162"/>
      <c r="Z1614" s="151"/>
      <c r="AA1614" s="151"/>
      <c r="AB1614" s="151"/>
      <c r="AC1614" s="151"/>
      <c r="AD1614" s="151"/>
      <c r="AE1614" s="151"/>
      <c r="AF1614" s="151"/>
      <c r="AG1614" s="151" t="s">
        <v>344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ht="22.5" outlineLevel="3" x14ac:dyDescent="0.2">
      <c r="A1615" s="158"/>
      <c r="B1615" s="159"/>
      <c r="C1615" s="282" t="s">
        <v>1928</v>
      </c>
      <c r="D1615" s="283"/>
      <c r="E1615" s="283"/>
      <c r="F1615" s="283"/>
      <c r="G1615" s="283"/>
      <c r="H1615" s="162"/>
      <c r="I1615" s="162"/>
      <c r="J1615" s="162"/>
      <c r="K1615" s="162"/>
      <c r="L1615" s="162"/>
      <c r="M1615" s="162"/>
      <c r="N1615" s="161"/>
      <c r="O1615" s="161"/>
      <c r="P1615" s="161"/>
      <c r="Q1615" s="161"/>
      <c r="R1615" s="162"/>
      <c r="S1615" s="162"/>
      <c r="T1615" s="162"/>
      <c r="U1615" s="162"/>
      <c r="V1615" s="162"/>
      <c r="W1615" s="162"/>
      <c r="X1615" s="162"/>
      <c r="Y1615" s="162"/>
      <c r="Z1615" s="151"/>
      <c r="AA1615" s="151"/>
      <c r="AB1615" s="151"/>
      <c r="AC1615" s="151"/>
      <c r="AD1615" s="151"/>
      <c r="AE1615" s="151"/>
      <c r="AF1615" s="151"/>
      <c r="AG1615" s="151" t="s">
        <v>344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90" t="str">
        <f>C1615</f>
        <v>NEREZOVÁ SÍŤ BUDE OPLETENA NA NEREZOVÉ OBVODOVÉ LANO. LANO BUDE KOTVENO PŘÍMO DO BETONU POMOCÍ ŠROUBŮ S OKEM (M8)</v>
      </c>
      <c r="BB1615" s="151"/>
      <c r="BC1615" s="151"/>
      <c r="BD1615" s="151"/>
      <c r="BE1615" s="151"/>
      <c r="BF1615" s="151"/>
      <c r="BG1615" s="151"/>
      <c r="BH1615" s="151"/>
    </row>
    <row r="1616" spans="1:60" outlineLevel="3" x14ac:dyDescent="0.2">
      <c r="A1616" s="158"/>
      <c r="B1616" s="159"/>
      <c r="C1616" s="282" t="s">
        <v>1929</v>
      </c>
      <c r="D1616" s="283"/>
      <c r="E1616" s="283"/>
      <c r="F1616" s="283"/>
      <c r="G1616" s="283"/>
      <c r="H1616" s="162"/>
      <c r="I1616" s="162"/>
      <c r="J1616" s="162"/>
      <c r="K1616" s="162"/>
      <c r="L1616" s="162"/>
      <c r="M1616" s="162"/>
      <c r="N1616" s="161"/>
      <c r="O1616" s="161"/>
      <c r="P1616" s="161"/>
      <c r="Q1616" s="161"/>
      <c r="R1616" s="162"/>
      <c r="S1616" s="162"/>
      <c r="T1616" s="162"/>
      <c r="U1616" s="162"/>
      <c r="V1616" s="162"/>
      <c r="W1616" s="162"/>
      <c r="X1616" s="162"/>
      <c r="Y1616" s="162"/>
      <c r="Z1616" s="151"/>
      <c r="AA1616" s="151"/>
      <c r="AB1616" s="151"/>
      <c r="AC1616" s="151"/>
      <c r="AD1616" s="151"/>
      <c r="AE1616" s="151"/>
      <c r="AF1616" s="151"/>
      <c r="AG1616" s="151" t="s">
        <v>344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90" t="str">
        <f>C1616</f>
        <v>V DISTANCI 400 mm, KOTVENO POMOCÍ CHEM. KOTVY. V ROZÍCH UMÍSTĚNA ZÁVĚSNÁ MATICE (M10). PODROBNĚJI VIZ. TZ.</v>
      </c>
      <c r="BB1616" s="151"/>
      <c r="BC1616" s="151"/>
      <c r="BD1616" s="151"/>
      <c r="BE1616" s="151"/>
      <c r="BF1616" s="151"/>
      <c r="BG1616" s="151"/>
      <c r="BH1616" s="151"/>
    </row>
    <row r="1617" spans="1:60" outlineLevel="3" x14ac:dyDescent="0.2">
      <c r="A1617" s="158"/>
      <c r="B1617" s="159"/>
      <c r="C1617" s="282" t="s">
        <v>1930</v>
      </c>
      <c r="D1617" s="283"/>
      <c r="E1617" s="283"/>
      <c r="F1617" s="283"/>
      <c r="G1617" s="283"/>
      <c r="H1617" s="162"/>
      <c r="I1617" s="162"/>
      <c r="J1617" s="162"/>
      <c r="K1617" s="162"/>
      <c r="L1617" s="162"/>
      <c r="M1617" s="162"/>
      <c r="N1617" s="161"/>
      <c r="O1617" s="161"/>
      <c r="P1617" s="161"/>
      <c r="Q1617" s="161"/>
      <c r="R1617" s="162"/>
      <c r="S1617" s="162"/>
      <c r="T1617" s="162"/>
      <c r="U1617" s="162"/>
      <c r="V1617" s="162"/>
      <c r="W1617" s="162"/>
      <c r="X1617" s="162"/>
      <c r="Y1617" s="162"/>
      <c r="Z1617" s="151"/>
      <c r="AA1617" s="151"/>
      <c r="AB1617" s="151"/>
      <c r="AC1617" s="151"/>
      <c r="AD1617" s="151"/>
      <c r="AE1617" s="151"/>
      <c r="AF1617" s="151"/>
      <c r="AG1617" s="151" t="s">
        <v>344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3" x14ac:dyDescent="0.2">
      <c r="A1618" s="158"/>
      <c r="B1618" s="159"/>
      <c r="C1618" s="282" t="s">
        <v>859</v>
      </c>
      <c r="D1618" s="283"/>
      <c r="E1618" s="283"/>
      <c r="F1618" s="283"/>
      <c r="G1618" s="283"/>
      <c r="H1618" s="162"/>
      <c r="I1618" s="162"/>
      <c r="J1618" s="162"/>
      <c r="K1618" s="162"/>
      <c r="L1618" s="162"/>
      <c r="M1618" s="162"/>
      <c r="N1618" s="161"/>
      <c r="O1618" s="161"/>
      <c r="P1618" s="161"/>
      <c r="Q1618" s="161"/>
      <c r="R1618" s="162"/>
      <c r="S1618" s="162"/>
      <c r="T1618" s="162"/>
      <c r="U1618" s="162"/>
      <c r="V1618" s="162"/>
      <c r="W1618" s="162"/>
      <c r="X1618" s="162"/>
      <c r="Y1618" s="162"/>
      <c r="Z1618" s="151"/>
      <c r="AA1618" s="151"/>
      <c r="AB1618" s="151"/>
      <c r="AC1618" s="151"/>
      <c r="AD1618" s="151"/>
      <c r="AE1618" s="151"/>
      <c r="AF1618" s="151"/>
      <c r="AG1618" s="151" t="s">
        <v>344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2" x14ac:dyDescent="0.2">
      <c r="A1619" s="158"/>
      <c r="B1619" s="159"/>
      <c r="C1619" s="193" t="s">
        <v>1848</v>
      </c>
      <c r="D1619" s="164"/>
      <c r="E1619" s="165"/>
      <c r="F1619" s="162"/>
      <c r="G1619" s="162"/>
      <c r="H1619" s="162"/>
      <c r="I1619" s="162"/>
      <c r="J1619" s="162"/>
      <c r="K1619" s="162"/>
      <c r="L1619" s="162"/>
      <c r="M1619" s="162"/>
      <c r="N1619" s="161"/>
      <c r="O1619" s="161"/>
      <c r="P1619" s="161"/>
      <c r="Q1619" s="161"/>
      <c r="R1619" s="162"/>
      <c r="S1619" s="162"/>
      <c r="T1619" s="162"/>
      <c r="U1619" s="162"/>
      <c r="V1619" s="162"/>
      <c r="W1619" s="162"/>
      <c r="X1619" s="162"/>
      <c r="Y1619" s="162"/>
      <c r="Z1619" s="151"/>
      <c r="AA1619" s="151"/>
      <c r="AB1619" s="151"/>
      <c r="AC1619" s="151"/>
      <c r="AD1619" s="151"/>
      <c r="AE1619" s="151"/>
      <c r="AF1619" s="151"/>
      <c r="AG1619" s="151" t="s">
        <v>327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193" t="s">
        <v>1561</v>
      </c>
      <c r="D1620" s="164"/>
      <c r="E1620" s="165">
        <v>4</v>
      </c>
      <c r="F1620" s="162"/>
      <c r="G1620" s="162"/>
      <c r="H1620" s="162"/>
      <c r="I1620" s="162"/>
      <c r="J1620" s="162"/>
      <c r="K1620" s="162"/>
      <c r="L1620" s="162"/>
      <c r="M1620" s="162"/>
      <c r="N1620" s="161"/>
      <c r="O1620" s="161"/>
      <c r="P1620" s="161"/>
      <c r="Q1620" s="161"/>
      <c r="R1620" s="162"/>
      <c r="S1620" s="162"/>
      <c r="T1620" s="162"/>
      <c r="U1620" s="162"/>
      <c r="V1620" s="162"/>
      <c r="W1620" s="162"/>
      <c r="X1620" s="162"/>
      <c r="Y1620" s="162"/>
      <c r="Z1620" s="151"/>
      <c r="AA1620" s="151"/>
      <c r="AB1620" s="151"/>
      <c r="AC1620" s="151"/>
      <c r="AD1620" s="151"/>
      <c r="AE1620" s="151"/>
      <c r="AF1620" s="151"/>
      <c r="AG1620" s="151" t="s">
        <v>327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 x14ac:dyDescent="0.2">
      <c r="A1621" s="183">
        <v>209</v>
      </c>
      <c r="B1621" s="184" t="s">
        <v>2002</v>
      </c>
      <c r="C1621" s="192" t="s">
        <v>2003</v>
      </c>
      <c r="D1621" s="185" t="s">
        <v>318</v>
      </c>
      <c r="E1621" s="186">
        <v>2</v>
      </c>
      <c r="F1621" s="187"/>
      <c r="G1621" s="188">
        <f>ROUND(E1621*F1621,2)</f>
        <v>0</v>
      </c>
      <c r="H1621" s="187"/>
      <c r="I1621" s="188">
        <f>ROUND(E1621*H1621,2)</f>
        <v>0</v>
      </c>
      <c r="J1621" s="187"/>
      <c r="K1621" s="188">
        <f>ROUND(E1621*J1621,2)</f>
        <v>0</v>
      </c>
      <c r="L1621" s="188">
        <v>21</v>
      </c>
      <c r="M1621" s="188">
        <f>G1621*(1+L1621/100)</f>
        <v>0</v>
      </c>
      <c r="N1621" s="186">
        <v>0</v>
      </c>
      <c r="O1621" s="186">
        <f>ROUND(E1621*N1621,2)</f>
        <v>0</v>
      </c>
      <c r="P1621" s="186">
        <v>0</v>
      </c>
      <c r="Q1621" s="186">
        <f>ROUND(E1621*P1621,2)</f>
        <v>0</v>
      </c>
      <c r="R1621" s="188"/>
      <c r="S1621" s="188" t="s">
        <v>403</v>
      </c>
      <c r="T1621" s="189" t="s">
        <v>987</v>
      </c>
      <c r="U1621" s="162">
        <v>0</v>
      </c>
      <c r="V1621" s="162">
        <f>ROUND(E1621*U1621,2)</f>
        <v>0</v>
      </c>
      <c r="W1621" s="162"/>
      <c r="X1621" s="162" t="s">
        <v>321</v>
      </c>
      <c r="Y1621" s="162" t="s">
        <v>322</v>
      </c>
      <c r="Z1621" s="151"/>
      <c r="AA1621" s="151"/>
      <c r="AB1621" s="151"/>
      <c r="AC1621" s="151"/>
      <c r="AD1621" s="151"/>
      <c r="AE1621" s="151"/>
      <c r="AF1621" s="151"/>
      <c r="AG1621" s="151" t="s">
        <v>323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2" x14ac:dyDescent="0.2">
      <c r="A1622" s="158"/>
      <c r="B1622" s="159"/>
      <c r="C1622" s="280" t="s">
        <v>1927</v>
      </c>
      <c r="D1622" s="281"/>
      <c r="E1622" s="281"/>
      <c r="F1622" s="281"/>
      <c r="G1622" s="281"/>
      <c r="H1622" s="162"/>
      <c r="I1622" s="162"/>
      <c r="J1622" s="162"/>
      <c r="K1622" s="162"/>
      <c r="L1622" s="162"/>
      <c r="M1622" s="162"/>
      <c r="N1622" s="161"/>
      <c r="O1622" s="161"/>
      <c r="P1622" s="161"/>
      <c r="Q1622" s="161"/>
      <c r="R1622" s="162"/>
      <c r="S1622" s="162"/>
      <c r="T1622" s="162"/>
      <c r="U1622" s="162"/>
      <c r="V1622" s="162"/>
      <c r="W1622" s="162"/>
      <c r="X1622" s="162"/>
      <c r="Y1622" s="162"/>
      <c r="Z1622" s="151"/>
      <c r="AA1622" s="151"/>
      <c r="AB1622" s="151"/>
      <c r="AC1622" s="151"/>
      <c r="AD1622" s="151"/>
      <c r="AE1622" s="151"/>
      <c r="AF1622" s="151"/>
      <c r="AG1622" s="151" t="s">
        <v>344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ht="22.5" outlineLevel="3" x14ac:dyDescent="0.2">
      <c r="A1623" s="158"/>
      <c r="B1623" s="159"/>
      <c r="C1623" s="282" t="s">
        <v>1928</v>
      </c>
      <c r="D1623" s="283"/>
      <c r="E1623" s="283"/>
      <c r="F1623" s="283"/>
      <c r="G1623" s="283"/>
      <c r="H1623" s="162"/>
      <c r="I1623" s="162"/>
      <c r="J1623" s="162"/>
      <c r="K1623" s="162"/>
      <c r="L1623" s="162"/>
      <c r="M1623" s="162"/>
      <c r="N1623" s="161"/>
      <c r="O1623" s="161"/>
      <c r="P1623" s="161"/>
      <c r="Q1623" s="161"/>
      <c r="R1623" s="162"/>
      <c r="S1623" s="162"/>
      <c r="T1623" s="162"/>
      <c r="U1623" s="162"/>
      <c r="V1623" s="162"/>
      <c r="W1623" s="162"/>
      <c r="X1623" s="162"/>
      <c r="Y1623" s="162"/>
      <c r="Z1623" s="151"/>
      <c r="AA1623" s="151"/>
      <c r="AB1623" s="151"/>
      <c r="AC1623" s="151"/>
      <c r="AD1623" s="151"/>
      <c r="AE1623" s="151"/>
      <c r="AF1623" s="151"/>
      <c r="AG1623" s="151" t="s">
        <v>344</v>
      </c>
      <c r="AH1623" s="151"/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90" t="str">
        <f>C1623</f>
        <v>NEREZOVÁ SÍŤ BUDE OPLETENA NA NEREZOVÉ OBVODOVÉ LANO. LANO BUDE KOTVENO PŘÍMO DO BETONU POMOCÍ ŠROUBŮ S OKEM (M8)</v>
      </c>
      <c r="BB1623" s="151"/>
      <c r="BC1623" s="151"/>
      <c r="BD1623" s="151"/>
      <c r="BE1623" s="151"/>
      <c r="BF1623" s="151"/>
      <c r="BG1623" s="151"/>
      <c r="BH1623" s="151"/>
    </row>
    <row r="1624" spans="1:60" outlineLevel="3" x14ac:dyDescent="0.2">
      <c r="A1624" s="158"/>
      <c r="B1624" s="159"/>
      <c r="C1624" s="282" t="s">
        <v>1929</v>
      </c>
      <c r="D1624" s="283"/>
      <c r="E1624" s="283"/>
      <c r="F1624" s="283"/>
      <c r="G1624" s="283"/>
      <c r="H1624" s="162"/>
      <c r="I1624" s="162"/>
      <c r="J1624" s="162"/>
      <c r="K1624" s="162"/>
      <c r="L1624" s="162"/>
      <c r="M1624" s="162"/>
      <c r="N1624" s="161"/>
      <c r="O1624" s="161"/>
      <c r="P1624" s="161"/>
      <c r="Q1624" s="161"/>
      <c r="R1624" s="162"/>
      <c r="S1624" s="162"/>
      <c r="T1624" s="162"/>
      <c r="U1624" s="162"/>
      <c r="V1624" s="162"/>
      <c r="W1624" s="162"/>
      <c r="X1624" s="162"/>
      <c r="Y1624" s="162"/>
      <c r="Z1624" s="151"/>
      <c r="AA1624" s="151"/>
      <c r="AB1624" s="151"/>
      <c r="AC1624" s="151"/>
      <c r="AD1624" s="151"/>
      <c r="AE1624" s="151"/>
      <c r="AF1624" s="151"/>
      <c r="AG1624" s="151" t="s">
        <v>344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90" t="str">
        <f>C1624</f>
        <v>V DISTANCI 400 mm, KOTVENO POMOCÍ CHEM. KOTVY. V ROZÍCH UMÍSTĚNA ZÁVĚSNÁ MATICE (M10). PODROBNĚJI VIZ. TZ.</v>
      </c>
      <c r="BB1624" s="151"/>
      <c r="BC1624" s="151"/>
      <c r="BD1624" s="151"/>
      <c r="BE1624" s="151"/>
      <c r="BF1624" s="151"/>
      <c r="BG1624" s="151"/>
      <c r="BH1624" s="151"/>
    </row>
    <row r="1625" spans="1:60" outlineLevel="3" x14ac:dyDescent="0.2">
      <c r="A1625" s="158"/>
      <c r="B1625" s="159"/>
      <c r="C1625" s="282" t="s">
        <v>1930</v>
      </c>
      <c r="D1625" s="283"/>
      <c r="E1625" s="283"/>
      <c r="F1625" s="283"/>
      <c r="G1625" s="283"/>
      <c r="H1625" s="162"/>
      <c r="I1625" s="162"/>
      <c r="J1625" s="162"/>
      <c r="K1625" s="162"/>
      <c r="L1625" s="162"/>
      <c r="M1625" s="162"/>
      <c r="N1625" s="161"/>
      <c r="O1625" s="161"/>
      <c r="P1625" s="161"/>
      <c r="Q1625" s="161"/>
      <c r="R1625" s="162"/>
      <c r="S1625" s="162"/>
      <c r="T1625" s="162"/>
      <c r="U1625" s="162"/>
      <c r="V1625" s="162"/>
      <c r="W1625" s="162"/>
      <c r="X1625" s="162"/>
      <c r="Y1625" s="162"/>
      <c r="Z1625" s="151"/>
      <c r="AA1625" s="151"/>
      <c r="AB1625" s="151"/>
      <c r="AC1625" s="151"/>
      <c r="AD1625" s="151"/>
      <c r="AE1625" s="151"/>
      <c r="AF1625" s="151"/>
      <c r="AG1625" s="151" t="s">
        <v>344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3" x14ac:dyDescent="0.2">
      <c r="A1626" s="158"/>
      <c r="B1626" s="159"/>
      <c r="C1626" s="282" t="s">
        <v>859</v>
      </c>
      <c r="D1626" s="283"/>
      <c r="E1626" s="283"/>
      <c r="F1626" s="283"/>
      <c r="G1626" s="283"/>
      <c r="H1626" s="162"/>
      <c r="I1626" s="162"/>
      <c r="J1626" s="162"/>
      <c r="K1626" s="162"/>
      <c r="L1626" s="162"/>
      <c r="M1626" s="162"/>
      <c r="N1626" s="161"/>
      <c r="O1626" s="161"/>
      <c r="P1626" s="161"/>
      <c r="Q1626" s="161"/>
      <c r="R1626" s="162"/>
      <c r="S1626" s="162"/>
      <c r="T1626" s="162"/>
      <c r="U1626" s="162"/>
      <c r="V1626" s="162"/>
      <c r="W1626" s="162"/>
      <c r="X1626" s="162"/>
      <c r="Y1626" s="162"/>
      <c r="Z1626" s="151"/>
      <c r="AA1626" s="151"/>
      <c r="AB1626" s="151"/>
      <c r="AC1626" s="151"/>
      <c r="AD1626" s="151"/>
      <c r="AE1626" s="151"/>
      <c r="AF1626" s="151"/>
      <c r="AG1626" s="151" t="s">
        <v>344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2" x14ac:dyDescent="0.2">
      <c r="A1627" s="158"/>
      <c r="B1627" s="159"/>
      <c r="C1627" s="193" t="s">
        <v>1848</v>
      </c>
      <c r="D1627" s="164"/>
      <c r="E1627" s="165"/>
      <c r="F1627" s="162"/>
      <c r="G1627" s="162"/>
      <c r="H1627" s="162"/>
      <c r="I1627" s="162"/>
      <c r="J1627" s="162"/>
      <c r="K1627" s="162"/>
      <c r="L1627" s="162"/>
      <c r="M1627" s="162"/>
      <c r="N1627" s="161"/>
      <c r="O1627" s="161"/>
      <c r="P1627" s="161"/>
      <c r="Q1627" s="161"/>
      <c r="R1627" s="162"/>
      <c r="S1627" s="162"/>
      <c r="T1627" s="162"/>
      <c r="U1627" s="162"/>
      <c r="V1627" s="162"/>
      <c r="W1627" s="162"/>
      <c r="X1627" s="162"/>
      <c r="Y1627" s="162"/>
      <c r="Z1627" s="151"/>
      <c r="AA1627" s="151"/>
      <c r="AB1627" s="151"/>
      <c r="AC1627" s="151"/>
      <c r="AD1627" s="151"/>
      <c r="AE1627" s="151"/>
      <c r="AF1627" s="151"/>
      <c r="AG1627" s="151" t="s">
        <v>327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193" t="s">
        <v>1295</v>
      </c>
      <c r="D1628" s="164"/>
      <c r="E1628" s="165">
        <v>2</v>
      </c>
      <c r="F1628" s="162"/>
      <c r="G1628" s="162"/>
      <c r="H1628" s="162"/>
      <c r="I1628" s="162"/>
      <c r="J1628" s="162"/>
      <c r="K1628" s="162"/>
      <c r="L1628" s="162"/>
      <c r="M1628" s="162"/>
      <c r="N1628" s="161"/>
      <c r="O1628" s="161"/>
      <c r="P1628" s="161"/>
      <c r="Q1628" s="161"/>
      <c r="R1628" s="162"/>
      <c r="S1628" s="162"/>
      <c r="T1628" s="162"/>
      <c r="U1628" s="162"/>
      <c r="V1628" s="162"/>
      <c r="W1628" s="162"/>
      <c r="X1628" s="162"/>
      <c r="Y1628" s="162"/>
      <c r="Z1628" s="151"/>
      <c r="AA1628" s="151"/>
      <c r="AB1628" s="151"/>
      <c r="AC1628" s="151"/>
      <c r="AD1628" s="151"/>
      <c r="AE1628" s="151"/>
      <c r="AF1628" s="151"/>
      <c r="AG1628" s="151" t="s">
        <v>327</v>
      </c>
      <c r="AH1628" s="151">
        <v>0</v>
      </c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 x14ac:dyDescent="0.2">
      <c r="A1629" s="183">
        <v>210</v>
      </c>
      <c r="B1629" s="184" t="s">
        <v>2004</v>
      </c>
      <c r="C1629" s="192" t="s">
        <v>2005</v>
      </c>
      <c r="D1629" s="185" t="s">
        <v>318</v>
      </c>
      <c r="E1629" s="186">
        <v>1</v>
      </c>
      <c r="F1629" s="187"/>
      <c r="G1629" s="188">
        <f>ROUND(E1629*F1629,2)</f>
        <v>0</v>
      </c>
      <c r="H1629" s="187"/>
      <c r="I1629" s="188">
        <f>ROUND(E1629*H1629,2)</f>
        <v>0</v>
      </c>
      <c r="J1629" s="187"/>
      <c r="K1629" s="188">
        <f>ROUND(E1629*J1629,2)</f>
        <v>0</v>
      </c>
      <c r="L1629" s="188">
        <v>21</v>
      </c>
      <c r="M1629" s="188">
        <f>G1629*(1+L1629/100)</f>
        <v>0</v>
      </c>
      <c r="N1629" s="186">
        <v>0</v>
      </c>
      <c r="O1629" s="186">
        <f>ROUND(E1629*N1629,2)</f>
        <v>0</v>
      </c>
      <c r="P1629" s="186">
        <v>0</v>
      </c>
      <c r="Q1629" s="186">
        <f>ROUND(E1629*P1629,2)</f>
        <v>0</v>
      </c>
      <c r="R1629" s="188"/>
      <c r="S1629" s="188" t="s">
        <v>403</v>
      </c>
      <c r="T1629" s="189" t="s">
        <v>987</v>
      </c>
      <c r="U1629" s="162">
        <v>0</v>
      </c>
      <c r="V1629" s="162">
        <f>ROUND(E1629*U1629,2)</f>
        <v>0</v>
      </c>
      <c r="W1629" s="162"/>
      <c r="X1629" s="162" t="s">
        <v>321</v>
      </c>
      <c r="Y1629" s="162" t="s">
        <v>322</v>
      </c>
      <c r="Z1629" s="151"/>
      <c r="AA1629" s="151"/>
      <c r="AB1629" s="151"/>
      <c r="AC1629" s="151"/>
      <c r="AD1629" s="151"/>
      <c r="AE1629" s="151"/>
      <c r="AF1629" s="151"/>
      <c r="AG1629" s="151" t="s">
        <v>323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2" x14ac:dyDescent="0.2">
      <c r="A1630" s="158"/>
      <c r="B1630" s="159"/>
      <c r="C1630" s="280" t="s">
        <v>1927</v>
      </c>
      <c r="D1630" s="281"/>
      <c r="E1630" s="281"/>
      <c r="F1630" s="281"/>
      <c r="G1630" s="281"/>
      <c r="H1630" s="162"/>
      <c r="I1630" s="162"/>
      <c r="J1630" s="162"/>
      <c r="K1630" s="162"/>
      <c r="L1630" s="162"/>
      <c r="M1630" s="162"/>
      <c r="N1630" s="161"/>
      <c r="O1630" s="161"/>
      <c r="P1630" s="161"/>
      <c r="Q1630" s="161"/>
      <c r="R1630" s="162"/>
      <c r="S1630" s="162"/>
      <c r="T1630" s="162"/>
      <c r="U1630" s="162"/>
      <c r="V1630" s="162"/>
      <c r="W1630" s="162"/>
      <c r="X1630" s="162"/>
      <c r="Y1630" s="162"/>
      <c r="Z1630" s="151"/>
      <c r="AA1630" s="151"/>
      <c r="AB1630" s="151"/>
      <c r="AC1630" s="151"/>
      <c r="AD1630" s="151"/>
      <c r="AE1630" s="151"/>
      <c r="AF1630" s="151"/>
      <c r="AG1630" s="151" t="s">
        <v>344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ht="22.5" outlineLevel="3" x14ac:dyDescent="0.2">
      <c r="A1631" s="158"/>
      <c r="B1631" s="159"/>
      <c r="C1631" s="282" t="s">
        <v>1928</v>
      </c>
      <c r="D1631" s="283"/>
      <c r="E1631" s="283"/>
      <c r="F1631" s="283"/>
      <c r="G1631" s="283"/>
      <c r="H1631" s="162"/>
      <c r="I1631" s="162"/>
      <c r="J1631" s="162"/>
      <c r="K1631" s="162"/>
      <c r="L1631" s="162"/>
      <c r="M1631" s="162"/>
      <c r="N1631" s="161"/>
      <c r="O1631" s="161"/>
      <c r="P1631" s="161"/>
      <c r="Q1631" s="161"/>
      <c r="R1631" s="162"/>
      <c r="S1631" s="162"/>
      <c r="T1631" s="162"/>
      <c r="U1631" s="162"/>
      <c r="V1631" s="162"/>
      <c r="W1631" s="162"/>
      <c r="X1631" s="162"/>
      <c r="Y1631" s="162"/>
      <c r="Z1631" s="151"/>
      <c r="AA1631" s="151"/>
      <c r="AB1631" s="151"/>
      <c r="AC1631" s="151"/>
      <c r="AD1631" s="151"/>
      <c r="AE1631" s="151"/>
      <c r="AF1631" s="151"/>
      <c r="AG1631" s="151" t="s">
        <v>344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90" t="str">
        <f>C1631</f>
        <v>NEREZOVÁ SÍŤ BUDE OPLETENA NA NEREZOVÉ OBVODOVÉ LANO. LANO BUDE KOTVENO PŘÍMO DO BETONU POMOCÍ ŠROUBŮ S OKEM (M8)</v>
      </c>
      <c r="BB1631" s="151"/>
      <c r="BC1631" s="151"/>
      <c r="BD1631" s="151"/>
      <c r="BE1631" s="151"/>
      <c r="BF1631" s="151"/>
      <c r="BG1631" s="151"/>
      <c r="BH1631" s="151"/>
    </row>
    <row r="1632" spans="1:60" outlineLevel="3" x14ac:dyDescent="0.2">
      <c r="A1632" s="158"/>
      <c r="B1632" s="159"/>
      <c r="C1632" s="282" t="s">
        <v>1929</v>
      </c>
      <c r="D1632" s="283"/>
      <c r="E1632" s="283"/>
      <c r="F1632" s="283"/>
      <c r="G1632" s="283"/>
      <c r="H1632" s="162"/>
      <c r="I1632" s="162"/>
      <c r="J1632" s="162"/>
      <c r="K1632" s="162"/>
      <c r="L1632" s="162"/>
      <c r="M1632" s="162"/>
      <c r="N1632" s="161"/>
      <c r="O1632" s="161"/>
      <c r="P1632" s="161"/>
      <c r="Q1632" s="161"/>
      <c r="R1632" s="162"/>
      <c r="S1632" s="162"/>
      <c r="T1632" s="162"/>
      <c r="U1632" s="162"/>
      <c r="V1632" s="162"/>
      <c r="W1632" s="162"/>
      <c r="X1632" s="162"/>
      <c r="Y1632" s="162"/>
      <c r="Z1632" s="151"/>
      <c r="AA1632" s="151"/>
      <c r="AB1632" s="151"/>
      <c r="AC1632" s="151"/>
      <c r="AD1632" s="151"/>
      <c r="AE1632" s="151"/>
      <c r="AF1632" s="151"/>
      <c r="AG1632" s="151" t="s">
        <v>344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90" t="str">
        <f>C1632</f>
        <v>V DISTANCI 400 mm, KOTVENO POMOCÍ CHEM. KOTVY. V ROZÍCH UMÍSTĚNA ZÁVĚSNÁ MATICE (M10). PODROBNĚJI VIZ. TZ.</v>
      </c>
      <c r="BB1632" s="151"/>
      <c r="BC1632" s="151"/>
      <c r="BD1632" s="151"/>
      <c r="BE1632" s="151"/>
      <c r="BF1632" s="151"/>
      <c r="BG1632" s="151"/>
      <c r="BH1632" s="151"/>
    </row>
    <row r="1633" spans="1:60" outlineLevel="3" x14ac:dyDescent="0.2">
      <c r="A1633" s="158"/>
      <c r="B1633" s="159"/>
      <c r="C1633" s="282" t="s">
        <v>1930</v>
      </c>
      <c r="D1633" s="283"/>
      <c r="E1633" s="283"/>
      <c r="F1633" s="283"/>
      <c r="G1633" s="283"/>
      <c r="H1633" s="162"/>
      <c r="I1633" s="162"/>
      <c r="J1633" s="162"/>
      <c r="K1633" s="162"/>
      <c r="L1633" s="162"/>
      <c r="M1633" s="162"/>
      <c r="N1633" s="161"/>
      <c r="O1633" s="161"/>
      <c r="P1633" s="161"/>
      <c r="Q1633" s="161"/>
      <c r="R1633" s="162"/>
      <c r="S1633" s="162"/>
      <c r="T1633" s="162"/>
      <c r="U1633" s="162"/>
      <c r="V1633" s="162"/>
      <c r="W1633" s="162"/>
      <c r="X1633" s="162"/>
      <c r="Y1633" s="162"/>
      <c r="Z1633" s="151"/>
      <c r="AA1633" s="151"/>
      <c r="AB1633" s="151"/>
      <c r="AC1633" s="151"/>
      <c r="AD1633" s="151"/>
      <c r="AE1633" s="151"/>
      <c r="AF1633" s="151"/>
      <c r="AG1633" s="151" t="s">
        <v>344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3" x14ac:dyDescent="0.2">
      <c r="A1634" s="158"/>
      <c r="B1634" s="159"/>
      <c r="C1634" s="282" t="s">
        <v>859</v>
      </c>
      <c r="D1634" s="283"/>
      <c r="E1634" s="283"/>
      <c r="F1634" s="283"/>
      <c r="G1634" s="283"/>
      <c r="H1634" s="162"/>
      <c r="I1634" s="162"/>
      <c r="J1634" s="162"/>
      <c r="K1634" s="162"/>
      <c r="L1634" s="162"/>
      <c r="M1634" s="162"/>
      <c r="N1634" s="161"/>
      <c r="O1634" s="161"/>
      <c r="P1634" s="161"/>
      <c r="Q1634" s="161"/>
      <c r="R1634" s="162"/>
      <c r="S1634" s="162"/>
      <c r="T1634" s="162"/>
      <c r="U1634" s="162"/>
      <c r="V1634" s="162"/>
      <c r="W1634" s="162"/>
      <c r="X1634" s="162"/>
      <c r="Y1634" s="162"/>
      <c r="Z1634" s="151"/>
      <c r="AA1634" s="151"/>
      <c r="AB1634" s="151"/>
      <c r="AC1634" s="151"/>
      <c r="AD1634" s="151"/>
      <c r="AE1634" s="151"/>
      <c r="AF1634" s="151"/>
      <c r="AG1634" s="151" t="s">
        <v>344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2" x14ac:dyDescent="0.2">
      <c r="A1635" s="158"/>
      <c r="B1635" s="159"/>
      <c r="C1635" s="193" t="s">
        <v>1848</v>
      </c>
      <c r="D1635" s="164"/>
      <c r="E1635" s="165"/>
      <c r="F1635" s="162"/>
      <c r="G1635" s="162"/>
      <c r="H1635" s="162"/>
      <c r="I1635" s="162"/>
      <c r="J1635" s="162"/>
      <c r="K1635" s="162"/>
      <c r="L1635" s="162"/>
      <c r="M1635" s="162"/>
      <c r="N1635" s="161"/>
      <c r="O1635" s="161"/>
      <c r="P1635" s="161"/>
      <c r="Q1635" s="161"/>
      <c r="R1635" s="162"/>
      <c r="S1635" s="162"/>
      <c r="T1635" s="162"/>
      <c r="U1635" s="162"/>
      <c r="V1635" s="162"/>
      <c r="W1635" s="162"/>
      <c r="X1635" s="162"/>
      <c r="Y1635" s="162"/>
      <c r="Z1635" s="151"/>
      <c r="AA1635" s="151"/>
      <c r="AB1635" s="151"/>
      <c r="AC1635" s="151"/>
      <c r="AD1635" s="151"/>
      <c r="AE1635" s="151"/>
      <c r="AF1635" s="151"/>
      <c r="AG1635" s="151" t="s">
        <v>327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193" t="s">
        <v>328</v>
      </c>
      <c r="D1636" s="164"/>
      <c r="E1636" s="165">
        <v>1</v>
      </c>
      <c r="F1636" s="162"/>
      <c r="G1636" s="162"/>
      <c r="H1636" s="162"/>
      <c r="I1636" s="162"/>
      <c r="J1636" s="162"/>
      <c r="K1636" s="162"/>
      <c r="L1636" s="162"/>
      <c r="M1636" s="162"/>
      <c r="N1636" s="161"/>
      <c r="O1636" s="161"/>
      <c r="P1636" s="161"/>
      <c r="Q1636" s="161"/>
      <c r="R1636" s="162"/>
      <c r="S1636" s="162"/>
      <c r="T1636" s="162"/>
      <c r="U1636" s="162"/>
      <c r="V1636" s="162"/>
      <c r="W1636" s="162"/>
      <c r="X1636" s="162"/>
      <c r="Y1636" s="162"/>
      <c r="Z1636" s="151"/>
      <c r="AA1636" s="151"/>
      <c r="AB1636" s="151"/>
      <c r="AC1636" s="151"/>
      <c r="AD1636" s="151"/>
      <c r="AE1636" s="151"/>
      <c r="AF1636" s="151"/>
      <c r="AG1636" s="151" t="s">
        <v>327</v>
      </c>
      <c r="AH1636" s="151">
        <v>0</v>
      </c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ht="22.5" outlineLevel="1" x14ac:dyDescent="0.2">
      <c r="A1637" s="183">
        <v>211</v>
      </c>
      <c r="B1637" s="184" t="s">
        <v>2006</v>
      </c>
      <c r="C1637" s="192" t="s">
        <v>2007</v>
      </c>
      <c r="D1637" s="185" t="s">
        <v>318</v>
      </c>
      <c r="E1637" s="186">
        <v>18</v>
      </c>
      <c r="F1637" s="187"/>
      <c r="G1637" s="188">
        <f>ROUND(E1637*F1637,2)</f>
        <v>0</v>
      </c>
      <c r="H1637" s="187"/>
      <c r="I1637" s="188">
        <f>ROUND(E1637*H1637,2)</f>
        <v>0</v>
      </c>
      <c r="J1637" s="187"/>
      <c r="K1637" s="188">
        <f>ROUND(E1637*J1637,2)</f>
        <v>0</v>
      </c>
      <c r="L1637" s="188">
        <v>21</v>
      </c>
      <c r="M1637" s="188">
        <f>G1637*(1+L1637/100)</f>
        <v>0</v>
      </c>
      <c r="N1637" s="186">
        <v>0</v>
      </c>
      <c r="O1637" s="186">
        <f>ROUND(E1637*N1637,2)</f>
        <v>0</v>
      </c>
      <c r="P1637" s="186">
        <v>0</v>
      </c>
      <c r="Q1637" s="186">
        <f>ROUND(E1637*P1637,2)</f>
        <v>0</v>
      </c>
      <c r="R1637" s="188"/>
      <c r="S1637" s="188" t="s">
        <v>403</v>
      </c>
      <c r="T1637" s="189" t="s">
        <v>987</v>
      </c>
      <c r="U1637" s="162">
        <v>0</v>
      </c>
      <c r="V1637" s="162">
        <f>ROUND(E1637*U1637,2)</f>
        <v>0</v>
      </c>
      <c r="W1637" s="162"/>
      <c r="X1637" s="162" t="s">
        <v>321</v>
      </c>
      <c r="Y1637" s="162" t="s">
        <v>322</v>
      </c>
      <c r="Z1637" s="151"/>
      <c r="AA1637" s="151"/>
      <c r="AB1637" s="151"/>
      <c r="AC1637" s="151"/>
      <c r="AD1637" s="151"/>
      <c r="AE1637" s="151"/>
      <c r="AF1637" s="151"/>
      <c r="AG1637" s="151" t="s">
        <v>323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2" x14ac:dyDescent="0.2">
      <c r="A1638" s="158"/>
      <c r="B1638" s="159"/>
      <c r="C1638" s="280" t="s">
        <v>1927</v>
      </c>
      <c r="D1638" s="281"/>
      <c r="E1638" s="281"/>
      <c r="F1638" s="281"/>
      <c r="G1638" s="281"/>
      <c r="H1638" s="162"/>
      <c r="I1638" s="162"/>
      <c r="J1638" s="162"/>
      <c r="K1638" s="162"/>
      <c r="L1638" s="162"/>
      <c r="M1638" s="162"/>
      <c r="N1638" s="161"/>
      <c r="O1638" s="161"/>
      <c r="P1638" s="161"/>
      <c r="Q1638" s="161"/>
      <c r="R1638" s="162"/>
      <c r="S1638" s="162"/>
      <c r="T1638" s="162"/>
      <c r="U1638" s="162"/>
      <c r="V1638" s="162"/>
      <c r="W1638" s="162"/>
      <c r="X1638" s="162"/>
      <c r="Y1638" s="162"/>
      <c r="Z1638" s="151"/>
      <c r="AA1638" s="151"/>
      <c r="AB1638" s="151"/>
      <c r="AC1638" s="151"/>
      <c r="AD1638" s="151"/>
      <c r="AE1638" s="151"/>
      <c r="AF1638" s="151"/>
      <c r="AG1638" s="151" t="s">
        <v>344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ht="22.5" outlineLevel="3" x14ac:dyDescent="0.2">
      <c r="A1639" s="158"/>
      <c r="B1639" s="159"/>
      <c r="C1639" s="282" t="s">
        <v>1928</v>
      </c>
      <c r="D1639" s="283"/>
      <c r="E1639" s="283"/>
      <c r="F1639" s="283"/>
      <c r="G1639" s="283"/>
      <c r="H1639" s="162"/>
      <c r="I1639" s="162"/>
      <c r="J1639" s="162"/>
      <c r="K1639" s="162"/>
      <c r="L1639" s="162"/>
      <c r="M1639" s="162"/>
      <c r="N1639" s="161"/>
      <c r="O1639" s="161"/>
      <c r="P1639" s="161"/>
      <c r="Q1639" s="161"/>
      <c r="R1639" s="162"/>
      <c r="S1639" s="162"/>
      <c r="T1639" s="162"/>
      <c r="U1639" s="162"/>
      <c r="V1639" s="162"/>
      <c r="W1639" s="162"/>
      <c r="X1639" s="162"/>
      <c r="Y1639" s="162"/>
      <c r="Z1639" s="151"/>
      <c r="AA1639" s="151"/>
      <c r="AB1639" s="151"/>
      <c r="AC1639" s="151"/>
      <c r="AD1639" s="151"/>
      <c r="AE1639" s="151"/>
      <c r="AF1639" s="151"/>
      <c r="AG1639" s="151" t="s">
        <v>344</v>
      </c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90" t="str">
        <f>C1639</f>
        <v>NEREZOVÁ SÍŤ BUDE OPLETENA NA NEREZOVÉ OBVODOVÉ LANO. LANO BUDE KOTVENO PŘÍMO DO BETONU POMOCÍ ŠROUBŮ S OKEM (M8)</v>
      </c>
      <c r="BB1639" s="151"/>
      <c r="BC1639" s="151"/>
      <c r="BD1639" s="151"/>
      <c r="BE1639" s="151"/>
      <c r="BF1639" s="151"/>
      <c r="BG1639" s="151"/>
      <c r="BH1639" s="151"/>
    </row>
    <row r="1640" spans="1:60" outlineLevel="3" x14ac:dyDescent="0.2">
      <c r="A1640" s="158"/>
      <c r="B1640" s="159"/>
      <c r="C1640" s="282" t="s">
        <v>1929</v>
      </c>
      <c r="D1640" s="283"/>
      <c r="E1640" s="283"/>
      <c r="F1640" s="283"/>
      <c r="G1640" s="283"/>
      <c r="H1640" s="162"/>
      <c r="I1640" s="162"/>
      <c r="J1640" s="162"/>
      <c r="K1640" s="162"/>
      <c r="L1640" s="162"/>
      <c r="M1640" s="162"/>
      <c r="N1640" s="161"/>
      <c r="O1640" s="161"/>
      <c r="P1640" s="161"/>
      <c r="Q1640" s="161"/>
      <c r="R1640" s="162"/>
      <c r="S1640" s="162"/>
      <c r="T1640" s="162"/>
      <c r="U1640" s="162"/>
      <c r="V1640" s="162"/>
      <c r="W1640" s="162"/>
      <c r="X1640" s="162"/>
      <c r="Y1640" s="162"/>
      <c r="Z1640" s="151"/>
      <c r="AA1640" s="151"/>
      <c r="AB1640" s="151"/>
      <c r="AC1640" s="151"/>
      <c r="AD1640" s="151"/>
      <c r="AE1640" s="151"/>
      <c r="AF1640" s="151"/>
      <c r="AG1640" s="151" t="s">
        <v>344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90" t="str">
        <f>C1640</f>
        <v>V DISTANCI 400 mm, KOTVENO POMOCÍ CHEM. KOTVY. V ROZÍCH UMÍSTĚNA ZÁVĚSNÁ MATICE (M10). PODROBNĚJI VIZ. TZ.</v>
      </c>
      <c r="BB1640" s="151"/>
      <c r="BC1640" s="151"/>
      <c r="BD1640" s="151"/>
      <c r="BE1640" s="151"/>
      <c r="BF1640" s="151"/>
      <c r="BG1640" s="151"/>
      <c r="BH1640" s="151"/>
    </row>
    <row r="1641" spans="1:60" outlineLevel="3" x14ac:dyDescent="0.2">
      <c r="A1641" s="158"/>
      <c r="B1641" s="159"/>
      <c r="C1641" s="282" t="s">
        <v>1930</v>
      </c>
      <c r="D1641" s="283"/>
      <c r="E1641" s="283"/>
      <c r="F1641" s="283"/>
      <c r="G1641" s="283"/>
      <c r="H1641" s="162"/>
      <c r="I1641" s="162"/>
      <c r="J1641" s="162"/>
      <c r="K1641" s="162"/>
      <c r="L1641" s="162"/>
      <c r="M1641" s="162"/>
      <c r="N1641" s="161"/>
      <c r="O1641" s="161"/>
      <c r="P1641" s="161"/>
      <c r="Q1641" s="161"/>
      <c r="R1641" s="162"/>
      <c r="S1641" s="162"/>
      <c r="T1641" s="162"/>
      <c r="U1641" s="162"/>
      <c r="V1641" s="162"/>
      <c r="W1641" s="162"/>
      <c r="X1641" s="162"/>
      <c r="Y1641" s="162"/>
      <c r="Z1641" s="151"/>
      <c r="AA1641" s="151"/>
      <c r="AB1641" s="151"/>
      <c r="AC1641" s="151"/>
      <c r="AD1641" s="151"/>
      <c r="AE1641" s="151"/>
      <c r="AF1641" s="151"/>
      <c r="AG1641" s="151" t="s">
        <v>344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outlineLevel="3" x14ac:dyDescent="0.2">
      <c r="A1642" s="158"/>
      <c r="B1642" s="159"/>
      <c r="C1642" s="282" t="s">
        <v>859</v>
      </c>
      <c r="D1642" s="283"/>
      <c r="E1642" s="283"/>
      <c r="F1642" s="283"/>
      <c r="G1642" s="283"/>
      <c r="H1642" s="162"/>
      <c r="I1642" s="162"/>
      <c r="J1642" s="162"/>
      <c r="K1642" s="162"/>
      <c r="L1642" s="162"/>
      <c r="M1642" s="162"/>
      <c r="N1642" s="161"/>
      <c r="O1642" s="161"/>
      <c r="P1642" s="161"/>
      <c r="Q1642" s="161"/>
      <c r="R1642" s="162"/>
      <c r="S1642" s="162"/>
      <c r="T1642" s="162"/>
      <c r="U1642" s="162"/>
      <c r="V1642" s="162"/>
      <c r="W1642" s="162"/>
      <c r="X1642" s="162"/>
      <c r="Y1642" s="162"/>
      <c r="Z1642" s="151"/>
      <c r="AA1642" s="151"/>
      <c r="AB1642" s="151"/>
      <c r="AC1642" s="151"/>
      <c r="AD1642" s="151"/>
      <c r="AE1642" s="151"/>
      <c r="AF1642" s="151"/>
      <c r="AG1642" s="151" t="s">
        <v>344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2" x14ac:dyDescent="0.2">
      <c r="A1643" s="158"/>
      <c r="B1643" s="159"/>
      <c r="C1643" s="193" t="s">
        <v>1848</v>
      </c>
      <c r="D1643" s="164"/>
      <c r="E1643" s="165"/>
      <c r="F1643" s="162"/>
      <c r="G1643" s="162"/>
      <c r="H1643" s="162"/>
      <c r="I1643" s="162"/>
      <c r="J1643" s="162"/>
      <c r="K1643" s="162"/>
      <c r="L1643" s="162"/>
      <c r="M1643" s="162"/>
      <c r="N1643" s="161"/>
      <c r="O1643" s="161"/>
      <c r="P1643" s="161"/>
      <c r="Q1643" s="161"/>
      <c r="R1643" s="162"/>
      <c r="S1643" s="162"/>
      <c r="T1643" s="162"/>
      <c r="U1643" s="162"/>
      <c r="V1643" s="162"/>
      <c r="W1643" s="162"/>
      <c r="X1643" s="162"/>
      <c r="Y1643" s="162"/>
      <c r="Z1643" s="151"/>
      <c r="AA1643" s="151"/>
      <c r="AB1643" s="151"/>
      <c r="AC1643" s="151"/>
      <c r="AD1643" s="151"/>
      <c r="AE1643" s="151"/>
      <c r="AF1643" s="151"/>
      <c r="AG1643" s="151" t="s">
        <v>327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193" t="s">
        <v>1960</v>
      </c>
      <c r="D1644" s="164"/>
      <c r="E1644" s="165">
        <v>18</v>
      </c>
      <c r="F1644" s="162"/>
      <c r="G1644" s="162"/>
      <c r="H1644" s="162"/>
      <c r="I1644" s="162"/>
      <c r="J1644" s="162"/>
      <c r="K1644" s="162"/>
      <c r="L1644" s="162"/>
      <c r="M1644" s="162"/>
      <c r="N1644" s="161"/>
      <c r="O1644" s="161"/>
      <c r="P1644" s="161"/>
      <c r="Q1644" s="161"/>
      <c r="R1644" s="162"/>
      <c r="S1644" s="162"/>
      <c r="T1644" s="162"/>
      <c r="U1644" s="162"/>
      <c r="V1644" s="162"/>
      <c r="W1644" s="162"/>
      <c r="X1644" s="162"/>
      <c r="Y1644" s="162"/>
      <c r="Z1644" s="151"/>
      <c r="AA1644" s="151"/>
      <c r="AB1644" s="151"/>
      <c r="AC1644" s="151"/>
      <c r="AD1644" s="151"/>
      <c r="AE1644" s="151"/>
      <c r="AF1644" s="151"/>
      <c r="AG1644" s="151" t="s">
        <v>327</v>
      </c>
      <c r="AH1644" s="151">
        <v>0</v>
      </c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 x14ac:dyDescent="0.2">
      <c r="A1645" s="183">
        <v>212</v>
      </c>
      <c r="B1645" s="184" t="s">
        <v>2008</v>
      </c>
      <c r="C1645" s="192" t="s">
        <v>2009</v>
      </c>
      <c r="D1645" s="185" t="s">
        <v>318</v>
      </c>
      <c r="E1645" s="186">
        <v>4</v>
      </c>
      <c r="F1645" s="187"/>
      <c r="G1645" s="188">
        <f>ROUND(E1645*F1645,2)</f>
        <v>0</v>
      </c>
      <c r="H1645" s="187"/>
      <c r="I1645" s="188">
        <f>ROUND(E1645*H1645,2)</f>
        <v>0</v>
      </c>
      <c r="J1645" s="187"/>
      <c r="K1645" s="188">
        <f>ROUND(E1645*J1645,2)</f>
        <v>0</v>
      </c>
      <c r="L1645" s="188">
        <v>21</v>
      </c>
      <c r="M1645" s="188">
        <f>G1645*(1+L1645/100)</f>
        <v>0</v>
      </c>
      <c r="N1645" s="186">
        <v>0</v>
      </c>
      <c r="O1645" s="186">
        <f>ROUND(E1645*N1645,2)</f>
        <v>0</v>
      </c>
      <c r="P1645" s="186">
        <v>0</v>
      </c>
      <c r="Q1645" s="186">
        <f>ROUND(E1645*P1645,2)</f>
        <v>0</v>
      </c>
      <c r="R1645" s="188"/>
      <c r="S1645" s="188" t="s">
        <v>403</v>
      </c>
      <c r="T1645" s="189" t="s">
        <v>987</v>
      </c>
      <c r="U1645" s="162">
        <v>0</v>
      </c>
      <c r="V1645" s="162">
        <f>ROUND(E1645*U1645,2)</f>
        <v>0</v>
      </c>
      <c r="W1645" s="162"/>
      <c r="X1645" s="162" t="s">
        <v>321</v>
      </c>
      <c r="Y1645" s="162" t="s">
        <v>322</v>
      </c>
      <c r="Z1645" s="151"/>
      <c r="AA1645" s="151"/>
      <c r="AB1645" s="151"/>
      <c r="AC1645" s="151"/>
      <c r="AD1645" s="151"/>
      <c r="AE1645" s="151"/>
      <c r="AF1645" s="151"/>
      <c r="AG1645" s="151" t="s">
        <v>323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2" x14ac:dyDescent="0.2">
      <c r="A1646" s="158"/>
      <c r="B1646" s="159"/>
      <c r="C1646" s="280" t="s">
        <v>1927</v>
      </c>
      <c r="D1646" s="281"/>
      <c r="E1646" s="281"/>
      <c r="F1646" s="281"/>
      <c r="G1646" s="281"/>
      <c r="H1646" s="162"/>
      <c r="I1646" s="162"/>
      <c r="J1646" s="162"/>
      <c r="K1646" s="162"/>
      <c r="L1646" s="162"/>
      <c r="M1646" s="162"/>
      <c r="N1646" s="161"/>
      <c r="O1646" s="161"/>
      <c r="P1646" s="161"/>
      <c r="Q1646" s="161"/>
      <c r="R1646" s="162"/>
      <c r="S1646" s="162"/>
      <c r="T1646" s="162"/>
      <c r="U1646" s="162"/>
      <c r="V1646" s="162"/>
      <c r="W1646" s="162"/>
      <c r="X1646" s="162"/>
      <c r="Y1646" s="162"/>
      <c r="Z1646" s="151"/>
      <c r="AA1646" s="151"/>
      <c r="AB1646" s="151"/>
      <c r="AC1646" s="151"/>
      <c r="AD1646" s="151"/>
      <c r="AE1646" s="151"/>
      <c r="AF1646" s="151"/>
      <c r="AG1646" s="151" t="s">
        <v>344</v>
      </c>
      <c r="AH1646" s="151"/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ht="22.5" outlineLevel="3" x14ac:dyDescent="0.2">
      <c r="A1647" s="158"/>
      <c r="B1647" s="159"/>
      <c r="C1647" s="282" t="s">
        <v>1928</v>
      </c>
      <c r="D1647" s="283"/>
      <c r="E1647" s="283"/>
      <c r="F1647" s="283"/>
      <c r="G1647" s="283"/>
      <c r="H1647" s="162"/>
      <c r="I1647" s="162"/>
      <c r="J1647" s="162"/>
      <c r="K1647" s="162"/>
      <c r="L1647" s="162"/>
      <c r="M1647" s="162"/>
      <c r="N1647" s="161"/>
      <c r="O1647" s="161"/>
      <c r="P1647" s="161"/>
      <c r="Q1647" s="161"/>
      <c r="R1647" s="162"/>
      <c r="S1647" s="162"/>
      <c r="T1647" s="162"/>
      <c r="U1647" s="162"/>
      <c r="V1647" s="162"/>
      <c r="W1647" s="162"/>
      <c r="X1647" s="162"/>
      <c r="Y1647" s="162"/>
      <c r="Z1647" s="151"/>
      <c r="AA1647" s="151"/>
      <c r="AB1647" s="151"/>
      <c r="AC1647" s="151"/>
      <c r="AD1647" s="151"/>
      <c r="AE1647" s="151"/>
      <c r="AF1647" s="151"/>
      <c r="AG1647" s="151" t="s">
        <v>344</v>
      </c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90" t="str">
        <f>C1647</f>
        <v>NEREZOVÁ SÍŤ BUDE OPLETENA NA NEREZOVÉ OBVODOVÉ LANO. LANO BUDE KOTVENO PŘÍMO DO BETONU POMOCÍ ŠROUBŮ S OKEM (M8)</v>
      </c>
      <c r="BB1647" s="151"/>
      <c r="BC1647" s="151"/>
      <c r="BD1647" s="151"/>
      <c r="BE1647" s="151"/>
      <c r="BF1647" s="151"/>
      <c r="BG1647" s="151"/>
      <c r="BH1647" s="151"/>
    </row>
    <row r="1648" spans="1:60" outlineLevel="3" x14ac:dyDescent="0.2">
      <c r="A1648" s="158"/>
      <c r="B1648" s="159"/>
      <c r="C1648" s="282" t="s">
        <v>1929</v>
      </c>
      <c r="D1648" s="283"/>
      <c r="E1648" s="283"/>
      <c r="F1648" s="283"/>
      <c r="G1648" s="283"/>
      <c r="H1648" s="162"/>
      <c r="I1648" s="162"/>
      <c r="J1648" s="162"/>
      <c r="K1648" s="162"/>
      <c r="L1648" s="162"/>
      <c r="M1648" s="162"/>
      <c r="N1648" s="161"/>
      <c r="O1648" s="161"/>
      <c r="P1648" s="161"/>
      <c r="Q1648" s="161"/>
      <c r="R1648" s="162"/>
      <c r="S1648" s="162"/>
      <c r="T1648" s="162"/>
      <c r="U1648" s="162"/>
      <c r="V1648" s="162"/>
      <c r="W1648" s="162"/>
      <c r="X1648" s="162"/>
      <c r="Y1648" s="162"/>
      <c r="Z1648" s="151"/>
      <c r="AA1648" s="151"/>
      <c r="AB1648" s="151"/>
      <c r="AC1648" s="151"/>
      <c r="AD1648" s="151"/>
      <c r="AE1648" s="151"/>
      <c r="AF1648" s="151"/>
      <c r="AG1648" s="151" t="s">
        <v>344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90" t="str">
        <f>C1648</f>
        <v>V DISTANCI 400 mm, KOTVENO POMOCÍ CHEM. KOTVY. V ROZÍCH UMÍSTĚNA ZÁVĚSNÁ MATICE (M10). PODROBNĚJI VIZ. TZ.</v>
      </c>
      <c r="BB1648" s="151"/>
      <c r="BC1648" s="151"/>
      <c r="BD1648" s="151"/>
      <c r="BE1648" s="151"/>
      <c r="BF1648" s="151"/>
      <c r="BG1648" s="151"/>
      <c r="BH1648" s="151"/>
    </row>
    <row r="1649" spans="1:60" outlineLevel="3" x14ac:dyDescent="0.2">
      <c r="A1649" s="158"/>
      <c r="B1649" s="159"/>
      <c r="C1649" s="282" t="s">
        <v>1930</v>
      </c>
      <c r="D1649" s="283"/>
      <c r="E1649" s="283"/>
      <c r="F1649" s="283"/>
      <c r="G1649" s="283"/>
      <c r="H1649" s="162"/>
      <c r="I1649" s="162"/>
      <c r="J1649" s="162"/>
      <c r="K1649" s="162"/>
      <c r="L1649" s="162"/>
      <c r="M1649" s="162"/>
      <c r="N1649" s="161"/>
      <c r="O1649" s="161"/>
      <c r="P1649" s="161"/>
      <c r="Q1649" s="161"/>
      <c r="R1649" s="162"/>
      <c r="S1649" s="162"/>
      <c r="T1649" s="162"/>
      <c r="U1649" s="162"/>
      <c r="V1649" s="162"/>
      <c r="W1649" s="162"/>
      <c r="X1649" s="162"/>
      <c r="Y1649" s="162"/>
      <c r="Z1649" s="151"/>
      <c r="AA1649" s="151"/>
      <c r="AB1649" s="151"/>
      <c r="AC1649" s="151"/>
      <c r="AD1649" s="151"/>
      <c r="AE1649" s="151"/>
      <c r="AF1649" s="151"/>
      <c r="AG1649" s="151" t="s">
        <v>344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3" x14ac:dyDescent="0.2">
      <c r="A1650" s="158"/>
      <c r="B1650" s="159"/>
      <c r="C1650" s="282" t="s">
        <v>859</v>
      </c>
      <c r="D1650" s="283"/>
      <c r="E1650" s="283"/>
      <c r="F1650" s="283"/>
      <c r="G1650" s="283"/>
      <c r="H1650" s="162"/>
      <c r="I1650" s="162"/>
      <c r="J1650" s="162"/>
      <c r="K1650" s="162"/>
      <c r="L1650" s="162"/>
      <c r="M1650" s="162"/>
      <c r="N1650" s="161"/>
      <c r="O1650" s="161"/>
      <c r="P1650" s="161"/>
      <c r="Q1650" s="161"/>
      <c r="R1650" s="162"/>
      <c r="S1650" s="162"/>
      <c r="T1650" s="162"/>
      <c r="U1650" s="162"/>
      <c r="V1650" s="162"/>
      <c r="W1650" s="162"/>
      <c r="X1650" s="162"/>
      <c r="Y1650" s="162"/>
      <c r="Z1650" s="151"/>
      <c r="AA1650" s="151"/>
      <c r="AB1650" s="151"/>
      <c r="AC1650" s="151"/>
      <c r="AD1650" s="151"/>
      <c r="AE1650" s="151"/>
      <c r="AF1650" s="151"/>
      <c r="AG1650" s="151" t="s">
        <v>344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2" x14ac:dyDescent="0.2">
      <c r="A1651" s="158"/>
      <c r="B1651" s="159"/>
      <c r="C1651" s="193" t="s">
        <v>1848</v>
      </c>
      <c r="D1651" s="164"/>
      <c r="E1651" s="165"/>
      <c r="F1651" s="162"/>
      <c r="G1651" s="162"/>
      <c r="H1651" s="162"/>
      <c r="I1651" s="162"/>
      <c r="J1651" s="162"/>
      <c r="K1651" s="162"/>
      <c r="L1651" s="162"/>
      <c r="M1651" s="162"/>
      <c r="N1651" s="161"/>
      <c r="O1651" s="161"/>
      <c r="P1651" s="161"/>
      <c r="Q1651" s="161"/>
      <c r="R1651" s="162"/>
      <c r="S1651" s="162"/>
      <c r="T1651" s="162"/>
      <c r="U1651" s="162"/>
      <c r="V1651" s="162"/>
      <c r="W1651" s="162"/>
      <c r="X1651" s="162"/>
      <c r="Y1651" s="162"/>
      <c r="Z1651" s="151"/>
      <c r="AA1651" s="151"/>
      <c r="AB1651" s="151"/>
      <c r="AC1651" s="151"/>
      <c r="AD1651" s="151"/>
      <c r="AE1651" s="151"/>
      <c r="AF1651" s="151"/>
      <c r="AG1651" s="151" t="s">
        <v>327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193" t="s">
        <v>1561</v>
      </c>
      <c r="D1652" s="164"/>
      <c r="E1652" s="165">
        <v>4</v>
      </c>
      <c r="F1652" s="162"/>
      <c r="G1652" s="162"/>
      <c r="H1652" s="162"/>
      <c r="I1652" s="162"/>
      <c r="J1652" s="162"/>
      <c r="K1652" s="162"/>
      <c r="L1652" s="162"/>
      <c r="M1652" s="162"/>
      <c r="N1652" s="161"/>
      <c r="O1652" s="161"/>
      <c r="P1652" s="161"/>
      <c r="Q1652" s="161"/>
      <c r="R1652" s="162"/>
      <c r="S1652" s="162"/>
      <c r="T1652" s="162"/>
      <c r="U1652" s="162"/>
      <c r="V1652" s="162"/>
      <c r="W1652" s="162"/>
      <c r="X1652" s="162"/>
      <c r="Y1652" s="162"/>
      <c r="Z1652" s="151"/>
      <c r="AA1652" s="151"/>
      <c r="AB1652" s="151"/>
      <c r="AC1652" s="151"/>
      <c r="AD1652" s="151"/>
      <c r="AE1652" s="151"/>
      <c r="AF1652" s="151"/>
      <c r="AG1652" s="151" t="s">
        <v>327</v>
      </c>
      <c r="AH1652" s="151">
        <v>0</v>
      </c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 x14ac:dyDescent="0.2">
      <c r="A1653" s="183">
        <v>213</v>
      </c>
      <c r="B1653" s="184" t="s">
        <v>2010</v>
      </c>
      <c r="C1653" s="192" t="s">
        <v>2011</v>
      </c>
      <c r="D1653" s="185" t="s">
        <v>318</v>
      </c>
      <c r="E1653" s="186">
        <v>2</v>
      </c>
      <c r="F1653" s="187"/>
      <c r="G1653" s="188">
        <f>ROUND(E1653*F1653,2)</f>
        <v>0</v>
      </c>
      <c r="H1653" s="187"/>
      <c r="I1653" s="188">
        <f>ROUND(E1653*H1653,2)</f>
        <v>0</v>
      </c>
      <c r="J1653" s="187"/>
      <c r="K1653" s="188">
        <f>ROUND(E1653*J1653,2)</f>
        <v>0</v>
      </c>
      <c r="L1653" s="188">
        <v>21</v>
      </c>
      <c r="M1653" s="188">
        <f>G1653*(1+L1653/100)</f>
        <v>0</v>
      </c>
      <c r="N1653" s="186">
        <v>0</v>
      </c>
      <c r="O1653" s="186">
        <f>ROUND(E1653*N1653,2)</f>
        <v>0</v>
      </c>
      <c r="P1653" s="186">
        <v>0</v>
      </c>
      <c r="Q1653" s="186">
        <f>ROUND(E1653*P1653,2)</f>
        <v>0</v>
      </c>
      <c r="R1653" s="188"/>
      <c r="S1653" s="188" t="s">
        <v>403</v>
      </c>
      <c r="T1653" s="189" t="s">
        <v>987</v>
      </c>
      <c r="U1653" s="162">
        <v>0</v>
      </c>
      <c r="V1653" s="162">
        <f>ROUND(E1653*U1653,2)</f>
        <v>0</v>
      </c>
      <c r="W1653" s="162"/>
      <c r="X1653" s="162" t="s">
        <v>321</v>
      </c>
      <c r="Y1653" s="162" t="s">
        <v>322</v>
      </c>
      <c r="Z1653" s="151"/>
      <c r="AA1653" s="151"/>
      <c r="AB1653" s="151"/>
      <c r="AC1653" s="151"/>
      <c r="AD1653" s="151"/>
      <c r="AE1653" s="151"/>
      <c r="AF1653" s="151"/>
      <c r="AG1653" s="151" t="s">
        <v>323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2" x14ac:dyDescent="0.2">
      <c r="A1654" s="158"/>
      <c r="B1654" s="159"/>
      <c r="C1654" s="280" t="s">
        <v>1927</v>
      </c>
      <c r="D1654" s="281"/>
      <c r="E1654" s="281"/>
      <c r="F1654" s="281"/>
      <c r="G1654" s="281"/>
      <c r="H1654" s="162"/>
      <c r="I1654" s="162"/>
      <c r="J1654" s="162"/>
      <c r="K1654" s="162"/>
      <c r="L1654" s="162"/>
      <c r="M1654" s="162"/>
      <c r="N1654" s="161"/>
      <c r="O1654" s="161"/>
      <c r="P1654" s="161"/>
      <c r="Q1654" s="161"/>
      <c r="R1654" s="162"/>
      <c r="S1654" s="162"/>
      <c r="T1654" s="162"/>
      <c r="U1654" s="162"/>
      <c r="V1654" s="162"/>
      <c r="W1654" s="162"/>
      <c r="X1654" s="162"/>
      <c r="Y1654" s="162"/>
      <c r="Z1654" s="151"/>
      <c r="AA1654" s="151"/>
      <c r="AB1654" s="151"/>
      <c r="AC1654" s="151"/>
      <c r="AD1654" s="151"/>
      <c r="AE1654" s="151"/>
      <c r="AF1654" s="151"/>
      <c r="AG1654" s="151" t="s">
        <v>344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ht="22.5" outlineLevel="3" x14ac:dyDescent="0.2">
      <c r="A1655" s="158"/>
      <c r="B1655" s="159"/>
      <c r="C1655" s="282" t="s">
        <v>1928</v>
      </c>
      <c r="D1655" s="283"/>
      <c r="E1655" s="283"/>
      <c r="F1655" s="283"/>
      <c r="G1655" s="283"/>
      <c r="H1655" s="162"/>
      <c r="I1655" s="162"/>
      <c r="J1655" s="162"/>
      <c r="K1655" s="162"/>
      <c r="L1655" s="162"/>
      <c r="M1655" s="162"/>
      <c r="N1655" s="161"/>
      <c r="O1655" s="161"/>
      <c r="P1655" s="161"/>
      <c r="Q1655" s="161"/>
      <c r="R1655" s="162"/>
      <c r="S1655" s="162"/>
      <c r="T1655" s="162"/>
      <c r="U1655" s="162"/>
      <c r="V1655" s="162"/>
      <c r="W1655" s="162"/>
      <c r="X1655" s="162"/>
      <c r="Y1655" s="162"/>
      <c r="Z1655" s="151"/>
      <c r="AA1655" s="151"/>
      <c r="AB1655" s="151"/>
      <c r="AC1655" s="151"/>
      <c r="AD1655" s="151"/>
      <c r="AE1655" s="151"/>
      <c r="AF1655" s="151"/>
      <c r="AG1655" s="151" t="s">
        <v>344</v>
      </c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90" t="str">
        <f>C1655</f>
        <v>NEREZOVÁ SÍŤ BUDE OPLETENA NA NEREZOVÉ OBVODOVÉ LANO. LANO BUDE KOTVENO PŘÍMO DO BETONU POMOCÍ ŠROUBŮ S OKEM (M8)</v>
      </c>
      <c r="BB1655" s="151"/>
      <c r="BC1655" s="151"/>
      <c r="BD1655" s="151"/>
      <c r="BE1655" s="151"/>
      <c r="BF1655" s="151"/>
      <c r="BG1655" s="151"/>
      <c r="BH1655" s="151"/>
    </row>
    <row r="1656" spans="1:60" outlineLevel="3" x14ac:dyDescent="0.2">
      <c r="A1656" s="158"/>
      <c r="B1656" s="159"/>
      <c r="C1656" s="282" t="s">
        <v>1929</v>
      </c>
      <c r="D1656" s="283"/>
      <c r="E1656" s="283"/>
      <c r="F1656" s="283"/>
      <c r="G1656" s="283"/>
      <c r="H1656" s="162"/>
      <c r="I1656" s="162"/>
      <c r="J1656" s="162"/>
      <c r="K1656" s="162"/>
      <c r="L1656" s="162"/>
      <c r="M1656" s="162"/>
      <c r="N1656" s="161"/>
      <c r="O1656" s="161"/>
      <c r="P1656" s="161"/>
      <c r="Q1656" s="161"/>
      <c r="R1656" s="162"/>
      <c r="S1656" s="162"/>
      <c r="T1656" s="162"/>
      <c r="U1656" s="162"/>
      <c r="V1656" s="162"/>
      <c r="W1656" s="162"/>
      <c r="X1656" s="162"/>
      <c r="Y1656" s="162"/>
      <c r="Z1656" s="151"/>
      <c r="AA1656" s="151"/>
      <c r="AB1656" s="151"/>
      <c r="AC1656" s="151"/>
      <c r="AD1656" s="151"/>
      <c r="AE1656" s="151"/>
      <c r="AF1656" s="151"/>
      <c r="AG1656" s="151" t="s">
        <v>344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90" t="str">
        <f>C1656</f>
        <v>V DISTANCI 400 mm, KOTVENO POMOCÍ CHEM. KOTVY. V ROZÍCH UMÍSTĚNA ZÁVĚSNÁ MATICE (M10). PODROBNĚJI VIZ. TZ.</v>
      </c>
      <c r="BB1656" s="151"/>
      <c r="BC1656" s="151"/>
      <c r="BD1656" s="151"/>
      <c r="BE1656" s="151"/>
      <c r="BF1656" s="151"/>
      <c r="BG1656" s="151"/>
      <c r="BH1656" s="151"/>
    </row>
    <row r="1657" spans="1:60" outlineLevel="3" x14ac:dyDescent="0.2">
      <c r="A1657" s="158"/>
      <c r="B1657" s="159"/>
      <c r="C1657" s="282" t="s">
        <v>1930</v>
      </c>
      <c r="D1657" s="283"/>
      <c r="E1657" s="283"/>
      <c r="F1657" s="283"/>
      <c r="G1657" s="283"/>
      <c r="H1657" s="162"/>
      <c r="I1657" s="162"/>
      <c r="J1657" s="162"/>
      <c r="K1657" s="162"/>
      <c r="L1657" s="162"/>
      <c r="M1657" s="162"/>
      <c r="N1657" s="161"/>
      <c r="O1657" s="161"/>
      <c r="P1657" s="161"/>
      <c r="Q1657" s="161"/>
      <c r="R1657" s="162"/>
      <c r="S1657" s="162"/>
      <c r="T1657" s="162"/>
      <c r="U1657" s="162"/>
      <c r="V1657" s="162"/>
      <c r="W1657" s="162"/>
      <c r="X1657" s="162"/>
      <c r="Y1657" s="162"/>
      <c r="Z1657" s="151"/>
      <c r="AA1657" s="151"/>
      <c r="AB1657" s="151"/>
      <c r="AC1657" s="151"/>
      <c r="AD1657" s="151"/>
      <c r="AE1657" s="151"/>
      <c r="AF1657" s="151"/>
      <c r="AG1657" s="151" t="s">
        <v>344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3" x14ac:dyDescent="0.2">
      <c r="A1658" s="158"/>
      <c r="B1658" s="159"/>
      <c r="C1658" s="282" t="s">
        <v>859</v>
      </c>
      <c r="D1658" s="283"/>
      <c r="E1658" s="283"/>
      <c r="F1658" s="283"/>
      <c r="G1658" s="283"/>
      <c r="H1658" s="162"/>
      <c r="I1658" s="162"/>
      <c r="J1658" s="162"/>
      <c r="K1658" s="162"/>
      <c r="L1658" s="162"/>
      <c r="M1658" s="162"/>
      <c r="N1658" s="161"/>
      <c r="O1658" s="161"/>
      <c r="P1658" s="161"/>
      <c r="Q1658" s="161"/>
      <c r="R1658" s="162"/>
      <c r="S1658" s="162"/>
      <c r="T1658" s="162"/>
      <c r="U1658" s="162"/>
      <c r="V1658" s="162"/>
      <c r="W1658" s="162"/>
      <c r="X1658" s="162"/>
      <c r="Y1658" s="162"/>
      <c r="Z1658" s="151"/>
      <c r="AA1658" s="151"/>
      <c r="AB1658" s="151"/>
      <c r="AC1658" s="151"/>
      <c r="AD1658" s="151"/>
      <c r="AE1658" s="151"/>
      <c r="AF1658" s="151"/>
      <c r="AG1658" s="151" t="s">
        <v>344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2" x14ac:dyDescent="0.2">
      <c r="A1659" s="158"/>
      <c r="B1659" s="159"/>
      <c r="C1659" s="193" t="s">
        <v>1848</v>
      </c>
      <c r="D1659" s="164"/>
      <c r="E1659" s="165"/>
      <c r="F1659" s="162"/>
      <c r="G1659" s="162"/>
      <c r="H1659" s="162"/>
      <c r="I1659" s="162"/>
      <c r="J1659" s="162"/>
      <c r="K1659" s="162"/>
      <c r="L1659" s="162"/>
      <c r="M1659" s="162"/>
      <c r="N1659" s="161"/>
      <c r="O1659" s="161"/>
      <c r="P1659" s="161"/>
      <c r="Q1659" s="161"/>
      <c r="R1659" s="162"/>
      <c r="S1659" s="162"/>
      <c r="T1659" s="162"/>
      <c r="U1659" s="162"/>
      <c r="V1659" s="162"/>
      <c r="W1659" s="162"/>
      <c r="X1659" s="162"/>
      <c r="Y1659" s="162"/>
      <c r="Z1659" s="151"/>
      <c r="AA1659" s="151"/>
      <c r="AB1659" s="151"/>
      <c r="AC1659" s="151"/>
      <c r="AD1659" s="151"/>
      <c r="AE1659" s="151"/>
      <c r="AF1659" s="151"/>
      <c r="AG1659" s="151" t="s">
        <v>327</v>
      </c>
      <c r="AH1659" s="151">
        <v>0</v>
      </c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193" t="s">
        <v>1295</v>
      </c>
      <c r="D1660" s="164"/>
      <c r="E1660" s="165">
        <v>2</v>
      </c>
      <c r="F1660" s="162"/>
      <c r="G1660" s="162"/>
      <c r="H1660" s="162"/>
      <c r="I1660" s="162"/>
      <c r="J1660" s="162"/>
      <c r="K1660" s="162"/>
      <c r="L1660" s="162"/>
      <c r="M1660" s="162"/>
      <c r="N1660" s="161"/>
      <c r="O1660" s="161"/>
      <c r="P1660" s="161"/>
      <c r="Q1660" s="161"/>
      <c r="R1660" s="162"/>
      <c r="S1660" s="162"/>
      <c r="T1660" s="162"/>
      <c r="U1660" s="162"/>
      <c r="V1660" s="162"/>
      <c r="W1660" s="162"/>
      <c r="X1660" s="162"/>
      <c r="Y1660" s="162"/>
      <c r="Z1660" s="151"/>
      <c r="AA1660" s="151"/>
      <c r="AB1660" s="151"/>
      <c r="AC1660" s="151"/>
      <c r="AD1660" s="151"/>
      <c r="AE1660" s="151"/>
      <c r="AF1660" s="151"/>
      <c r="AG1660" s="151" t="s">
        <v>327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 x14ac:dyDescent="0.2">
      <c r="A1661" s="183">
        <v>214</v>
      </c>
      <c r="B1661" s="184" t="s">
        <v>2012</v>
      </c>
      <c r="C1661" s="192" t="s">
        <v>2013</v>
      </c>
      <c r="D1661" s="185" t="s">
        <v>318</v>
      </c>
      <c r="E1661" s="186">
        <v>1</v>
      </c>
      <c r="F1661" s="187"/>
      <c r="G1661" s="188">
        <f>ROUND(E1661*F1661,2)</f>
        <v>0</v>
      </c>
      <c r="H1661" s="187"/>
      <c r="I1661" s="188">
        <f>ROUND(E1661*H1661,2)</f>
        <v>0</v>
      </c>
      <c r="J1661" s="187"/>
      <c r="K1661" s="188">
        <f>ROUND(E1661*J1661,2)</f>
        <v>0</v>
      </c>
      <c r="L1661" s="188">
        <v>21</v>
      </c>
      <c r="M1661" s="188">
        <f>G1661*(1+L1661/100)</f>
        <v>0</v>
      </c>
      <c r="N1661" s="186">
        <v>0</v>
      </c>
      <c r="O1661" s="186">
        <f>ROUND(E1661*N1661,2)</f>
        <v>0</v>
      </c>
      <c r="P1661" s="186">
        <v>0</v>
      </c>
      <c r="Q1661" s="186">
        <f>ROUND(E1661*P1661,2)</f>
        <v>0</v>
      </c>
      <c r="R1661" s="188"/>
      <c r="S1661" s="188" t="s">
        <v>403</v>
      </c>
      <c r="T1661" s="189" t="s">
        <v>987</v>
      </c>
      <c r="U1661" s="162">
        <v>0</v>
      </c>
      <c r="V1661" s="162">
        <f>ROUND(E1661*U1661,2)</f>
        <v>0</v>
      </c>
      <c r="W1661" s="162"/>
      <c r="X1661" s="162" t="s">
        <v>321</v>
      </c>
      <c r="Y1661" s="162" t="s">
        <v>322</v>
      </c>
      <c r="Z1661" s="151"/>
      <c r="AA1661" s="151"/>
      <c r="AB1661" s="151"/>
      <c r="AC1661" s="151"/>
      <c r="AD1661" s="151"/>
      <c r="AE1661" s="151"/>
      <c r="AF1661" s="151"/>
      <c r="AG1661" s="151" t="s">
        <v>323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2" x14ac:dyDescent="0.2">
      <c r="A1662" s="158"/>
      <c r="B1662" s="159"/>
      <c r="C1662" s="280" t="s">
        <v>1927</v>
      </c>
      <c r="D1662" s="281"/>
      <c r="E1662" s="281"/>
      <c r="F1662" s="281"/>
      <c r="G1662" s="281"/>
      <c r="H1662" s="162"/>
      <c r="I1662" s="162"/>
      <c r="J1662" s="162"/>
      <c r="K1662" s="162"/>
      <c r="L1662" s="162"/>
      <c r="M1662" s="162"/>
      <c r="N1662" s="161"/>
      <c r="O1662" s="161"/>
      <c r="P1662" s="161"/>
      <c r="Q1662" s="161"/>
      <c r="R1662" s="162"/>
      <c r="S1662" s="162"/>
      <c r="T1662" s="162"/>
      <c r="U1662" s="162"/>
      <c r="V1662" s="162"/>
      <c r="W1662" s="162"/>
      <c r="X1662" s="162"/>
      <c r="Y1662" s="162"/>
      <c r="Z1662" s="151"/>
      <c r="AA1662" s="151"/>
      <c r="AB1662" s="151"/>
      <c r="AC1662" s="151"/>
      <c r="AD1662" s="151"/>
      <c r="AE1662" s="151"/>
      <c r="AF1662" s="151"/>
      <c r="AG1662" s="151" t="s">
        <v>344</v>
      </c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ht="22.5" outlineLevel="3" x14ac:dyDescent="0.2">
      <c r="A1663" s="158"/>
      <c r="B1663" s="159"/>
      <c r="C1663" s="282" t="s">
        <v>1928</v>
      </c>
      <c r="D1663" s="283"/>
      <c r="E1663" s="283"/>
      <c r="F1663" s="283"/>
      <c r="G1663" s="283"/>
      <c r="H1663" s="162"/>
      <c r="I1663" s="162"/>
      <c r="J1663" s="162"/>
      <c r="K1663" s="162"/>
      <c r="L1663" s="162"/>
      <c r="M1663" s="162"/>
      <c r="N1663" s="161"/>
      <c r="O1663" s="161"/>
      <c r="P1663" s="161"/>
      <c r="Q1663" s="161"/>
      <c r="R1663" s="162"/>
      <c r="S1663" s="162"/>
      <c r="T1663" s="162"/>
      <c r="U1663" s="162"/>
      <c r="V1663" s="162"/>
      <c r="W1663" s="162"/>
      <c r="X1663" s="162"/>
      <c r="Y1663" s="162"/>
      <c r="Z1663" s="151"/>
      <c r="AA1663" s="151"/>
      <c r="AB1663" s="151"/>
      <c r="AC1663" s="151"/>
      <c r="AD1663" s="151"/>
      <c r="AE1663" s="151"/>
      <c r="AF1663" s="151"/>
      <c r="AG1663" s="151" t="s">
        <v>344</v>
      </c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90" t="str">
        <f>C1663</f>
        <v>NEREZOVÁ SÍŤ BUDE OPLETENA NA NEREZOVÉ OBVODOVÉ LANO. LANO BUDE KOTVENO PŘÍMO DO BETONU POMOCÍ ŠROUBŮ S OKEM (M8)</v>
      </c>
      <c r="BB1663" s="151"/>
      <c r="BC1663" s="151"/>
      <c r="BD1663" s="151"/>
      <c r="BE1663" s="151"/>
      <c r="BF1663" s="151"/>
      <c r="BG1663" s="151"/>
      <c r="BH1663" s="151"/>
    </row>
    <row r="1664" spans="1:60" outlineLevel="3" x14ac:dyDescent="0.2">
      <c r="A1664" s="158"/>
      <c r="B1664" s="159"/>
      <c r="C1664" s="282" t="s">
        <v>1929</v>
      </c>
      <c r="D1664" s="283"/>
      <c r="E1664" s="283"/>
      <c r="F1664" s="283"/>
      <c r="G1664" s="283"/>
      <c r="H1664" s="162"/>
      <c r="I1664" s="162"/>
      <c r="J1664" s="162"/>
      <c r="K1664" s="162"/>
      <c r="L1664" s="162"/>
      <c r="M1664" s="162"/>
      <c r="N1664" s="161"/>
      <c r="O1664" s="161"/>
      <c r="P1664" s="161"/>
      <c r="Q1664" s="161"/>
      <c r="R1664" s="162"/>
      <c r="S1664" s="162"/>
      <c r="T1664" s="162"/>
      <c r="U1664" s="162"/>
      <c r="V1664" s="162"/>
      <c r="W1664" s="162"/>
      <c r="X1664" s="162"/>
      <c r="Y1664" s="162"/>
      <c r="Z1664" s="151"/>
      <c r="AA1664" s="151"/>
      <c r="AB1664" s="151"/>
      <c r="AC1664" s="151"/>
      <c r="AD1664" s="151"/>
      <c r="AE1664" s="151"/>
      <c r="AF1664" s="151"/>
      <c r="AG1664" s="151" t="s">
        <v>344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90" t="str">
        <f>C1664</f>
        <v>V DISTANCI 400 mm, KOTVENO POMOCÍ CHEM. KOTVY. V ROZÍCH UMÍSTĚNA ZÁVĚSNÁ MATICE (M10). PODROBNĚJI VIZ. TZ.</v>
      </c>
      <c r="BB1664" s="151"/>
      <c r="BC1664" s="151"/>
      <c r="BD1664" s="151"/>
      <c r="BE1664" s="151"/>
      <c r="BF1664" s="151"/>
      <c r="BG1664" s="151"/>
      <c r="BH1664" s="151"/>
    </row>
    <row r="1665" spans="1:60" outlineLevel="3" x14ac:dyDescent="0.2">
      <c r="A1665" s="158"/>
      <c r="B1665" s="159"/>
      <c r="C1665" s="282" t="s">
        <v>1930</v>
      </c>
      <c r="D1665" s="283"/>
      <c r="E1665" s="283"/>
      <c r="F1665" s="283"/>
      <c r="G1665" s="283"/>
      <c r="H1665" s="162"/>
      <c r="I1665" s="162"/>
      <c r="J1665" s="162"/>
      <c r="K1665" s="162"/>
      <c r="L1665" s="162"/>
      <c r="M1665" s="162"/>
      <c r="N1665" s="161"/>
      <c r="O1665" s="161"/>
      <c r="P1665" s="161"/>
      <c r="Q1665" s="161"/>
      <c r="R1665" s="162"/>
      <c r="S1665" s="162"/>
      <c r="T1665" s="162"/>
      <c r="U1665" s="162"/>
      <c r="V1665" s="162"/>
      <c r="W1665" s="162"/>
      <c r="X1665" s="162"/>
      <c r="Y1665" s="162"/>
      <c r="Z1665" s="151"/>
      <c r="AA1665" s="151"/>
      <c r="AB1665" s="151"/>
      <c r="AC1665" s="151"/>
      <c r="AD1665" s="151"/>
      <c r="AE1665" s="151"/>
      <c r="AF1665" s="151"/>
      <c r="AG1665" s="151" t="s">
        <v>344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3" x14ac:dyDescent="0.2">
      <c r="A1666" s="158"/>
      <c r="B1666" s="159"/>
      <c r="C1666" s="282" t="s">
        <v>859</v>
      </c>
      <c r="D1666" s="283"/>
      <c r="E1666" s="283"/>
      <c r="F1666" s="283"/>
      <c r="G1666" s="283"/>
      <c r="H1666" s="162"/>
      <c r="I1666" s="162"/>
      <c r="J1666" s="162"/>
      <c r="K1666" s="162"/>
      <c r="L1666" s="162"/>
      <c r="M1666" s="162"/>
      <c r="N1666" s="161"/>
      <c r="O1666" s="161"/>
      <c r="P1666" s="161"/>
      <c r="Q1666" s="161"/>
      <c r="R1666" s="162"/>
      <c r="S1666" s="162"/>
      <c r="T1666" s="162"/>
      <c r="U1666" s="162"/>
      <c r="V1666" s="162"/>
      <c r="W1666" s="162"/>
      <c r="X1666" s="162"/>
      <c r="Y1666" s="162"/>
      <c r="Z1666" s="151"/>
      <c r="AA1666" s="151"/>
      <c r="AB1666" s="151"/>
      <c r="AC1666" s="151"/>
      <c r="AD1666" s="151"/>
      <c r="AE1666" s="151"/>
      <c r="AF1666" s="151"/>
      <c r="AG1666" s="151" t="s">
        <v>344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2" x14ac:dyDescent="0.2">
      <c r="A1667" s="158"/>
      <c r="B1667" s="159"/>
      <c r="C1667" s="193" t="s">
        <v>1848</v>
      </c>
      <c r="D1667" s="164"/>
      <c r="E1667" s="165"/>
      <c r="F1667" s="162"/>
      <c r="G1667" s="162"/>
      <c r="H1667" s="162"/>
      <c r="I1667" s="162"/>
      <c r="J1667" s="162"/>
      <c r="K1667" s="162"/>
      <c r="L1667" s="162"/>
      <c r="M1667" s="162"/>
      <c r="N1667" s="161"/>
      <c r="O1667" s="161"/>
      <c r="P1667" s="161"/>
      <c r="Q1667" s="161"/>
      <c r="R1667" s="162"/>
      <c r="S1667" s="162"/>
      <c r="T1667" s="162"/>
      <c r="U1667" s="162"/>
      <c r="V1667" s="162"/>
      <c r="W1667" s="162"/>
      <c r="X1667" s="162"/>
      <c r="Y1667" s="162"/>
      <c r="Z1667" s="151"/>
      <c r="AA1667" s="151"/>
      <c r="AB1667" s="151"/>
      <c r="AC1667" s="151"/>
      <c r="AD1667" s="151"/>
      <c r="AE1667" s="151"/>
      <c r="AF1667" s="151"/>
      <c r="AG1667" s="151" t="s">
        <v>327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193" t="s">
        <v>328</v>
      </c>
      <c r="D1668" s="164"/>
      <c r="E1668" s="165">
        <v>1</v>
      </c>
      <c r="F1668" s="162"/>
      <c r="G1668" s="162"/>
      <c r="H1668" s="162"/>
      <c r="I1668" s="162"/>
      <c r="J1668" s="162"/>
      <c r="K1668" s="162"/>
      <c r="L1668" s="162"/>
      <c r="M1668" s="162"/>
      <c r="N1668" s="161"/>
      <c r="O1668" s="161"/>
      <c r="P1668" s="161"/>
      <c r="Q1668" s="161"/>
      <c r="R1668" s="162"/>
      <c r="S1668" s="162"/>
      <c r="T1668" s="162"/>
      <c r="U1668" s="162"/>
      <c r="V1668" s="162"/>
      <c r="W1668" s="162"/>
      <c r="X1668" s="162"/>
      <c r="Y1668" s="162"/>
      <c r="Z1668" s="151"/>
      <c r="AA1668" s="151"/>
      <c r="AB1668" s="151"/>
      <c r="AC1668" s="151"/>
      <c r="AD1668" s="151"/>
      <c r="AE1668" s="151"/>
      <c r="AF1668" s="151"/>
      <c r="AG1668" s="151" t="s">
        <v>327</v>
      </c>
      <c r="AH1668" s="151">
        <v>0</v>
      </c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 x14ac:dyDescent="0.2">
      <c r="A1669" s="183">
        <v>215</v>
      </c>
      <c r="B1669" s="184" t="s">
        <v>2014</v>
      </c>
      <c r="C1669" s="192" t="s">
        <v>2015</v>
      </c>
      <c r="D1669" s="185" t="s">
        <v>318</v>
      </c>
      <c r="E1669" s="186">
        <v>2</v>
      </c>
      <c r="F1669" s="187"/>
      <c r="G1669" s="188">
        <f>ROUND(E1669*F1669,2)</f>
        <v>0</v>
      </c>
      <c r="H1669" s="187"/>
      <c r="I1669" s="188">
        <f>ROUND(E1669*H1669,2)</f>
        <v>0</v>
      </c>
      <c r="J1669" s="187"/>
      <c r="K1669" s="188">
        <f>ROUND(E1669*J1669,2)</f>
        <v>0</v>
      </c>
      <c r="L1669" s="188">
        <v>21</v>
      </c>
      <c r="M1669" s="188">
        <f>G1669*(1+L1669/100)</f>
        <v>0</v>
      </c>
      <c r="N1669" s="186">
        <v>0</v>
      </c>
      <c r="O1669" s="186">
        <f>ROUND(E1669*N1669,2)</f>
        <v>0</v>
      </c>
      <c r="P1669" s="186">
        <v>0</v>
      </c>
      <c r="Q1669" s="186">
        <f>ROUND(E1669*P1669,2)</f>
        <v>0</v>
      </c>
      <c r="R1669" s="188"/>
      <c r="S1669" s="188" t="s">
        <v>403</v>
      </c>
      <c r="T1669" s="189" t="s">
        <v>987</v>
      </c>
      <c r="U1669" s="162">
        <v>0</v>
      </c>
      <c r="V1669" s="162">
        <f>ROUND(E1669*U1669,2)</f>
        <v>0</v>
      </c>
      <c r="W1669" s="162"/>
      <c r="X1669" s="162" t="s">
        <v>321</v>
      </c>
      <c r="Y1669" s="162" t="s">
        <v>322</v>
      </c>
      <c r="Z1669" s="151"/>
      <c r="AA1669" s="151"/>
      <c r="AB1669" s="151"/>
      <c r="AC1669" s="151"/>
      <c r="AD1669" s="151"/>
      <c r="AE1669" s="151"/>
      <c r="AF1669" s="151"/>
      <c r="AG1669" s="151" t="s">
        <v>323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2" x14ac:dyDescent="0.2">
      <c r="A1670" s="158"/>
      <c r="B1670" s="159"/>
      <c r="C1670" s="280" t="s">
        <v>1927</v>
      </c>
      <c r="D1670" s="281"/>
      <c r="E1670" s="281"/>
      <c r="F1670" s="281"/>
      <c r="G1670" s="281"/>
      <c r="H1670" s="162"/>
      <c r="I1670" s="162"/>
      <c r="J1670" s="162"/>
      <c r="K1670" s="162"/>
      <c r="L1670" s="162"/>
      <c r="M1670" s="162"/>
      <c r="N1670" s="161"/>
      <c r="O1670" s="161"/>
      <c r="P1670" s="161"/>
      <c r="Q1670" s="161"/>
      <c r="R1670" s="162"/>
      <c r="S1670" s="162"/>
      <c r="T1670" s="162"/>
      <c r="U1670" s="162"/>
      <c r="V1670" s="162"/>
      <c r="W1670" s="162"/>
      <c r="X1670" s="162"/>
      <c r="Y1670" s="162"/>
      <c r="Z1670" s="151"/>
      <c r="AA1670" s="151"/>
      <c r="AB1670" s="151"/>
      <c r="AC1670" s="151"/>
      <c r="AD1670" s="151"/>
      <c r="AE1670" s="151"/>
      <c r="AF1670" s="151"/>
      <c r="AG1670" s="151" t="s">
        <v>344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ht="22.5" outlineLevel="3" x14ac:dyDescent="0.2">
      <c r="A1671" s="158"/>
      <c r="B1671" s="159"/>
      <c r="C1671" s="282" t="s">
        <v>1928</v>
      </c>
      <c r="D1671" s="283"/>
      <c r="E1671" s="283"/>
      <c r="F1671" s="283"/>
      <c r="G1671" s="283"/>
      <c r="H1671" s="162"/>
      <c r="I1671" s="162"/>
      <c r="J1671" s="162"/>
      <c r="K1671" s="162"/>
      <c r="L1671" s="162"/>
      <c r="M1671" s="162"/>
      <c r="N1671" s="161"/>
      <c r="O1671" s="161"/>
      <c r="P1671" s="161"/>
      <c r="Q1671" s="161"/>
      <c r="R1671" s="162"/>
      <c r="S1671" s="162"/>
      <c r="T1671" s="162"/>
      <c r="U1671" s="162"/>
      <c r="V1671" s="162"/>
      <c r="W1671" s="162"/>
      <c r="X1671" s="162"/>
      <c r="Y1671" s="162"/>
      <c r="Z1671" s="151"/>
      <c r="AA1671" s="151"/>
      <c r="AB1671" s="151"/>
      <c r="AC1671" s="151"/>
      <c r="AD1671" s="151"/>
      <c r="AE1671" s="151"/>
      <c r="AF1671" s="151"/>
      <c r="AG1671" s="151" t="s">
        <v>344</v>
      </c>
      <c r="AH1671" s="151"/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90" t="str">
        <f>C1671</f>
        <v>NEREZOVÁ SÍŤ BUDE OPLETENA NA NEREZOVÉ OBVODOVÉ LANO. LANO BUDE KOTVENO PŘÍMO DO BETONU POMOCÍ ŠROUBŮ S OKEM (M8)</v>
      </c>
      <c r="BB1671" s="151"/>
      <c r="BC1671" s="151"/>
      <c r="BD1671" s="151"/>
      <c r="BE1671" s="151"/>
      <c r="BF1671" s="151"/>
      <c r="BG1671" s="151"/>
      <c r="BH1671" s="151"/>
    </row>
    <row r="1672" spans="1:60" outlineLevel="3" x14ac:dyDescent="0.2">
      <c r="A1672" s="158"/>
      <c r="B1672" s="159"/>
      <c r="C1672" s="282" t="s">
        <v>1929</v>
      </c>
      <c r="D1672" s="283"/>
      <c r="E1672" s="283"/>
      <c r="F1672" s="283"/>
      <c r="G1672" s="283"/>
      <c r="H1672" s="162"/>
      <c r="I1672" s="162"/>
      <c r="J1672" s="162"/>
      <c r="K1672" s="162"/>
      <c r="L1672" s="162"/>
      <c r="M1672" s="162"/>
      <c r="N1672" s="161"/>
      <c r="O1672" s="161"/>
      <c r="P1672" s="161"/>
      <c r="Q1672" s="161"/>
      <c r="R1672" s="162"/>
      <c r="S1672" s="162"/>
      <c r="T1672" s="162"/>
      <c r="U1672" s="162"/>
      <c r="V1672" s="162"/>
      <c r="W1672" s="162"/>
      <c r="X1672" s="162"/>
      <c r="Y1672" s="162"/>
      <c r="Z1672" s="151"/>
      <c r="AA1672" s="151"/>
      <c r="AB1672" s="151"/>
      <c r="AC1672" s="151"/>
      <c r="AD1672" s="151"/>
      <c r="AE1672" s="151"/>
      <c r="AF1672" s="151"/>
      <c r="AG1672" s="151" t="s">
        <v>344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90" t="str">
        <f>C1672</f>
        <v>V DISTANCI 400 mm, KOTVENO POMOCÍ CHEM. KOTVY. V ROZÍCH UMÍSTĚNA ZÁVĚSNÁ MATICE (M10). PODROBNĚJI VIZ. TZ.</v>
      </c>
      <c r="BB1672" s="151"/>
      <c r="BC1672" s="151"/>
      <c r="BD1672" s="151"/>
      <c r="BE1672" s="151"/>
      <c r="BF1672" s="151"/>
      <c r="BG1672" s="151"/>
      <c r="BH1672" s="151"/>
    </row>
    <row r="1673" spans="1:60" outlineLevel="3" x14ac:dyDescent="0.2">
      <c r="A1673" s="158"/>
      <c r="B1673" s="159"/>
      <c r="C1673" s="282" t="s">
        <v>1930</v>
      </c>
      <c r="D1673" s="283"/>
      <c r="E1673" s="283"/>
      <c r="F1673" s="283"/>
      <c r="G1673" s="283"/>
      <c r="H1673" s="162"/>
      <c r="I1673" s="162"/>
      <c r="J1673" s="162"/>
      <c r="K1673" s="162"/>
      <c r="L1673" s="162"/>
      <c r="M1673" s="162"/>
      <c r="N1673" s="161"/>
      <c r="O1673" s="161"/>
      <c r="P1673" s="161"/>
      <c r="Q1673" s="161"/>
      <c r="R1673" s="162"/>
      <c r="S1673" s="162"/>
      <c r="T1673" s="162"/>
      <c r="U1673" s="162"/>
      <c r="V1673" s="162"/>
      <c r="W1673" s="162"/>
      <c r="X1673" s="162"/>
      <c r="Y1673" s="162"/>
      <c r="Z1673" s="151"/>
      <c r="AA1673" s="151"/>
      <c r="AB1673" s="151"/>
      <c r="AC1673" s="151"/>
      <c r="AD1673" s="151"/>
      <c r="AE1673" s="151"/>
      <c r="AF1673" s="151"/>
      <c r="AG1673" s="151" t="s">
        <v>344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3" x14ac:dyDescent="0.2">
      <c r="A1674" s="158"/>
      <c r="B1674" s="159"/>
      <c r="C1674" s="282" t="s">
        <v>859</v>
      </c>
      <c r="D1674" s="283"/>
      <c r="E1674" s="283"/>
      <c r="F1674" s="283"/>
      <c r="G1674" s="283"/>
      <c r="H1674" s="162"/>
      <c r="I1674" s="162"/>
      <c r="J1674" s="162"/>
      <c r="K1674" s="162"/>
      <c r="L1674" s="162"/>
      <c r="M1674" s="162"/>
      <c r="N1674" s="161"/>
      <c r="O1674" s="161"/>
      <c r="P1674" s="161"/>
      <c r="Q1674" s="161"/>
      <c r="R1674" s="162"/>
      <c r="S1674" s="162"/>
      <c r="T1674" s="162"/>
      <c r="U1674" s="162"/>
      <c r="V1674" s="162"/>
      <c r="W1674" s="162"/>
      <c r="X1674" s="162"/>
      <c r="Y1674" s="162"/>
      <c r="Z1674" s="151"/>
      <c r="AA1674" s="151"/>
      <c r="AB1674" s="151"/>
      <c r="AC1674" s="151"/>
      <c r="AD1674" s="151"/>
      <c r="AE1674" s="151"/>
      <c r="AF1674" s="151"/>
      <c r="AG1674" s="151" t="s">
        <v>344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2" x14ac:dyDescent="0.2">
      <c r="A1675" s="158"/>
      <c r="B1675" s="159"/>
      <c r="C1675" s="193" t="s">
        <v>1848</v>
      </c>
      <c r="D1675" s="164"/>
      <c r="E1675" s="165"/>
      <c r="F1675" s="162"/>
      <c r="G1675" s="162"/>
      <c r="H1675" s="162"/>
      <c r="I1675" s="162"/>
      <c r="J1675" s="162"/>
      <c r="K1675" s="162"/>
      <c r="L1675" s="162"/>
      <c r="M1675" s="162"/>
      <c r="N1675" s="161"/>
      <c r="O1675" s="161"/>
      <c r="P1675" s="161"/>
      <c r="Q1675" s="161"/>
      <c r="R1675" s="162"/>
      <c r="S1675" s="162"/>
      <c r="T1675" s="162"/>
      <c r="U1675" s="162"/>
      <c r="V1675" s="162"/>
      <c r="W1675" s="162"/>
      <c r="X1675" s="162"/>
      <c r="Y1675" s="162"/>
      <c r="Z1675" s="151"/>
      <c r="AA1675" s="151"/>
      <c r="AB1675" s="151"/>
      <c r="AC1675" s="151"/>
      <c r="AD1675" s="151"/>
      <c r="AE1675" s="151"/>
      <c r="AF1675" s="151"/>
      <c r="AG1675" s="151" t="s">
        <v>327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193" t="s">
        <v>1295</v>
      </c>
      <c r="D1676" s="164"/>
      <c r="E1676" s="165">
        <v>2</v>
      </c>
      <c r="F1676" s="162"/>
      <c r="G1676" s="162"/>
      <c r="H1676" s="162"/>
      <c r="I1676" s="162"/>
      <c r="J1676" s="162"/>
      <c r="K1676" s="162"/>
      <c r="L1676" s="162"/>
      <c r="M1676" s="162"/>
      <c r="N1676" s="161"/>
      <c r="O1676" s="161"/>
      <c r="P1676" s="161"/>
      <c r="Q1676" s="161"/>
      <c r="R1676" s="162"/>
      <c r="S1676" s="162"/>
      <c r="T1676" s="162"/>
      <c r="U1676" s="162"/>
      <c r="V1676" s="162"/>
      <c r="W1676" s="162"/>
      <c r="X1676" s="162"/>
      <c r="Y1676" s="162"/>
      <c r="Z1676" s="151"/>
      <c r="AA1676" s="151"/>
      <c r="AB1676" s="151"/>
      <c r="AC1676" s="151"/>
      <c r="AD1676" s="151"/>
      <c r="AE1676" s="151"/>
      <c r="AF1676" s="151"/>
      <c r="AG1676" s="151" t="s">
        <v>327</v>
      </c>
      <c r="AH1676" s="151">
        <v>0</v>
      </c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 x14ac:dyDescent="0.2">
      <c r="A1677" s="183">
        <v>216</v>
      </c>
      <c r="B1677" s="184" t="s">
        <v>2016</v>
      </c>
      <c r="C1677" s="192" t="s">
        <v>2017</v>
      </c>
      <c r="D1677" s="185" t="s">
        <v>318</v>
      </c>
      <c r="E1677" s="186">
        <v>1</v>
      </c>
      <c r="F1677" s="187"/>
      <c r="G1677" s="188">
        <f>ROUND(E1677*F1677,2)</f>
        <v>0</v>
      </c>
      <c r="H1677" s="187"/>
      <c r="I1677" s="188">
        <f>ROUND(E1677*H1677,2)</f>
        <v>0</v>
      </c>
      <c r="J1677" s="187"/>
      <c r="K1677" s="188">
        <f>ROUND(E1677*J1677,2)</f>
        <v>0</v>
      </c>
      <c r="L1677" s="188">
        <v>21</v>
      </c>
      <c r="M1677" s="188">
        <f>G1677*(1+L1677/100)</f>
        <v>0</v>
      </c>
      <c r="N1677" s="186">
        <v>0</v>
      </c>
      <c r="O1677" s="186">
        <f>ROUND(E1677*N1677,2)</f>
        <v>0</v>
      </c>
      <c r="P1677" s="186">
        <v>0</v>
      </c>
      <c r="Q1677" s="186">
        <f>ROUND(E1677*P1677,2)</f>
        <v>0</v>
      </c>
      <c r="R1677" s="188"/>
      <c r="S1677" s="188" t="s">
        <v>403</v>
      </c>
      <c r="T1677" s="189" t="s">
        <v>987</v>
      </c>
      <c r="U1677" s="162">
        <v>0</v>
      </c>
      <c r="V1677" s="162">
        <f>ROUND(E1677*U1677,2)</f>
        <v>0</v>
      </c>
      <c r="W1677" s="162"/>
      <c r="X1677" s="162" t="s">
        <v>321</v>
      </c>
      <c r="Y1677" s="162" t="s">
        <v>322</v>
      </c>
      <c r="Z1677" s="151"/>
      <c r="AA1677" s="151"/>
      <c r="AB1677" s="151"/>
      <c r="AC1677" s="151"/>
      <c r="AD1677" s="151"/>
      <c r="AE1677" s="151"/>
      <c r="AF1677" s="151"/>
      <c r="AG1677" s="151" t="s">
        <v>323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2" x14ac:dyDescent="0.2">
      <c r="A1678" s="158"/>
      <c r="B1678" s="159"/>
      <c r="C1678" s="280" t="s">
        <v>1927</v>
      </c>
      <c r="D1678" s="281"/>
      <c r="E1678" s="281"/>
      <c r="F1678" s="281"/>
      <c r="G1678" s="281"/>
      <c r="H1678" s="162"/>
      <c r="I1678" s="162"/>
      <c r="J1678" s="162"/>
      <c r="K1678" s="162"/>
      <c r="L1678" s="162"/>
      <c r="M1678" s="162"/>
      <c r="N1678" s="161"/>
      <c r="O1678" s="161"/>
      <c r="P1678" s="161"/>
      <c r="Q1678" s="161"/>
      <c r="R1678" s="162"/>
      <c r="S1678" s="162"/>
      <c r="T1678" s="162"/>
      <c r="U1678" s="162"/>
      <c r="V1678" s="162"/>
      <c r="W1678" s="162"/>
      <c r="X1678" s="162"/>
      <c r="Y1678" s="162"/>
      <c r="Z1678" s="151"/>
      <c r="AA1678" s="151"/>
      <c r="AB1678" s="151"/>
      <c r="AC1678" s="151"/>
      <c r="AD1678" s="151"/>
      <c r="AE1678" s="151"/>
      <c r="AF1678" s="151"/>
      <c r="AG1678" s="151" t="s">
        <v>344</v>
      </c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ht="22.5" outlineLevel="3" x14ac:dyDescent="0.2">
      <c r="A1679" s="158"/>
      <c r="B1679" s="159"/>
      <c r="C1679" s="282" t="s">
        <v>1928</v>
      </c>
      <c r="D1679" s="283"/>
      <c r="E1679" s="283"/>
      <c r="F1679" s="283"/>
      <c r="G1679" s="283"/>
      <c r="H1679" s="162"/>
      <c r="I1679" s="162"/>
      <c r="J1679" s="162"/>
      <c r="K1679" s="162"/>
      <c r="L1679" s="162"/>
      <c r="M1679" s="162"/>
      <c r="N1679" s="161"/>
      <c r="O1679" s="161"/>
      <c r="P1679" s="161"/>
      <c r="Q1679" s="161"/>
      <c r="R1679" s="162"/>
      <c r="S1679" s="162"/>
      <c r="T1679" s="162"/>
      <c r="U1679" s="162"/>
      <c r="V1679" s="162"/>
      <c r="W1679" s="162"/>
      <c r="X1679" s="162"/>
      <c r="Y1679" s="162"/>
      <c r="Z1679" s="151"/>
      <c r="AA1679" s="151"/>
      <c r="AB1679" s="151"/>
      <c r="AC1679" s="151"/>
      <c r="AD1679" s="151"/>
      <c r="AE1679" s="151"/>
      <c r="AF1679" s="151"/>
      <c r="AG1679" s="151" t="s">
        <v>344</v>
      </c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90" t="str">
        <f>C1679</f>
        <v>NEREZOVÁ SÍŤ BUDE OPLETENA NA NEREZOVÉ OBVODOVÉ LANO. LANO BUDE KOTVENO PŘÍMO DO BETONU POMOCÍ ŠROUBŮ S OKEM (M8)</v>
      </c>
      <c r="BB1679" s="151"/>
      <c r="BC1679" s="151"/>
      <c r="BD1679" s="151"/>
      <c r="BE1679" s="151"/>
      <c r="BF1679" s="151"/>
      <c r="BG1679" s="151"/>
      <c r="BH1679" s="151"/>
    </row>
    <row r="1680" spans="1:60" outlineLevel="3" x14ac:dyDescent="0.2">
      <c r="A1680" s="158"/>
      <c r="B1680" s="159"/>
      <c r="C1680" s="282" t="s">
        <v>1929</v>
      </c>
      <c r="D1680" s="283"/>
      <c r="E1680" s="283"/>
      <c r="F1680" s="283"/>
      <c r="G1680" s="283"/>
      <c r="H1680" s="162"/>
      <c r="I1680" s="162"/>
      <c r="J1680" s="162"/>
      <c r="K1680" s="162"/>
      <c r="L1680" s="162"/>
      <c r="M1680" s="162"/>
      <c r="N1680" s="161"/>
      <c r="O1680" s="161"/>
      <c r="P1680" s="161"/>
      <c r="Q1680" s="161"/>
      <c r="R1680" s="162"/>
      <c r="S1680" s="162"/>
      <c r="T1680" s="162"/>
      <c r="U1680" s="162"/>
      <c r="V1680" s="162"/>
      <c r="W1680" s="162"/>
      <c r="X1680" s="162"/>
      <c r="Y1680" s="162"/>
      <c r="Z1680" s="151"/>
      <c r="AA1680" s="151"/>
      <c r="AB1680" s="151"/>
      <c r="AC1680" s="151"/>
      <c r="AD1680" s="151"/>
      <c r="AE1680" s="151"/>
      <c r="AF1680" s="151"/>
      <c r="AG1680" s="151" t="s">
        <v>344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90" t="str">
        <f>C1680</f>
        <v>V DISTANCI 400 mm, KOTVENO POMOCÍ CHEM. KOTVY. V ROZÍCH UMÍSTĚNA ZÁVĚSNÁ MATICE (M10). PODROBNĚJI VIZ. TZ.</v>
      </c>
      <c r="BB1680" s="151"/>
      <c r="BC1680" s="151"/>
      <c r="BD1680" s="151"/>
      <c r="BE1680" s="151"/>
      <c r="BF1680" s="151"/>
      <c r="BG1680" s="151"/>
      <c r="BH1680" s="151"/>
    </row>
    <row r="1681" spans="1:60" outlineLevel="3" x14ac:dyDescent="0.2">
      <c r="A1681" s="158"/>
      <c r="B1681" s="159"/>
      <c r="C1681" s="282" t="s">
        <v>1930</v>
      </c>
      <c r="D1681" s="283"/>
      <c r="E1681" s="283"/>
      <c r="F1681" s="283"/>
      <c r="G1681" s="283"/>
      <c r="H1681" s="162"/>
      <c r="I1681" s="162"/>
      <c r="J1681" s="162"/>
      <c r="K1681" s="162"/>
      <c r="L1681" s="162"/>
      <c r="M1681" s="162"/>
      <c r="N1681" s="161"/>
      <c r="O1681" s="161"/>
      <c r="P1681" s="161"/>
      <c r="Q1681" s="161"/>
      <c r="R1681" s="162"/>
      <c r="S1681" s="162"/>
      <c r="T1681" s="162"/>
      <c r="U1681" s="162"/>
      <c r="V1681" s="162"/>
      <c r="W1681" s="162"/>
      <c r="X1681" s="162"/>
      <c r="Y1681" s="162"/>
      <c r="Z1681" s="151"/>
      <c r="AA1681" s="151"/>
      <c r="AB1681" s="151"/>
      <c r="AC1681" s="151"/>
      <c r="AD1681" s="151"/>
      <c r="AE1681" s="151"/>
      <c r="AF1681" s="151"/>
      <c r="AG1681" s="151" t="s">
        <v>344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3" x14ac:dyDescent="0.2">
      <c r="A1682" s="158"/>
      <c r="B1682" s="159"/>
      <c r="C1682" s="282" t="s">
        <v>859</v>
      </c>
      <c r="D1682" s="283"/>
      <c r="E1682" s="283"/>
      <c r="F1682" s="283"/>
      <c r="G1682" s="283"/>
      <c r="H1682" s="162"/>
      <c r="I1682" s="162"/>
      <c r="J1682" s="162"/>
      <c r="K1682" s="162"/>
      <c r="L1682" s="162"/>
      <c r="M1682" s="162"/>
      <c r="N1682" s="161"/>
      <c r="O1682" s="161"/>
      <c r="P1682" s="161"/>
      <c r="Q1682" s="161"/>
      <c r="R1682" s="162"/>
      <c r="S1682" s="162"/>
      <c r="T1682" s="162"/>
      <c r="U1682" s="162"/>
      <c r="V1682" s="162"/>
      <c r="W1682" s="162"/>
      <c r="X1682" s="162"/>
      <c r="Y1682" s="162"/>
      <c r="Z1682" s="151"/>
      <c r="AA1682" s="151"/>
      <c r="AB1682" s="151"/>
      <c r="AC1682" s="151"/>
      <c r="AD1682" s="151"/>
      <c r="AE1682" s="151"/>
      <c r="AF1682" s="151"/>
      <c r="AG1682" s="151" t="s">
        <v>344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2" x14ac:dyDescent="0.2">
      <c r="A1683" s="158"/>
      <c r="B1683" s="159"/>
      <c r="C1683" s="193" t="s">
        <v>1848</v>
      </c>
      <c r="D1683" s="164"/>
      <c r="E1683" s="165"/>
      <c r="F1683" s="162"/>
      <c r="G1683" s="162"/>
      <c r="H1683" s="162"/>
      <c r="I1683" s="162"/>
      <c r="J1683" s="162"/>
      <c r="K1683" s="162"/>
      <c r="L1683" s="162"/>
      <c r="M1683" s="162"/>
      <c r="N1683" s="161"/>
      <c r="O1683" s="161"/>
      <c r="P1683" s="161"/>
      <c r="Q1683" s="161"/>
      <c r="R1683" s="162"/>
      <c r="S1683" s="162"/>
      <c r="T1683" s="162"/>
      <c r="U1683" s="162"/>
      <c r="V1683" s="162"/>
      <c r="W1683" s="162"/>
      <c r="X1683" s="162"/>
      <c r="Y1683" s="162"/>
      <c r="Z1683" s="151"/>
      <c r="AA1683" s="151"/>
      <c r="AB1683" s="151"/>
      <c r="AC1683" s="151"/>
      <c r="AD1683" s="151"/>
      <c r="AE1683" s="151"/>
      <c r="AF1683" s="151"/>
      <c r="AG1683" s="151" t="s">
        <v>327</v>
      </c>
      <c r="AH1683" s="151">
        <v>0</v>
      </c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193" t="s">
        <v>328</v>
      </c>
      <c r="D1684" s="164"/>
      <c r="E1684" s="165">
        <v>1</v>
      </c>
      <c r="F1684" s="162"/>
      <c r="G1684" s="162"/>
      <c r="H1684" s="162"/>
      <c r="I1684" s="162"/>
      <c r="J1684" s="162"/>
      <c r="K1684" s="162"/>
      <c r="L1684" s="162"/>
      <c r="M1684" s="162"/>
      <c r="N1684" s="161"/>
      <c r="O1684" s="161"/>
      <c r="P1684" s="161"/>
      <c r="Q1684" s="161"/>
      <c r="R1684" s="162"/>
      <c r="S1684" s="162"/>
      <c r="T1684" s="162"/>
      <c r="U1684" s="162"/>
      <c r="V1684" s="162"/>
      <c r="W1684" s="162"/>
      <c r="X1684" s="162"/>
      <c r="Y1684" s="162"/>
      <c r="Z1684" s="151"/>
      <c r="AA1684" s="151"/>
      <c r="AB1684" s="151"/>
      <c r="AC1684" s="151"/>
      <c r="AD1684" s="151"/>
      <c r="AE1684" s="151"/>
      <c r="AF1684" s="151"/>
      <c r="AG1684" s="151" t="s">
        <v>327</v>
      </c>
      <c r="AH1684" s="151">
        <v>0</v>
      </c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1" x14ac:dyDescent="0.2">
      <c r="A1685" s="183">
        <v>217</v>
      </c>
      <c r="B1685" s="184" t="s">
        <v>2018</v>
      </c>
      <c r="C1685" s="192" t="s">
        <v>2019</v>
      </c>
      <c r="D1685" s="185" t="s">
        <v>318</v>
      </c>
      <c r="E1685" s="186">
        <v>2</v>
      </c>
      <c r="F1685" s="187"/>
      <c r="G1685" s="188">
        <f>ROUND(E1685*F1685,2)</f>
        <v>0</v>
      </c>
      <c r="H1685" s="187"/>
      <c r="I1685" s="188">
        <f>ROUND(E1685*H1685,2)</f>
        <v>0</v>
      </c>
      <c r="J1685" s="187"/>
      <c r="K1685" s="188">
        <f>ROUND(E1685*J1685,2)</f>
        <v>0</v>
      </c>
      <c r="L1685" s="188">
        <v>21</v>
      </c>
      <c r="M1685" s="188">
        <f>G1685*(1+L1685/100)</f>
        <v>0</v>
      </c>
      <c r="N1685" s="186">
        <v>0</v>
      </c>
      <c r="O1685" s="186">
        <f>ROUND(E1685*N1685,2)</f>
        <v>0</v>
      </c>
      <c r="P1685" s="186">
        <v>0</v>
      </c>
      <c r="Q1685" s="186">
        <f>ROUND(E1685*P1685,2)</f>
        <v>0</v>
      </c>
      <c r="R1685" s="188"/>
      <c r="S1685" s="188" t="s">
        <v>403</v>
      </c>
      <c r="T1685" s="189" t="s">
        <v>987</v>
      </c>
      <c r="U1685" s="162">
        <v>0</v>
      </c>
      <c r="V1685" s="162">
        <f>ROUND(E1685*U1685,2)</f>
        <v>0</v>
      </c>
      <c r="W1685" s="162"/>
      <c r="X1685" s="162" t="s">
        <v>321</v>
      </c>
      <c r="Y1685" s="162" t="s">
        <v>322</v>
      </c>
      <c r="Z1685" s="151"/>
      <c r="AA1685" s="151"/>
      <c r="AB1685" s="151"/>
      <c r="AC1685" s="151"/>
      <c r="AD1685" s="151"/>
      <c r="AE1685" s="151"/>
      <c r="AF1685" s="151"/>
      <c r="AG1685" s="151" t="s">
        <v>323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2" x14ac:dyDescent="0.2">
      <c r="A1686" s="158"/>
      <c r="B1686" s="159"/>
      <c r="C1686" s="280" t="s">
        <v>1927</v>
      </c>
      <c r="D1686" s="281"/>
      <c r="E1686" s="281"/>
      <c r="F1686" s="281"/>
      <c r="G1686" s="281"/>
      <c r="H1686" s="162"/>
      <c r="I1686" s="162"/>
      <c r="J1686" s="162"/>
      <c r="K1686" s="162"/>
      <c r="L1686" s="162"/>
      <c r="M1686" s="162"/>
      <c r="N1686" s="161"/>
      <c r="O1686" s="161"/>
      <c r="P1686" s="161"/>
      <c r="Q1686" s="161"/>
      <c r="R1686" s="162"/>
      <c r="S1686" s="162"/>
      <c r="T1686" s="162"/>
      <c r="U1686" s="162"/>
      <c r="V1686" s="162"/>
      <c r="W1686" s="162"/>
      <c r="X1686" s="162"/>
      <c r="Y1686" s="162"/>
      <c r="Z1686" s="151"/>
      <c r="AA1686" s="151"/>
      <c r="AB1686" s="151"/>
      <c r="AC1686" s="151"/>
      <c r="AD1686" s="151"/>
      <c r="AE1686" s="151"/>
      <c r="AF1686" s="151"/>
      <c r="AG1686" s="151" t="s">
        <v>344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ht="22.5" outlineLevel="3" x14ac:dyDescent="0.2">
      <c r="A1687" s="158"/>
      <c r="B1687" s="159"/>
      <c r="C1687" s="282" t="s">
        <v>1928</v>
      </c>
      <c r="D1687" s="283"/>
      <c r="E1687" s="283"/>
      <c r="F1687" s="283"/>
      <c r="G1687" s="283"/>
      <c r="H1687" s="162"/>
      <c r="I1687" s="162"/>
      <c r="J1687" s="162"/>
      <c r="K1687" s="162"/>
      <c r="L1687" s="162"/>
      <c r="M1687" s="162"/>
      <c r="N1687" s="161"/>
      <c r="O1687" s="161"/>
      <c r="P1687" s="161"/>
      <c r="Q1687" s="161"/>
      <c r="R1687" s="162"/>
      <c r="S1687" s="162"/>
      <c r="T1687" s="162"/>
      <c r="U1687" s="162"/>
      <c r="V1687" s="162"/>
      <c r="W1687" s="162"/>
      <c r="X1687" s="162"/>
      <c r="Y1687" s="162"/>
      <c r="Z1687" s="151"/>
      <c r="AA1687" s="151"/>
      <c r="AB1687" s="151"/>
      <c r="AC1687" s="151"/>
      <c r="AD1687" s="151"/>
      <c r="AE1687" s="151"/>
      <c r="AF1687" s="151"/>
      <c r="AG1687" s="151" t="s">
        <v>344</v>
      </c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90" t="str">
        <f>C1687</f>
        <v>NEREZOVÁ SÍŤ BUDE OPLETENA NA NEREZOVÉ OBVODOVÉ LANO. LANO BUDE KOTVENO PŘÍMO DO BETONU POMOCÍ ŠROUBŮ S OKEM (M8)</v>
      </c>
      <c r="BB1687" s="151"/>
      <c r="BC1687" s="151"/>
      <c r="BD1687" s="151"/>
      <c r="BE1687" s="151"/>
      <c r="BF1687" s="151"/>
      <c r="BG1687" s="151"/>
      <c r="BH1687" s="151"/>
    </row>
    <row r="1688" spans="1:60" outlineLevel="3" x14ac:dyDescent="0.2">
      <c r="A1688" s="158"/>
      <c r="B1688" s="159"/>
      <c r="C1688" s="282" t="s">
        <v>1929</v>
      </c>
      <c r="D1688" s="283"/>
      <c r="E1688" s="283"/>
      <c r="F1688" s="283"/>
      <c r="G1688" s="283"/>
      <c r="H1688" s="162"/>
      <c r="I1688" s="162"/>
      <c r="J1688" s="162"/>
      <c r="K1688" s="162"/>
      <c r="L1688" s="162"/>
      <c r="M1688" s="162"/>
      <c r="N1688" s="161"/>
      <c r="O1688" s="161"/>
      <c r="P1688" s="161"/>
      <c r="Q1688" s="161"/>
      <c r="R1688" s="162"/>
      <c r="S1688" s="162"/>
      <c r="T1688" s="162"/>
      <c r="U1688" s="162"/>
      <c r="V1688" s="162"/>
      <c r="W1688" s="162"/>
      <c r="X1688" s="162"/>
      <c r="Y1688" s="162"/>
      <c r="Z1688" s="151"/>
      <c r="AA1688" s="151"/>
      <c r="AB1688" s="151"/>
      <c r="AC1688" s="151"/>
      <c r="AD1688" s="151"/>
      <c r="AE1688" s="151"/>
      <c r="AF1688" s="151"/>
      <c r="AG1688" s="151" t="s">
        <v>344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90" t="str">
        <f>C1688</f>
        <v>V DISTANCI 400 mm, KOTVENO POMOCÍ CHEM. KOTVY. V ROZÍCH UMÍSTĚNA ZÁVĚSNÁ MATICE (M10). PODROBNĚJI VIZ. TZ.</v>
      </c>
      <c r="BB1688" s="151"/>
      <c r="BC1688" s="151"/>
      <c r="BD1688" s="151"/>
      <c r="BE1688" s="151"/>
      <c r="BF1688" s="151"/>
      <c r="BG1688" s="151"/>
      <c r="BH1688" s="151"/>
    </row>
    <row r="1689" spans="1:60" outlineLevel="3" x14ac:dyDescent="0.2">
      <c r="A1689" s="158"/>
      <c r="B1689" s="159"/>
      <c r="C1689" s="282" t="s">
        <v>1930</v>
      </c>
      <c r="D1689" s="283"/>
      <c r="E1689" s="283"/>
      <c r="F1689" s="283"/>
      <c r="G1689" s="283"/>
      <c r="H1689" s="162"/>
      <c r="I1689" s="162"/>
      <c r="J1689" s="162"/>
      <c r="K1689" s="162"/>
      <c r="L1689" s="162"/>
      <c r="M1689" s="162"/>
      <c r="N1689" s="161"/>
      <c r="O1689" s="161"/>
      <c r="P1689" s="161"/>
      <c r="Q1689" s="161"/>
      <c r="R1689" s="162"/>
      <c r="S1689" s="162"/>
      <c r="T1689" s="162"/>
      <c r="U1689" s="162"/>
      <c r="V1689" s="162"/>
      <c r="W1689" s="162"/>
      <c r="X1689" s="162"/>
      <c r="Y1689" s="162"/>
      <c r="Z1689" s="151"/>
      <c r="AA1689" s="151"/>
      <c r="AB1689" s="151"/>
      <c r="AC1689" s="151"/>
      <c r="AD1689" s="151"/>
      <c r="AE1689" s="151"/>
      <c r="AF1689" s="151"/>
      <c r="AG1689" s="151" t="s">
        <v>344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3" x14ac:dyDescent="0.2">
      <c r="A1690" s="158"/>
      <c r="B1690" s="159"/>
      <c r="C1690" s="282" t="s">
        <v>859</v>
      </c>
      <c r="D1690" s="283"/>
      <c r="E1690" s="283"/>
      <c r="F1690" s="283"/>
      <c r="G1690" s="283"/>
      <c r="H1690" s="162"/>
      <c r="I1690" s="162"/>
      <c r="J1690" s="162"/>
      <c r="K1690" s="162"/>
      <c r="L1690" s="162"/>
      <c r="M1690" s="162"/>
      <c r="N1690" s="161"/>
      <c r="O1690" s="161"/>
      <c r="P1690" s="161"/>
      <c r="Q1690" s="161"/>
      <c r="R1690" s="162"/>
      <c r="S1690" s="162"/>
      <c r="T1690" s="162"/>
      <c r="U1690" s="162"/>
      <c r="V1690" s="162"/>
      <c r="W1690" s="162"/>
      <c r="X1690" s="162"/>
      <c r="Y1690" s="162"/>
      <c r="Z1690" s="151"/>
      <c r="AA1690" s="151"/>
      <c r="AB1690" s="151"/>
      <c r="AC1690" s="151"/>
      <c r="AD1690" s="151"/>
      <c r="AE1690" s="151"/>
      <c r="AF1690" s="151"/>
      <c r="AG1690" s="151" t="s">
        <v>344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2" x14ac:dyDescent="0.2">
      <c r="A1691" s="158"/>
      <c r="B1691" s="159"/>
      <c r="C1691" s="193" t="s">
        <v>1848</v>
      </c>
      <c r="D1691" s="164"/>
      <c r="E1691" s="165"/>
      <c r="F1691" s="162"/>
      <c r="G1691" s="162"/>
      <c r="H1691" s="162"/>
      <c r="I1691" s="162"/>
      <c r="J1691" s="162"/>
      <c r="K1691" s="162"/>
      <c r="L1691" s="162"/>
      <c r="M1691" s="162"/>
      <c r="N1691" s="161"/>
      <c r="O1691" s="161"/>
      <c r="P1691" s="161"/>
      <c r="Q1691" s="161"/>
      <c r="R1691" s="162"/>
      <c r="S1691" s="162"/>
      <c r="T1691" s="162"/>
      <c r="U1691" s="162"/>
      <c r="V1691" s="162"/>
      <c r="W1691" s="162"/>
      <c r="X1691" s="162"/>
      <c r="Y1691" s="162"/>
      <c r="Z1691" s="151"/>
      <c r="AA1691" s="151"/>
      <c r="AB1691" s="151"/>
      <c r="AC1691" s="151"/>
      <c r="AD1691" s="151"/>
      <c r="AE1691" s="151"/>
      <c r="AF1691" s="151"/>
      <c r="AG1691" s="151" t="s">
        <v>327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193" t="s">
        <v>1295</v>
      </c>
      <c r="D1692" s="164"/>
      <c r="E1692" s="165">
        <v>2</v>
      </c>
      <c r="F1692" s="162"/>
      <c r="G1692" s="162"/>
      <c r="H1692" s="162"/>
      <c r="I1692" s="162"/>
      <c r="J1692" s="162"/>
      <c r="K1692" s="162"/>
      <c r="L1692" s="162"/>
      <c r="M1692" s="162"/>
      <c r="N1692" s="161"/>
      <c r="O1692" s="161"/>
      <c r="P1692" s="161"/>
      <c r="Q1692" s="161"/>
      <c r="R1692" s="162"/>
      <c r="S1692" s="162"/>
      <c r="T1692" s="162"/>
      <c r="U1692" s="162"/>
      <c r="V1692" s="162"/>
      <c r="W1692" s="162"/>
      <c r="X1692" s="162"/>
      <c r="Y1692" s="162"/>
      <c r="Z1692" s="151"/>
      <c r="AA1692" s="151"/>
      <c r="AB1692" s="151"/>
      <c r="AC1692" s="151"/>
      <c r="AD1692" s="151"/>
      <c r="AE1692" s="151"/>
      <c r="AF1692" s="151"/>
      <c r="AG1692" s="151" t="s">
        <v>327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 x14ac:dyDescent="0.2">
      <c r="A1693" s="183">
        <v>218</v>
      </c>
      <c r="B1693" s="184" t="s">
        <v>2020</v>
      </c>
      <c r="C1693" s="192" t="s">
        <v>2021</v>
      </c>
      <c r="D1693" s="185" t="s">
        <v>318</v>
      </c>
      <c r="E1693" s="186">
        <v>1</v>
      </c>
      <c r="F1693" s="187"/>
      <c r="G1693" s="188">
        <f>ROUND(E1693*F1693,2)</f>
        <v>0</v>
      </c>
      <c r="H1693" s="187"/>
      <c r="I1693" s="188">
        <f>ROUND(E1693*H1693,2)</f>
        <v>0</v>
      </c>
      <c r="J1693" s="187"/>
      <c r="K1693" s="188">
        <f>ROUND(E1693*J1693,2)</f>
        <v>0</v>
      </c>
      <c r="L1693" s="188">
        <v>21</v>
      </c>
      <c r="M1693" s="188">
        <f>G1693*(1+L1693/100)</f>
        <v>0</v>
      </c>
      <c r="N1693" s="186">
        <v>0</v>
      </c>
      <c r="O1693" s="186">
        <f>ROUND(E1693*N1693,2)</f>
        <v>0</v>
      </c>
      <c r="P1693" s="186">
        <v>0</v>
      </c>
      <c r="Q1693" s="186">
        <f>ROUND(E1693*P1693,2)</f>
        <v>0</v>
      </c>
      <c r="R1693" s="188"/>
      <c r="S1693" s="188" t="s">
        <v>403</v>
      </c>
      <c r="T1693" s="189" t="s">
        <v>987</v>
      </c>
      <c r="U1693" s="162">
        <v>0</v>
      </c>
      <c r="V1693" s="162">
        <f>ROUND(E1693*U1693,2)</f>
        <v>0</v>
      </c>
      <c r="W1693" s="162"/>
      <c r="X1693" s="162" t="s">
        <v>321</v>
      </c>
      <c r="Y1693" s="162" t="s">
        <v>322</v>
      </c>
      <c r="Z1693" s="151"/>
      <c r="AA1693" s="151"/>
      <c r="AB1693" s="151"/>
      <c r="AC1693" s="151"/>
      <c r="AD1693" s="151"/>
      <c r="AE1693" s="151"/>
      <c r="AF1693" s="151"/>
      <c r="AG1693" s="151" t="s">
        <v>323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2" x14ac:dyDescent="0.2">
      <c r="A1694" s="158"/>
      <c r="B1694" s="159"/>
      <c r="C1694" s="280" t="s">
        <v>1927</v>
      </c>
      <c r="D1694" s="281"/>
      <c r="E1694" s="281"/>
      <c r="F1694" s="281"/>
      <c r="G1694" s="281"/>
      <c r="H1694" s="162"/>
      <c r="I1694" s="162"/>
      <c r="J1694" s="162"/>
      <c r="K1694" s="162"/>
      <c r="L1694" s="162"/>
      <c r="M1694" s="162"/>
      <c r="N1694" s="161"/>
      <c r="O1694" s="161"/>
      <c r="P1694" s="161"/>
      <c r="Q1694" s="161"/>
      <c r="R1694" s="162"/>
      <c r="S1694" s="162"/>
      <c r="T1694" s="162"/>
      <c r="U1694" s="162"/>
      <c r="V1694" s="162"/>
      <c r="W1694" s="162"/>
      <c r="X1694" s="162"/>
      <c r="Y1694" s="162"/>
      <c r="Z1694" s="151"/>
      <c r="AA1694" s="151"/>
      <c r="AB1694" s="151"/>
      <c r="AC1694" s="151"/>
      <c r="AD1694" s="151"/>
      <c r="AE1694" s="151"/>
      <c r="AF1694" s="151"/>
      <c r="AG1694" s="151" t="s">
        <v>344</v>
      </c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ht="22.5" outlineLevel="3" x14ac:dyDescent="0.2">
      <c r="A1695" s="158"/>
      <c r="B1695" s="159"/>
      <c r="C1695" s="282" t="s">
        <v>1928</v>
      </c>
      <c r="D1695" s="283"/>
      <c r="E1695" s="283"/>
      <c r="F1695" s="283"/>
      <c r="G1695" s="283"/>
      <c r="H1695" s="162"/>
      <c r="I1695" s="162"/>
      <c r="J1695" s="162"/>
      <c r="K1695" s="162"/>
      <c r="L1695" s="162"/>
      <c r="M1695" s="162"/>
      <c r="N1695" s="161"/>
      <c r="O1695" s="161"/>
      <c r="P1695" s="161"/>
      <c r="Q1695" s="161"/>
      <c r="R1695" s="162"/>
      <c r="S1695" s="162"/>
      <c r="T1695" s="162"/>
      <c r="U1695" s="162"/>
      <c r="V1695" s="162"/>
      <c r="W1695" s="162"/>
      <c r="X1695" s="162"/>
      <c r="Y1695" s="162"/>
      <c r="Z1695" s="151"/>
      <c r="AA1695" s="151"/>
      <c r="AB1695" s="151"/>
      <c r="AC1695" s="151"/>
      <c r="AD1695" s="151"/>
      <c r="AE1695" s="151"/>
      <c r="AF1695" s="151"/>
      <c r="AG1695" s="151" t="s">
        <v>344</v>
      </c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90" t="str">
        <f>C1695</f>
        <v>NEREZOVÁ SÍŤ BUDE OPLETENA NA NEREZOVÉ OBVODOVÉ LANO. LANO BUDE KOTVENO PŘÍMO DO BETONU POMOCÍ ŠROUBŮ S OKEM (M8)</v>
      </c>
      <c r="BB1695" s="151"/>
      <c r="BC1695" s="151"/>
      <c r="BD1695" s="151"/>
      <c r="BE1695" s="151"/>
      <c r="BF1695" s="151"/>
      <c r="BG1695" s="151"/>
      <c r="BH1695" s="151"/>
    </row>
    <row r="1696" spans="1:60" outlineLevel="3" x14ac:dyDescent="0.2">
      <c r="A1696" s="158"/>
      <c r="B1696" s="159"/>
      <c r="C1696" s="282" t="s">
        <v>1929</v>
      </c>
      <c r="D1696" s="283"/>
      <c r="E1696" s="283"/>
      <c r="F1696" s="283"/>
      <c r="G1696" s="283"/>
      <c r="H1696" s="162"/>
      <c r="I1696" s="162"/>
      <c r="J1696" s="162"/>
      <c r="K1696" s="162"/>
      <c r="L1696" s="162"/>
      <c r="M1696" s="162"/>
      <c r="N1696" s="161"/>
      <c r="O1696" s="161"/>
      <c r="P1696" s="161"/>
      <c r="Q1696" s="161"/>
      <c r="R1696" s="162"/>
      <c r="S1696" s="162"/>
      <c r="T1696" s="162"/>
      <c r="U1696" s="162"/>
      <c r="V1696" s="162"/>
      <c r="W1696" s="162"/>
      <c r="X1696" s="162"/>
      <c r="Y1696" s="162"/>
      <c r="Z1696" s="151"/>
      <c r="AA1696" s="151"/>
      <c r="AB1696" s="151"/>
      <c r="AC1696" s="151"/>
      <c r="AD1696" s="151"/>
      <c r="AE1696" s="151"/>
      <c r="AF1696" s="151"/>
      <c r="AG1696" s="151" t="s">
        <v>344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90" t="str">
        <f>C1696</f>
        <v>V DISTANCI 400 mm, KOTVENO POMOCÍ CHEM. KOTVY. V ROZÍCH UMÍSTĚNA ZÁVĚSNÁ MATICE (M10). PODROBNĚJI VIZ. TZ.</v>
      </c>
      <c r="BB1696" s="151"/>
      <c r="BC1696" s="151"/>
      <c r="BD1696" s="151"/>
      <c r="BE1696" s="151"/>
      <c r="BF1696" s="151"/>
      <c r="BG1696" s="151"/>
      <c r="BH1696" s="151"/>
    </row>
    <row r="1697" spans="1:60" outlineLevel="3" x14ac:dyDescent="0.2">
      <c r="A1697" s="158"/>
      <c r="B1697" s="159"/>
      <c r="C1697" s="282" t="s">
        <v>1930</v>
      </c>
      <c r="D1697" s="283"/>
      <c r="E1697" s="283"/>
      <c r="F1697" s="283"/>
      <c r="G1697" s="283"/>
      <c r="H1697" s="162"/>
      <c r="I1697" s="162"/>
      <c r="J1697" s="162"/>
      <c r="K1697" s="162"/>
      <c r="L1697" s="162"/>
      <c r="M1697" s="162"/>
      <c r="N1697" s="161"/>
      <c r="O1697" s="161"/>
      <c r="P1697" s="161"/>
      <c r="Q1697" s="161"/>
      <c r="R1697" s="162"/>
      <c r="S1697" s="162"/>
      <c r="T1697" s="162"/>
      <c r="U1697" s="162"/>
      <c r="V1697" s="162"/>
      <c r="W1697" s="162"/>
      <c r="X1697" s="162"/>
      <c r="Y1697" s="162"/>
      <c r="Z1697" s="151"/>
      <c r="AA1697" s="151"/>
      <c r="AB1697" s="151"/>
      <c r="AC1697" s="151"/>
      <c r="AD1697" s="151"/>
      <c r="AE1697" s="151"/>
      <c r="AF1697" s="151"/>
      <c r="AG1697" s="151" t="s">
        <v>344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3" x14ac:dyDescent="0.2">
      <c r="A1698" s="158"/>
      <c r="B1698" s="159"/>
      <c r="C1698" s="282" t="s">
        <v>859</v>
      </c>
      <c r="D1698" s="283"/>
      <c r="E1698" s="283"/>
      <c r="F1698" s="283"/>
      <c r="G1698" s="283"/>
      <c r="H1698" s="162"/>
      <c r="I1698" s="162"/>
      <c r="J1698" s="162"/>
      <c r="K1698" s="162"/>
      <c r="L1698" s="162"/>
      <c r="M1698" s="162"/>
      <c r="N1698" s="161"/>
      <c r="O1698" s="161"/>
      <c r="P1698" s="161"/>
      <c r="Q1698" s="161"/>
      <c r="R1698" s="162"/>
      <c r="S1698" s="162"/>
      <c r="T1698" s="162"/>
      <c r="U1698" s="162"/>
      <c r="V1698" s="162"/>
      <c r="W1698" s="162"/>
      <c r="X1698" s="162"/>
      <c r="Y1698" s="162"/>
      <c r="Z1698" s="151"/>
      <c r="AA1698" s="151"/>
      <c r="AB1698" s="151"/>
      <c r="AC1698" s="151"/>
      <c r="AD1698" s="151"/>
      <c r="AE1698" s="151"/>
      <c r="AF1698" s="151"/>
      <c r="AG1698" s="151" t="s">
        <v>344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2" x14ac:dyDescent="0.2">
      <c r="A1699" s="158"/>
      <c r="B1699" s="159"/>
      <c r="C1699" s="193" t="s">
        <v>1848</v>
      </c>
      <c r="D1699" s="164"/>
      <c r="E1699" s="165"/>
      <c r="F1699" s="162"/>
      <c r="G1699" s="162"/>
      <c r="H1699" s="162"/>
      <c r="I1699" s="162"/>
      <c r="J1699" s="162"/>
      <c r="K1699" s="162"/>
      <c r="L1699" s="162"/>
      <c r="M1699" s="162"/>
      <c r="N1699" s="161"/>
      <c r="O1699" s="161"/>
      <c r="P1699" s="161"/>
      <c r="Q1699" s="161"/>
      <c r="R1699" s="162"/>
      <c r="S1699" s="162"/>
      <c r="T1699" s="162"/>
      <c r="U1699" s="162"/>
      <c r="V1699" s="162"/>
      <c r="W1699" s="162"/>
      <c r="X1699" s="162"/>
      <c r="Y1699" s="162"/>
      <c r="Z1699" s="151"/>
      <c r="AA1699" s="151"/>
      <c r="AB1699" s="151"/>
      <c r="AC1699" s="151"/>
      <c r="AD1699" s="151"/>
      <c r="AE1699" s="151"/>
      <c r="AF1699" s="151"/>
      <c r="AG1699" s="151" t="s">
        <v>327</v>
      </c>
      <c r="AH1699" s="151">
        <v>0</v>
      </c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193" t="s">
        <v>328</v>
      </c>
      <c r="D1700" s="164"/>
      <c r="E1700" s="165">
        <v>1</v>
      </c>
      <c r="F1700" s="162"/>
      <c r="G1700" s="162"/>
      <c r="H1700" s="162"/>
      <c r="I1700" s="162"/>
      <c r="J1700" s="162"/>
      <c r="K1700" s="162"/>
      <c r="L1700" s="162"/>
      <c r="M1700" s="162"/>
      <c r="N1700" s="161"/>
      <c r="O1700" s="161"/>
      <c r="P1700" s="161"/>
      <c r="Q1700" s="161"/>
      <c r="R1700" s="162"/>
      <c r="S1700" s="162"/>
      <c r="T1700" s="162"/>
      <c r="U1700" s="162"/>
      <c r="V1700" s="162"/>
      <c r="W1700" s="162"/>
      <c r="X1700" s="162"/>
      <c r="Y1700" s="162"/>
      <c r="Z1700" s="151"/>
      <c r="AA1700" s="151"/>
      <c r="AB1700" s="151"/>
      <c r="AC1700" s="151"/>
      <c r="AD1700" s="151"/>
      <c r="AE1700" s="151"/>
      <c r="AF1700" s="151"/>
      <c r="AG1700" s="151" t="s">
        <v>327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 x14ac:dyDescent="0.2">
      <c r="A1701" s="183">
        <v>219</v>
      </c>
      <c r="B1701" s="184" t="s">
        <v>2022</v>
      </c>
      <c r="C1701" s="192" t="s">
        <v>2023</v>
      </c>
      <c r="D1701" s="185" t="s">
        <v>318</v>
      </c>
      <c r="E1701" s="186">
        <v>2</v>
      </c>
      <c r="F1701" s="187"/>
      <c r="G1701" s="188">
        <f>ROUND(E1701*F1701,2)</f>
        <v>0</v>
      </c>
      <c r="H1701" s="187"/>
      <c r="I1701" s="188">
        <f>ROUND(E1701*H1701,2)</f>
        <v>0</v>
      </c>
      <c r="J1701" s="187"/>
      <c r="K1701" s="188">
        <f>ROUND(E1701*J1701,2)</f>
        <v>0</v>
      </c>
      <c r="L1701" s="188">
        <v>21</v>
      </c>
      <c r="M1701" s="188">
        <f>G1701*(1+L1701/100)</f>
        <v>0</v>
      </c>
      <c r="N1701" s="186">
        <v>0</v>
      </c>
      <c r="O1701" s="186">
        <f>ROUND(E1701*N1701,2)</f>
        <v>0</v>
      </c>
      <c r="P1701" s="186">
        <v>0</v>
      </c>
      <c r="Q1701" s="186">
        <f>ROUND(E1701*P1701,2)</f>
        <v>0</v>
      </c>
      <c r="R1701" s="188"/>
      <c r="S1701" s="188" t="s">
        <v>403</v>
      </c>
      <c r="T1701" s="189" t="s">
        <v>987</v>
      </c>
      <c r="U1701" s="162">
        <v>0</v>
      </c>
      <c r="V1701" s="162">
        <f>ROUND(E1701*U1701,2)</f>
        <v>0</v>
      </c>
      <c r="W1701" s="162"/>
      <c r="X1701" s="162" t="s">
        <v>321</v>
      </c>
      <c r="Y1701" s="162" t="s">
        <v>322</v>
      </c>
      <c r="Z1701" s="151"/>
      <c r="AA1701" s="151"/>
      <c r="AB1701" s="151"/>
      <c r="AC1701" s="151"/>
      <c r="AD1701" s="151"/>
      <c r="AE1701" s="151"/>
      <c r="AF1701" s="151"/>
      <c r="AG1701" s="151" t="s">
        <v>323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2" x14ac:dyDescent="0.2">
      <c r="A1702" s="158"/>
      <c r="B1702" s="159"/>
      <c r="C1702" s="280" t="s">
        <v>1927</v>
      </c>
      <c r="D1702" s="281"/>
      <c r="E1702" s="281"/>
      <c r="F1702" s="281"/>
      <c r="G1702" s="281"/>
      <c r="H1702" s="162"/>
      <c r="I1702" s="162"/>
      <c r="J1702" s="162"/>
      <c r="K1702" s="162"/>
      <c r="L1702" s="162"/>
      <c r="M1702" s="162"/>
      <c r="N1702" s="161"/>
      <c r="O1702" s="161"/>
      <c r="P1702" s="161"/>
      <c r="Q1702" s="161"/>
      <c r="R1702" s="162"/>
      <c r="S1702" s="162"/>
      <c r="T1702" s="162"/>
      <c r="U1702" s="162"/>
      <c r="V1702" s="162"/>
      <c r="W1702" s="162"/>
      <c r="X1702" s="162"/>
      <c r="Y1702" s="162"/>
      <c r="Z1702" s="151"/>
      <c r="AA1702" s="151"/>
      <c r="AB1702" s="151"/>
      <c r="AC1702" s="151"/>
      <c r="AD1702" s="151"/>
      <c r="AE1702" s="151"/>
      <c r="AF1702" s="151"/>
      <c r="AG1702" s="151" t="s">
        <v>344</v>
      </c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ht="22.5" outlineLevel="3" x14ac:dyDescent="0.2">
      <c r="A1703" s="158"/>
      <c r="B1703" s="159"/>
      <c r="C1703" s="282" t="s">
        <v>1928</v>
      </c>
      <c r="D1703" s="283"/>
      <c r="E1703" s="283"/>
      <c r="F1703" s="283"/>
      <c r="G1703" s="283"/>
      <c r="H1703" s="162"/>
      <c r="I1703" s="162"/>
      <c r="J1703" s="162"/>
      <c r="K1703" s="162"/>
      <c r="L1703" s="162"/>
      <c r="M1703" s="162"/>
      <c r="N1703" s="161"/>
      <c r="O1703" s="161"/>
      <c r="P1703" s="161"/>
      <c r="Q1703" s="161"/>
      <c r="R1703" s="162"/>
      <c r="S1703" s="162"/>
      <c r="T1703" s="162"/>
      <c r="U1703" s="162"/>
      <c r="V1703" s="162"/>
      <c r="W1703" s="162"/>
      <c r="X1703" s="162"/>
      <c r="Y1703" s="162"/>
      <c r="Z1703" s="151"/>
      <c r="AA1703" s="151"/>
      <c r="AB1703" s="151"/>
      <c r="AC1703" s="151"/>
      <c r="AD1703" s="151"/>
      <c r="AE1703" s="151"/>
      <c r="AF1703" s="151"/>
      <c r="AG1703" s="151" t="s">
        <v>344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90" t="str">
        <f>C1703</f>
        <v>NEREZOVÁ SÍŤ BUDE OPLETENA NA NEREZOVÉ OBVODOVÉ LANO. LANO BUDE KOTVENO PŘÍMO DO BETONU POMOCÍ ŠROUBŮ S OKEM (M8)</v>
      </c>
      <c r="BB1703" s="151"/>
      <c r="BC1703" s="151"/>
      <c r="BD1703" s="151"/>
      <c r="BE1703" s="151"/>
      <c r="BF1703" s="151"/>
      <c r="BG1703" s="151"/>
      <c r="BH1703" s="151"/>
    </row>
    <row r="1704" spans="1:60" outlineLevel="3" x14ac:dyDescent="0.2">
      <c r="A1704" s="158"/>
      <c r="B1704" s="159"/>
      <c r="C1704" s="282" t="s">
        <v>1929</v>
      </c>
      <c r="D1704" s="283"/>
      <c r="E1704" s="283"/>
      <c r="F1704" s="283"/>
      <c r="G1704" s="283"/>
      <c r="H1704" s="162"/>
      <c r="I1704" s="162"/>
      <c r="J1704" s="162"/>
      <c r="K1704" s="162"/>
      <c r="L1704" s="162"/>
      <c r="M1704" s="162"/>
      <c r="N1704" s="161"/>
      <c r="O1704" s="161"/>
      <c r="P1704" s="161"/>
      <c r="Q1704" s="161"/>
      <c r="R1704" s="162"/>
      <c r="S1704" s="162"/>
      <c r="T1704" s="162"/>
      <c r="U1704" s="162"/>
      <c r="V1704" s="162"/>
      <c r="W1704" s="162"/>
      <c r="X1704" s="162"/>
      <c r="Y1704" s="162"/>
      <c r="Z1704" s="151"/>
      <c r="AA1704" s="151"/>
      <c r="AB1704" s="151"/>
      <c r="AC1704" s="151"/>
      <c r="AD1704" s="151"/>
      <c r="AE1704" s="151"/>
      <c r="AF1704" s="151"/>
      <c r="AG1704" s="151" t="s">
        <v>344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90" t="str">
        <f>C1704</f>
        <v>V DISTANCI 400 mm, KOTVENO POMOCÍ CHEM. KOTVY. V ROZÍCH UMÍSTĚNA ZÁVĚSNÁ MATICE (M10). PODROBNĚJI VIZ. TZ.</v>
      </c>
      <c r="BB1704" s="151"/>
      <c r="BC1704" s="151"/>
      <c r="BD1704" s="151"/>
      <c r="BE1704" s="151"/>
      <c r="BF1704" s="151"/>
      <c r="BG1704" s="151"/>
      <c r="BH1704" s="151"/>
    </row>
    <row r="1705" spans="1:60" outlineLevel="3" x14ac:dyDescent="0.2">
      <c r="A1705" s="158"/>
      <c r="B1705" s="159"/>
      <c r="C1705" s="282" t="s">
        <v>1930</v>
      </c>
      <c r="D1705" s="283"/>
      <c r="E1705" s="283"/>
      <c r="F1705" s="283"/>
      <c r="G1705" s="283"/>
      <c r="H1705" s="162"/>
      <c r="I1705" s="162"/>
      <c r="J1705" s="162"/>
      <c r="K1705" s="162"/>
      <c r="L1705" s="162"/>
      <c r="M1705" s="162"/>
      <c r="N1705" s="161"/>
      <c r="O1705" s="161"/>
      <c r="P1705" s="161"/>
      <c r="Q1705" s="161"/>
      <c r="R1705" s="162"/>
      <c r="S1705" s="162"/>
      <c r="T1705" s="162"/>
      <c r="U1705" s="162"/>
      <c r="V1705" s="162"/>
      <c r="W1705" s="162"/>
      <c r="X1705" s="162"/>
      <c r="Y1705" s="162"/>
      <c r="Z1705" s="151"/>
      <c r="AA1705" s="151"/>
      <c r="AB1705" s="151"/>
      <c r="AC1705" s="151"/>
      <c r="AD1705" s="151"/>
      <c r="AE1705" s="151"/>
      <c r="AF1705" s="151"/>
      <c r="AG1705" s="151" t="s">
        <v>344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3" x14ac:dyDescent="0.2">
      <c r="A1706" s="158"/>
      <c r="B1706" s="159"/>
      <c r="C1706" s="282" t="s">
        <v>859</v>
      </c>
      <c r="D1706" s="283"/>
      <c r="E1706" s="283"/>
      <c r="F1706" s="283"/>
      <c r="G1706" s="283"/>
      <c r="H1706" s="162"/>
      <c r="I1706" s="162"/>
      <c r="J1706" s="162"/>
      <c r="K1706" s="162"/>
      <c r="L1706" s="162"/>
      <c r="M1706" s="162"/>
      <c r="N1706" s="161"/>
      <c r="O1706" s="161"/>
      <c r="P1706" s="161"/>
      <c r="Q1706" s="161"/>
      <c r="R1706" s="162"/>
      <c r="S1706" s="162"/>
      <c r="T1706" s="162"/>
      <c r="U1706" s="162"/>
      <c r="V1706" s="162"/>
      <c r="W1706" s="162"/>
      <c r="X1706" s="162"/>
      <c r="Y1706" s="162"/>
      <c r="Z1706" s="151"/>
      <c r="AA1706" s="151"/>
      <c r="AB1706" s="151"/>
      <c r="AC1706" s="151"/>
      <c r="AD1706" s="151"/>
      <c r="AE1706" s="151"/>
      <c r="AF1706" s="151"/>
      <c r="AG1706" s="151" t="s">
        <v>344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2" x14ac:dyDescent="0.2">
      <c r="A1707" s="158"/>
      <c r="B1707" s="159"/>
      <c r="C1707" s="193" t="s">
        <v>1848</v>
      </c>
      <c r="D1707" s="164"/>
      <c r="E1707" s="165"/>
      <c r="F1707" s="162"/>
      <c r="G1707" s="162"/>
      <c r="H1707" s="162"/>
      <c r="I1707" s="162"/>
      <c r="J1707" s="162"/>
      <c r="K1707" s="162"/>
      <c r="L1707" s="162"/>
      <c r="M1707" s="162"/>
      <c r="N1707" s="161"/>
      <c r="O1707" s="161"/>
      <c r="P1707" s="161"/>
      <c r="Q1707" s="161"/>
      <c r="R1707" s="162"/>
      <c r="S1707" s="162"/>
      <c r="T1707" s="162"/>
      <c r="U1707" s="162"/>
      <c r="V1707" s="162"/>
      <c r="W1707" s="162"/>
      <c r="X1707" s="162"/>
      <c r="Y1707" s="162"/>
      <c r="Z1707" s="151"/>
      <c r="AA1707" s="151"/>
      <c r="AB1707" s="151"/>
      <c r="AC1707" s="151"/>
      <c r="AD1707" s="151"/>
      <c r="AE1707" s="151"/>
      <c r="AF1707" s="151"/>
      <c r="AG1707" s="151" t="s">
        <v>327</v>
      </c>
      <c r="AH1707" s="151">
        <v>0</v>
      </c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193" t="s">
        <v>1295</v>
      </c>
      <c r="D1708" s="164"/>
      <c r="E1708" s="165">
        <v>2</v>
      </c>
      <c r="F1708" s="162"/>
      <c r="G1708" s="162"/>
      <c r="H1708" s="162"/>
      <c r="I1708" s="162"/>
      <c r="J1708" s="162"/>
      <c r="K1708" s="162"/>
      <c r="L1708" s="162"/>
      <c r="M1708" s="162"/>
      <c r="N1708" s="161"/>
      <c r="O1708" s="161"/>
      <c r="P1708" s="161"/>
      <c r="Q1708" s="161"/>
      <c r="R1708" s="162"/>
      <c r="S1708" s="162"/>
      <c r="T1708" s="162"/>
      <c r="U1708" s="162"/>
      <c r="V1708" s="162"/>
      <c r="W1708" s="162"/>
      <c r="X1708" s="162"/>
      <c r="Y1708" s="162"/>
      <c r="Z1708" s="151"/>
      <c r="AA1708" s="151"/>
      <c r="AB1708" s="151"/>
      <c r="AC1708" s="151"/>
      <c r="AD1708" s="151"/>
      <c r="AE1708" s="151"/>
      <c r="AF1708" s="151"/>
      <c r="AG1708" s="151" t="s">
        <v>327</v>
      </c>
      <c r="AH1708" s="151">
        <v>0</v>
      </c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 x14ac:dyDescent="0.2">
      <c r="A1709" s="183">
        <v>220</v>
      </c>
      <c r="B1709" s="184" t="s">
        <v>2024</v>
      </c>
      <c r="C1709" s="192" t="s">
        <v>2025</v>
      </c>
      <c r="D1709" s="185" t="s">
        <v>318</v>
      </c>
      <c r="E1709" s="186">
        <v>1</v>
      </c>
      <c r="F1709" s="187"/>
      <c r="G1709" s="188">
        <f>ROUND(E1709*F1709,2)</f>
        <v>0</v>
      </c>
      <c r="H1709" s="187"/>
      <c r="I1709" s="188">
        <f>ROUND(E1709*H1709,2)</f>
        <v>0</v>
      </c>
      <c r="J1709" s="187"/>
      <c r="K1709" s="188">
        <f>ROUND(E1709*J1709,2)</f>
        <v>0</v>
      </c>
      <c r="L1709" s="188">
        <v>21</v>
      </c>
      <c r="M1709" s="188">
        <f>G1709*(1+L1709/100)</f>
        <v>0</v>
      </c>
      <c r="N1709" s="186">
        <v>0</v>
      </c>
      <c r="O1709" s="186">
        <f>ROUND(E1709*N1709,2)</f>
        <v>0</v>
      </c>
      <c r="P1709" s="186">
        <v>0</v>
      </c>
      <c r="Q1709" s="186">
        <f>ROUND(E1709*P1709,2)</f>
        <v>0</v>
      </c>
      <c r="R1709" s="188"/>
      <c r="S1709" s="188" t="s">
        <v>403</v>
      </c>
      <c r="T1709" s="189" t="s">
        <v>987</v>
      </c>
      <c r="U1709" s="162">
        <v>0</v>
      </c>
      <c r="V1709" s="162">
        <f>ROUND(E1709*U1709,2)</f>
        <v>0</v>
      </c>
      <c r="W1709" s="162"/>
      <c r="X1709" s="162" t="s">
        <v>321</v>
      </c>
      <c r="Y1709" s="162" t="s">
        <v>322</v>
      </c>
      <c r="Z1709" s="151"/>
      <c r="AA1709" s="151"/>
      <c r="AB1709" s="151"/>
      <c r="AC1709" s="151"/>
      <c r="AD1709" s="151"/>
      <c r="AE1709" s="151"/>
      <c r="AF1709" s="151"/>
      <c r="AG1709" s="151" t="s">
        <v>323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2" x14ac:dyDescent="0.2">
      <c r="A1710" s="158"/>
      <c r="B1710" s="159"/>
      <c r="C1710" s="280" t="s">
        <v>1927</v>
      </c>
      <c r="D1710" s="281"/>
      <c r="E1710" s="281"/>
      <c r="F1710" s="281"/>
      <c r="G1710" s="281"/>
      <c r="H1710" s="162"/>
      <c r="I1710" s="162"/>
      <c r="J1710" s="162"/>
      <c r="K1710" s="162"/>
      <c r="L1710" s="162"/>
      <c r="M1710" s="162"/>
      <c r="N1710" s="161"/>
      <c r="O1710" s="161"/>
      <c r="P1710" s="161"/>
      <c r="Q1710" s="161"/>
      <c r="R1710" s="162"/>
      <c r="S1710" s="162"/>
      <c r="T1710" s="162"/>
      <c r="U1710" s="162"/>
      <c r="V1710" s="162"/>
      <c r="W1710" s="162"/>
      <c r="X1710" s="162"/>
      <c r="Y1710" s="162"/>
      <c r="Z1710" s="151"/>
      <c r="AA1710" s="151"/>
      <c r="AB1710" s="151"/>
      <c r="AC1710" s="151"/>
      <c r="AD1710" s="151"/>
      <c r="AE1710" s="151"/>
      <c r="AF1710" s="151"/>
      <c r="AG1710" s="151" t="s">
        <v>344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ht="22.5" outlineLevel="3" x14ac:dyDescent="0.2">
      <c r="A1711" s="158"/>
      <c r="B1711" s="159"/>
      <c r="C1711" s="282" t="s">
        <v>1928</v>
      </c>
      <c r="D1711" s="283"/>
      <c r="E1711" s="283"/>
      <c r="F1711" s="283"/>
      <c r="G1711" s="283"/>
      <c r="H1711" s="162"/>
      <c r="I1711" s="162"/>
      <c r="J1711" s="162"/>
      <c r="K1711" s="162"/>
      <c r="L1711" s="162"/>
      <c r="M1711" s="162"/>
      <c r="N1711" s="161"/>
      <c r="O1711" s="161"/>
      <c r="P1711" s="161"/>
      <c r="Q1711" s="161"/>
      <c r="R1711" s="162"/>
      <c r="S1711" s="162"/>
      <c r="T1711" s="162"/>
      <c r="U1711" s="162"/>
      <c r="V1711" s="162"/>
      <c r="W1711" s="162"/>
      <c r="X1711" s="162"/>
      <c r="Y1711" s="162"/>
      <c r="Z1711" s="151"/>
      <c r="AA1711" s="151"/>
      <c r="AB1711" s="151"/>
      <c r="AC1711" s="151"/>
      <c r="AD1711" s="151"/>
      <c r="AE1711" s="151"/>
      <c r="AF1711" s="151"/>
      <c r="AG1711" s="151" t="s">
        <v>344</v>
      </c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90" t="str">
        <f>C1711</f>
        <v>NEREZOVÁ SÍŤ BUDE OPLETENA NA NEREZOVÉ OBVODOVÉ LANO. LANO BUDE KOTVENO PŘÍMO DO BETONU POMOCÍ ŠROUBŮ S OKEM (M8)</v>
      </c>
      <c r="BB1711" s="151"/>
      <c r="BC1711" s="151"/>
      <c r="BD1711" s="151"/>
      <c r="BE1711" s="151"/>
      <c r="BF1711" s="151"/>
      <c r="BG1711" s="151"/>
      <c r="BH1711" s="151"/>
    </row>
    <row r="1712" spans="1:60" outlineLevel="3" x14ac:dyDescent="0.2">
      <c r="A1712" s="158"/>
      <c r="B1712" s="159"/>
      <c r="C1712" s="282" t="s">
        <v>1929</v>
      </c>
      <c r="D1712" s="283"/>
      <c r="E1712" s="283"/>
      <c r="F1712" s="283"/>
      <c r="G1712" s="283"/>
      <c r="H1712" s="162"/>
      <c r="I1712" s="162"/>
      <c r="J1712" s="162"/>
      <c r="K1712" s="162"/>
      <c r="L1712" s="162"/>
      <c r="M1712" s="162"/>
      <c r="N1712" s="161"/>
      <c r="O1712" s="161"/>
      <c r="P1712" s="161"/>
      <c r="Q1712" s="161"/>
      <c r="R1712" s="162"/>
      <c r="S1712" s="162"/>
      <c r="T1712" s="162"/>
      <c r="U1712" s="162"/>
      <c r="V1712" s="162"/>
      <c r="W1712" s="162"/>
      <c r="X1712" s="162"/>
      <c r="Y1712" s="162"/>
      <c r="Z1712" s="151"/>
      <c r="AA1712" s="151"/>
      <c r="AB1712" s="151"/>
      <c r="AC1712" s="151"/>
      <c r="AD1712" s="151"/>
      <c r="AE1712" s="151"/>
      <c r="AF1712" s="151"/>
      <c r="AG1712" s="151" t="s">
        <v>344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90" t="str">
        <f>C1712</f>
        <v>V DISTANCI 400 mm, KOTVENO POMOCÍ CHEM. KOTVY. V ROZÍCH UMÍSTĚNA ZÁVĚSNÁ MATICE (M10). PODROBNĚJI VIZ. TZ.</v>
      </c>
      <c r="BB1712" s="151"/>
      <c r="BC1712" s="151"/>
      <c r="BD1712" s="151"/>
      <c r="BE1712" s="151"/>
      <c r="BF1712" s="151"/>
      <c r="BG1712" s="151"/>
      <c r="BH1712" s="151"/>
    </row>
    <row r="1713" spans="1:60" outlineLevel="3" x14ac:dyDescent="0.2">
      <c r="A1713" s="158"/>
      <c r="B1713" s="159"/>
      <c r="C1713" s="282" t="s">
        <v>1930</v>
      </c>
      <c r="D1713" s="283"/>
      <c r="E1713" s="283"/>
      <c r="F1713" s="283"/>
      <c r="G1713" s="283"/>
      <c r="H1713" s="162"/>
      <c r="I1713" s="162"/>
      <c r="J1713" s="162"/>
      <c r="K1713" s="162"/>
      <c r="L1713" s="162"/>
      <c r="M1713" s="162"/>
      <c r="N1713" s="161"/>
      <c r="O1713" s="161"/>
      <c r="P1713" s="161"/>
      <c r="Q1713" s="161"/>
      <c r="R1713" s="162"/>
      <c r="S1713" s="162"/>
      <c r="T1713" s="162"/>
      <c r="U1713" s="162"/>
      <c r="V1713" s="162"/>
      <c r="W1713" s="162"/>
      <c r="X1713" s="162"/>
      <c r="Y1713" s="162"/>
      <c r="Z1713" s="151"/>
      <c r="AA1713" s="151"/>
      <c r="AB1713" s="151"/>
      <c r="AC1713" s="151"/>
      <c r="AD1713" s="151"/>
      <c r="AE1713" s="151"/>
      <c r="AF1713" s="151"/>
      <c r="AG1713" s="151" t="s">
        <v>344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3" x14ac:dyDescent="0.2">
      <c r="A1714" s="158"/>
      <c r="B1714" s="159"/>
      <c r="C1714" s="282" t="s">
        <v>859</v>
      </c>
      <c r="D1714" s="283"/>
      <c r="E1714" s="283"/>
      <c r="F1714" s="283"/>
      <c r="G1714" s="283"/>
      <c r="H1714" s="162"/>
      <c r="I1714" s="162"/>
      <c r="J1714" s="162"/>
      <c r="K1714" s="162"/>
      <c r="L1714" s="162"/>
      <c r="M1714" s="162"/>
      <c r="N1714" s="161"/>
      <c r="O1714" s="161"/>
      <c r="P1714" s="161"/>
      <c r="Q1714" s="161"/>
      <c r="R1714" s="162"/>
      <c r="S1714" s="162"/>
      <c r="T1714" s="162"/>
      <c r="U1714" s="162"/>
      <c r="V1714" s="162"/>
      <c r="W1714" s="162"/>
      <c r="X1714" s="162"/>
      <c r="Y1714" s="162"/>
      <c r="Z1714" s="151"/>
      <c r="AA1714" s="151"/>
      <c r="AB1714" s="151"/>
      <c r="AC1714" s="151"/>
      <c r="AD1714" s="151"/>
      <c r="AE1714" s="151"/>
      <c r="AF1714" s="151"/>
      <c r="AG1714" s="151" t="s">
        <v>344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2" x14ac:dyDescent="0.2">
      <c r="A1715" s="158"/>
      <c r="B1715" s="159"/>
      <c r="C1715" s="193" t="s">
        <v>1848</v>
      </c>
      <c r="D1715" s="164"/>
      <c r="E1715" s="165"/>
      <c r="F1715" s="162"/>
      <c r="G1715" s="162"/>
      <c r="H1715" s="162"/>
      <c r="I1715" s="162"/>
      <c r="J1715" s="162"/>
      <c r="K1715" s="162"/>
      <c r="L1715" s="162"/>
      <c r="M1715" s="162"/>
      <c r="N1715" s="161"/>
      <c r="O1715" s="161"/>
      <c r="P1715" s="161"/>
      <c r="Q1715" s="161"/>
      <c r="R1715" s="162"/>
      <c r="S1715" s="162"/>
      <c r="T1715" s="162"/>
      <c r="U1715" s="162"/>
      <c r="V1715" s="162"/>
      <c r="W1715" s="162"/>
      <c r="X1715" s="162"/>
      <c r="Y1715" s="162"/>
      <c r="Z1715" s="151"/>
      <c r="AA1715" s="151"/>
      <c r="AB1715" s="151"/>
      <c r="AC1715" s="151"/>
      <c r="AD1715" s="151"/>
      <c r="AE1715" s="151"/>
      <c r="AF1715" s="151"/>
      <c r="AG1715" s="151" t="s">
        <v>327</v>
      </c>
      <c r="AH1715" s="151">
        <v>0</v>
      </c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193" t="s">
        <v>328</v>
      </c>
      <c r="D1716" s="164"/>
      <c r="E1716" s="165">
        <v>1</v>
      </c>
      <c r="F1716" s="162"/>
      <c r="G1716" s="162"/>
      <c r="H1716" s="162"/>
      <c r="I1716" s="162"/>
      <c r="J1716" s="162"/>
      <c r="K1716" s="162"/>
      <c r="L1716" s="162"/>
      <c r="M1716" s="162"/>
      <c r="N1716" s="161"/>
      <c r="O1716" s="161"/>
      <c r="P1716" s="161"/>
      <c r="Q1716" s="161"/>
      <c r="R1716" s="162"/>
      <c r="S1716" s="162"/>
      <c r="T1716" s="162"/>
      <c r="U1716" s="162"/>
      <c r="V1716" s="162"/>
      <c r="W1716" s="162"/>
      <c r="X1716" s="162"/>
      <c r="Y1716" s="162"/>
      <c r="Z1716" s="151"/>
      <c r="AA1716" s="151"/>
      <c r="AB1716" s="151"/>
      <c r="AC1716" s="151"/>
      <c r="AD1716" s="151"/>
      <c r="AE1716" s="151"/>
      <c r="AF1716" s="151"/>
      <c r="AG1716" s="151" t="s">
        <v>327</v>
      </c>
      <c r="AH1716" s="151">
        <v>0</v>
      </c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 x14ac:dyDescent="0.2">
      <c r="A1717" s="183">
        <v>221</v>
      </c>
      <c r="B1717" s="184" t="s">
        <v>2026</v>
      </c>
      <c r="C1717" s="192" t="s">
        <v>2027</v>
      </c>
      <c r="D1717" s="185" t="s">
        <v>318</v>
      </c>
      <c r="E1717" s="186">
        <v>1</v>
      </c>
      <c r="F1717" s="187"/>
      <c r="G1717" s="188">
        <f>ROUND(E1717*F1717,2)</f>
        <v>0</v>
      </c>
      <c r="H1717" s="187"/>
      <c r="I1717" s="188">
        <f>ROUND(E1717*H1717,2)</f>
        <v>0</v>
      </c>
      <c r="J1717" s="187"/>
      <c r="K1717" s="188">
        <f>ROUND(E1717*J1717,2)</f>
        <v>0</v>
      </c>
      <c r="L1717" s="188">
        <v>21</v>
      </c>
      <c r="M1717" s="188">
        <f>G1717*(1+L1717/100)</f>
        <v>0</v>
      </c>
      <c r="N1717" s="186">
        <v>0</v>
      </c>
      <c r="O1717" s="186">
        <f>ROUND(E1717*N1717,2)</f>
        <v>0</v>
      </c>
      <c r="P1717" s="186">
        <v>0</v>
      </c>
      <c r="Q1717" s="186">
        <f>ROUND(E1717*P1717,2)</f>
        <v>0</v>
      </c>
      <c r="R1717" s="188"/>
      <c r="S1717" s="188" t="s">
        <v>403</v>
      </c>
      <c r="T1717" s="189" t="s">
        <v>987</v>
      </c>
      <c r="U1717" s="162">
        <v>0</v>
      </c>
      <c r="V1717" s="162">
        <f>ROUND(E1717*U1717,2)</f>
        <v>0</v>
      </c>
      <c r="W1717" s="162"/>
      <c r="X1717" s="162" t="s">
        <v>321</v>
      </c>
      <c r="Y1717" s="162" t="s">
        <v>322</v>
      </c>
      <c r="Z1717" s="151"/>
      <c r="AA1717" s="151"/>
      <c r="AB1717" s="151"/>
      <c r="AC1717" s="151"/>
      <c r="AD1717" s="151"/>
      <c r="AE1717" s="151"/>
      <c r="AF1717" s="151"/>
      <c r="AG1717" s="151" t="s">
        <v>323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2" x14ac:dyDescent="0.2">
      <c r="A1718" s="158"/>
      <c r="B1718" s="159"/>
      <c r="C1718" s="280" t="s">
        <v>1927</v>
      </c>
      <c r="D1718" s="281"/>
      <c r="E1718" s="281"/>
      <c r="F1718" s="281"/>
      <c r="G1718" s="281"/>
      <c r="H1718" s="162"/>
      <c r="I1718" s="162"/>
      <c r="J1718" s="162"/>
      <c r="K1718" s="162"/>
      <c r="L1718" s="162"/>
      <c r="M1718" s="162"/>
      <c r="N1718" s="161"/>
      <c r="O1718" s="161"/>
      <c r="P1718" s="161"/>
      <c r="Q1718" s="161"/>
      <c r="R1718" s="162"/>
      <c r="S1718" s="162"/>
      <c r="T1718" s="162"/>
      <c r="U1718" s="162"/>
      <c r="V1718" s="162"/>
      <c r="W1718" s="162"/>
      <c r="X1718" s="162"/>
      <c r="Y1718" s="162"/>
      <c r="Z1718" s="151"/>
      <c r="AA1718" s="151"/>
      <c r="AB1718" s="151"/>
      <c r="AC1718" s="151"/>
      <c r="AD1718" s="151"/>
      <c r="AE1718" s="151"/>
      <c r="AF1718" s="151"/>
      <c r="AG1718" s="151" t="s">
        <v>344</v>
      </c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ht="22.5" outlineLevel="3" x14ac:dyDescent="0.2">
      <c r="A1719" s="158"/>
      <c r="B1719" s="159"/>
      <c r="C1719" s="282" t="s">
        <v>1928</v>
      </c>
      <c r="D1719" s="283"/>
      <c r="E1719" s="283"/>
      <c r="F1719" s="283"/>
      <c r="G1719" s="283"/>
      <c r="H1719" s="162"/>
      <c r="I1719" s="162"/>
      <c r="J1719" s="162"/>
      <c r="K1719" s="162"/>
      <c r="L1719" s="162"/>
      <c r="M1719" s="162"/>
      <c r="N1719" s="161"/>
      <c r="O1719" s="161"/>
      <c r="P1719" s="161"/>
      <c r="Q1719" s="161"/>
      <c r="R1719" s="162"/>
      <c r="S1719" s="162"/>
      <c r="T1719" s="162"/>
      <c r="U1719" s="162"/>
      <c r="V1719" s="162"/>
      <c r="W1719" s="162"/>
      <c r="X1719" s="162"/>
      <c r="Y1719" s="162"/>
      <c r="Z1719" s="151"/>
      <c r="AA1719" s="151"/>
      <c r="AB1719" s="151"/>
      <c r="AC1719" s="151"/>
      <c r="AD1719" s="151"/>
      <c r="AE1719" s="151"/>
      <c r="AF1719" s="151"/>
      <c r="AG1719" s="151" t="s">
        <v>344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90" t="str">
        <f>C1719</f>
        <v>NEREZOVÁ SÍŤ BUDE OPLETENA NA NEREZOVÉ OBVODOVÉ LANO. LANO BUDE KOTVENO PŘÍMO DO BETONU POMOCÍ ŠROUBŮ S OKEM (M8)</v>
      </c>
      <c r="BB1719" s="151"/>
      <c r="BC1719" s="151"/>
      <c r="BD1719" s="151"/>
      <c r="BE1719" s="151"/>
      <c r="BF1719" s="151"/>
      <c r="BG1719" s="151"/>
      <c r="BH1719" s="151"/>
    </row>
    <row r="1720" spans="1:60" outlineLevel="3" x14ac:dyDescent="0.2">
      <c r="A1720" s="158"/>
      <c r="B1720" s="159"/>
      <c r="C1720" s="282" t="s">
        <v>1929</v>
      </c>
      <c r="D1720" s="283"/>
      <c r="E1720" s="283"/>
      <c r="F1720" s="283"/>
      <c r="G1720" s="283"/>
      <c r="H1720" s="162"/>
      <c r="I1720" s="162"/>
      <c r="J1720" s="162"/>
      <c r="K1720" s="162"/>
      <c r="L1720" s="162"/>
      <c r="M1720" s="162"/>
      <c r="N1720" s="161"/>
      <c r="O1720" s="161"/>
      <c r="P1720" s="161"/>
      <c r="Q1720" s="161"/>
      <c r="R1720" s="162"/>
      <c r="S1720" s="162"/>
      <c r="T1720" s="162"/>
      <c r="U1720" s="162"/>
      <c r="V1720" s="162"/>
      <c r="W1720" s="162"/>
      <c r="X1720" s="162"/>
      <c r="Y1720" s="162"/>
      <c r="Z1720" s="151"/>
      <c r="AA1720" s="151"/>
      <c r="AB1720" s="151"/>
      <c r="AC1720" s="151"/>
      <c r="AD1720" s="151"/>
      <c r="AE1720" s="151"/>
      <c r="AF1720" s="151"/>
      <c r="AG1720" s="151" t="s">
        <v>344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90" t="str">
        <f>C1720</f>
        <v>V DISTANCI 400 mm, KOTVENO POMOCÍ CHEM. KOTVY. V ROZÍCH UMÍSTĚNA ZÁVĚSNÁ MATICE (M10). PODROBNĚJI VIZ. TZ.</v>
      </c>
      <c r="BB1720" s="151"/>
      <c r="BC1720" s="151"/>
      <c r="BD1720" s="151"/>
      <c r="BE1720" s="151"/>
      <c r="BF1720" s="151"/>
      <c r="BG1720" s="151"/>
      <c r="BH1720" s="151"/>
    </row>
    <row r="1721" spans="1:60" outlineLevel="3" x14ac:dyDescent="0.2">
      <c r="A1721" s="158"/>
      <c r="B1721" s="159"/>
      <c r="C1721" s="282" t="s">
        <v>1930</v>
      </c>
      <c r="D1721" s="283"/>
      <c r="E1721" s="283"/>
      <c r="F1721" s="283"/>
      <c r="G1721" s="283"/>
      <c r="H1721" s="162"/>
      <c r="I1721" s="162"/>
      <c r="J1721" s="162"/>
      <c r="K1721" s="162"/>
      <c r="L1721" s="162"/>
      <c r="M1721" s="162"/>
      <c r="N1721" s="161"/>
      <c r="O1721" s="161"/>
      <c r="P1721" s="161"/>
      <c r="Q1721" s="161"/>
      <c r="R1721" s="162"/>
      <c r="S1721" s="162"/>
      <c r="T1721" s="162"/>
      <c r="U1721" s="162"/>
      <c r="V1721" s="162"/>
      <c r="W1721" s="162"/>
      <c r="X1721" s="162"/>
      <c r="Y1721" s="162"/>
      <c r="Z1721" s="151"/>
      <c r="AA1721" s="151"/>
      <c r="AB1721" s="151"/>
      <c r="AC1721" s="151"/>
      <c r="AD1721" s="151"/>
      <c r="AE1721" s="151"/>
      <c r="AF1721" s="151"/>
      <c r="AG1721" s="151" t="s">
        <v>344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3" x14ac:dyDescent="0.2">
      <c r="A1722" s="158"/>
      <c r="B1722" s="159"/>
      <c r="C1722" s="282" t="s">
        <v>859</v>
      </c>
      <c r="D1722" s="283"/>
      <c r="E1722" s="283"/>
      <c r="F1722" s="283"/>
      <c r="G1722" s="283"/>
      <c r="H1722" s="162"/>
      <c r="I1722" s="162"/>
      <c r="J1722" s="162"/>
      <c r="K1722" s="162"/>
      <c r="L1722" s="162"/>
      <c r="M1722" s="162"/>
      <c r="N1722" s="161"/>
      <c r="O1722" s="161"/>
      <c r="P1722" s="161"/>
      <c r="Q1722" s="161"/>
      <c r="R1722" s="162"/>
      <c r="S1722" s="162"/>
      <c r="T1722" s="162"/>
      <c r="U1722" s="162"/>
      <c r="V1722" s="162"/>
      <c r="W1722" s="162"/>
      <c r="X1722" s="162"/>
      <c r="Y1722" s="162"/>
      <c r="Z1722" s="151"/>
      <c r="AA1722" s="151"/>
      <c r="AB1722" s="151"/>
      <c r="AC1722" s="151"/>
      <c r="AD1722" s="151"/>
      <c r="AE1722" s="151"/>
      <c r="AF1722" s="151"/>
      <c r="AG1722" s="151" t="s">
        <v>344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2" x14ac:dyDescent="0.2">
      <c r="A1723" s="158"/>
      <c r="B1723" s="159"/>
      <c r="C1723" s="193" t="s">
        <v>1848</v>
      </c>
      <c r="D1723" s="164"/>
      <c r="E1723" s="165"/>
      <c r="F1723" s="162"/>
      <c r="G1723" s="162"/>
      <c r="H1723" s="162"/>
      <c r="I1723" s="162"/>
      <c r="J1723" s="162"/>
      <c r="K1723" s="162"/>
      <c r="L1723" s="162"/>
      <c r="M1723" s="162"/>
      <c r="N1723" s="161"/>
      <c r="O1723" s="161"/>
      <c r="P1723" s="161"/>
      <c r="Q1723" s="161"/>
      <c r="R1723" s="162"/>
      <c r="S1723" s="162"/>
      <c r="T1723" s="162"/>
      <c r="U1723" s="162"/>
      <c r="V1723" s="162"/>
      <c r="W1723" s="162"/>
      <c r="X1723" s="162"/>
      <c r="Y1723" s="162"/>
      <c r="Z1723" s="151"/>
      <c r="AA1723" s="151"/>
      <c r="AB1723" s="151"/>
      <c r="AC1723" s="151"/>
      <c r="AD1723" s="151"/>
      <c r="AE1723" s="151"/>
      <c r="AF1723" s="151"/>
      <c r="AG1723" s="151" t="s">
        <v>327</v>
      </c>
      <c r="AH1723" s="151">
        <v>0</v>
      </c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193" t="s">
        <v>328</v>
      </c>
      <c r="D1724" s="164"/>
      <c r="E1724" s="165">
        <v>1</v>
      </c>
      <c r="F1724" s="162"/>
      <c r="G1724" s="162"/>
      <c r="H1724" s="162"/>
      <c r="I1724" s="162"/>
      <c r="J1724" s="162"/>
      <c r="K1724" s="162"/>
      <c r="L1724" s="162"/>
      <c r="M1724" s="162"/>
      <c r="N1724" s="161"/>
      <c r="O1724" s="161"/>
      <c r="P1724" s="161"/>
      <c r="Q1724" s="161"/>
      <c r="R1724" s="162"/>
      <c r="S1724" s="162"/>
      <c r="T1724" s="162"/>
      <c r="U1724" s="162"/>
      <c r="V1724" s="162"/>
      <c r="W1724" s="162"/>
      <c r="X1724" s="162"/>
      <c r="Y1724" s="162"/>
      <c r="Z1724" s="151"/>
      <c r="AA1724" s="151"/>
      <c r="AB1724" s="151"/>
      <c r="AC1724" s="151"/>
      <c r="AD1724" s="151"/>
      <c r="AE1724" s="151"/>
      <c r="AF1724" s="151"/>
      <c r="AG1724" s="151" t="s">
        <v>327</v>
      </c>
      <c r="AH1724" s="151">
        <v>0</v>
      </c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 x14ac:dyDescent="0.2">
      <c r="A1725" s="183">
        <v>222</v>
      </c>
      <c r="B1725" s="184" t="s">
        <v>2028</v>
      </c>
      <c r="C1725" s="192" t="s">
        <v>2029</v>
      </c>
      <c r="D1725" s="185" t="s">
        <v>318</v>
      </c>
      <c r="E1725" s="186">
        <v>1</v>
      </c>
      <c r="F1725" s="187"/>
      <c r="G1725" s="188">
        <f>ROUND(E1725*F1725,2)</f>
        <v>0</v>
      </c>
      <c r="H1725" s="187"/>
      <c r="I1725" s="188">
        <f>ROUND(E1725*H1725,2)</f>
        <v>0</v>
      </c>
      <c r="J1725" s="187"/>
      <c r="K1725" s="188">
        <f>ROUND(E1725*J1725,2)</f>
        <v>0</v>
      </c>
      <c r="L1725" s="188">
        <v>21</v>
      </c>
      <c r="M1725" s="188">
        <f>G1725*(1+L1725/100)</f>
        <v>0</v>
      </c>
      <c r="N1725" s="186">
        <v>0</v>
      </c>
      <c r="O1725" s="186">
        <f>ROUND(E1725*N1725,2)</f>
        <v>0</v>
      </c>
      <c r="P1725" s="186">
        <v>0</v>
      </c>
      <c r="Q1725" s="186">
        <f>ROUND(E1725*P1725,2)</f>
        <v>0</v>
      </c>
      <c r="R1725" s="188"/>
      <c r="S1725" s="188" t="s">
        <v>403</v>
      </c>
      <c r="T1725" s="189" t="s">
        <v>987</v>
      </c>
      <c r="U1725" s="162">
        <v>0</v>
      </c>
      <c r="V1725" s="162">
        <f>ROUND(E1725*U1725,2)</f>
        <v>0</v>
      </c>
      <c r="W1725" s="162"/>
      <c r="X1725" s="162" t="s">
        <v>321</v>
      </c>
      <c r="Y1725" s="162" t="s">
        <v>322</v>
      </c>
      <c r="Z1725" s="151"/>
      <c r="AA1725" s="151"/>
      <c r="AB1725" s="151"/>
      <c r="AC1725" s="151"/>
      <c r="AD1725" s="151"/>
      <c r="AE1725" s="151"/>
      <c r="AF1725" s="151"/>
      <c r="AG1725" s="151" t="s">
        <v>323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2" x14ac:dyDescent="0.2">
      <c r="A1726" s="158"/>
      <c r="B1726" s="159"/>
      <c r="C1726" s="280" t="s">
        <v>1927</v>
      </c>
      <c r="D1726" s="281"/>
      <c r="E1726" s="281"/>
      <c r="F1726" s="281"/>
      <c r="G1726" s="281"/>
      <c r="H1726" s="162"/>
      <c r="I1726" s="162"/>
      <c r="J1726" s="162"/>
      <c r="K1726" s="162"/>
      <c r="L1726" s="162"/>
      <c r="M1726" s="162"/>
      <c r="N1726" s="161"/>
      <c r="O1726" s="161"/>
      <c r="P1726" s="161"/>
      <c r="Q1726" s="161"/>
      <c r="R1726" s="162"/>
      <c r="S1726" s="162"/>
      <c r="T1726" s="162"/>
      <c r="U1726" s="162"/>
      <c r="V1726" s="162"/>
      <c r="W1726" s="162"/>
      <c r="X1726" s="162"/>
      <c r="Y1726" s="162"/>
      <c r="Z1726" s="151"/>
      <c r="AA1726" s="151"/>
      <c r="AB1726" s="151"/>
      <c r="AC1726" s="151"/>
      <c r="AD1726" s="151"/>
      <c r="AE1726" s="151"/>
      <c r="AF1726" s="151"/>
      <c r="AG1726" s="151" t="s">
        <v>344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ht="22.5" outlineLevel="3" x14ac:dyDescent="0.2">
      <c r="A1727" s="158"/>
      <c r="B1727" s="159"/>
      <c r="C1727" s="282" t="s">
        <v>1928</v>
      </c>
      <c r="D1727" s="283"/>
      <c r="E1727" s="283"/>
      <c r="F1727" s="283"/>
      <c r="G1727" s="283"/>
      <c r="H1727" s="162"/>
      <c r="I1727" s="162"/>
      <c r="J1727" s="162"/>
      <c r="K1727" s="162"/>
      <c r="L1727" s="162"/>
      <c r="M1727" s="162"/>
      <c r="N1727" s="161"/>
      <c r="O1727" s="161"/>
      <c r="P1727" s="161"/>
      <c r="Q1727" s="161"/>
      <c r="R1727" s="162"/>
      <c r="S1727" s="162"/>
      <c r="T1727" s="162"/>
      <c r="U1727" s="162"/>
      <c r="V1727" s="162"/>
      <c r="W1727" s="162"/>
      <c r="X1727" s="162"/>
      <c r="Y1727" s="162"/>
      <c r="Z1727" s="151"/>
      <c r="AA1727" s="151"/>
      <c r="AB1727" s="151"/>
      <c r="AC1727" s="151"/>
      <c r="AD1727" s="151"/>
      <c r="AE1727" s="151"/>
      <c r="AF1727" s="151"/>
      <c r="AG1727" s="151" t="s">
        <v>344</v>
      </c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90" t="str">
        <f>C1727</f>
        <v>NEREZOVÁ SÍŤ BUDE OPLETENA NA NEREZOVÉ OBVODOVÉ LANO. LANO BUDE KOTVENO PŘÍMO DO BETONU POMOCÍ ŠROUBŮ S OKEM (M8)</v>
      </c>
      <c r="BB1727" s="151"/>
      <c r="BC1727" s="151"/>
      <c r="BD1727" s="151"/>
      <c r="BE1727" s="151"/>
      <c r="BF1727" s="151"/>
      <c r="BG1727" s="151"/>
      <c r="BH1727" s="151"/>
    </row>
    <row r="1728" spans="1:60" outlineLevel="3" x14ac:dyDescent="0.2">
      <c r="A1728" s="158"/>
      <c r="B1728" s="159"/>
      <c r="C1728" s="282" t="s">
        <v>1929</v>
      </c>
      <c r="D1728" s="283"/>
      <c r="E1728" s="283"/>
      <c r="F1728" s="283"/>
      <c r="G1728" s="283"/>
      <c r="H1728" s="162"/>
      <c r="I1728" s="162"/>
      <c r="J1728" s="162"/>
      <c r="K1728" s="162"/>
      <c r="L1728" s="162"/>
      <c r="M1728" s="162"/>
      <c r="N1728" s="161"/>
      <c r="O1728" s="161"/>
      <c r="P1728" s="161"/>
      <c r="Q1728" s="161"/>
      <c r="R1728" s="162"/>
      <c r="S1728" s="162"/>
      <c r="T1728" s="162"/>
      <c r="U1728" s="162"/>
      <c r="V1728" s="162"/>
      <c r="W1728" s="162"/>
      <c r="X1728" s="162"/>
      <c r="Y1728" s="162"/>
      <c r="Z1728" s="151"/>
      <c r="AA1728" s="151"/>
      <c r="AB1728" s="151"/>
      <c r="AC1728" s="151"/>
      <c r="AD1728" s="151"/>
      <c r="AE1728" s="151"/>
      <c r="AF1728" s="151"/>
      <c r="AG1728" s="151" t="s">
        <v>344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90" t="str">
        <f>C1728</f>
        <v>V DISTANCI 400 mm, KOTVENO POMOCÍ CHEM. KOTVY. V ROZÍCH UMÍSTĚNA ZÁVĚSNÁ MATICE (M10). PODROBNĚJI VIZ. TZ.</v>
      </c>
      <c r="BB1728" s="151"/>
      <c r="BC1728" s="151"/>
      <c r="BD1728" s="151"/>
      <c r="BE1728" s="151"/>
      <c r="BF1728" s="151"/>
      <c r="BG1728" s="151"/>
      <c r="BH1728" s="151"/>
    </row>
    <row r="1729" spans="1:60" outlineLevel="3" x14ac:dyDescent="0.2">
      <c r="A1729" s="158"/>
      <c r="B1729" s="159"/>
      <c r="C1729" s="282" t="s">
        <v>1930</v>
      </c>
      <c r="D1729" s="283"/>
      <c r="E1729" s="283"/>
      <c r="F1729" s="283"/>
      <c r="G1729" s="283"/>
      <c r="H1729" s="162"/>
      <c r="I1729" s="162"/>
      <c r="J1729" s="162"/>
      <c r="K1729" s="162"/>
      <c r="L1729" s="162"/>
      <c r="M1729" s="162"/>
      <c r="N1729" s="161"/>
      <c r="O1729" s="161"/>
      <c r="P1729" s="161"/>
      <c r="Q1729" s="161"/>
      <c r="R1729" s="162"/>
      <c r="S1729" s="162"/>
      <c r="T1729" s="162"/>
      <c r="U1729" s="162"/>
      <c r="V1729" s="162"/>
      <c r="W1729" s="162"/>
      <c r="X1729" s="162"/>
      <c r="Y1729" s="162"/>
      <c r="Z1729" s="151"/>
      <c r="AA1729" s="151"/>
      <c r="AB1729" s="151"/>
      <c r="AC1729" s="151"/>
      <c r="AD1729" s="151"/>
      <c r="AE1729" s="151"/>
      <c r="AF1729" s="151"/>
      <c r="AG1729" s="151" t="s">
        <v>344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3" x14ac:dyDescent="0.2">
      <c r="A1730" s="158"/>
      <c r="B1730" s="159"/>
      <c r="C1730" s="282" t="s">
        <v>859</v>
      </c>
      <c r="D1730" s="283"/>
      <c r="E1730" s="283"/>
      <c r="F1730" s="283"/>
      <c r="G1730" s="283"/>
      <c r="H1730" s="162"/>
      <c r="I1730" s="162"/>
      <c r="J1730" s="162"/>
      <c r="K1730" s="162"/>
      <c r="L1730" s="162"/>
      <c r="M1730" s="162"/>
      <c r="N1730" s="161"/>
      <c r="O1730" s="161"/>
      <c r="P1730" s="161"/>
      <c r="Q1730" s="161"/>
      <c r="R1730" s="162"/>
      <c r="S1730" s="162"/>
      <c r="T1730" s="162"/>
      <c r="U1730" s="162"/>
      <c r="V1730" s="162"/>
      <c r="W1730" s="162"/>
      <c r="X1730" s="162"/>
      <c r="Y1730" s="162"/>
      <c r="Z1730" s="151"/>
      <c r="AA1730" s="151"/>
      <c r="AB1730" s="151"/>
      <c r="AC1730" s="151"/>
      <c r="AD1730" s="151"/>
      <c r="AE1730" s="151"/>
      <c r="AF1730" s="151"/>
      <c r="AG1730" s="151" t="s">
        <v>344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2" x14ac:dyDescent="0.2">
      <c r="A1731" s="158"/>
      <c r="B1731" s="159"/>
      <c r="C1731" s="193" t="s">
        <v>1848</v>
      </c>
      <c r="D1731" s="164"/>
      <c r="E1731" s="165"/>
      <c r="F1731" s="162"/>
      <c r="G1731" s="162"/>
      <c r="H1731" s="162"/>
      <c r="I1731" s="162"/>
      <c r="J1731" s="162"/>
      <c r="K1731" s="162"/>
      <c r="L1731" s="162"/>
      <c r="M1731" s="162"/>
      <c r="N1731" s="161"/>
      <c r="O1731" s="161"/>
      <c r="P1731" s="161"/>
      <c r="Q1731" s="161"/>
      <c r="R1731" s="162"/>
      <c r="S1731" s="162"/>
      <c r="T1731" s="162"/>
      <c r="U1731" s="162"/>
      <c r="V1731" s="162"/>
      <c r="W1731" s="162"/>
      <c r="X1731" s="162"/>
      <c r="Y1731" s="162"/>
      <c r="Z1731" s="151"/>
      <c r="AA1731" s="151"/>
      <c r="AB1731" s="151"/>
      <c r="AC1731" s="151"/>
      <c r="AD1731" s="151"/>
      <c r="AE1731" s="151"/>
      <c r="AF1731" s="151"/>
      <c r="AG1731" s="151" t="s">
        <v>327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193" t="s">
        <v>328</v>
      </c>
      <c r="D1732" s="164"/>
      <c r="E1732" s="165">
        <v>1</v>
      </c>
      <c r="F1732" s="162"/>
      <c r="G1732" s="162"/>
      <c r="H1732" s="162"/>
      <c r="I1732" s="162"/>
      <c r="J1732" s="162"/>
      <c r="K1732" s="162"/>
      <c r="L1732" s="162"/>
      <c r="M1732" s="162"/>
      <c r="N1732" s="161"/>
      <c r="O1732" s="161"/>
      <c r="P1732" s="161"/>
      <c r="Q1732" s="161"/>
      <c r="R1732" s="162"/>
      <c r="S1732" s="162"/>
      <c r="T1732" s="162"/>
      <c r="U1732" s="162"/>
      <c r="V1732" s="162"/>
      <c r="W1732" s="162"/>
      <c r="X1732" s="162"/>
      <c r="Y1732" s="162"/>
      <c r="Z1732" s="151"/>
      <c r="AA1732" s="151"/>
      <c r="AB1732" s="151"/>
      <c r="AC1732" s="151"/>
      <c r="AD1732" s="151"/>
      <c r="AE1732" s="151"/>
      <c r="AF1732" s="151"/>
      <c r="AG1732" s="151" t="s">
        <v>327</v>
      </c>
      <c r="AH1732" s="151">
        <v>0</v>
      </c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ht="22.5" outlineLevel="1" x14ac:dyDescent="0.2">
      <c r="A1733" s="183">
        <v>223</v>
      </c>
      <c r="B1733" s="184" t="s">
        <v>2030</v>
      </c>
      <c r="C1733" s="192" t="s">
        <v>2031</v>
      </c>
      <c r="D1733" s="185" t="s">
        <v>318</v>
      </c>
      <c r="E1733" s="186">
        <v>1</v>
      </c>
      <c r="F1733" s="187"/>
      <c r="G1733" s="188">
        <f>ROUND(E1733*F1733,2)</f>
        <v>0</v>
      </c>
      <c r="H1733" s="187"/>
      <c r="I1733" s="188">
        <f>ROUND(E1733*H1733,2)</f>
        <v>0</v>
      </c>
      <c r="J1733" s="187"/>
      <c r="K1733" s="188">
        <f>ROUND(E1733*J1733,2)</f>
        <v>0</v>
      </c>
      <c r="L1733" s="188">
        <v>21</v>
      </c>
      <c r="M1733" s="188">
        <f>G1733*(1+L1733/100)</f>
        <v>0</v>
      </c>
      <c r="N1733" s="186">
        <v>0</v>
      </c>
      <c r="O1733" s="186">
        <f>ROUND(E1733*N1733,2)</f>
        <v>0</v>
      </c>
      <c r="P1733" s="186">
        <v>0</v>
      </c>
      <c r="Q1733" s="186">
        <f>ROUND(E1733*P1733,2)</f>
        <v>0</v>
      </c>
      <c r="R1733" s="188"/>
      <c r="S1733" s="188" t="s">
        <v>403</v>
      </c>
      <c r="T1733" s="189" t="s">
        <v>987</v>
      </c>
      <c r="U1733" s="162">
        <v>0</v>
      </c>
      <c r="V1733" s="162">
        <f>ROUND(E1733*U1733,2)</f>
        <v>0</v>
      </c>
      <c r="W1733" s="162"/>
      <c r="X1733" s="162" t="s">
        <v>321</v>
      </c>
      <c r="Y1733" s="162" t="s">
        <v>322</v>
      </c>
      <c r="Z1733" s="151"/>
      <c r="AA1733" s="151"/>
      <c r="AB1733" s="151"/>
      <c r="AC1733" s="151"/>
      <c r="AD1733" s="151"/>
      <c r="AE1733" s="151"/>
      <c r="AF1733" s="151"/>
      <c r="AG1733" s="151" t="s">
        <v>323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2" x14ac:dyDescent="0.2">
      <c r="A1734" s="158"/>
      <c r="B1734" s="159"/>
      <c r="C1734" s="280" t="s">
        <v>1927</v>
      </c>
      <c r="D1734" s="281"/>
      <c r="E1734" s="281"/>
      <c r="F1734" s="281"/>
      <c r="G1734" s="281"/>
      <c r="H1734" s="162"/>
      <c r="I1734" s="162"/>
      <c r="J1734" s="162"/>
      <c r="K1734" s="162"/>
      <c r="L1734" s="162"/>
      <c r="M1734" s="162"/>
      <c r="N1734" s="161"/>
      <c r="O1734" s="161"/>
      <c r="P1734" s="161"/>
      <c r="Q1734" s="161"/>
      <c r="R1734" s="162"/>
      <c r="S1734" s="162"/>
      <c r="T1734" s="162"/>
      <c r="U1734" s="162"/>
      <c r="V1734" s="162"/>
      <c r="W1734" s="162"/>
      <c r="X1734" s="162"/>
      <c r="Y1734" s="162"/>
      <c r="Z1734" s="151"/>
      <c r="AA1734" s="151"/>
      <c r="AB1734" s="151"/>
      <c r="AC1734" s="151"/>
      <c r="AD1734" s="151"/>
      <c r="AE1734" s="151"/>
      <c r="AF1734" s="151"/>
      <c r="AG1734" s="151" t="s">
        <v>344</v>
      </c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ht="22.5" outlineLevel="3" x14ac:dyDescent="0.2">
      <c r="A1735" s="158"/>
      <c r="B1735" s="159"/>
      <c r="C1735" s="282" t="s">
        <v>1928</v>
      </c>
      <c r="D1735" s="283"/>
      <c r="E1735" s="283"/>
      <c r="F1735" s="283"/>
      <c r="G1735" s="283"/>
      <c r="H1735" s="162"/>
      <c r="I1735" s="162"/>
      <c r="J1735" s="162"/>
      <c r="K1735" s="162"/>
      <c r="L1735" s="162"/>
      <c r="M1735" s="162"/>
      <c r="N1735" s="161"/>
      <c r="O1735" s="161"/>
      <c r="P1735" s="161"/>
      <c r="Q1735" s="161"/>
      <c r="R1735" s="162"/>
      <c r="S1735" s="162"/>
      <c r="T1735" s="162"/>
      <c r="U1735" s="162"/>
      <c r="V1735" s="162"/>
      <c r="W1735" s="162"/>
      <c r="X1735" s="162"/>
      <c r="Y1735" s="162"/>
      <c r="Z1735" s="151"/>
      <c r="AA1735" s="151"/>
      <c r="AB1735" s="151"/>
      <c r="AC1735" s="151"/>
      <c r="AD1735" s="151"/>
      <c r="AE1735" s="151"/>
      <c r="AF1735" s="151"/>
      <c r="AG1735" s="151" t="s">
        <v>344</v>
      </c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90" t="str">
        <f>C1735</f>
        <v>NEREZOVÁ SÍŤ BUDE OPLETENA NA NEREZOVÉ OBVODOVÉ LANO. LANO BUDE KOTVENO PŘÍMO DO BETONU POMOCÍ ŠROUBŮ S OKEM (M8)</v>
      </c>
      <c r="BB1735" s="151"/>
      <c r="BC1735" s="151"/>
      <c r="BD1735" s="151"/>
      <c r="BE1735" s="151"/>
      <c r="BF1735" s="151"/>
      <c r="BG1735" s="151"/>
      <c r="BH1735" s="151"/>
    </row>
    <row r="1736" spans="1:60" outlineLevel="3" x14ac:dyDescent="0.2">
      <c r="A1736" s="158"/>
      <c r="B1736" s="159"/>
      <c r="C1736" s="282" t="s">
        <v>1929</v>
      </c>
      <c r="D1736" s="283"/>
      <c r="E1736" s="283"/>
      <c r="F1736" s="283"/>
      <c r="G1736" s="283"/>
      <c r="H1736" s="162"/>
      <c r="I1736" s="162"/>
      <c r="J1736" s="162"/>
      <c r="K1736" s="162"/>
      <c r="L1736" s="162"/>
      <c r="M1736" s="162"/>
      <c r="N1736" s="161"/>
      <c r="O1736" s="161"/>
      <c r="P1736" s="161"/>
      <c r="Q1736" s="161"/>
      <c r="R1736" s="162"/>
      <c r="S1736" s="162"/>
      <c r="T1736" s="162"/>
      <c r="U1736" s="162"/>
      <c r="V1736" s="162"/>
      <c r="W1736" s="162"/>
      <c r="X1736" s="162"/>
      <c r="Y1736" s="162"/>
      <c r="Z1736" s="151"/>
      <c r="AA1736" s="151"/>
      <c r="AB1736" s="151"/>
      <c r="AC1736" s="151"/>
      <c r="AD1736" s="151"/>
      <c r="AE1736" s="151"/>
      <c r="AF1736" s="151"/>
      <c r="AG1736" s="151" t="s">
        <v>344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90" t="str">
        <f>C1736</f>
        <v>V DISTANCI 400 mm, KOTVENO POMOCÍ CHEM. KOTVY. V ROZÍCH UMÍSTĚNA ZÁVĚSNÁ MATICE (M10). PODROBNĚJI VIZ. TZ.</v>
      </c>
      <c r="BB1736" s="151"/>
      <c r="BC1736" s="151"/>
      <c r="BD1736" s="151"/>
      <c r="BE1736" s="151"/>
      <c r="BF1736" s="151"/>
      <c r="BG1736" s="151"/>
      <c r="BH1736" s="151"/>
    </row>
    <row r="1737" spans="1:60" outlineLevel="3" x14ac:dyDescent="0.2">
      <c r="A1737" s="158"/>
      <c r="B1737" s="159"/>
      <c r="C1737" s="282" t="s">
        <v>1930</v>
      </c>
      <c r="D1737" s="283"/>
      <c r="E1737" s="283"/>
      <c r="F1737" s="283"/>
      <c r="G1737" s="283"/>
      <c r="H1737" s="162"/>
      <c r="I1737" s="162"/>
      <c r="J1737" s="162"/>
      <c r="K1737" s="162"/>
      <c r="L1737" s="162"/>
      <c r="M1737" s="162"/>
      <c r="N1737" s="161"/>
      <c r="O1737" s="161"/>
      <c r="P1737" s="161"/>
      <c r="Q1737" s="161"/>
      <c r="R1737" s="162"/>
      <c r="S1737" s="162"/>
      <c r="T1737" s="162"/>
      <c r="U1737" s="162"/>
      <c r="V1737" s="162"/>
      <c r="W1737" s="162"/>
      <c r="X1737" s="162"/>
      <c r="Y1737" s="162"/>
      <c r="Z1737" s="151"/>
      <c r="AA1737" s="151"/>
      <c r="AB1737" s="151"/>
      <c r="AC1737" s="151"/>
      <c r="AD1737" s="151"/>
      <c r="AE1737" s="151"/>
      <c r="AF1737" s="151"/>
      <c r="AG1737" s="151" t="s">
        <v>344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3" x14ac:dyDescent="0.2">
      <c r="A1738" s="158"/>
      <c r="B1738" s="159"/>
      <c r="C1738" s="282" t="s">
        <v>859</v>
      </c>
      <c r="D1738" s="283"/>
      <c r="E1738" s="283"/>
      <c r="F1738" s="283"/>
      <c r="G1738" s="283"/>
      <c r="H1738" s="162"/>
      <c r="I1738" s="162"/>
      <c r="J1738" s="162"/>
      <c r="K1738" s="162"/>
      <c r="L1738" s="162"/>
      <c r="M1738" s="162"/>
      <c r="N1738" s="161"/>
      <c r="O1738" s="161"/>
      <c r="P1738" s="161"/>
      <c r="Q1738" s="161"/>
      <c r="R1738" s="162"/>
      <c r="S1738" s="162"/>
      <c r="T1738" s="162"/>
      <c r="U1738" s="162"/>
      <c r="V1738" s="162"/>
      <c r="W1738" s="162"/>
      <c r="X1738" s="162"/>
      <c r="Y1738" s="162"/>
      <c r="Z1738" s="151"/>
      <c r="AA1738" s="151"/>
      <c r="AB1738" s="151"/>
      <c r="AC1738" s="151"/>
      <c r="AD1738" s="151"/>
      <c r="AE1738" s="151"/>
      <c r="AF1738" s="151"/>
      <c r="AG1738" s="151" t="s">
        <v>344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2" x14ac:dyDescent="0.2">
      <c r="A1739" s="158"/>
      <c r="B1739" s="159"/>
      <c r="C1739" s="193" t="s">
        <v>1848</v>
      </c>
      <c r="D1739" s="164"/>
      <c r="E1739" s="165"/>
      <c r="F1739" s="162"/>
      <c r="G1739" s="162"/>
      <c r="H1739" s="162"/>
      <c r="I1739" s="162"/>
      <c r="J1739" s="162"/>
      <c r="K1739" s="162"/>
      <c r="L1739" s="162"/>
      <c r="M1739" s="162"/>
      <c r="N1739" s="161"/>
      <c r="O1739" s="161"/>
      <c r="P1739" s="161"/>
      <c r="Q1739" s="161"/>
      <c r="R1739" s="162"/>
      <c r="S1739" s="162"/>
      <c r="T1739" s="162"/>
      <c r="U1739" s="162"/>
      <c r="V1739" s="162"/>
      <c r="W1739" s="162"/>
      <c r="X1739" s="162"/>
      <c r="Y1739" s="162"/>
      <c r="Z1739" s="151"/>
      <c r="AA1739" s="151"/>
      <c r="AB1739" s="151"/>
      <c r="AC1739" s="151"/>
      <c r="AD1739" s="151"/>
      <c r="AE1739" s="151"/>
      <c r="AF1739" s="151"/>
      <c r="AG1739" s="151" t="s">
        <v>327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193" t="s">
        <v>328</v>
      </c>
      <c r="D1740" s="164"/>
      <c r="E1740" s="165">
        <v>1</v>
      </c>
      <c r="F1740" s="162"/>
      <c r="G1740" s="162"/>
      <c r="H1740" s="162"/>
      <c r="I1740" s="162"/>
      <c r="J1740" s="162"/>
      <c r="K1740" s="162"/>
      <c r="L1740" s="162"/>
      <c r="M1740" s="162"/>
      <c r="N1740" s="161"/>
      <c r="O1740" s="161"/>
      <c r="P1740" s="161"/>
      <c r="Q1740" s="161"/>
      <c r="R1740" s="162"/>
      <c r="S1740" s="162"/>
      <c r="T1740" s="162"/>
      <c r="U1740" s="162"/>
      <c r="V1740" s="162"/>
      <c r="W1740" s="162"/>
      <c r="X1740" s="162"/>
      <c r="Y1740" s="162"/>
      <c r="Z1740" s="151"/>
      <c r="AA1740" s="151"/>
      <c r="AB1740" s="151"/>
      <c r="AC1740" s="151"/>
      <c r="AD1740" s="151"/>
      <c r="AE1740" s="151"/>
      <c r="AF1740" s="151"/>
      <c r="AG1740" s="151" t="s">
        <v>327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 x14ac:dyDescent="0.2">
      <c r="A1741" s="183">
        <v>224</v>
      </c>
      <c r="B1741" s="184" t="s">
        <v>2032</v>
      </c>
      <c r="C1741" s="192" t="s">
        <v>2033</v>
      </c>
      <c r="D1741" s="185" t="s">
        <v>318</v>
      </c>
      <c r="E1741" s="186">
        <v>1</v>
      </c>
      <c r="F1741" s="187"/>
      <c r="G1741" s="188">
        <f>ROUND(E1741*F1741,2)</f>
        <v>0</v>
      </c>
      <c r="H1741" s="187"/>
      <c r="I1741" s="188">
        <f>ROUND(E1741*H1741,2)</f>
        <v>0</v>
      </c>
      <c r="J1741" s="187"/>
      <c r="K1741" s="188">
        <f>ROUND(E1741*J1741,2)</f>
        <v>0</v>
      </c>
      <c r="L1741" s="188">
        <v>21</v>
      </c>
      <c r="M1741" s="188">
        <f>G1741*(1+L1741/100)</f>
        <v>0</v>
      </c>
      <c r="N1741" s="186">
        <v>0</v>
      </c>
      <c r="O1741" s="186">
        <f>ROUND(E1741*N1741,2)</f>
        <v>0</v>
      </c>
      <c r="P1741" s="186">
        <v>0</v>
      </c>
      <c r="Q1741" s="186">
        <f>ROUND(E1741*P1741,2)</f>
        <v>0</v>
      </c>
      <c r="R1741" s="188"/>
      <c r="S1741" s="188" t="s">
        <v>403</v>
      </c>
      <c r="T1741" s="189" t="s">
        <v>987</v>
      </c>
      <c r="U1741" s="162">
        <v>0</v>
      </c>
      <c r="V1741" s="162">
        <f>ROUND(E1741*U1741,2)</f>
        <v>0</v>
      </c>
      <c r="W1741" s="162"/>
      <c r="X1741" s="162" t="s">
        <v>321</v>
      </c>
      <c r="Y1741" s="162" t="s">
        <v>322</v>
      </c>
      <c r="Z1741" s="151"/>
      <c r="AA1741" s="151"/>
      <c r="AB1741" s="151"/>
      <c r="AC1741" s="151"/>
      <c r="AD1741" s="151"/>
      <c r="AE1741" s="151"/>
      <c r="AF1741" s="151"/>
      <c r="AG1741" s="151" t="s">
        <v>323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2" x14ac:dyDescent="0.2">
      <c r="A1742" s="158"/>
      <c r="B1742" s="159"/>
      <c r="C1742" s="280" t="s">
        <v>1927</v>
      </c>
      <c r="D1742" s="281"/>
      <c r="E1742" s="281"/>
      <c r="F1742" s="281"/>
      <c r="G1742" s="281"/>
      <c r="H1742" s="162"/>
      <c r="I1742" s="162"/>
      <c r="J1742" s="162"/>
      <c r="K1742" s="162"/>
      <c r="L1742" s="162"/>
      <c r="M1742" s="162"/>
      <c r="N1742" s="161"/>
      <c r="O1742" s="161"/>
      <c r="P1742" s="161"/>
      <c r="Q1742" s="161"/>
      <c r="R1742" s="162"/>
      <c r="S1742" s="162"/>
      <c r="T1742" s="162"/>
      <c r="U1742" s="162"/>
      <c r="V1742" s="162"/>
      <c r="W1742" s="162"/>
      <c r="X1742" s="162"/>
      <c r="Y1742" s="162"/>
      <c r="Z1742" s="151"/>
      <c r="AA1742" s="151"/>
      <c r="AB1742" s="151"/>
      <c r="AC1742" s="151"/>
      <c r="AD1742" s="151"/>
      <c r="AE1742" s="151"/>
      <c r="AF1742" s="151"/>
      <c r="AG1742" s="151" t="s">
        <v>344</v>
      </c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ht="22.5" outlineLevel="3" x14ac:dyDescent="0.2">
      <c r="A1743" s="158"/>
      <c r="B1743" s="159"/>
      <c r="C1743" s="282" t="s">
        <v>1928</v>
      </c>
      <c r="D1743" s="283"/>
      <c r="E1743" s="283"/>
      <c r="F1743" s="283"/>
      <c r="G1743" s="283"/>
      <c r="H1743" s="162"/>
      <c r="I1743" s="162"/>
      <c r="J1743" s="162"/>
      <c r="K1743" s="162"/>
      <c r="L1743" s="162"/>
      <c r="M1743" s="162"/>
      <c r="N1743" s="161"/>
      <c r="O1743" s="161"/>
      <c r="P1743" s="161"/>
      <c r="Q1743" s="161"/>
      <c r="R1743" s="162"/>
      <c r="S1743" s="162"/>
      <c r="T1743" s="162"/>
      <c r="U1743" s="162"/>
      <c r="V1743" s="162"/>
      <c r="W1743" s="162"/>
      <c r="X1743" s="162"/>
      <c r="Y1743" s="162"/>
      <c r="Z1743" s="151"/>
      <c r="AA1743" s="151"/>
      <c r="AB1743" s="151"/>
      <c r="AC1743" s="151"/>
      <c r="AD1743" s="151"/>
      <c r="AE1743" s="151"/>
      <c r="AF1743" s="151"/>
      <c r="AG1743" s="151" t="s">
        <v>344</v>
      </c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90" t="str">
        <f>C1743</f>
        <v>NEREZOVÁ SÍŤ BUDE OPLETENA NA NEREZOVÉ OBVODOVÉ LANO. LANO BUDE KOTVENO PŘÍMO DO BETONU POMOCÍ ŠROUBŮ S OKEM (M8)</v>
      </c>
      <c r="BB1743" s="151"/>
      <c r="BC1743" s="151"/>
      <c r="BD1743" s="151"/>
      <c r="BE1743" s="151"/>
      <c r="BF1743" s="151"/>
      <c r="BG1743" s="151"/>
      <c r="BH1743" s="151"/>
    </row>
    <row r="1744" spans="1:60" outlineLevel="3" x14ac:dyDescent="0.2">
      <c r="A1744" s="158"/>
      <c r="B1744" s="159"/>
      <c r="C1744" s="282" t="s">
        <v>1929</v>
      </c>
      <c r="D1744" s="283"/>
      <c r="E1744" s="283"/>
      <c r="F1744" s="283"/>
      <c r="G1744" s="283"/>
      <c r="H1744" s="162"/>
      <c r="I1744" s="162"/>
      <c r="J1744" s="162"/>
      <c r="K1744" s="162"/>
      <c r="L1744" s="162"/>
      <c r="M1744" s="162"/>
      <c r="N1744" s="161"/>
      <c r="O1744" s="161"/>
      <c r="P1744" s="161"/>
      <c r="Q1744" s="161"/>
      <c r="R1744" s="162"/>
      <c r="S1744" s="162"/>
      <c r="T1744" s="162"/>
      <c r="U1744" s="162"/>
      <c r="V1744" s="162"/>
      <c r="W1744" s="162"/>
      <c r="X1744" s="162"/>
      <c r="Y1744" s="162"/>
      <c r="Z1744" s="151"/>
      <c r="AA1744" s="151"/>
      <c r="AB1744" s="151"/>
      <c r="AC1744" s="151"/>
      <c r="AD1744" s="151"/>
      <c r="AE1744" s="151"/>
      <c r="AF1744" s="151"/>
      <c r="AG1744" s="151" t="s">
        <v>344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90" t="str">
        <f>C1744</f>
        <v>V DISTANCI 400 mm, KOTVENO POMOCÍ CHEM. KOTVY. V ROZÍCH UMÍSTĚNA ZÁVĚSNÁ MATICE (M10). PODROBNĚJI VIZ. TZ.</v>
      </c>
      <c r="BB1744" s="151"/>
      <c r="BC1744" s="151"/>
      <c r="BD1744" s="151"/>
      <c r="BE1744" s="151"/>
      <c r="BF1744" s="151"/>
      <c r="BG1744" s="151"/>
      <c r="BH1744" s="151"/>
    </row>
    <row r="1745" spans="1:60" outlineLevel="3" x14ac:dyDescent="0.2">
      <c r="A1745" s="158"/>
      <c r="B1745" s="159"/>
      <c r="C1745" s="282" t="s">
        <v>1930</v>
      </c>
      <c r="D1745" s="283"/>
      <c r="E1745" s="283"/>
      <c r="F1745" s="283"/>
      <c r="G1745" s="283"/>
      <c r="H1745" s="162"/>
      <c r="I1745" s="162"/>
      <c r="J1745" s="162"/>
      <c r="K1745" s="162"/>
      <c r="L1745" s="162"/>
      <c r="M1745" s="162"/>
      <c r="N1745" s="161"/>
      <c r="O1745" s="161"/>
      <c r="P1745" s="161"/>
      <c r="Q1745" s="161"/>
      <c r="R1745" s="162"/>
      <c r="S1745" s="162"/>
      <c r="T1745" s="162"/>
      <c r="U1745" s="162"/>
      <c r="V1745" s="162"/>
      <c r="W1745" s="162"/>
      <c r="X1745" s="162"/>
      <c r="Y1745" s="162"/>
      <c r="Z1745" s="151"/>
      <c r="AA1745" s="151"/>
      <c r="AB1745" s="151"/>
      <c r="AC1745" s="151"/>
      <c r="AD1745" s="151"/>
      <c r="AE1745" s="151"/>
      <c r="AF1745" s="151"/>
      <c r="AG1745" s="151" t="s">
        <v>344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3" x14ac:dyDescent="0.2">
      <c r="A1746" s="158"/>
      <c r="B1746" s="159"/>
      <c r="C1746" s="282" t="s">
        <v>859</v>
      </c>
      <c r="D1746" s="283"/>
      <c r="E1746" s="283"/>
      <c r="F1746" s="283"/>
      <c r="G1746" s="283"/>
      <c r="H1746" s="162"/>
      <c r="I1746" s="162"/>
      <c r="J1746" s="162"/>
      <c r="K1746" s="162"/>
      <c r="L1746" s="162"/>
      <c r="M1746" s="162"/>
      <c r="N1746" s="161"/>
      <c r="O1746" s="161"/>
      <c r="P1746" s="161"/>
      <c r="Q1746" s="161"/>
      <c r="R1746" s="162"/>
      <c r="S1746" s="162"/>
      <c r="T1746" s="162"/>
      <c r="U1746" s="162"/>
      <c r="V1746" s="162"/>
      <c r="W1746" s="162"/>
      <c r="X1746" s="162"/>
      <c r="Y1746" s="162"/>
      <c r="Z1746" s="151"/>
      <c r="AA1746" s="151"/>
      <c r="AB1746" s="151"/>
      <c r="AC1746" s="151"/>
      <c r="AD1746" s="151"/>
      <c r="AE1746" s="151"/>
      <c r="AF1746" s="151"/>
      <c r="AG1746" s="151" t="s">
        <v>344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2" x14ac:dyDescent="0.2">
      <c r="A1747" s="158"/>
      <c r="B1747" s="159"/>
      <c r="C1747" s="193" t="s">
        <v>1848</v>
      </c>
      <c r="D1747" s="164"/>
      <c r="E1747" s="165"/>
      <c r="F1747" s="162"/>
      <c r="G1747" s="162"/>
      <c r="H1747" s="162"/>
      <c r="I1747" s="162"/>
      <c r="J1747" s="162"/>
      <c r="K1747" s="162"/>
      <c r="L1747" s="162"/>
      <c r="M1747" s="162"/>
      <c r="N1747" s="161"/>
      <c r="O1747" s="161"/>
      <c r="P1747" s="161"/>
      <c r="Q1747" s="161"/>
      <c r="R1747" s="162"/>
      <c r="S1747" s="162"/>
      <c r="T1747" s="162"/>
      <c r="U1747" s="162"/>
      <c r="V1747" s="162"/>
      <c r="W1747" s="162"/>
      <c r="X1747" s="162"/>
      <c r="Y1747" s="162"/>
      <c r="Z1747" s="151"/>
      <c r="AA1747" s="151"/>
      <c r="AB1747" s="151"/>
      <c r="AC1747" s="151"/>
      <c r="AD1747" s="151"/>
      <c r="AE1747" s="151"/>
      <c r="AF1747" s="151"/>
      <c r="AG1747" s="151" t="s">
        <v>327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193" t="s">
        <v>328</v>
      </c>
      <c r="D1748" s="164"/>
      <c r="E1748" s="165">
        <v>1</v>
      </c>
      <c r="F1748" s="162"/>
      <c r="G1748" s="162"/>
      <c r="H1748" s="162"/>
      <c r="I1748" s="162"/>
      <c r="J1748" s="162"/>
      <c r="K1748" s="162"/>
      <c r="L1748" s="162"/>
      <c r="M1748" s="162"/>
      <c r="N1748" s="161"/>
      <c r="O1748" s="161"/>
      <c r="P1748" s="161"/>
      <c r="Q1748" s="161"/>
      <c r="R1748" s="162"/>
      <c r="S1748" s="162"/>
      <c r="T1748" s="162"/>
      <c r="U1748" s="162"/>
      <c r="V1748" s="162"/>
      <c r="W1748" s="162"/>
      <c r="X1748" s="162"/>
      <c r="Y1748" s="162"/>
      <c r="Z1748" s="151"/>
      <c r="AA1748" s="151"/>
      <c r="AB1748" s="151"/>
      <c r="AC1748" s="151"/>
      <c r="AD1748" s="151"/>
      <c r="AE1748" s="151"/>
      <c r="AF1748" s="151"/>
      <c r="AG1748" s="151" t="s">
        <v>327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ht="22.5" outlineLevel="1" x14ac:dyDescent="0.2">
      <c r="A1749" s="183">
        <v>225</v>
      </c>
      <c r="B1749" s="184" t="s">
        <v>2034</v>
      </c>
      <c r="C1749" s="192" t="s">
        <v>2035</v>
      </c>
      <c r="D1749" s="185" t="s">
        <v>318</v>
      </c>
      <c r="E1749" s="186">
        <v>18</v>
      </c>
      <c r="F1749" s="187"/>
      <c r="G1749" s="188">
        <f>ROUND(E1749*F1749,2)</f>
        <v>0</v>
      </c>
      <c r="H1749" s="187"/>
      <c r="I1749" s="188">
        <f>ROUND(E1749*H1749,2)</f>
        <v>0</v>
      </c>
      <c r="J1749" s="187"/>
      <c r="K1749" s="188">
        <f>ROUND(E1749*J1749,2)</f>
        <v>0</v>
      </c>
      <c r="L1749" s="188">
        <v>21</v>
      </c>
      <c r="M1749" s="188">
        <f>G1749*(1+L1749/100)</f>
        <v>0</v>
      </c>
      <c r="N1749" s="186">
        <v>0</v>
      </c>
      <c r="O1749" s="186">
        <f>ROUND(E1749*N1749,2)</f>
        <v>0</v>
      </c>
      <c r="P1749" s="186">
        <v>0</v>
      </c>
      <c r="Q1749" s="186">
        <f>ROUND(E1749*P1749,2)</f>
        <v>0</v>
      </c>
      <c r="R1749" s="188"/>
      <c r="S1749" s="188" t="s">
        <v>403</v>
      </c>
      <c r="T1749" s="189" t="s">
        <v>987</v>
      </c>
      <c r="U1749" s="162">
        <v>0</v>
      </c>
      <c r="V1749" s="162">
        <f>ROUND(E1749*U1749,2)</f>
        <v>0</v>
      </c>
      <c r="W1749" s="162"/>
      <c r="X1749" s="162" t="s">
        <v>321</v>
      </c>
      <c r="Y1749" s="162" t="s">
        <v>322</v>
      </c>
      <c r="Z1749" s="151"/>
      <c r="AA1749" s="151"/>
      <c r="AB1749" s="151"/>
      <c r="AC1749" s="151"/>
      <c r="AD1749" s="151"/>
      <c r="AE1749" s="151"/>
      <c r="AF1749" s="151"/>
      <c r="AG1749" s="151" t="s">
        <v>323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2" x14ac:dyDescent="0.2">
      <c r="A1750" s="158"/>
      <c r="B1750" s="159"/>
      <c r="C1750" s="280" t="s">
        <v>1927</v>
      </c>
      <c r="D1750" s="281"/>
      <c r="E1750" s="281"/>
      <c r="F1750" s="281"/>
      <c r="G1750" s="281"/>
      <c r="H1750" s="162"/>
      <c r="I1750" s="162"/>
      <c r="J1750" s="162"/>
      <c r="K1750" s="162"/>
      <c r="L1750" s="162"/>
      <c r="M1750" s="162"/>
      <c r="N1750" s="161"/>
      <c r="O1750" s="161"/>
      <c r="P1750" s="161"/>
      <c r="Q1750" s="161"/>
      <c r="R1750" s="162"/>
      <c r="S1750" s="162"/>
      <c r="T1750" s="162"/>
      <c r="U1750" s="162"/>
      <c r="V1750" s="162"/>
      <c r="W1750" s="162"/>
      <c r="X1750" s="162"/>
      <c r="Y1750" s="162"/>
      <c r="Z1750" s="151"/>
      <c r="AA1750" s="151"/>
      <c r="AB1750" s="151"/>
      <c r="AC1750" s="151"/>
      <c r="AD1750" s="151"/>
      <c r="AE1750" s="151"/>
      <c r="AF1750" s="151"/>
      <c r="AG1750" s="151" t="s">
        <v>344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ht="22.5" outlineLevel="3" x14ac:dyDescent="0.2">
      <c r="A1751" s="158"/>
      <c r="B1751" s="159"/>
      <c r="C1751" s="282" t="s">
        <v>1928</v>
      </c>
      <c r="D1751" s="283"/>
      <c r="E1751" s="283"/>
      <c r="F1751" s="283"/>
      <c r="G1751" s="283"/>
      <c r="H1751" s="162"/>
      <c r="I1751" s="162"/>
      <c r="J1751" s="162"/>
      <c r="K1751" s="162"/>
      <c r="L1751" s="162"/>
      <c r="M1751" s="162"/>
      <c r="N1751" s="161"/>
      <c r="O1751" s="161"/>
      <c r="P1751" s="161"/>
      <c r="Q1751" s="161"/>
      <c r="R1751" s="162"/>
      <c r="S1751" s="162"/>
      <c r="T1751" s="162"/>
      <c r="U1751" s="162"/>
      <c r="V1751" s="162"/>
      <c r="W1751" s="162"/>
      <c r="X1751" s="162"/>
      <c r="Y1751" s="162"/>
      <c r="Z1751" s="151"/>
      <c r="AA1751" s="151"/>
      <c r="AB1751" s="151"/>
      <c r="AC1751" s="151"/>
      <c r="AD1751" s="151"/>
      <c r="AE1751" s="151"/>
      <c r="AF1751" s="151"/>
      <c r="AG1751" s="151" t="s">
        <v>344</v>
      </c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90" t="str">
        <f>C1751</f>
        <v>NEREZOVÁ SÍŤ BUDE OPLETENA NA NEREZOVÉ OBVODOVÉ LANO. LANO BUDE KOTVENO PŘÍMO DO BETONU POMOCÍ ŠROUBŮ S OKEM (M8)</v>
      </c>
      <c r="BB1751" s="151"/>
      <c r="BC1751" s="151"/>
      <c r="BD1751" s="151"/>
      <c r="BE1751" s="151"/>
      <c r="BF1751" s="151"/>
      <c r="BG1751" s="151"/>
      <c r="BH1751" s="151"/>
    </row>
    <row r="1752" spans="1:60" outlineLevel="3" x14ac:dyDescent="0.2">
      <c r="A1752" s="158"/>
      <c r="B1752" s="159"/>
      <c r="C1752" s="282" t="s">
        <v>1929</v>
      </c>
      <c r="D1752" s="283"/>
      <c r="E1752" s="283"/>
      <c r="F1752" s="283"/>
      <c r="G1752" s="283"/>
      <c r="H1752" s="162"/>
      <c r="I1752" s="162"/>
      <c r="J1752" s="162"/>
      <c r="K1752" s="162"/>
      <c r="L1752" s="162"/>
      <c r="M1752" s="162"/>
      <c r="N1752" s="161"/>
      <c r="O1752" s="161"/>
      <c r="P1752" s="161"/>
      <c r="Q1752" s="161"/>
      <c r="R1752" s="162"/>
      <c r="S1752" s="162"/>
      <c r="T1752" s="162"/>
      <c r="U1752" s="162"/>
      <c r="V1752" s="162"/>
      <c r="W1752" s="162"/>
      <c r="X1752" s="162"/>
      <c r="Y1752" s="162"/>
      <c r="Z1752" s="151"/>
      <c r="AA1752" s="151"/>
      <c r="AB1752" s="151"/>
      <c r="AC1752" s="151"/>
      <c r="AD1752" s="151"/>
      <c r="AE1752" s="151"/>
      <c r="AF1752" s="151"/>
      <c r="AG1752" s="151" t="s">
        <v>344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90" t="str">
        <f>C1752</f>
        <v>V DISTANCI 400 mm, KOTVENO POMOCÍ CHEM. KOTVY. V ROZÍCH UMÍSTĚNA ZÁVĚSNÁ MATICE (M10). PODROBNĚJI VIZ. TZ.</v>
      </c>
      <c r="BB1752" s="151"/>
      <c r="BC1752" s="151"/>
      <c r="BD1752" s="151"/>
      <c r="BE1752" s="151"/>
      <c r="BF1752" s="151"/>
      <c r="BG1752" s="151"/>
      <c r="BH1752" s="151"/>
    </row>
    <row r="1753" spans="1:60" outlineLevel="3" x14ac:dyDescent="0.2">
      <c r="A1753" s="158"/>
      <c r="B1753" s="159"/>
      <c r="C1753" s="282" t="s">
        <v>1930</v>
      </c>
      <c r="D1753" s="283"/>
      <c r="E1753" s="283"/>
      <c r="F1753" s="283"/>
      <c r="G1753" s="283"/>
      <c r="H1753" s="162"/>
      <c r="I1753" s="162"/>
      <c r="J1753" s="162"/>
      <c r="K1753" s="162"/>
      <c r="L1753" s="162"/>
      <c r="M1753" s="162"/>
      <c r="N1753" s="161"/>
      <c r="O1753" s="161"/>
      <c r="P1753" s="161"/>
      <c r="Q1753" s="161"/>
      <c r="R1753" s="162"/>
      <c r="S1753" s="162"/>
      <c r="T1753" s="162"/>
      <c r="U1753" s="162"/>
      <c r="V1753" s="162"/>
      <c r="W1753" s="162"/>
      <c r="X1753" s="162"/>
      <c r="Y1753" s="162"/>
      <c r="Z1753" s="151"/>
      <c r="AA1753" s="151"/>
      <c r="AB1753" s="151"/>
      <c r="AC1753" s="151"/>
      <c r="AD1753" s="151"/>
      <c r="AE1753" s="151"/>
      <c r="AF1753" s="151"/>
      <c r="AG1753" s="151" t="s">
        <v>344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3" x14ac:dyDescent="0.2">
      <c r="A1754" s="158"/>
      <c r="B1754" s="159"/>
      <c r="C1754" s="282" t="s">
        <v>859</v>
      </c>
      <c r="D1754" s="283"/>
      <c r="E1754" s="283"/>
      <c r="F1754" s="283"/>
      <c r="G1754" s="283"/>
      <c r="H1754" s="162"/>
      <c r="I1754" s="162"/>
      <c r="J1754" s="162"/>
      <c r="K1754" s="162"/>
      <c r="L1754" s="162"/>
      <c r="M1754" s="162"/>
      <c r="N1754" s="161"/>
      <c r="O1754" s="161"/>
      <c r="P1754" s="161"/>
      <c r="Q1754" s="161"/>
      <c r="R1754" s="162"/>
      <c r="S1754" s="162"/>
      <c r="T1754" s="162"/>
      <c r="U1754" s="162"/>
      <c r="V1754" s="162"/>
      <c r="W1754" s="162"/>
      <c r="X1754" s="162"/>
      <c r="Y1754" s="162"/>
      <c r="Z1754" s="151"/>
      <c r="AA1754" s="151"/>
      <c r="AB1754" s="151"/>
      <c r="AC1754" s="151"/>
      <c r="AD1754" s="151"/>
      <c r="AE1754" s="151"/>
      <c r="AF1754" s="151"/>
      <c r="AG1754" s="151" t="s">
        <v>344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2" x14ac:dyDescent="0.2">
      <c r="A1755" s="158"/>
      <c r="B1755" s="159"/>
      <c r="C1755" s="193" t="s">
        <v>1848</v>
      </c>
      <c r="D1755" s="164"/>
      <c r="E1755" s="165"/>
      <c r="F1755" s="162"/>
      <c r="G1755" s="162"/>
      <c r="H1755" s="162"/>
      <c r="I1755" s="162"/>
      <c r="J1755" s="162"/>
      <c r="K1755" s="162"/>
      <c r="L1755" s="162"/>
      <c r="M1755" s="162"/>
      <c r="N1755" s="161"/>
      <c r="O1755" s="161"/>
      <c r="P1755" s="161"/>
      <c r="Q1755" s="161"/>
      <c r="R1755" s="162"/>
      <c r="S1755" s="162"/>
      <c r="T1755" s="162"/>
      <c r="U1755" s="162"/>
      <c r="V1755" s="162"/>
      <c r="W1755" s="162"/>
      <c r="X1755" s="162"/>
      <c r="Y1755" s="162"/>
      <c r="Z1755" s="151"/>
      <c r="AA1755" s="151"/>
      <c r="AB1755" s="151"/>
      <c r="AC1755" s="151"/>
      <c r="AD1755" s="151"/>
      <c r="AE1755" s="151"/>
      <c r="AF1755" s="151"/>
      <c r="AG1755" s="151" t="s">
        <v>327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193" t="s">
        <v>1960</v>
      </c>
      <c r="D1756" s="164"/>
      <c r="E1756" s="165">
        <v>18</v>
      </c>
      <c r="F1756" s="162"/>
      <c r="G1756" s="162"/>
      <c r="H1756" s="162"/>
      <c r="I1756" s="162"/>
      <c r="J1756" s="162"/>
      <c r="K1756" s="162"/>
      <c r="L1756" s="162"/>
      <c r="M1756" s="162"/>
      <c r="N1756" s="161"/>
      <c r="O1756" s="161"/>
      <c r="P1756" s="161"/>
      <c r="Q1756" s="161"/>
      <c r="R1756" s="162"/>
      <c r="S1756" s="162"/>
      <c r="T1756" s="162"/>
      <c r="U1756" s="162"/>
      <c r="V1756" s="162"/>
      <c r="W1756" s="162"/>
      <c r="X1756" s="162"/>
      <c r="Y1756" s="162"/>
      <c r="Z1756" s="151"/>
      <c r="AA1756" s="151"/>
      <c r="AB1756" s="151"/>
      <c r="AC1756" s="151"/>
      <c r="AD1756" s="151"/>
      <c r="AE1756" s="151"/>
      <c r="AF1756" s="151"/>
      <c r="AG1756" s="151" t="s">
        <v>327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 x14ac:dyDescent="0.2">
      <c r="A1757" s="183">
        <v>226</v>
      </c>
      <c r="B1757" s="184" t="s">
        <v>2036</v>
      </c>
      <c r="C1757" s="192" t="s">
        <v>2037</v>
      </c>
      <c r="D1757" s="185" t="s">
        <v>318</v>
      </c>
      <c r="E1757" s="186">
        <v>4</v>
      </c>
      <c r="F1757" s="187"/>
      <c r="G1757" s="188">
        <f>ROUND(E1757*F1757,2)</f>
        <v>0</v>
      </c>
      <c r="H1757" s="187"/>
      <c r="I1757" s="188">
        <f>ROUND(E1757*H1757,2)</f>
        <v>0</v>
      </c>
      <c r="J1757" s="187"/>
      <c r="K1757" s="188">
        <f>ROUND(E1757*J1757,2)</f>
        <v>0</v>
      </c>
      <c r="L1757" s="188">
        <v>21</v>
      </c>
      <c r="M1757" s="188">
        <f>G1757*(1+L1757/100)</f>
        <v>0</v>
      </c>
      <c r="N1757" s="186">
        <v>0</v>
      </c>
      <c r="O1757" s="186">
        <f>ROUND(E1757*N1757,2)</f>
        <v>0</v>
      </c>
      <c r="P1757" s="186">
        <v>0</v>
      </c>
      <c r="Q1757" s="186">
        <f>ROUND(E1757*P1757,2)</f>
        <v>0</v>
      </c>
      <c r="R1757" s="188"/>
      <c r="S1757" s="188" t="s">
        <v>403</v>
      </c>
      <c r="T1757" s="189" t="s">
        <v>987</v>
      </c>
      <c r="U1757" s="162">
        <v>0</v>
      </c>
      <c r="V1757" s="162">
        <f>ROUND(E1757*U1757,2)</f>
        <v>0</v>
      </c>
      <c r="W1757" s="162"/>
      <c r="X1757" s="162" t="s">
        <v>321</v>
      </c>
      <c r="Y1757" s="162" t="s">
        <v>322</v>
      </c>
      <c r="Z1757" s="151"/>
      <c r="AA1757" s="151"/>
      <c r="AB1757" s="151"/>
      <c r="AC1757" s="151"/>
      <c r="AD1757" s="151"/>
      <c r="AE1757" s="151"/>
      <c r="AF1757" s="151"/>
      <c r="AG1757" s="151" t="s">
        <v>323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2" x14ac:dyDescent="0.2">
      <c r="A1758" s="158"/>
      <c r="B1758" s="159"/>
      <c r="C1758" s="280" t="s">
        <v>1927</v>
      </c>
      <c r="D1758" s="281"/>
      <c r="E1758" s="281"/>
      <c r="F1758" s="281"/>
      <c r="G1758" s="281"/>
      <c r="H1758" s="162"/>
      <c r="I1758" s="162"/>
      <c r="J1758" s="162"/>
      <c r="K1758" s="162"/>
      <c r="L1758" s="162"/>
      <c r="M1758" s="162"/>
      <c r="N1758" s="161"/>
      <c r="O1758" s="161"/>
      <c r="P1758" s="161"/>
      <c r="Q1758" s="161"/>
      <c r="R1758" s="162"/>
      <c r="S1758" s="162"/>
      <c r="T1758" s="162"/>
      <c r="U1758" s="162"/>
      <c r="V1758" s="162"/>
      <c r="W1758" s="162"/>
      <c r="X1758" s="162"/>
      <c r="Y1758" s="162"/>
      <c r="Z1758" s="151"/>
      <c r="AA1758" s="151"/>
      <c r="AB1758" s="151"/>
      <c r="AC1758" s="151"/>
      <c r="AD1758" s="151"/>
      <c r="AE1758" s="151"/>
      <c r="AF1758" s="151"/>
      <c r="AG1758" s="151" t="s">
        <v>344</v>
      </c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ht="22.5" outlineLevel="3" x14ac:dyDescent="0.2">
      <c r="A1759" s="158"/>
      <c r="B1759" s="159"/>
      <c r="C1759" s="282" t="s">
        <v>1928</v>
      </c>
      <c r="D1759" s="283"/>
      <c r="E1759" s="283"/>
      <c r="F1759" s="283"/>
      <c r="G1759" s="283"/>
      <c r="H1759" s="162"/>
      <c r="I1759" s="162"/>
      <c r="J1759" s="162"/>
      <c r="K1759" s="162"/>
      <c r="L1759" s="162"/>
      <c r="M1759" s="162"/>
      <c r="N1759" s="161"/>
      <c r="O1759" s="161"/>
      <c r="P1759" s="161"/>
      <c r="Q1759" s="161"/>
      <c r="R1759" s="162"/>
      <c r="S1759" s="162"/>
      <c r="T1759" s="162"/>
      <c r="U1759" s="162"/>
      <c r="V1759" s="162"/>
      <c r="W1759" s="162"/>
      <c r="X1759" s="162"/>
      <c r="Y1759" s="162"/>
      <c r="Z1759" s="151"/>
      <c r="AA1759" s="151"/>
      <c r="AB1759" s="151"/>
      <c r="AC1759" s="151"/>
      <c r="AD1759" s="151"/>
      <c r="AE1759" s="151"/>
      <c r="AF1759" s="151"/>
      <c r="AG1759" s="151" t="s">
        <v>344</v>
      </c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90" t="str">
        <f>C1759</f>
        <v>NEREZOVÁ SÍŤ BUDE OPLETENA NA NEREZOVÉ OBVODOVÉ LANO. LANO BUDE KOTVENO PŘÍMO DO BETONU POMOCÍ ŠROUBŮ S OKEM (M8)</v>
      </c>
      <c r="BB1759" s="151"/>
      <c r="BC1759" s="151"/>
      <c r="BD1759" s="151"/>
      <c r="BE1759" s="151"/>
      <c r="BF1759" s="151"/>
      <c r="BG1759" s="151"/>
      <c r="BH1759" s="151"/>
    </row>
    <row r="1760" spans="1:60" outlineLevel="3" x14ac:dyDescent="0.2">
      <c r="A1760" s="158"/>
      <c r="B1760" s="159"/>
      <c r="C1760" s="282" t="s">
        <v>1929</v>
      </c>
      <c r="D1760" s="283"/>
      <c r="E1760" s="283"/>
      <c r="F1760" s="283"/>
      <c r="G1760" s="283"/>
      <c r="H1760" s="162"/>
      <c r="I1760" s="162"/>
      <c r="J1760" s="162"/>
      <c r="K1760" s="162"/>
      <c r="L1760" s="162"/>
      <c r="M1760" s="162"/>
      <c r="N1760" s="161"/>
      <c r="O1760" s="161"/>
      <c r="P1760" s="161"/>
      <c r="Q1760" s="161"/>
      <c r="R1760" s="162"/>
      <c r="S1760" s="162"/>
      <c r="T1760" s="162"/>
      <c r="U1760" s="162"/>
      <c r="V1760" s="162"/>
      <c r="W1760" s="162"/>
      <c r="X1760" s="162"/>
      <c r="Y1760" s="162"/>
      <c r="Z1760" s="151"/>
      <c r="AA1760" s="151"/>
      <c r="AB1760" s="151"/>
      <c r="AC1760" s="151"/>
      <c r="AD1760" s="151"/>
      <c r="AE1760" s="151"/>
      <c r="AF1760" s="151"/>
      <c r="AG1760" s="151" t="s">
        <v>344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90" t="str">
        <f>C1760</f>
        <v>V DISTANCI 400 mm, KOTVENO POMOCÍ CHEM. KOTVY. V ROZÍCH UMÍSTĚNA ZÁVĚSNÁ MATICE (M10). PODROBNĚJI VIZ. TZ.</v>
      </c>
      <c r="BB1760" s="151"/>
      <c r="BC1760" s="151"/>
      <c r="BD1760" s="151"/>
      <c r="BE1760" s="151"/>
      <c r="BF1760" s="151"/>
      <c r="BG1760" s="151"/>
      <c r="BH1760" s="151"/>
    </row>
    <row r="1761" spans="1:60" outlineLevel="3" x14ac:dyDescent="0.2">
      <c r="A1761" s="158"/>
      <c r="B1761" s="159"/>
      <c r="C1761" s="282" t="s">
        <v>1930</v>
      </c>
      <c r="D1761" s="283"/>
      <c r="E1761" s="283"/>
      <c r="F1761" s="283"/>
      <c r="G1761" s="283"/>
      <c r="H1761" s="162"/>
      <c r="I1761" s="162"/>
      <c r="J1761" s="162"/>
      <c r="K1761" s="162"/>
      <c r="L1761" s="162"/>
      <c r="M1761" s="162"/>
      <c r="N1761" s="161"/>
      <c r="O1761" s="161"/>
      <c r="P1761" s="161"/>
      <c r="Q1761" s="161"/>
      <c r="R1761" s="162"/>
      <c r="S1761" s="162"/>
      <c r="T1761" s="162"/>
      <c r="U1761" s="162"/>
      <c r="V1761" s="162"/>
      <c r="W1761" s="162"/>
      <c r="X1761" s="162"/>
      <c r="Y1761" s="162"/>
      <c r="Z1761" s="151"/>
      <c r="AA1761" s="151"/>
      <c r="AB1761" s="151"/>
      <c r="AC1761" s="151"/>
      <c r="AD1761" s="151"/>
      <c r="AE1761" s="151"/>
      <c r="AF1761" s="151"/>
      <c r="AG1761" s="151" t="s">
        <v>344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3" x14ac:dyDescent="0.2">
      <c r="A1762" s="158"/>
      <c r="B1762" s="159"/>
      <c r="C1762" s="282" t="s">
        <v>859</v>
      </c>
      <c r="D1762" s="283"/>
      <c r="E1762" s="283"/>
      <c r="F1762" s="283"/>
      <c r="G1762" s="283"/>
      <c r="H1762" s="162"/>
      <c r="I1762" s="162"/>
      <c r="J1762" s="162"/>
      <c r="K1762" s="162"/>
      <c r="L1762" s="162"/>
      <c r="M1762" s="162"/>
      <c r="N1762" s="161"/>
      <c r="O1762" s="161"/>
      <c r="P1762" s="161"/>
      <c r="Q1762" s="161"/>
      <c r="R1762" s="162"/>
      <c r="S1762" s="162"/>
      <c r="T1762" s="162"/>
      <c r="U1762" s="162"/>
      <c r="V1762" s="162"/>
      <c r="W1762" s="162"/>
      <c r="X1762" s="162"/>
      <c r="Y1762" s="162"/>
      <c r="Z1762" s="151"/>
      <c r="AA1762" s="151"/>
      <c r="AB1762" s="151"/>
      <c r="AC1762" s="151"/>
      <c r="AD1762" s="151"/>
      <c r="AE1762" s="151"/>
      <c r="AF1762" s="151"/>
      <c r="AG1762" s="151" t="s">
        <v>344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2" x14ac:dyDescent="0.2">
      <c r="A1763" s="158"/>
      <c r="B1763" s="159"/>
      <c r="C1763" s="193" t="s">
        <v>1848</v>
      </c>
      <c r="D1763" s="164"/>
      <c r="E1763" s="165"/>
      <c r="F1763" s="162"/>
      <c r="G1763" s="162"/>
      <c r="H1763" s="162"/>
      <c r="I1763" s="162"/>
      <c r="J1763" s="162"/>
      <c r="K1763" s="162"/>
      <c r="L1763" s="162"/>
      <c r="M1763" s="162"/>
      <c r="N1763" s="161"/>
      <c r="O1763" s="161"/>
      <c r="P1763" s="161"/>
      <c r="Q1763" s="161"/>
      <c r="R1763" s="162"/>
      <c r="S1763" s="162"/>
      <c r="T1763" s="162"/>
      <c r="U1763" s="162"/>
      <c r="V1763" s="162"/>
      <c r="W1763" s="162"/>
      <c r="X1763" s="162"/>
      <c r="Y1763" s="162"/>
      <c r="Z1763" s="151"/>
      <c r="AA1763" s="151"/>
      <c r="AB1763" s="151"/>
      <c r="AC1763" s="151"/>
      <c r="AD1763" s="151"/>
      <c r="AE1763" s="151"/>
      <c r="AF1763" s="151"/>
      <c r="AG1763" s="151" t="s">
        <v>327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193" t="s">
        <v>1561</v>
      </c>
      <c r="D1764" s="164"/>
      <c r="E1764" s="165">
        <v>4</v>
      </c>
      <c r="F1764" s="162"/>
      <c r="G1764" s="162"/>
      <c r="H1764" s="162"/>
      <c r="I1764" s="162"/>
      <c r="J1764" s="162"/>
      <c r="K1764" s="162"/>
      <c r="L1764" s="162"/>
      <c r="M1764" s="162"/>
      <c r="N1764" s="161"/>
      <c r="O1764" s="161"/>
      <c r="P1764" s="161"/>
      <c r="Q1764" s="161"/>
      <c r="R1764" s="162"/>
      <c r="S1764" s="162"/>
      <c r="T1764" s="162"/>
      <c r="U1764" s="162"/>
      <c r="V1764" s="162"/>
      <c r="W1764" s="162"/>
      <c r="X1764" s="162"/>
      <c r="Y1764" s="162"/>
      <c r="Z1764" s="151"/>
      <c r="AA1764" s="151"/>
      <c r="AB1764" s="151"/>
      <c r="AC1764" s="151"/>
      <c r="AD1764" s="151"/>
      <c r="AE1764" s="151"/>
      <c r="AF1764" s="151"/>
      <c r="AG1764" s="151" t="s">
        <v>327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 x14ac:dyDescent="0.2">
      <c r="A1765" s="183">
        <v>227</v>
      </c>
      <c r="B1765" s="184" t="s">
        <v>2038</v>
      </c>
      <c r="C1765" s="192" t="s">
        <v>2039</v>
      </c>
      <c r="D1765" s="185" t="s">
        <v>318</v>
      </c>
      <c r="E1765" s="186">
        <v>2</v>
      </c>
      <c r="F1765" s="187"/>
      <c r="G1765" s="188">
        <f>ROUND(E1765*F1765,2)</f>
        <v>0</v>
      </c>
      <c r="H1765" s="187"/>
      <c r="I1765" s="188">
        <f>ROUND(E1765*H1765,2)</f>
        <v>0</v>
      </c>
      <c r="J1765" s="187"/>
      <c r="K1765" s="188">
        <f>ROUND(E1765*J1765,2)</f>
        <v>0</v>
      </c>
      <c r="L1765" s="188">
        <v>21</v>
      </c>
      <c r="M1765" s="188">
        <f>G1765*(1+L1765/100)</f>
        <v>0</v>
      </c>
      <c r="N1765" s="186">
        <v>0</v>
      </c>
      <c r="O1765" s="186">
        <f>ROUND(E1765*N1765,2)</f>
        <v>0</v>
      </c>
      <c r="P1765" s="186">
        <v>0</v>
      </c>
      <c r="Q1765" s="186">
        <f>ROUND(E1765*P1765,2)</f>
        <v>0</v>
      </c>
      <c r="R1765" s="188"/>
      <c r="S1765" s="188" t="s">
        <v>403</v>
      </c>
      <c r="T1765" s="189" t="s">
        <v>987</v>
      </c>
      <c r="U1765" s="162">
        <v>0</v>
      </c>
      <c r="V1765" s="162">
        <f>ROUND(E1765*U1765,2)</f>
        <v>0</v>
      </c>
      <c r="W1765" s="162"/>
      <c r="X1765" s="162" t="s">
        <v>321</v>
      </c>
      <c r="Y1765" s="162" t="s">
        <v>322</v>
      </c>
      <c r="Z1765" s="151"/>
      <c r="AA1765" s="151"/>
      <c r="AB1765" s="151"/>
      <c r="AC1765" s="151"/>
      <c r="AD1765" s="151"/>
      <c r="AE1765" s="151"/>
      <c r="AF1765" s="151"/>
      <c r="AG1765" s="151" t="s">
        <v>323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2" x14ac:dyDescent="0.2">
      <c r="A1766" s="158"/>
      <c r="B1766" s="159"/>
      <c r="C1766" s="280" t="s">
        <v>1927</v>
      </c>
      <c r="D1766" s="281"/>
      <c r="E1766" s="281"/>
      <c r="F1766" s="281"/>
      <c r="G1766" s="281"/>
      <c r="H1766" s="162"/>
      <c r="I1766" s="162"/>
      <c r="J1766" s="162"/>
      <c r="K1766" s="162"/>
      <c r="L1766" s="162"/>
      <c r="M1766" s="162"/>
      <c r="N1766" s="161"/>
      <c r="O1766" s="161"/>
      <c r="P1766" s="161"/>
      <c r="Q1766" s="161"/>
      <c r="R1766" s="162"/>
      <c r="S1766" s="162"/>
      <c r="T1766" s="162"/>
      <c r="U1766" s="162"/>
      <c r="V1766" s="162"/>
      <c r="W1766" s="162"/>
      <c r="X1766" s="162"/>
      <c r="Y1766" s="162"/>
      <c r="Z1766" s="151"/>
      <c r="AA1766" s="151"/>
      <c r="AB1766" s="151"/>
      <c r="AC1766" s="151"/>
      <c r="AD1766" s="151"/>
      <c r="AE1766" s="151"/>
      <c r="AF1766" s="151"/>
      <c r="AG1766" s="151" t="s">
        <v>344</v>
      </c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ht="22.5" outlineLevel="3" x14ac:dyDescent="0.2">
      <c r="A1767" s="158"/>
      <c r="B1767" s="159"/>
      <c r="C1767" s="282" t="s">
        <v>1928</v>
      </c>
      <c r="D1767" s="283"/>
      <c r="E1767" s="283"/>
      <c r="F1767" s="283"/>
      <c r="G1767" s="283"/>
      <c r="H1767" s="162"/>
      <c r="I1767" s="162"/>
      <c r="J1767" s="162"/>
      <c r="K1767" s="162"/>
      <c r="L1767" s="162"/>
      <c r="M1767" s="162"/>
      <c r="N1767" s="161"/>
      <c r="O1767" s="161"/>
      <c r="P1767" s="161"/>
      <c r="Q1767" s="161"/>
      <c r="R1767" s="162"/>
      <c r="S1767" s="162"/>
      <c r="T1767" s="162"/>
      <c r="U1767" s="162"/>
      <c r="V1767" s="162"/>
      <c r="W1767" s="162"/>
      <c r="X1767" s="162"/>
      <c r="Y1767" s="162"/>
      <c r="Z1767" s="151"/>
      <c r="AA1767" s="151"/>
      <c r="AB1767" s="151"/>
      <c r="AC1767" s="151"/>
      <c r="AD1767" s="151"/>
      <c r="AE1767" s="151"/>
      <c r="AF1767" s="151"/>
      <c r="AG1767" s="151" t="s">
        <v>344</v>
      </c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90" t="str">
        <f>C1767</f>
        <v>NEREZOVÁ SÍŤ BUDE OPLETENA NA NEREZOVÉ OBVODOVÉ LANO. LANO BUDE KOTVENO PŘÍMO DO BETONU POMOCÍ ŠROUBŮ S OKEM (M8)</v>
      </c>
      <c r="BB1767" s="151"/>
      <c r="BC1767" s="151"/>
      <c r="BD1767" s="151"/>
      <c r="BE1767" s="151"/>
      <c r="BF1767" s="151"/>
      <c r="BG1767" s="151"/>
      <c r="BH1767" s="151"/>
    </row>
    <row r="1768" spans="1:60" outlineLevel="3" x14ac:dyDescent="0.2">
      <c r="A1768" s="158"/>
      <c r="B1768" s="159"/>
      <c r="C1768" s="282" t="s">
        <v>1929</v>
      </c>
      <c r="D1768" s="283"/>
      <c r="E1768" s="283"/>
      <c r="F1768" s="283"/>
      <c r="G1768" s="283"/>
      <c r="H1768" s="162"/>
      <c r="I1768" s="162"/>
      <c r="J1768" s="162"/>
      <c r="K1768" s="162"/>
      <c r="L1768" s="162"/>
      <c r="M1768" s="162"/>
      <c r="N1768" s="161"/>
      <c r="O1768" s="161"/>
      <c r="P1768" s="161"/>
      <c r="Q1768" s="161"/>
      <c r="R1768" s="162"/>
      <c r="S1768" s="162"/>
      <c r="T1768" s="162"/>
      <c r="U1768" s="162"/>
      <c r="V1768" s="162"/>
      <c r="W1768" s="162"/>
      <c r="X1768" s="162"/>
      <c r="Y1768" s="162"/>
      <c r="Z1768" s="151"/>
      <c r="AA1768" s="151"/>
      <c r="AB1768" s="151"/>
      <c r="AC1768" s="151"/>
      <c r="AD1768" s="151"/>
      <c r="AE1768" s="151"/>
      <c r="AF1768" s="151"/>
      <c r="AG1768" s="151" t="s">
        <v>344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90" t="str">
        <f>C1768</f>
        <v>V DISTANCI 400 mm, KOTVENO POMOCÍ CHEM. KOTVY. V ROZÍCH UMÍSTĚNA ZÁVĚSNÁ MATICE (M10). PODROBNĚJI VIZ. TZ.</v>
      </c>
      <c r="BB1768" s="151"/>
      <c r="BC1768" s="151"/>
      <c r="BD1768" s="151"/>
      <c r="BE1768" s="151"/>
      <c r="BF1768" s="151"/>
      <c r="BG1768" s="151"/>
      <c r="BH1768" s="151"/>
    </row>
    <row r="1769" spans="1:60" outlineLevel="3" x14ac:dyDescent="0.2">
      <c r="A1769" s="158"/>
      <c r="B1769" s="159"/>
      <c r="C1769" s="282" t="s">
        <v>1930</v>
      </c>
      <c r="D1769" s="283"/>
      <c r="E1769" s="283"/>
      <c r="F1769" s="283"/>
      <c r="G1769" s="283"/>
      <c r="H1769" s="162"/>
      <c r="I1769" s="162"/>
      <c r="J1769" s="162"/>
      <c r="K1769" s="162"/>
      <c r="L1769" s="162"/>
      <c r="M1769" s="162"/>
      <c r="N1769" s="161"/>
      <c r="O1769" s="161"/>
      <c r="P1769" s="161"/>
      <c r="Q1769" s="161"/>
      <c r="R1769" s="162"/>
      <c r="S1769" s="162"/>
      <c r="T1769" s="162"/>
      <c r="U1769" s="162"/>
      <c r="V1769" s="162"/>
      <c r="W1769" s="162"/>
      <c r="X1769" s="162"/>
      <c r="Y1769" s="162"/>
      <c r="Z1769" s="151"/>
      <c r="AA1769" s="151"/>
      <c r="AB1769" s="151"/>
      <c r="AC1769" s="151"/>
      <c r="AD1769" s="151"/>
      <c r="AE1769" s="151"/>
      <c r="AF1769" s="151"/>
      <c r="AG1769" s="151" t="s">
        <v>344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3" x14ac:dyDescent="0.2">
      <c r="A1770" s="158"/>
      <c r="B1770" s="159"/>
      <c r="C1770" s="282" t="s">
        <v>859</v>
      </c>
      <c r="D1770" s="283"/>
      <c r="E1770" s="283"/>
      <c r="F1770" s="283"/>
      <c r="G1770" s="283"/>
      <c r="H1770" s="162"/>
      <c r="I1770" s="162"/>
      <c r="J1770" s="162"/>
      <c r="K1770" s="162"/>
      <c r="L1770" s="162"/>
      <c r="M1770" s="162"/>
      <c r="N1770" s="161"/>
      <c r="O1770" s="161"/>
      <c r="P1770" s="161"/>
      <c r="Q1770" s="161"/>
      <c r="R1770" s="162"/>
      <c r="S1770" s="162"/>
      <c r="T1770" s="162"/>
      <c r="U1770" s="162"/>
      <c r="V1770" s="162"/>
      <c r="W1770" s="162"/>
      <c r="X1770" s="162"/>
      <c r="Y1770" s="162"/>
      <c r="Z1770" s="151"/>
      <c r="AA1770" s="151"/>
      <c r="AB1770" s="151"/>
      <c r="AC1770" s="151"/>
      <c r="AD1770" s="151"/>
      <c r="AE1770" s="151"/>
      <c r="AF1770" s="151"/>
      <c r="AG1770" s="151" t="s">
        <v>344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2" x14ac:dyDescent="0.2">
      <c r="A1771" s="158"/>
      <c r="B1771" s="159"/>
      <c r="C1771" s="193" t="s">
        <v>1848</v>
      </c>
      <c r="D1771" s="164"/>
      <c r="E1771" s="165"/>
      <c r="F1771" s="162"/>
      <c r="G1771" s="162"/>
      <c r="H1771" s="162"/>
      <c r="I1771" s="162"/>
      <c r="J1771" s="162"/>
      <c r="K1771" s="162"/>
      <c r="L1771" s="162"/>
      <c r="M1771" s="162"/>
      <c r="N1771" s="161"/>
      <c r="O1771" s="161"/>
      <c r="P1771" s="161"/>
      <c r="Q1771" s="161"/>
      <c r="R1771" s="162"/>
      <c r="S1771" s="162"/>
      <c r="T1771" s="162"/>
      <c r="U1771" s="162"/>
      <c r="V1771" s="162"/>
      <c r="W1771" s="162"/>
      <c r="X1771" s="162"/>
      <c r="Y1771" s="162"/>
      <c r="Z1771" s="151"/>
      <c r="AA1771" s="151"/>
      <c r="AB1771" s="151"/>
      <c r="AC1771" s="151"/>
      <c r="AD1771" s="151"/>
      <c r="AE1771" s="151"/>
      <c r="AF1771" s="151"/>
      <c r="AG1771" s="151" t="s">
        <v>327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193" t="s">
        <v>1295</v>
      </c>
      <c r="D1772" s="164"/>
      <c r="E1772" s="165">
        <v>2</v>
      </c>
      <c r="F1772" s="162"/>
      <c r="G1772" s="162"/>
      <c r="H1772" s="162"/>
      <c r="I1772" s="162"/>
      <c r="J1772" s="162"/>
      <c r="K1772" s="162"/>
      <c r="L1772" s="162"/>
      <c r="M1772" s="162"/>
      <c r="N1772" s="161"/>
      <c r="O1772" s="161"/>
      <c r="P1772" s="161"/>
      <c r="Q1772" s="161"/>
      <c r="R1772" s="162"/>
      <c r="S1772" s="162"/>
      <c r="T1772" s="162"/>
      <c r="U1772" s="162"/>
      <c r="V1772" s="162"/>
      <c r="W1772" s="162"/>
      <c r="X1772" s="162"/>
      <c r="Y1772" s="162"/>
      <c r="Z1772" s="151"/>
      <c r="AA1772" s="151"/>
      <c r="AB1772" s="151"/>
      <c r="AC1772" s="151"/>
      <c r="AD1772" s="151"/>
      <c r="AE1772" s="151"/>
      <c r="AF1772" s="151"/>
      <c r="AG1772" s="151" t="s">
        <v>327</v>
      </c>
      <c r="AH1772" s="151">
        <v>0</v>
      </c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 x14ac:dyDescent="0.2">
      <c r="A1773" s="183">
        <v>228</v>
      </c>
      <c r="B1773" s="184" t="s">
        <v>2040</v>
      </c>
      <c r="C1773" s="192" t="s">
        <v>2041</v>
      </c>
      <c r="D1773" s="185" t="s">
        <v>318</v>
      </c>
      <c r="E1773" s="186">
        <v>1</v>
      </c>
      <c r="F1773" s="187"/>
      <c r="G1773" s="188">
        <f>ROUND(E1773*F1773,2)</f>
        <v>0</v>
      </c>
      <c r="H1773" s="187"/>
      <c r="I1773" s="188">
        <f>ROUND(E1773*H1773,2)</f>
        <v>0</v>
      </c>
      <c r="J1773" s="187"/>
      <c r="K1773" s="188">
        <f>ROUND(E1773*J1773,2)</f>
        <v>0</v>
      </c>
      <c r="L1773" s="188">
        <v>21</v>
      </c>
      <c r="M1773" s="188">
        <f>G1773*(1+L1773/100)</f>
        <v>0</v>
      </c>
      <c r="N1773" s="186">
        <v>0</v>
      </c>
      <c r="O1773" s="186">
        <f>ROUND(E1773*N1773,2)</f>
        <v>0</v>
      </c>
      <c r="P1773" s="186">
        <v>0</v>
      </c>
      <c r="Q1773" s="186">
        <f>ROUND(E1773*P1773,2)</f>
        <v>0</v>
      </c>
      <c r="R1773" s="188"/>
      <c r="S1773" s="188" t="s">
        <v>403</v>
      </c>
      <c r="T1773" s="189" t="s">
        <v>987</v>
      </c>
      <c r="U1773" s="162">
        <v>0</v>
      </c>
      <c r="V1773" s="162">
        <f>ROUND(E1773*U1773,2)</f>
        <v>0</v>
      </c>
      <c r="W1773" s="162"/>
      <c r="X1773" s="162" t="s">
        <v>321</v>
      </c>
      <c r="Y1773" s="162" t="s">
        <v>322</v>
      </c>
      <c r="Z1773" s="151"/>
      <c r="AA1773" s="151"/>
      <c r="AB1773" s="151"/>
      <c r="AC1773" s="151"/>
      <c r="AD1773" s="151"/>
      <c r="AE1773" s="151"/>
      <c r="AF1773" s="151"/>
      <c r="AG1773" s="151" t="s">
        <v>323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2" x14ac:dyDescent="0.2">
      <c r="A1774" s="158"/>
      <c r="B1774" s="159"/>
      <c r="C1774" s="280" t="s">
        <v>1927</v>
      </c>
      <c r="D1774" s="281"/>
      <c r="E1774" s="281"/>
      <c r="F1774" s="281"/>
      <c r="G1774" s="281"/>
      <c r="H1774" s="162"/>
      <c r="I1774" s="162"/>
      <c r="J1774" s="162"/>
      <c r="K1774" s="162"/>
      <c r="L1774" s="162"/>
      <c r="M1774" s="162"/>
      <c r="N1774" s="161"/>
      <c r="O1774" s="161"/>
      <c r="P1774" s="161"/>
      <c r="Q1774" s="161"/>
      <c r="R1774" s="162"/>
      <c r="S1774" s="162"/>
      <c r="T1774" s="162"/>
      <c r="U1774" s="162"/>
      <c r="V1774" s="162"/>
      <c r="W1774" s="162"/>
      <c r="X1774" s="162"/>
      <c r="Y1774" s="162"/>
      <c r="Z1774" s="151"/>
      <c r="AA1774" s="151"/>
      <c r="AB1774" s="151"/>
      <c r="AC1774" s="151"/>
      <c r="AD1774" s="151"/>
      <c r="AE1774" s="151"/>
      <c r="AF1774" s="151"/>
      <c r="AG1774" s="151" t="s">
        <v>344</v>
      </c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ht="22.5" outlineLevel="3" x14ac:dyDescent="0.2">
      <c r="A1775" s="158"/>
      <c r="B1775" s="159"/>
      <c r="C1775" s="282" t="s">
        <v>1928</v>
      </c>
      <c r="D1775" s="283"/>
      <c r="E1775" s="283"/>
      <c r="F1775" s="283"/>
      <c r="G1775" s="283"/>
      <c r="H1775" s="162"/>
      <c r="I1775" s="162"/>
      <c r="J1775" s="162"/>
      <c r="K1775" s="162"/>
      <c r="L1775" s="162"/>
      <c r="M1775" s="162"/>
      <c r="N1775" s="161"/>
      <c r="O1775" s="161"/>
      <c r="P1775" s="161"/>
      <c r="Q1775" s="161"/>
      <c r="R1775" s="162"/>
      <c r="S1775" s="162"/>
      <c r="T1775" s="162"/>
      <c r="U1775" s="162"/>
      <c r="V1775" s="162"/>
      <c r="W1775" s="162"/>
      <c r="X1775" s="162"/>
      <c r="Y1775" s="162"/>
      <c r="Z1775" s="151"/>
      <c r="AA1775" s="151"/>
      <c r="AB1775" s="151"/>
      <c r="AC1775" s="151"/>
      <c r="AD1775" s="151"/>
      <c r="AE1775" s="151"/>
      <c r="AF1775" s="151"/>
      <c r="AG1775" s="151" t="s">
        <v>344</v>
      </c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90" t="str">
        <f>C1775</f>
        <v>NEREZOVÁ SÍŤ BUDE OPLETENA NA NEREZOVÉ OBVODOVÉ LANO. LANO BUDE KOTVENO PŘÍMO DO BETONU POMOCÍ ŠROUBŮ S OKEM (M8)</v>
      </c>
      <c r="BB1775" s="151"/>
      <c r="BC1775" s="151"/>
      <c r="BD1775" s="151"/>
      <c r="BE1775" s="151"/>
      <c r="BF1775" s="151"/>
      <c r="BG1775" s="151"/>
      <c r="BH1775" s="151"/>
    </row>
    <row r="1776" spans="1:60" outlineLevel="3" x14ac:dyDescent="0.2">
      <c r="A1776" s="158"/>
      <c r="B1776" s="159"/>
      <c r="C1776" s="282" t="s">
        <v>1929</v>
      </c>
      <c r="D1776" s="283"/>
      <c r="E1776" s="283"/>
      <c r="F1776" s="283"/>
      <c r="G1776" s="283"/>
      <c r="H1776" s="162"/>
      <c r="I1776" s="162"/>
      <c r="J1776" s="162"/>
      <c r="K1776" s="162"/>
      <c r="L1776" s="162"/>
      <c r="M1776" s="162"/>
      <c r="N1776" s="161"/>
      <c r="O1776" s="161"/>
      <c r="P1776" s="161"/>
      <c r="Q1776" s="161"/>
      <c r="R1776" s="162"/>
      <c r="S1776" s="162"/>
      <c r="T1776" s="162"/>
      <c r="U1776" s="162"/>
      <c r="V1776" s="162"/>
      <c r="W1776" s="162"/>
      <c r="X1776" s="162"/>
      <c r="Y1776" s="162"/>
      <c r="Z1776" s="151"/>
      <c r="AA1776" s="151"/>
      <c r="AB1776" s="151"/>
      <c r="AC1776" s="151"/>
      <c r="AD1776" s="151"/>
      <c r="AE1776" s="151"/>
      <c r="AF1776" s="151"/>
      <c r="AG1776" s="151" t="s">
        <v>344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90" t="str">
        <f>C1776</f>
        <v>V DISTANCI 400 mm, KOTVENO POMOCÍ CHEM. KOTVY. V ROZÍCH UMÍSTĚNA ZÁVĚSNÁ MATICE (M10). PODROBNĚJI VIZ. TZ.</v>
      </c>
      <c r="BB1776" s="151"/>
      <c r="BC1776" s="151"/>
      <c r="BD1776" s="151"/>
      <c r="BE1776" s="151"/>
      <c r="BF1776" s="151"/>
      <c r="BG1776" s="151"/>
      <c r="BH1776" s="151"/>
    </row>
    <row r="1777" spans="1:60" outlineLevel="3" x14ac:dyDescent="0.2">
      <c r="A1777" s="158"/>
      <c r="B1777" s="159"/>
      <c r="C1777" s="282" t="s">
        <v>1930</v>
      </c>
      <c r="D1777" s="283"/>
      <c r="E1777" s="283"/>
      <c r="F1777" s="283"/>
      <c r="G1777" s="283"/>
      <c r="H1777" s="162"/>
      <c r="I1777" s="162"/>
      <c r="J1777" s="162"/>
      <c r="K1777" s="162"/>
      <c r="L1777" s="162"/>
      <c r="M1777" s="162"/>
      <c r="N1777" s="161"/>
      <c r="O1777" s="161"/>
      <c r="P1777" s="161"/>
      <c r="Q1777" s="161"/>
      <c r="R1777" s="162"/>
      <c r="S1777" s="162"/>
      <c r="T1777" s="162"/>
      <c r="U1777" s="162"/>
      <c r="V1777" s="162"/>
      <c r="W1777" s="162"/>
      <c r="X1777" s="162"/>
      <c r="Y1777" s="162"/>
      <c r="Z1777" s="151"/>
      <c r="AA1777" s="151"/>
      <c r="AB1777" s="151"/>
      <c r="AC1777" s="151"/>
      <c r="AD1777" s="151"/>
      <c r="AE1777" s="151"/>
      <c r="AF1777" s="151"/>
      <c r="AG1777" s="151" t="s">
        <v>344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3" x14ac:dyDescent="0.2">
      <c r="A1778" s="158"/>
      <c r="B1778" s="159"/>
      <c r="C1778" s="282" t="s">
        <v>859</v>
      </c>
      <c r="D1778" s="283"/>
      <c r="E1778" s="283"/>
      <c r="F1778" s="283"/>
      <c r="G1778" s="283"/>
      <c r="H1778" s="162"/>
      <c r="I1778" s="162"/>
      <c r="J1778" s="162"/>
      <c r="K1778" s="162"/>
      <c r="L1778" s="162"/>
      <c r="M1778" s="162"/>
      <c r="N1778" s="161"/>
      <c r="O1778" s="161"/>
      <c r="P1778" s="161"/>
      <c r="Q1778" s="161"/>
      <c r="R1778" s="162"/>
      <c r="S1778" s="162"/>
      <c r="T1778" s="162"/>
      <c r="U1778" s="162"/>
      <c r="V1778" s="162"/>
      <c r="W1778" s="162"/>
      <c r="X1778" s="162"/>
      <c r="Y1778" s="162"/>
      <c r="Z1778" s="151"/>
      <c r="AA1778" s="151"/>
      <c r="AB1778" s="151"/>
      <c r="AC1778" s="151"/>
      <c r="AD1778" s="151"/>
      <c r="AE1778" s="151"/>
      <c r="AF1778" s="151"/>
      <c r="AG1778" s="151" t="s">
        <v>344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2" x14ac:dyDescent="0.2">
      <c r="A1779" s="158"/>
      <c r="B1779" s="159"/>
      <c r="C1779" s="193" t="s">
        <v>1848</v>
      </c>
      <c r="D1779" s="164"/>
      <c r="E1779" s="165"/>
      <c r="F1779" s="162"/>
      <c r="G1779" s="162"/>
      <c r="H1779" s="162"/>
      <c r="I1779" s="162"/>
      <c r="J1779" s="162"/>
      <c r="K1779" s="162"/>
      <c r="L1779" s="162"/>
      <c r="M1779" s="162"/>
      <c r="N1779" s="161"/>
      <c r="O1779" s="161"/>
      <c r="P1779" s="161"/>
      <c r="Q1779" s="161"/>
      <c r="R1779" s="162"/>
      <c r="S1779" s="162"/>
      <c r="T1779" s="162"/>
      <c r="U1779" s="162"/>
      <c r="V1779" s="162"/>
      <c r="W1779" s="162"/>
      <c r="X1779" s="162"/>
      <c r="Y1779" s="162"/>
      <c r="Z1779" s="151"/>
      <c r="AA1779" s="151"/>
      <c r="AB1779" s="151"/>
      <c r="AC1779" s="151"/>
      <c r="AD1779" s="151"/>
      <c r="AE1779" s="151"/>
      <c r="AF1779" s="151"/>
      <c r="AG1779" s="151" t="s">
        <v>327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193" t="s">
        <v>328</v>
      </c>
      <c r="D1780" s="164"/>
      <c r="E1780" s="165">
        <v>1</v>
      </c>
      <c r="F1780" s="162"/>
      <c r="G1780" s="162"/>
      <c r="H1780" s="162"/>
      <c r="I1780" s="162"/>
      <c r="J1780" s="162"/>
      <c r="K1780" s="162"/>
      <c r="L1780" s="162"/>
      <c r="M1780" s="162"/>
      <c r="N1780" s="161"/>
      <c r="O1780" s="161"/>
      <c r="P1780" s="161"/>
      <c r="Q1780" s="161"/>
      <c r="R1780" s="162"/>
      <c r="S1780" s="162"/>
      <c r="T1780" s="162"/>
      <c r="U1780" s="162"/>
      <c r="V1780" s="162"/>
      <c r="W1780" s="162"/>
      <c r="X1780" s="162"/>
      <c r="Y1780" s="162"/>
      <c r="Z1780" s="151"/>
      <c r="AA1780" s="151"/>
      <c r="AB1780" s="151"/>
      <c r="AC1780" s="151"/>
      <c r="AD1780" s="151"/>
      <c r="AE1780" s="151"/>
      <c r="AF1780" s="151"/>
      <c r="AG1780" s="151" t="s">
        <v>327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 x14ac:dyDescent="0.2">
      <c r="A1781" s="183">
        <v>229</v>
      </c>
      <c r="B1781" s="184" t="s">
        <v>2042</v>
      </c>
      <c r="C1781" s="192" t="s">
        <v>2043</v>
      </c>
      <c r="D1781" s="185" t="s">
        <v>318</v>
      </c>
      <c r="E1781" s="186">
        <v>2</v>
      </c>
      <c r="F1781" s="187"/>
      <c r="G1781" s="188">
        <f>ROUND(E1781*F1781,2)</f>
        <v>0</v>
      </c>
      <c r="H1781" s="187"/>
      <c r="I1781" s="188">
        <f>ROUND(E1781*H1781,2)</f>
        <v>0</v>
      </c>
      <c r="J1781" s="187"/>
      <c r="K1781" s="188">
        <f>ROUND(E1781*J1781,2)</f>
        <v>0</v>
      </c>
      <c r="L1781" s="188">
        <v>21</v>
      </c>
      <c r="M1781" s="188">
        <f>G1781*(1+L1781/100)</f>
        <v>0</v>
      </c>
      <c r="N1781" s="186">
        <v>0</v>
      </c>
      <c r="O1781" s="186">
        <f>ROUND(E1781*N1781,2)</f>
        <v>0</v>
      </c>
      <c r="P1781" s="186">
        <v>0</v>
      </c>
      <c r="Q1781" s="186">
        <f>ROUND(E1781*P1781,2)</f>
        <v>0</v>
      </c>
      <c r="R1781" s="188"/>
      <c r="S1781" s="188" t="s">
        <v>403</v>
      </c>
      <c r="T1781" s="189" t="s">
        <v>987</v>
      </c>
      <c r="U1781" s="162">
        <v>0</v>
      </c>
      <c r="V1781" s="162">
        <f>ROUND(E1781*U1781,2)</f>
        <v>0</v>
      </c>
      <c r="W1781" s="162"/>
      <c r="X1781" s="162" t="s">
        <v>321</v>
      </c>
      <c r="Y1781" s="162" t="s">
        <v>322</v>
      </c>
      <c r="Z1781" s="151"/>
      <c r="AA1781" s="151"/>
      <c r="AB1781" s="151"/>
      <c r="AC1781" s="151"/>
      <c r="AD1781" s="151"/>
      <c r="AE1781" s="151"/>
      <c r="AF1781" s="151"/>
      <c r="AG1781" s="151" t="s">
        <v>323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2" x14ac:dyDescent="0.2">
      <c r="A1782" s="158"/>
      <c r="B1782" s="159"/>
      <c r="C1782" s="280" t="s">
        <v>1927</v>
      </c>
      <c r="D1782" s="281"/>
      <c r="E1782" s="281"/>
      <c r="F1782" s="281"/>
      <c r="G1782" s="281"/>
      <c r="H1782" s="162"/>
      <c r="I1782" s="162"/>
      <c r="J1782" s="162"/>
      <c r="K1782" s="162"/>
      <c r="L1782" s="162"/>
      <c r="M1782" s="162"/>
      <c r="N1782" s="161"/>
      <c r="O1782" s="161"/>
      <c r="P1782" s="161"/>
      <c r="Q1782" s="161"/>
      <c r="R1782" s="162"/>
      <c r="S1782" s="162"/>
      <c r="T1782" s="162"/>
      <c r="U1782" s="162"/>
      <c r="V1782" s="162"/>
      <c r="W1782" s="162"/>
      <c r="X1782" s="162"/>
      <c r="Y1782" s="162"/>
      <c r="Z1782" s="151"/>
      <c r="AA1782" s="151"/>
      <c r="AB1782" s="151"/>
      <c r="AC1782" s="151"/>
      <c r="AD1782" s="151"/>
      <c r="AE1782" s="151"/>
      <c r="AF1782" s="151"/>
      <c r="AG1782" s="151" t="s">
        <v>344</v>
      </c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ht="22.5" outlineLevel="3" x14ac:dyDescent="0.2">
      <c r="A1783" s="158"/>
      <c r="B1783" s="159"/>
      <c r="C1783" s="282" t="s">
        <v>1928</v>
      </c>
      <c r="D1783" s="283"/>
      <c r="E1783" s="283"/>
      <c r="F1783" s="283"/>
      <c r="G1783" s="283"/>
      <c r="H1783" s="162"/>
      <c r="I1783" s="162"/>
      <c r="J1783" s="162"/>
      <c r="K1783" s="162"/>
      <c r="L1783" s="162"/>
      <c r="M1783" s="162"/>
      <c r="N1783" s="161"/>
      <c r="O1783" s="161"/>
      <c r="P1783" s="161"/>
      <c r="Q1783" s="161"/>
      <c r="R1783" s="162"/>
      <c r="S1783" s="162"/>
      <c r="T1783" s="162"/>
      <c r="U1783" s="162"/>
      <c r="V1783" s="162"/>
      <c r="W1783" s="162"/>
      <c r="X1783" s="162"/>
      <c r="Y1783" s="162"/>
      <c r="Z1783" s="151"/>
      <c r="AA1783" s="151"/>
      <c r="AB1783" s="151"/>
      <c r="AC1783" s="151"/>
      <c r="AD1783" s="151"/>
      <c r="AE1783" s="151"/>
      <c r="AF1783" s="151"/>
      <c r="AG1783" s="151" t="s">
        <v>344</v>
      </c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90" t="str">
        <f>C1783</f>
        <v>NEREZOVÁ SÍŤ BUDE OPLETENA NA NEREZOVÉ OBVODOVÉ LANO. LANO BUDE KOTVENO PŘÍMO DO BETONU POMOCÍ ŠROUBŮ S OKEM (M8)</v>
      </c>
      <c r="BB1783" s="151"/>
      <c r="BC1783" s="151"/>
      <c r="BD1783" s="151"/>
      <c r="BE1783" s="151"/>
      <c r="BF1783" s="151"/>
      <c r="BG1783" s="151"/>
      <c r="BH1783" s="151"/>
    </row>
    <row r="1784" spans="1:60" outlineLevel="3" x14ac:dyDescent="0.2">
      <c r="A1784" s="158"/>
      <c r="B1784" s="159"/>
      <c r="C1784" s="282" t="s">
        <v>1929</v>
      </c>
      <c r="D1784" s="283"/>
      <c r="E1784" s="283"/>
      <c r="F1784" s="283"/>
      <c r="G1784" s="283"/>
      <c r="H1784" s="162"/>
      <c r="I1784" s="162"/>
      <c r="J1784" s="162"/>
      <c r="K1784" s="162"/>
      <c r="L1784" s="162"/>
      <c r="M1784" s="162"/>
      <c r="N1784" s="161"/>
      <c r="O1784" s="161"/>
      <c r="P1784" s="161"/>
      <c r="Q1784" s="161"/>
      <c r="R1784" s="162"/>
      <c r="S1784" s="162"/>
      <c r="T1784" s="162"/>
      <c r="U1784" s="162"/>
      <c r="V1784" s="162"/>
      <c r="W1784" s="162"/>
      <c r="X1784" s="162"/>
      <c r="Y1784" s="162"/>
      <c r="Z1784" s="151"/>
      <c r="AA1784" s="151"/>
      <c r="AB1784" s="151"/>
      <c r="AC1784" s="151"/>
      <c r="AD1784" s="151"/>
      <c r="AE1784" s="151"/>
      <c r="AF1784" s="151"/>
      <c r="AG1784" s="151" t="s">
        <v>344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90" t="str">
        <f>C1784</f>
        <v>V DISTANCI 400 mm, KOTVENO POMOCÍ CHEM. KOTVY. V ROZÍCH UMÍSTĚNA ZÁVĚSNÁ MATICE (M10). PODROBNĚJI VIZ. TZ.</v>
      </c>
      <c r="BB1784" s="151"/>
      <c r="BC1784" s="151"/>
      <c r="BD1784" s="151"/>
      <c r="BE1784" s="151"/>
      <c r="BF1784" s="151"/>
      <c r="BG1784" s="151"/>
      <c r="BH1784" s="151"/>
    </row>
    <row r="1785" spans="1:60" outlineLevel="3" x14ac:dyDescent="0.2">
      <c r="A1785" s="158"/>
      <c r="B1785" s="159"/>
      <c r="C1785" s="282" t="s">
        <v>1930</v>
      </c>
      <c r="D1785" s="283"/>
      <c r="E1785" s="283"/>
      <c r="F1785" s="283"/>
      <c r="G1785" s="283"/>
      <c r="H1785" s="162"/>
      <c r="I1785" s="162"/>
      <c r="J1785" s="162"/>
      <c r="K1785" s="162"/>
      <c r="L1785" s="162"/>
      <c r="M1785" s="162"/>
      <c r="N1785" s="161"/>
      <c r="O1785" s="161"/>
      <c r="P1785" s="161"/>
      <c r="Q1785" s="161"/>
      <c r="R1785" s="162"/>
      <c r="S1785" s="162"/>
      <c r="T1785" s="162"/>
      <c r="U1785" s="162"/>
      <c r="V1785" s="162"/>
      <c r="W1785" s="162"/>
      <c r="X1785" s="162"/>
      <c r="Y1785" s="162"/>
      <c r="Z1785" s="151"/>
      <c r="AA1785" s="151"/>
      <c r="AB1785" s="151"/>
      <c r="AC1785" s="151"/>
      <c r="AD1785" s="151"/>
      <c r="AE1785" s="151"/>
      <c r="AF1785" s="151"/>
      <c r="AG1785" s="151" t="s">
        <v>344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3" x14ac:dyDescent="0.2">
      <c r="A1786" s="158"/>
      <c r="B1786" s="159"/>
      <c r="C1786" s="282" t="s">
        <v>859</v>
      </c>
      <c r="D1786" s="283"/>
      <c r="E1786" s="283"/>
      <c r="F1786" s="283"/>
      <c r="G1786" s="283"/>
      <c r="H1786" s="162"/>
      <c r="I1786" s="162"/>
      <c r="J1786" s="162"/>
      <c r="K1786" s="162"/>
      <c r="L1786" s="162"/>
      <c r="M1786" s="162"/>
      <c r="N1786" s="161"/>
      <c r="O1786" s="161"/>
      <c r="P1786" s="161"/>
      <c r="Q1786" s="161"/>
      <c r="R1786" s="162"/>
      <c r="S1786" s="162"/>
      <c r="T1786" s="162"/>
      <c r="U1786" s="162"/>
      <c r="V1786" s="162"/>
      <c r="W1786" s="162"/>
      <c r="X1786" s="162"/>
      <c r="Y1786" s="162"/>
      <c r="Z1786" s="151"/>
      <c r="AA1786" s="151"/>
      <c r="AB1786" s="151"/>
      <c r="AC1786" s="151"/>
      <c r="AD1786" s="151"/>
      <c r="AE1786" s="151"/>
      <c r="AF1786" s="151"/>
      <c r="AG1786" s="151" t="s">
        <v>344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2" x14ac:dyDescent="0.2">
      <c r="A1787" s="158"/>
      <c r="B1787" s="159"/>
      <c r="C1787" s="193" t="s">
        <v>1848</v>
      </c>
      <c r="D1787" s="164"/>
      <c r="E1787" s="165"/>
      <c r="F1787" s="162"/>
      <c r="G1787" s="162"/>
      <c r="H1787" s="162"/>
      <c r="I1787" s="162"/>
      <c r="J1787" s="162"/>
      <c r="K1787" s="162"/>
      <c r="L1787" s="162"/>
      <c r="M1787" s="162"/>
      <c r="N1787" s="161"/>
      <c r="O1787" s="161"/>
      <c r="P1787" s="161"/>
      <c r="Q1787" s="161"/>
      <c r="R1787" s="162"/>
      <c r="S1787" s="162"/>
      <c r="T1787" s="162"/>
      <c r="U1787" s="162"/>
      <c r="V1787" s="162"/>
      <c r="W1787" s="162"/>
      <c r="X1787" s="162"/>
      <c r="Y1787" s="162"/>
      <c r="Z1787" s="151"/>
      <c r="AA1787" s="151"/>
      <c r="AB1787" s="151"/>
      <c r="AC1787" s="151"/>
      <c r="AD1787" s="151"/>
      <c r="AE1787" s="151"/>
      <c r="AF1787" s="151"/>
      <c r="AG1787" s="151" t="s">
        <v>327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193" t="s">
        <v>1295</v>
      </c>
      <c r="D1788" s="164"/>
      <c r="E1788" s="165">
        <v>2</v>
      </c>
      <c r="F1788" s="162"/>
      <c r="G1788" s="162"/>
      <c r="H1788" s="162"/>
      <c r="I1788" s="162"/>
      <c r="J1788" s="162"/>
      <c r="K1788" s="162"/>
      <c r="L1788" s="162"/>
      <c r="M1788" s="162"/>
      <c r="N1788" s="161"/>
      <c r="O1788" s="161"/>
      <c r="P1788" s="161"/>
      <c r="Q1788" s="161"/>
      <c r="R1788" s="162"/>
      <c r="S1788" s="162"/>
      <c r="T1788" s="162"/>
      <c r="U1788" s="162"/>
      <c r="V1788" s="162"/>
      <c r="W1788" s="162"/>
      <c r="X1788" s="162"/>
      <c r="Y1788" s="162"/>
      <c r="Z1788" s="151"/>
      <c r="AA1788" s="151"/>
      <c r="AB1788" s="151"/>
      <c r="AC1788" s="151"/>
      <c r="AD1788" s="151"/>
      <c r="AE1788" s="151"/>
      <c r="AF1788" s="151"/>
      <c r="AG1788" s="151" t="s">
        <v>327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 x14ac:dyDescent="0.2">
      <c r="A1789" s="183">
        <v>230</v>
      </c>
      <c r="B1789" s="184" t="s">
        <v>2044</v>
      </c>
      <c r="C1789" s="192" t="s">
        <v>2045</v>
      </c>
      <c r="D1789" s="185" t="s">
        <v>318</v>
      </c>
      <c r="E1789" s="186">
        <v>1</v>
      </c>
      <c r="F1789" s="187"/>
      <c r="G1789" s="188">
        <f>ROUND(E1789*F1789,2)</f>
        <v>0</v>
      </c>
      <c r="H1789" s="187"/>
      <c r="I1789" s="188">
        <f>ROUND(E1789*H1789,2)</f>
        <v>0</v>
      </c>
      <c r="J1789" s="187"/>
      <c r="K1789" s="188">
        <f>ROUND(E1789*J1789,2)</f>
        <v>0</v>
      </c>
      <c r="L1789" s="188">
        <v>21</v>
      </c>
      <c r="M1789" s="188">
        <f>G1789*(1+L1789/100)</f>
        <v>0</v>
      </c>
      <c r="N1789" s="186">
        <v>0</v>
      </c>
      <c r="O1789" s="186">
        <f>ROUND(E1789*N1789,2)</f>
        <v>0</v>
      </c>
      <c r="P1789" s="186">
        <v>0</v>
      </c>
      <c r="Q1789" s="186">
        <f>ROUND(E1789*P1789,2)</f>
        <v>0</v>
      </c>
      <c r="R1789" s="188"/>
      <c r="S1789" s="188" t="s">
        <v>403</v>
      </c>
      <c r="T1789" s="189" t="s">
        <v>987</v>
      </c>
      <c r="U1789" s="162">
        <v>0</v>
      </c>
      <c r="V1789" s="162">
        <f>ROUND(E1789*U1789,2)</f>
        <v>0</v>
      </c>
      <c r="W1789" s="162"/>
      <c r="X1789" s="162" t="s">
        <v>321</v>
      </c>
      <c r="Y1789" s="162" t="s">
        <v>322</v>
      </c>
      <c r="Z1789" s="151"/>
      <c r="AA1789" s="151"/>
      <c r="AB1789" s="151"/>
      <c r="AC1789" s="151"/>
      <c r="AD1789" s="151"/>
      <c r="AE1789" s="151"/>
      <c r="AF1789" s="151"/>
      <c r="AG1789" s="151" t="s">
        <v>323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2" x14ac:dyDescent="0.2">
      <c r="A1790" s="158"/>
      <c r="B1790" s="159"/>
      <c r="C1790" s="280" t="s">
        <v>1927</v>
      </c>
      <c r="D1790" s="281"/>
      <c r="E1790" s="281"/>
      <c r="F1790" s="281"/>
      <c r="G1790" s="281"/>
      <c r="H1790" s="162"/>
      <c r="I1790" s="162"/>
      <c r="J1790" s="162"/>
      <c r="K1790" s="162"/>
      <c r="L1790" s="162"/>
      <c r="M1790" s="162"/>
      <c r="N1790" s="161"/>
      <c r="O1790" s="161"/>
      <c r="P1790" s="161"/>
      <c r="Q1790" s="161"/>
      <c r="R1790" s="162"/>
      <c r="S1790" s="162"/>
      <c r="T1790" s="162"/>
      <c r="U1790" s="162"/>
      <c r="V1790" s="162"/>
      <c r="W1790" s="162"/>
      <c r="X1790" s="162"/>
      <c r="Y1790" s="162"/>
      <c r="Z1790" s="151"/>
      <c r="AA1790" s="151"/>
      <c r="AB1790" s="151"/>
      <c r="AC1790" s="151"/>
      <c r="AD1790" s="151"/>
      <c r="AE1790" s="151"/>
      <c r="AF1790" s="151"/>
      <c r="AG1790" s="151" t="s">
        <v>344</v>
      </c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ht="22.5" outlineLevel="3" x14ac:dyDescent="0.2">
      <c r="A1791" s="158"/>
      <c r="B1791" s="159"/>
      <c r="C1791" s="282" t="s">
        <v>1928</v>
      </c>
      <c r="D1791" s="283"/>
      <c r="E1791" s="283"/>
      <c r="F1791" s="283"/>
      <c r="G1791" s="283"/>
      <c r="H1791" s="162"/>
      <c r="I1791" s="162"/>
      <c r="J1791" s="162"/>
      <c r="K1791" s="162"/>
      <c r="L1791" s="162"/>
      <c r="M1791" s="162"/>
      <c r="N1791" s="161"/>
      <c r="O1791" s="161"/>
      <c r="P1791" s="161"/>
      <c r="Q1791" s="161"/>
      <c r="R1791" s="162"/>
      <c r="S1791" s="162"/>
      <c r="T1791" s="162"/>
      <c r="U1791" s="162"/>
      <c r="V1791" s="162"/>
      <c r="W1791" s="162"/>
      <c r="X1791" s="162"/>
      <c r="Y1791" s="162"/>
      <c r="Z1791" s="151"/>
      <c r="AA1791" s="151"/>
      <c r="AB1791" s="151"/>
      <c r="AC1791" s="151"/>
      <c r="AD1791" s="151"/>
      <c r="AE1791" s="151"/>
      <c r="AF1791" s="151"/>
      <c r="AG1791" s="151" t="s">
        <v>344</v>
      </c>
      <c r="AH1791" s="151"/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90" t="str">
        <f>C1791</f>
        <v>NEREZOVÁ SÍŤ BUDE OPLETENA NA NEREZOVÉ OBVODOVÉ LANO. LANO BUDE KOTVENO PŘÍMO DO BETONU POMOCÍ ŠROUBŮ S OKEM (M8)</v>
      </c>
      <c r="BB1791" s="151"/>
      <c r="BC1791" s="151"/>
      <c r="BD1791" s="151"/>
      <c r="BE1791" s="151"/>
      <c r="BF1791" s="151"/>
      <c r="BG1791" s="151"/>
      <c r="BH1791" s="151"/>
    </row>
    <row r="1792" spans="1:60" outlineLevel="3" x14ac:dyDescent="0.2">
      <c r="A1792" s="158"/>
      <c r="B1792" s="159"/>
      <c r="C1792" s="282" t="s">
        <v>1929</v>
      </c>
      <c r="D1792" s="283"/>
      <c r="E1792" s="283"/>
      <c r="F1792" s="283"/>
      <c r="G1792" s="283"/>
      <c r="H1792" s="162"/>
      <c r="I1792" s="162"/>
      <c r="J1792" s="162"/>
      <c r="K1792" s="162"/>
      <c r="L1792" s="162"/>
      <c r="M1792" s="162"/>
      <c r="N1792" s="161"/>
      <c r="O1792" s="161"/>
      <c r="P1792" s="161"/>
      <c r="Q1792" s="161"/>
      <c r="R1792" s="162"/>
      <c r="S1792" s="162"/>
      <c r="T1792" s="162"/>
      <c r="U1792" s="162"/>
      <c r="V1792" s="162"/>
      <c r="W1792" s="162"/>
      <c r="X1792" s="162"/>
      <c r="Y1792" s="162"/>
      <c r="Z1792" s="151"/>
      <c r="AA1792" s="151"/>
      <c r="AB1792" s="151"/>
      <c r="AC1792" s="151"/>
      <c r="AD1792" s="151"/>
      <c r="AE1792" s="151"/>
      <c r="AF1792" s="151"/>
      <c r="AG1792" s="151" t="s">
        <v>344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90" t="str">
        <f>C1792</f>
        <v>V DISTANCI 400 mm, KOTVENO POMOCÍ CHEM. KOTVY. V ROZÍCH UMÍSTĚNA ZÁVĚSNÁ MATICE (M10). PODROBNĚJI VIZ. TZ.</v>
      </c>
      <c r="BB1792" s="151"/>
      <c r="BC1792" s="151"/>
      <c r="BD1792" s="151"/>
      <c r="BE1792" s="151"/>
      <c r="BF1792" s="151"/>
      <c r="BG1792" s="151"/>
      <c r="BH1792" s="151"/>
    </row>
    <row r="1793" spans="1:60" outlineLevel="3" x14ac:dyDescent="0.2">
      <c r="A1793" s="158"/>
      <c r="B1793" s="159"/>
      <c r="C1793" s="282" t="s">
        <v>1930</v>
      </c>
      <c r="D1793" s="283"/>
      <c r="E1793" s="283"/>
      <c r="F1793" s="283"/>
      <c r="G1793" s="283"/>
      <c r="H1793" s="162"/>
      <c r="I1793" s="162"/>
      <c r="J1793" s="162"/>
      <c r="K1793" s="162"/>
      <c r="L1793" s="162"/>
      <c r="M1793" s="162"/>
      <c r="N1793" s="161"/>
      <c r="O1793" s="161"/>
      <c r="P1793" s="161"/>
      <c r="Q1793" s="161"/>
      <c r="R1793" s="162"/>
      <c r="S1793" s="162"/>
      <c r="T1793" s="162"/>
      <c r="U1793" s="162"/>
      <c r="V1793" s="162"/>
      <c r="W1793" s="162"/>
      <c r="X1793" s="162"/>
      <c r="Y1793" s="162"/>
      <c r="Z1793" s="151"/>
      <c r="AA1793" s="151"/>
      <c r="AB1793" s="151"/>
      <c r="AC1793" s="151"/>
      <c r="AD1793" s="151"/>
      <c r="AE1793" s="151"/>
      <c r="AF1793" s="151"/>
      <c r="AG1793" s="151" t="s">
        <v>344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3" x14ac:dyDescent="0.2">
      <c r="A1794" s="158"/>
      <c r="B1794" s="159"/>
      <c r="C1794" s="282" t="s">
        <v>859</v>
      </c>
      <c r="D1794" s="283"/>
      <c r="E1794" s="283"/>
      <c r="F1794" s="283"/>
      <c r="G1794" s="283"/>
      <c r="H1794" s="162"/>
      <c r="I1794" s="162"/>
      <c r="J1794" s="162"/>
      <c r="K1794" s="162"/>
      <c r="L1794" s="162"/>
      <c r="M1794" s="162"/>
      <c r="N1794" s="161"/>
      <c r="O1794" s="161"/>
      <c r="P1794" s="161"/>
      <c r="Q1794" s="161"/>
      <c r="R1794" s="162"/>
      <c r="S1794" s="162"/>
      <c r="T1794" s="162"/>
      <c r="U1794" s="162"/>
      <c r="V1794" s="162"/>
      <c r="W1794" s="162"/>
      <c r="X1794" s="162"/>
      <c r="Y1794" s="162"/>
      <c r="Z1794" s="151"/>
      <c r="AA1794" s="151"/>
      <c r="AB1794" s="151"/>
      <c r="AC1794" s="151"/>
      <c r="AD1794" s="151"/>
      <c r="AE1794" s="151"/>
      <c r="AF1794" s="151"/>
      <c r="AG1794" s="151" t="s">
        <v>344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2" x14ac:dyDescent="0.2">
      <c r="A1795" s="158"/>
      <c r="B1795" s="159"/>
      <c r="C1795" s="193" t="s">
        <v>1848</v>
      </c>
      <c r="D1795" s="164"/>
      <c r="E1795" s="165"/>
      <c r="F1795" s="162"/>
      <c r="G1795" s="162"/>
      <c r="H1795" s="162"/>
      <c r="I1795" s="162"/>
      <c r="J1795" s="162"/>
      <c r="K1795" s="162"/>
      <c r="L1795" s="162"/>
      <c r="M1795" s="162"/>
      <c r="N1795" s="161"/>
      <c r="O1795" s="161"/>
      <c r="P1795" s="161"/>
      <c r="Q1795" s="161"/>
      <c r="R1795" s="162"/>
      <c r="S1795" s="162"/>
      <c r="T1795" s="162"/>
      <c r="U1795" s="162"/>
      <c r="V1795" s="162"/>
      <c r="W1795" s="162"/>
      <c r="X1795" s="162"/>
      <c r="Y1795" s="162"/>
      <c r="Z1795" s="151"/>
      <c r="AA1795" s="151"/>
      <c r="AB1795" s="151"/>
      <c r="AC1795" s="151"/>
      <c r="AD1795" s="151"/>
      <c r="AE1795" s="151"/>
      <c r="AF1795" s="151"/>
      <c r="AG1795" s="151" t="s">
        <v>327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193" t="s">
        <v>328</v>
      </c>
      <c r="D1796" s="164"/>
      <c r="E1796" s="165">
        <v>1</v>
      </c>
      <c r="F1796" s="162"/>
      <c r="G1796" s="162"/>
      <c r="H1796" s="162"/>
      <c r="I1796" s="162"/>
      <c r="J1796" s="162"/>
      <c r="K1796" s="162"/>
      <c r="L1796" s="162"/>
      <c r="M1796" s="162"/>
      <c r="N1796" s="161"/>
      <c r="O1796" s="161"/>
      <c r="P1796" s="161"/>
      <c r="Q1796" s="161"/>
      <c r="R1796" s="162"/>
      <c r="S1796" s="162"/>
      <c r="T1796" s="162"/>
      <c r="U1796" s="162"/>
      <c r="V1796" s="162"/>
      <c r="W1796" s="162"/>
      <c r="X1796" s="162"/>
      <c r="Y1796" s="162"/>
      <c r="Z1796" s="151"/>
      <c r="AA1796" s="151"/>
      <c r="AB1796" s="151"/>
      <c r="AC1796" s="151"/>
      <c r="AD1796" s="151"/>
      <c r="AE1796" s="151"/>
      <c r="AF1796" s="151"/>
      <c r="AG1796" s="151" t="s">
        <v>327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 x14ac:dyDescent="0.2">
      <c r="A1797" s="183">
        <v>231</v>
      </c>
      <c r="B1797" s="184" t="s">
        <v>2046</v>
      </c>
      <c r="C1797" s="192" t="s">
        <v>2047</v>
      </c>
      <c r="D1797" s="185" t="s">
        <v>318</v>
      </c>
      <c r="E1797" s="186">
        <v>2</v>
      </c>
      <c r="F1797" s="187"/>
      <c r="G1797" s="188">
        <f>ROUND(E1797*F1797,2)</f>
        <v>0</v>
      </c>
      <c r="H1797" s="187"/>
      <c r="I1797" s="188">
        <f>ROUND(E1797*H1797,2)</f>
        <v>0</v>
      </c>
      <c r="J1797" s="187"/>
      <c r="K1797" s="188">
        <f>ROUND(E1797*J1797,2)</f>
        <v>0</v>
      </c>
      <c r="L1797" s="188">
        <v>21</v>
      </c>
      <c r="M1797" s="188">
        <f>G1797*(1+L1797/100)</f>
        <v>0</v>
      </c>
      <c r="N1797" s="186">
        <v>0</v>
      </c>
      <c r="O1797" s="186">
        <f>ROUND(E1797*N1797,2)</f>
        <v>0</v>
      </c>
      <c r="P1797" s="186">
        <v>0</v>
      </c>
      <c r="Q1797" s="186">
        <f>ROUND(E1797*P1797,2)</f>
        <v>0</v>
      </c>
      <c r="R1797" s="188"/>
      <c r="S1797" s="188" t="s">
        <v>403</v>
      </c>
      <c r="T1797" s="189" t="s">
        <v>987</v>
      </c>
      <c r="U1797" s="162">
        <v>0</v>
      </c>
      <c r="V1797" s="162">
        <f>ROUND(E1797*U1797,2)</f>
        <v>0</v>
      </c>
      <c r="W1797" s="162"/>
      <c r="X1797" s="162" t="s">
        <v>321</v>
      </c>
      <c r="Y1797" s="162" t="s">
        <v>322</v>
      </c>
      <c r="Z1797" s="151"/>
      <c r="AA1797" s="151"/>
      <c r="AB1797" s="151"/>
      <c r="AC1797" s="151"/>
      <c r="AD1797" s="151"/>
      <c r="AE1797" s="151"/>
      <c r="AF1797" s="151"/>
      <c r="AG1797" s="151" t="s">
        <v>323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2" x14ac:dyDescent="0.2">
      <c r="A1798" s="158"/>
      <c r="B1798" s="159"/>
      <c r="C1798" s="280" t="s">
        <v>1927</v>
      </c>
      <c r="D1798" s="281"/>
      <c r="E1798" s="281"/>
      <c r="F1798" s="281"/>
      <c r="G1798" s="281"/>
      <c r="H1798" s="162"/>
      <c r="I1798" s="162"/>
      <c r="J1798" s="162"/>
      <c r="K1798" s="162"/>
      <c r="L1798" s="162"/>
      <c r="M1798" s="162"/>
      <c r="N1798" s="161"/>
      <c r="O1798" s="161"/>
      <c r="P1798" s="161"/>
      <c r="Q1798" s="161"/>
      <c r="R1798" s="162"/>
      <c r="S1798" s="162"/>
      <c r="T1798" s="162"/>
      <c r="U1798" s="162"/>
      <c r="V1798" s="162"/>
      <c r="W1798" s="162"/>
      <c r="X1798" s="162"/>
      <c r="Y1798" s="162"/>
      <c r="Z1798" s="151"/>
      <c r="AA1798" s="151"/>
      <c r="AB1798" s="151"/>
      <c r="AC1798" s="151"/>
      <c r="AD1798" s="151"/>
      <c r="AE1798" s="151"/>
      <c r="AF1798" s="151"/>
      <c r="AG1798" s="151" t="s">
        <v>344</v>
      </c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ht="22.5" outlineLevel="3" x14ac:dyDescent="0.2">
      <c r="A1799" s="158"/>
      <c r="B1799" s="159"/>
      <c r="C1799" s="282" t="s">
        <v>1928</v>
      </c>
      <c r="D1799" s="283"/>
      <c r="E1799" s="283"/>
      <c r="F1799" s="283"/>
      <c r="G1799" s="283"/>
      <c r="H1799" s="162"/>
      <c r="I1799" s="162"/>
      <c r="J1799" s="162"/>
      <c r="K1799" s="162"/>
      <c r="L1799" s="162"/>
      <c r="M1799" s="162"/>
      <c r="N1799" s="161"/>
      <c r="O1799" s="161"/>
      <c r="P1799" s="161"/>
      <c r="Q1799" s="161"/>
      <c r="R1799" s="162"/>
      <c r="S1799" s="162"/>
      <c r="T1799" s="162"/>
      <c r="U1799" s="162"/>
      <c r="V1799" s="162"/>
      <c r="W1799" s="162"/>
      <c r="X1799" s="162"/>
      <c r="Y1799" s="162"/>
      <c r="Z1799" s="151"/>
      <c r="AA1799" s="151"/>
      <c r="AB1799" s="151"/>
      <c r="AC1799" s="151"/>
      <c r="AD1799" s="151"/>
      <c r="AE1799" s="151"/>
      <c r="AF1799" s="151"/>
      <c r="AG1799" s="151" t="s">
        <v>344</v>
      </c>
      <c r="AH1799" s="151"/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90" t="str">
        <f>C1799</f>
        <v>NEREZOVÁ SÍŤ BUDE OPLETENA NA NEREZOVÉ OBVODOVÉ LANO. LANO BUDE KOTVENO PŘÍMO DO BETONU POMOCÍ ŠROUBŮ S OKEM (M8)</v>
      </c>
      <c r="BB1799" s="151"/>
      <c r="BC1799" s="151"/>
      <c r="BD1799" s="151"/>
      <c r="BE1799" s="151"/>
      <c r="BF1799" s="151"/>
      <c r="BG1799" s="151"/>
      <c r="BH1799" s="151"/>
    </row>
    <row r="1800" spans="1:60" outlineLevel="3" x14ac:dyDescent="0.2">
      <c r="A1800" s="158"/>
      <c r="B1800" s="159"/>
      <c r="C1800" s="282" t="s">
        <v>1929</v>
      </c>
      <c r="D1800" s="283"/>
      <c r="E1800" s="283"/>
      <c r="F1800" s="283"/>
      <c r="G1800" s="283"/>
      <c r="H1800" s="162"/>
      <c r="I1800" s="162"/>
      <c r="J1800" s="162"/>
      <c r="K1800" s="162"/>
      <c r="L1800" s="162"/>
      <c r="M1800" s="162"/>
      <c r="N1800" s="161"/>
      <c r="O1800" s="161"/>
      <c r="P1800" s="161"/>
      <c r="Q1800" s="161"/>
      <c r="R1800" s="162"/>
      <c r="S1800" s="162"/>
      <c r="T1800" s="162"/>
      <c r="U1800" s="162"/>
      <c r="V1800" s="162"/>
      <c r="W1800" s="162"/>
      <c r="X1800" s="162"/>
      <c r="Y1800" s="162"/>
      <c r="Z1800" s="151"/>
      <c r="AA1800" s="151"/>
      <c r="AB1800" s="151"/>
      <c r="AC1800" s="151"/>
      <c r="AD1800" s="151"/>
      <c r="AE1800" s="151"/>
      <c r="AF1800" s="151"/>
      <c r="AG1800" s="151" t="s">
        <v>344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90" t="str">
        <f>C1800</f>
        <v>V DISTANCI 400 mm, KOTVENO POMOCÍ CHEM. KOTVY. V ROZÍCH UMÍSTĚNA ZÁVĚSNÁ MATICE (M10). PODROBNĚJI VIZ. TZ.</v>
      </c>
      <c r="BB1800" s="151"/>
      <c r="BC1800" s="151"/>
      <c r="BD1800" s="151"/>
      <c r="BE1800" s="151"/>
      <c r="BF1800" s="151"/>
      <c r="BG1800" s="151"/>
      <c r="BH1800" s="151"/>
    </row>
    <row r="1801" spans="1:60" outlineLevel="3" x14ac:dyDescent="0.2">
      <c r="A1801" s="158"/>
      <c r="B1801" s="159"/>
      <c r="C1801" s="282" t="s">
        <v>1930</v>
      </c>
      <c r="D1801" s="283"/>
      <c r="E1801" s="283"/>
      <c r="F1801" s="283"/>
      <c r="G1801" s="283"/>
      <c r="H1801" s="162"/>
      <c r="I1801" s="162"/>
      <c r="J1801" s="162"/>
      <c r="K1801" s="162"/>
      <c r="L1801" s="162"/>
      <c r="M1801" s="162"/>
      <c r="N1801" s="161"/>
      <c r="O1801" s="161"/>
      <c r="P1801" s="161"/>
      <c r="Q1801" s="161"/>
      <c r="R1801" s="162"/>
      <c r="S1801" s="162"/>
      <c r="T1801" s="162"/>
      <c r="U1801" s="162"/>
      <c r="V1801" s="162"/>
      <c r="W1801" s="162"/>
      <c r="X1801" s="162"/>
      <c r="Y1801" s="162"/>
      <c r="Z1801" s="151"/>
      <c r="AA1801" s="151"/>
      <c r="AB1801" s="151"/>
      <c r="AC1801" s="151"/>
      <c r="AD1801" s="151"/>
      <c r="AE1801" s="151"/>
      <c r="AF1801" s="151"/>
      <c r="AG1801" s="151" t="s">
        <v>344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3" x14ac:dyDescent="0.2">
      <c r="A1802" s="158"/>
      <c r="B1802" s="159"/>
      <c r="C1802" s="282" t="s">
        <v>859</v>
      </c>
      <c r="D1802" s="283"/>
      <c r="E1802" s="283"/>
      <c r="F1802" s="283"/>
      <c r="G1802" s="283"/>
      <c r="H1802" s="162"/>
      <c r="I1802" s="162"/>
      <c r="J1802" s="162"/>
      <c r="K1802" s="162"/>
      <c r="L1802" s="162"/>
      <c r="M1802" s="162"/>
      <c r="N1802" s="161"/>
      <c r="O1802" s="161"/>
      <c r="P1802" s="161"/>
      <c r="Q1802" s="161"/>
      <c r="R1802" s="162"/>
      <c r="S1802" s="162"/>
      <c r="T1802" s="162"/>
      <c r="U1802" s="162"/>
      <c r="V1802" s="162"/>
      <c r="W1802" s="162"/>
      <c r="X1802" s="162"/>
      <c r="Y1802" s="162"/>
      <c r="Z1802" s="151"/>
      <c r="AA1802" s="151"/>
      <c r="AB1802" s="151"/>
      <c r="AC1802" s="151"/>
      <c r="AD1802" s="151"/>
      <c r="AE1802" s="151"/>
      <c r="AF1802" s="151"/>
      <c r="AG1802" s="151" t="s">
        <v>344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outlineLevel="2" x14ac:dyDescent="0.2">
      <c r="A1803" s="158"/>
      <c r="B1803" s="159"/>
      <c r="C1803" s="193" t="s">
        <v>1848</v>
      </c>
      <c r="D1803" s="164"/>
      <c r="E1803" s="165"/>
      <c r="F1803" s="162"/>
      <c r="G1803" s="162"/>
      <c r="H1803" s="162"/>
      <c r="I1803" s="162"/>
      <c r="J1803" s="162"/>
      <c r="K1803" s="162"/>
      <c r="L1803" s="162"/>
      <c r="M1803" s="162"/>
      <c r="N1803" s="161"/>
      <c r="O1803" s="161"/>
      <c r="P1803" s="161"/>
      <c r="Q1803" s="161"/>
      <c r="R1803" s="162"/>
      <c r="S1803" s="162"/>
      <c r="T1803" s="162"/>
      <c r="U1803" s="162"/>
      <c r="V1803" s="162"/>
      <c r="W1803" s="162"/>
      <c r="X1803" s="162"/>
      <c r="Y1803" s="162"/>
      <c r="Z1803" s="151"/>
      <c r="AA1803" s="151"/>
      <c r="AB1803" s="151"/>
      <c r="AC1803" s="151"/>
      <c r="AD1803" s="151"/>
      <c r="AE1803" s="151"/>
      <c r="AF1803" s="151"/>
      <c r="AG1803" s="151" t="s">
        <v>327</v>
      </c>
      <c r="AH1803" s="151">
        <v>0</v>
      </c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193" t="s">
        <v>1295</v>
      </c>
      <c r="D1804" s="164"/>
      <c r="E1804" s="165">
        <v>2</v>
      </c>
      <c r="F1804" s="162"/>
      <c r="G1804" s="162"/>
      <c r="H1804" s="162"/>
      <c r="I1804" s="162"/>
      <c r="J1804" s="162"/>
      <c r="K1804" s="162"/>
      <c r="L1804" s="162"/>
      <c r="M1804" s="162"/>
      <c r="N1804" s="161"/>
      <c r="O1804" s="161"/>
      <c r="P1804" s="161"/>
      <c r="Q1804" s="161"/>
      <c r="R1804" s="162"/>
      <c r="S1804" s="162"/>
      <c r="T1804" s="162"/>
      <c r="U1804" s="162"/>
      <c r="V1804" s="162"/>
      <c r="W1804" s="162"/>
      <c r="X1804" s="162"/>
      <c r="Y1804" s="162"/>
      <c r="Z1804" s="151"/>
      <c r="AA1804" s="151"/>
      <c r="AB1804" s="151"/>
      <c r="AC1804" s="151"/>
      <c r="AD1804" s="151"/>
      <c r="AE1804" s="151"/>
      <c r="AF1804" s="151"/>
      <c r="AG1804" s="151" t="s">
        <v>327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 x14ac:dyDescent="0.2">
      <c r="A1805" s="183">
        <v>232</v>
      </c>
      <c r="B1805" s="184" t="s">
        <v>2048</v>
      </c>
      <c r="C1805" s="192" t="s">
        <v>2049</v>
      </c>
      <c r="D1805" s="185" t="s">
        <v>318</v>
      </c>
      <c r="E1805" s="186">
        <v>1</v>
      </c>
      <c r="F1805" s="187"/>
      <c r="G1805" s="188">
        <f>ROUND(E1805*F1805,2)</f>
        <v>0</v>
      </c>
      <c r="H1805" s="187"/>
      <c r="I1805" s="188">
        <f>ROUND(E1805*H1805,2)</f>
        <v>0</v>
      </c>
      <c r="J1805" s="187"/>
      <c r="K1805" s="188">
        <f>ROUND(E1805*J1805,2)</f>
        <v>0</v>
      </c>
      <c r="L1805" s="188">
        <v>21</v>
      </c>
      <c r="M1805" s="188">
        <f>G1805*(1+L1805/100)</f>
        <v>0</v>
      </c>
      <c r="N1805" s="186">
        <v>0</v>
      </c>
      <c r="O1805" s="186">
        <f>ROUND(E1805*N1805,2)</f>
        <v>0</v>
      </c>
      <c r="P1805" s="186">
        <v>0</v>
      </c>
      <c r="Q1805" s="186">
        <f>ROUND(E1805*P1805,2)</f>
        <v>0</v>
      </c>
      <c r="R1805" s="188"/>
      <c r="S1805" s="188" t="s">
        <v>403</v>
      </c>
      <c r="T1805" s="189" t="s">
        <v>987</v>
      </c>
      <c r="U1805" s="162">
        <v>0</v>
      </c>
      <c r="V1805" s="162">
        <f>ROUND(E1805*U1805,2)</f>
        <v>0</v>
      </c>
      <c r="W1805" s="162"/>
      <c r="X1805" s="162" t="s">
        <v>321</v>
      </c>
      <c r="Y1805" s="162" t="s">
        <v>322</v>
      </c>
      <c r="Z1805" s="151"/>
      <c r="AA1805" s="151"/>
      <c r="AB1805" s="151"/>
      <c r="AC1805" s="151"/>
      <c r="AD1805" s="151"/>
      <c r="AE1805" s="151"/>
      <c r="AF1805" s="151"/>
      <c r="AG1805" s="151" t="s">
        <v>323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2" x14ac:dyDescent="0.2">
      <c r="A1806" s="158"/>
      <c r="B1806" s="159"/>
      <c r="C1806" s="280" t="s">
        <v>1927</v>
      </c>
      <c r="D1806" s="281"/>
      <c r="E1806" s="281"/>
      <c r="F1806" s="281"/>
      <c r="G1806" s="281"/>
      <c r="H1806" s="162"/>
      <c r="I1806" s="162"/>
      <c r="J1806" s="162"/>
      <c r="K1806" s="162"/>
      <c r="L1806" s="162"/>
      <c r="M1806" s="162"/>
      <c r="N1806" s="161"/>
      <c r="O1806" s="161"/>
      <c r="P1806" s="161"/>
      <c r="Q1806" s="161"/>
      <c r="R1806" s="162"/>
      <c r="S1806" s="162"/>
      <c r="T1806" s="162"/>
      <c r="U1806" s="162"/>
      <c r="V1806" s="162"/>
      <c r="W1806" s="162"/>
      <c r="X1806" s="162"/>
      <c r="Y1806" s="162"/>
      <c r="Z1806" s="151"/>
      <c r="AA1806" s="151"/>
      <c r="AB1806" s="151"/>
      <c r="AC1806" s="151"/>
      <c r="AD1806" s="151"/>
      <c r="AE1806" s="151"/>
      <c r="AF1806" s="151"/>
      <c r="AG1806" s="151" t="s">
        <v>344</v>
      </c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ht="22.5" outlineLevel="3" x14ac:dyDescent="0.2">
      <c r="A1807" s="158"/>
      <c r="B1807" s="159"/>
      <c r="C1807" s="282" t="s">
        <v>1928</v>
      </c>
      <c r="D1807" s="283"/>
      <c r="E1807" s="283"/>
      <c r="F1807" s="283"/>
      <c r="G1807" s="283"/>
      <c r="H1807" s="162"/>
      <c r="I1807" s="162"/>
      <c r="J1807" s="162"/>
      <c r="K1807" s="162"/>
      <c r="L1807" s="162"/>
      <c r="M1807" s="162"/>
      <c r="N1807" s="161"/>
      <c r="O1807" s="161"/>
      <c r="P1807" s="161"/>
      <c r="Q1807" s="161"/>
      <c r="R1807" s="162"/>
      <c r="S1807" s="162"/>
      <c r="T1807" s="162"/>
      <c r="U1807" s="162"/>
      <c r="V1807" s="162"/>
      <c r="W1807" s="162"/>
      <c r="X1807" s="162"/>
      <c r="Y1807" s="162"/>
      <c r="Z1807" s="151"/>
      <c r="AA1807" s="151"/>
      <c r="AB1807" s="151"/>
      <c r="AC1807" s="151"/>
      <c r="AD1807" s="151"/>
      <c r="AE1807" s="151"/>
      <c r="AF1807" s="151"/>
      <c r="AG1807" s="151" t="s">
        <v>344</v>
      </c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90" t="str">
        <f>C1807</f>
        <v>NEREZOVÁ SÍŤ BUDE OPLETENA NA NEREZOVÉ OBVODOVÉ LANO. LANO BUDE KOTVENO PŘÍMO DO BETONU POMOCÍ ŠROUBŮ S OKEM (M8)</v>
      </c>
      <c r="BB1807" s="151"/>
      <c r="BC1807" s="151"/>
      <c r="BD1807" s="151"/>
      <c r="BE1807" s="151"/>
      <c r="BF1807" s="151"/>
      <c r="BG1807" s="151"/>
      <c r="BH1807" s="151"/>
    </row>
    <row r="1808" spans="1:60" outlineLevel="3" x14ac:dyDescent="0.2">
      <c r="A1808" s="158"/>
      <c r="B1808" s="159"/>
      <c r="C1808" s="282" t="s">
        <v>1929</v>
      </c>
      <c r="D1808" s="283"/>
      <c r="E1808" s="283"/>
      <c r="F1808" s="283"/>
      <c r="G1808" s="283"/>
      <c r="H1808" s="162"/>
      <c r="I1808" s="162"/>
      <c r="J1808" s="162"/>
      <c r="K1808" s="162"/>
      <c r="L1808" s="162"/>
      <c r="M1808" s="162"/>
      <c r="N1808" s="161"/>
      <c r="O1808" s="161"/>
      <c r="P1808" s="161"/>
      <c r="Q1808" s="161"/>
      <c r="R1808" s="162"/>
      <c r="S1808" s="162"/>
      <c r="T1808" s="162"/>
      <c r="U1808" s="162"/>
      <c r="V1808" s="162"/>
      <c r="W1808" s="162"/>
      <c r="X1808" s="162"/>
      <c r="Y1808" s="162"/>
      <c r="Z1808" s="151"/>
      <c r="AA1808" s="151"/>
      <c r="AB1808" s="151"/>
      <c r="AC1808" s="151"/>
      <c r="AD1808" s="151"/>
      <c r="AE1808" s="151"/>
      <c r="AF1808" s="151"/>
      <c r="AG1808" s="151" t="s">
        <v>344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90" t="str">
        <f>C1808</f>
        <v>V DISTANCI 400 mm, KOTVENO POMOCÍ CHEM. KOTVY. V ROZÍCH UMÍSTĚNA ZÁVĚSNÁ MATICE (M10). PODROBNĚJI VIZ. TZ.</v>
      </c>
      <c r="BB1808" s="151"/>
      <c r="BC1808" s="151"/>
      <c r="BD1808" s="151"/>
      <c r="BE1808" s="151"/>
      <c r="BF1808" s="151"/>
      <c r="BG1808" s="151"/>
      <c r="BH1808" s="151"/>
    </row>
    <row r="1809" spans="1:60" outlineLevel="3" x14ac:dyDescent="0.2">
      <c r="A1809" s="158"/>
      <c r="B1809" s="159"/>
      <c r="C1809" s="282" t="s">
        <v>1930</v>
      </c>
      <c r="D1809" s="283"/>
      <c r="E1809" s="283"/>
      <c r="F1809" s="283"/>
      <c r="G1809" s="283"/>
      <c r="H1809" s="162"/>
      <c r="I1809" s="162"/>
      <c r="J1809" s="162"/>
      <c r="K1809" s="162"/>
      <c r="L1809" s="162"/>
      <c r="M1809" s="162"/>
      <c r="N1809" s="161"/>
      <c r="O1809" s="161"/>
      <c r="P1809" s="161"/>
      <c r="Q1809" s="161"/>
      <c r="R1809" s="162"/>
      <c r="S1809" s="162"/>
      <c r="T1809" s="162"/>
      <c r="U1809" s="162"/>
      <c r="V1809" s="162"/>
      <c r="W1809" s="162"/>
      <c r="X1809" s="162"/>
      <c r="Y1809" s="162"/>
      <c r="Z1809" s="151"/>
      <c r="AA1809" s="151"/>
      <c r="AB1809" s="151"/>
      <c r="AC1809" s="151"/>
      <c r="AD1809" s="151"/>
      <c r="AE1809" s="151"/>
      <c r="AF1809" s="151"/>
      <c r="AG1809" s="151" t="s">
        <v>344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3" x14ac:dyDescent="0.2">
      <c r="A1810" s="158"/>
      <c r="B1810" s="159"/>
      <c r="C1810" s="282" t="s">
        <v>859</v>
      </c>
      <c r="D1810" s="283"/>
      <c r="E1810" s="283"/>
      <c r="F1810" s="283"/>
      <c r="G1810" s="283"/>
      <c r="H1810" s="162"/>
      <c r="I1810" s="162"/>
      <c r="J1810" s="162"/>
      <c r="K1810" s="162"/>
      <c r="L1810" s="162"/>
      <c r="M1810" s="162"/>
      <c r="N1810" s="161"/>
      <c r="O1810" s="161"/>
      <c r="P1810" s="161"/>
      <c r="Q1810" s="161"/>
      <c r="R1810" s="162"/>
      <c r="S1810" s="162"/>
      <c r="T1810" s="162"/>
      <c r="U1810" s="162"/>
      <c r="V1810" s="162"/>
      <c r="W1810" s="162"/>
      <c r="X1810" s="162"/>
      <c r="Y1810" s="162"/>
      <c r="Z1810" s="151"/>
      <c r="AA1810" s="151"/>
      <c r="AB1810" s="151"/>
      <c r="AC1810" s="151"/>
      <c r="AD1810" s="151"/>
      <c r="AE1810" s="151"/>
      <c r="AF1810" s="151"/>
      <c r="AG1810" s="151" t="s">
        <v>344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2" x14ac:dyDescent="0.2">
      <c r="A1811" s="158"/>
      <c r="B1811" s="159"/>
      <c r="C1811" s="193" t="s">
        <v>1848</v>
      </c>
      <c r="D1811" s="164"/>
      <c r="E1811" s="165"/>
      <c r="F1811" s="162"/>
      <c r="G1811" s="162"/>
      <c r="H1811" s="162"/>
      <c r="I1811" s="162"/>
      <c r="J1811" s="162"/>
      <c r="K1811" s="162"/>
      <c r="L1811" s="162"/>
      <c r="M1811" s="162"/>
      <c r="N1811" s="161"/>
      <c r="O1811" s="161"/>
      <c r="P1811" s="161"/>
      <c r="Q1811" s="161"/>
      <c r="R1811" s="162"/>
      <c r="S1811" s="162"/>
      <c r="T1811" s="162"/>
      <c r="U1811" s="162"/>
      <c r="V1811" s="162"/>
      <c r="W1811" s="162"/>
      <c r="X1811" s="162"/>
      <c r="Y1811" s="162"/>
      <c r="Z1811" s="151"/>
      <c r="AA1811" s="151"/>
      <c r="AB1811" s="151"/>
      <c r="AC1811" s="151"/>
      <c r="AD1811" s="151"/>
      <c r="AE1811" s="151"/>
      <c r="AF1811" s="151"/>
      <c r="AG1811" s="151" t="s">
        <v>327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193" t="s">
        <v>328</v>
      </c>
      <c r="D1812" s="164"/>
      <c r="E1812" s="165">
        <v>1</v>
      </c>
      <c r="F1812" s="162"/>
      <c r="G1812" s="162"/>
      <c r="H1812" s="162"/>
      <c r="I1812" s="162"/>
      <c r="J1812" s="162"/>
      <c r="K1812" s="162"/>
      <c r="L1812" s="162"/>
      <c r="M1812" s="162"/>
      <c r="N1812" s="161"/>
      <c r="O1812" s="161"/>
      <c r="P1812" s="161"/>
      <c r="Q1812" s="161"/>
      <c r="R1812" s="162"/>
      <c r="S1812" s="162"/>
      <c r="T1812" s="162"/>
      <c r="U1812" s="162"/>
      <c r="V1812" s="162"/>
      <c r="W1812" s="162"/>
      <c r="X1812" s="162"/>
      <c r="Y1812" s="162"/>
      <c r="Z1812" s="151"/>
      <c r="AA1812" s="151"/>
      <c r="AB1812" s="151"/>
      <c r="AC1812" s="151"/>
      <c r="AD1812" s="151"/>
      <c r="AE1812" s="151"/>
      <c r="AF1812" s="151"/>
      <c r="AG1812" s="151" t="s">
        <v>327</v>
      </c>
      <c r="AH1812" s="151">
        <v>0</v>
      </c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 x14ac:dyDescent="0.2">
      <c r="A1813" s="183">
        <v>233</v>
      </c>
      <c r="B1813" s="184" t="s">
        <v>2050</v>
      </c>
      <c r="C1813" s="192" t="s">
        <v>2051</v>
      </c>
      <c r="D1813" s="185" t="s">
        <v>318</v>
      </c>
      <c r="E1813" s="186">
        <v>2</v>
      </c>
      <c r="F1813" s="187"/>
      <c r="G1813" s="188">
        <f>ROUND(E1813*F1813,2)</f>
        <v>0</v>
      </c>
      <c r="H1813" s="187"/>
      <c r="I1813" s="188">
        <f>ROUND(E1813*H1813,2)</f>
        <v>0</v>
      </c>
      <c r="J1813" s="187"/>
      <c r="K1813" s="188">
        <f>ROUND(E1813*J1813,2)</f>
        <v>0</v>
      </c>
      <c r="L1813" s="188">
        <v>21</v>
      </c>
      <c r="M1813" s="188">
        <f>G1813*(1+L1813/100)</f>
        <v>0</v>
      </c>
      <c r="N1813" s="186">
        <v>0</v>
      </c>
      <c r="O1813" s="186">
        <f>ROUND(E1813*N1813,2)</f>
        <v>0</v>
      </c>
      <c r="P1813" s="186">
        <v>0</v>
      </c>
      <c r="Q1813" s="186">
        <f>ROUND(E1813*P1813,2)</f>
        <v>0</v>
      </c>
      <c r="R1813" s="188"/>
      <c r="S1813" s="188" t="s">
        <v>403</v>
      </c>
      <c r="T1813" s="189" t="s">
        <v>987</v>
      </c>
      <c r="U1813" s="162">
        <v>0</v>
      </c>
      <c r="V1813" s="162">
        <f>ROUND(E1813*U1813,2)</f>
        <v>0</v>
      </c>
      <c r="W1813" s="162"/>
      <c r="X1813" s="162" t="s">
        <v>321</v>
      </c>
      <c r="Y1813" s="162" t="s">
        <v>322</v>
      </c>
      <c r="Z1813" s="151"/>
      <c r="AA1813" s="151"/>
      <c r="AB1813" s="151"/>
      <c r="AC1813" s="151"/>
      <c r="AD1813" s="151"/>
      <c r="AE1813" s="151"/>
      <c r="AF1813" s="151"/>
      <c r="AG1813" s="151" t="s">
        <v>323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2" x14ac:dyDescent="0.2">
      <c r="A1814" s="158"/>
      <c r="B1814" s="159"/>
      <c r="C1814" s="280" t="s">
        <v>1927</v>
      </c>
      <c r="D1814" s="281"/>
      <c r="E1814" s="281"/>
      <c r="F1814" s="281"/>
      <c r="G1814" s="281"/>
      <c r="H1814" s="162"/>
      <c r="I1814" s="162"/>
      <c r="J1814" s="162"/>
      <c r="K1814" s="162"/>
      <c r="L1814" s="162"/>
      <c r="M1814" s="162"/>
      <c r="N1814" s="161"/>
      <c r="O1814" s="161"/>
      <c r="P1814" s="161"/>
      <c r="Q1814" s="161"/>
      <c r="R1814" s="162"/>
      <c r="S1814" s="162"/>
      <c r="T1814" s="162"/>
      <c r="U1814" s="162"/>
      <c r="V1814" s="162"/>
      <c r="W1814" s="162"/>
      <c r="X1814" s="162"/>
      <c r="Y1814" s="162"/>
      <c r="Z1814" s="151"/>
      <c r="AA1814" s="151"/>
      <c r="AB1814" s="151"/>
      <c r="AC1814" s="151"/>
      <c r="AD1814" s="151"/>
      <c r="AE1814" s="151"/>
      <c r="AF1814" s="151"/>
      <c r="AG1814" s="151" t="s">
        <v>344</v>
      </c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ht="22.5" outlineLevel="3" x14ac:dyDescent="0.2">
      <c r="A1815" s="158"/>
      <c r="B1815" s="159"/>
      <c r="C1815" s="282" t="s">
        <v>1928</v>
      </c>
      <c r="D1815" s="283"/>
      <c r="E1815" s="283"/>
      <c r="F1815" s="283"/>
      <c r="G1815" s="283"/>
      <c r="H1815" s="162"/>
      <c r="I1815" s="162"/>
      <c r="J1815" s="162"/>
      <c r="K1815" s="162"/>
      <c r="L1815" s="162"/>
      <c r="M1815" s="162"/>
      <c r="N1815" s="161"/>
      <c r="O1815" s="161"/>
      <c r="P1815" s="161"/>
      <c r="Q1815" s="161"/>
      <c r="R1815" s="162"/>
      <c r="S1815" s="162"/>
      <c r="T1815" s="162"/>
      <c r="U1815" s="162"/>
      <c r="V1815" s="162"/>
      <c r="W1815" s="162"/>
      <c r="X1815" s="162"/>
      <c r="Y1815" s="162"/>
      <c r="Z1815" s="151"/>
      <c r="AA1815" s="151"/>
      <c r="AB1815" s="151"/>
      <c r="AC1815" s="151"/>
      <c r="AD1815" s="151"/>
      <c r="AE1815" s="151"/>
      <c r="AF1815" s="151"/>
      <c r="AG1815" s="151" t="s">
        <v>344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90" t="str">
        <f>C1815</f>
        <v>NEREZOVÁ SÍŤ BUDE OPLETENA NA NEREZOVÉ OBVODOVÉ LANO. LANO BUDE KOTVENO PŘÍMO DO BETONU POMOCÍ ŠROUBŮ S OKEM (M8)</v>
      </c>
      <c r="BB1815" s="151"/>
      <c r="BC1815" s="151"/>
      <c r="BD1815" s="151"/>
      <c r="BE1815" s="151"/>
      <c r="BF1815" s="151"/>
      <c r="BG1815" s="151"/>
      <c r="BH1815" s="151"/>
    </row>
    <row r="1816" spans="1:60" outlineLevel="3" x14ac:dyDescent="0.2">
      <c r="A1816" s="158"/>
      <c r="B1816" s="159"/>
      <c r="C1816" s="282" t="s">
        <v>1929</v>
      </c>
      <c r="D1816" s="283"/>
      <c r="E1816" s="283"/>
      <c r="F1816" s="283"/>
      <c r="G1816" s="283"/>
      <c r="H1816" s="162"/>
      <c r="I1816" s="162"/>
      <c r="J1816" s="162"/>
      <c r="K1816" s="162"/>
      <c r="L1816" s="162"/>
      <c r="M1816" s="162"/>
      <c r="N1816" s="161"/>
      <c r="O1816" s="161"/>
      <c r="P1816" s="161"/>
      <c r="Q1816" s="161"/>
      <c r="R1816" s="162"/>
      <c r="S1816" s="162"/>
      <c r="T1816" s="162"/>
      <c r="U1816" s="162"/>
      <c r="V1816" s="162"/>
      <c r="W1816" s="162"/>
      <c r="X1816" s="162"/>
      <c r="Y1816" s="162"/>
      <c r="Z1816" s="151"/>
      <c r="AA1816" s="151"/>
      <c r="AB1816" s="151"/>
      <c r="AC1816" s="151"/>
      <c r="AD1816" s="151"/>
      <c r="AE1816" s="151"/>
      <c r="AF1816" s="151"/>
      <c r="AG1816" s="151" t="s">
        <v>344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90" t="str">
        <f>C1816</f>
        <v>V DISTANCI 400 mm, KOTVENO POMOCÍ CHEM. KOTVY. V ROZÍCH UMÍSTĚNA ZÁVĚSNÁ MATICE (M10). PODROBNĚJI VIZ. TZ.</v>
      </c>
      <c r="BB1816" s="151"/>
      <c r="BC1816" s="151"/>
      <c r="BD1816" s="151"/>
      <c r="BE1816" s="151"/>
      <c r="BF1816" s="151"/>
      <c r="BG1816" s="151"/>
      <c r="BH1816" s="151"/>
    </row>
    <row r="1817" spans="1:60" outlineLevel="3" x14ac:dyDescent="0.2">
      <c r="A1817" s="158"/>
      <c r="B1817" s="159"/>
      <c r="C1817" s="282" t="s">
        <v>1930</v>
      </c>
      <c r="D1817" s="283"/>
      <c r="E1817" s="283"/>
      <c r="F1817" s="283"/>
      <c r="G1817" s="283"/>
      <c r="H1817" s="162"/>
      <c r="I1817" s="162"/>
      <c r="J1817" s="162"/>
      <c r="K1817" s="162"/>
      <c r="L1817" s="162"/>
      <c r="M1817" s="162"/>
      <c r="N1817" s="161"/>
      <c r="O1817" s="161"/>
      <c r="P1817" s="161"/>
      <c r="Q1817" s="161"/>
      <c r="R1817" s="162"/>
      <c r="S1817" s="162"/>
      <c r="T1817" s="162"/>
      <c r="U1817" s="162"/>
      <c r="V1817" s="162"/>
      <c r="W1817" s="162"/>
      <c r="X1817" s="162"/>
      <c r="Y1817" s="162"/>
      <c r="Z1817" s="151"/>
      <c r="AA1817" s="151"/>
      <c r="AB1817" s="151"/>
      <c r="AC1817" s="151"/>
      <c r="AD1817" s="151"/>
      <c r="AE1817" s="151"/>
      <c r="AF1817" s="151"/>
      <c r="AG1817" s="151" t="s">
        <v>344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3" x14ac:dyDescent="0.2">
      <c r="A1818" s="158"/>
      <c r="B1818" s="159"/>
      <c r="C1818" s="282" t="s">
        <v>859</v>
      </c>
      <c r="D1818" s="283"/>
      <c r="E1818" s="283"/>
      <c r="F1818" s="283"/>
      <c r="G1818" s="283"/>
      <c r="H1818" s="162"/>
      <c r="I1818" s="162"/>
      <c r="J1818" s="162"/>
      <c r="K1818" s="162"/>
      <c r="L1818" s="162"/>
      <c r="M1818" s="162"/>
      <c r="N1818" s="161"/>
      <c r="O1818" s="161"/>
      <c r="P1818" s="161"/>
      <c r="Q1818" s="161"/>
      <c r="R1818" s="162"/>
      <c r="S1818" s="162"/>
      <c r="T1818" s="162"/>
      <c r="U1818" s="162"/>
      <c r="V1818" s="162"/>
      <c r="W1818" s="162"/>
      <c r="X1818" s="162"/>
      <c r="Y1818" s="162"/>
      <c r="Z1818" s="151"/>
      <c r="AA1818" s="151"/>
      <c r="AB1818" s="151"/>
      <c r="AC1818" s="151"/>
      <c r="AD1818" s="151"/>
      <c r="AE1818" s="151"/>
      <c r="AF1818" s="151"/>
      <c r="AG1818" s="151" t="s">
        <v>344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2" x14ac:dyDescent="0.2">
      <c r="A1819" s="158"/>
      <c r="B1819" s="159"/>
      <c r="C1819" s="193" t="s">
        <v>1848</v>
      </c>
      <c r="D1819" s="164"/>
      <c r="E1819" s="165"/>
      <c r="F1819" s="162"/>
      <c r="G1819" s="162"/>
      <c r="H1819" s="162"/>
      <c r="I1819" s="162"/>
      <c r="J1819" s="162"/>
      <c r="K1819" s="162"/>
      <c r="L1819" s="162"/>
      <c r="M1819" s="162"/>
      <c r="N1819" s="161"/>
      <c r="O1819" s="161"/>
      <c r="P1819" s="161"/>
      <c r="Q1819" s="161"/>
      <c r="R1819" s="162"/>
      <c r="S1819" s="162"/>
      <c r="T1819" s="162"/>
      <c r="U1819" s="162"/>
      <c r="V1819" s="162"/>
      <c r="W1819" s="162"/>
      <c r="X1819" s="162"/>
      <c r="Y1819" s="162"/>
      <c r="Z1819" s="151"/>
      <c r="AA1819" s="151"/>
      <c r="AB1819" s="151"/>
      <c r="AC1819" s="151"/>
      <c r="AD1819" s="151"/>
      <c r="AE1819" s="151"/>
      <c r="AF1819" s="151"/>
      <c r="AG1819" s="151" t="s">
        <v>327</v>
      </c>
      <c r="AH1819" s="151">
        <v>0</v>
      </c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193" t="s">
        <v>1295</v>
      </c>
      <c r="D1820" s="164"/>
      <c r="E1820" s="165">
        <v>2</v>
      </c>
      <c r="F1820" s="162"/>
      <c r="G1820" s="162"/>
      <c r="H1820" s="162"/>
      <c r="I1820" s="162"/>
      <c r="J1820" s="162"/>
      <c r="K1820" s="162"/>
      <c r="L1820" s="162"/>
      <c r="M1820" s="162"/>
      <c r="N1820" s="161"/>
      <c r="O1820" s="161"/>
      <c r="P1820" s="161"/>
      <c r="Q1820" s="161"/>
      <c r="R1820" s="162"/>
      <c r="S1820" s="162"/>
      <c r="T1820" s="162"/>
      <c r="U1820" s="162"/>
      <c r="V1820" s="162"/>
      <c r="W1820" s="162"/>
      <c r="X1820" s="162"/>
      <c r="Y1820" s="162"/>
      <c r="Z1820" s="151"/>
      <c r="AA1820" s="151"/>
      <c r="AB1820" s="151"/>
      <c r="AC1820" s="151"/>
      <c r="AD1820" s="151"/>
      <c r="AE1820" s="151"/>
      <c r="AF1820" s="151"/>
      <c r="AG1820" s="151" t="s">
        <v>327</v>
      </c>
      <c r="AH1820" s="151">
        <v>0</v>
      </c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1" x14ac:dyDescent="0.2">
      <c r="A1821" s="183">
        <v>234</v>
      </c>
      <c r="B1821" s="184" t="s">
        <v>2052</v>
      </c>
      <c r="C1821" s="192" t="s">
        <v>2053</v>
      </c>
      <c r="D1821" s="185" t="s">
        <v>318</v>
      </c>
      <c r="E1821" s="186">
        <v>1</v>
      </c>
      <c r="F1821" s="187"/>
      <c r="G1821" s="188">
        <f>ROUND(E1821*F1821,2)</f>
        <v>0</v>
      </c>
      <c r="H1821" s="187"/>
      <c r="I1821" s="188">
        <f>ROUND(E1821*H1821,2)</f>
        <v>0</v>
      </c>
      <c r="J1821" s="187"/>
      <c r="K1821" s="188">
        <f>ROUND(E1821*J1821,2)</f>
        <v>0</v>
      </c>
      <c r="L1821" s="188">
        <v>21</v>
      </c>
      <c r="M1821" s="188">
        <f>G1821*(1+L1821/100)</f>
        <v>0</v>
      </c>
      <c r="N1821" s="186">
        <v>0</v>
      </c>
      <c r="O1821" s="186">
        <f>ROUND(E1821*N1821,2)</f>
        <v>0</v>
      </c>
      <c r="P1821" s="186">
        <v>0</v>
      </c>
      <c r="Q1821" s="186">
        <f>ROUND(E1821*P1821,2)</f>
        <v>0</v>
      </c>
      <c r="R1821" s="188"/>
      <c r="S1821" s="188" t="s">
        <v>403</v>
      </c>
      <c r="T1821" s="189" t="s">
        <v>987</v>
      </c>
      <c r="U1821" s="162">
        <v>0</v>
      </c>
      <c r="V1821" s="162">
        <f>ROUND(E1821*U1821,2)</f>
        <v>0</v>
      </c>
      <c r="W1821" s="162"/>
      <c r="X1821" s="162" t="s">
        <v>321</v>
      </c>
      <c r="Y1821" s="162" t="s">
        <v>322</v>
      </c>
      <c r="Z1821" s="151"/>
      <c r="AA1821" s="151"/>
      <c r="AB1821" s="151"/>
      <c r="AC1821" s="151"/>
      <c r="AD1821" s="151"/>
      <c r="AE1821" s="151"/>
      <c r="AF1821" s="151"/>
      <c r="AG1821" s="151" t="s">
        <v>323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2" x14ac:dyDescent="0.2">
      <c r="A1822" s="158"/>
      <c r="B1822" s="159"/>
      <c r="C1822" s="280" t="s">
        <v>1927</v>
      </c>
      <c r="D1822" s="281"/>
      <c r="E1822" s="281"/>
      <c r="F1822" s="281"/>
      <c r="G1822" s="281"/>
      <c r="H1822" s="162"/>
      <c r="I1822" s="162"/>
      <c r="J1822" s="162"/>
      <c r="K1822" s="162"/>
      <c r="L1822" s="162"/>
      <c r="M1822" s="162"/>
      <c r="N1822" s="161"/>
      <c r="O1822" s="161"/>
      <c r="P1822" s="161"/>
      <c r="Q1822" s="161"/>
      <c r="R1822" s="162"/>
      <c r="S1822" s="162"/>
      <c r="T1822" s="162"/>
      <c r="U1822" s="162"/>
      <c r="V1822" s="162"/>
      <c r="W1822" s="162"/>
      <c r="X1822" s="162"/>
      <c r="Y1822" s="162"/>
      <c r="Z1822" s="151"/>
      <c r="AA1822" s="151"/>
      <c r="AB1822" s="151"/>
      <c r="AC1822" s="151"/>
      <c r="AD1822" s="151"/>
      <c r="AE1822" s="151"/>
      <c r="AF1822" s="151"/>
      <c r="AG1822" s="151" t="s">
        <v>344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ht="22.5" outlineLevel="3" x14ac:dyDescent="0.2">
      <c r="A1823" s="158"/>
      <c r="B1823" s="159"/>
      <c r="C1823" s="282" t="s">
        <v>1928</v>
      </c>
      <c r="D1823" s="283"/>
      <c r="E1823" s="283"/>
      <c r="F1823" s="283"/>
      <c r="G1823" s="283"/>
      <c r="H1823" s="162"/>
      <c r="I1823" s="162"/>
      <c r="J1823" s="162"/>
      <c r="K1823" s="162"/>
      <c r="L1823" s="162"/>
      <c r="M1823" s="162"/>
      <c r="N1823" s="161"/>
      <c r="O1823" s="161"/>
      <c r="P1823" s="161"/>
      <c r="Q1823" s="161"/>
      <c r="R1823" s="162"/>
      <c r="S1823" s="162"/>
      <c r="T1823" s="162"/>
      <c r="U1823" s="162"/>
      <c r="V1823" s="162"/>
      <c r="W1823" s="162"/>
      <c r="X1823" s="162"/>
      <c r="Y1823" s="162"/>
      <c r="Z1823" s="151"/>
      <c r="AA1823" s="151"/>
      <c r="AB1823" s="151"/>
      <c r="AC1823" s="151"/>
      <c r="AD1823" s="151"/>
      <c r="AE1823" s="151"/>
      <c r="AF1823" s="151"/>
      <c r="AG1823" s="151" t="s">
        <v>344</v>
      </c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90" t="str">
        <f>C1823</f>
        <v>NEREZOVÁ SÍŤ BUDE OPLETENA NA NEREZOVÉ OBVODOVÉ LANO. LANO BUDE KOTVENO PŘÍMO DO BETONU POMOCÍ ŠROUBŮ S OKEM (M8)</v>
      </c>
      <c r="BB1823" s="151"/>
      <c r="BC1823" s="151"/>
      <c r="BD1823" s="151"/>
      <c r="BE1823" s="151"/>
      <c r="BF1823" s="151"/>
      <c r="BG1823" s="151"/>
      <c r="BH1823" s="151"/>
    </row>
    <row r="1824" spans="1:60" outlineLevel="3" x14ac:dyDescent="0.2">
      <c r="A1824" s="158"/>
      <c r="B1824" s="159"/>
      <c r="C1824" s="282" t="s">
        <v>1929</v>
      </c>
      <c r="D1824" s="283"/>
      <c r="E1824" s="283"/>
      <c r="F1824" s="283"/>
      <c r="G1824" s="283"/>
      <c r="H1824" s="162"/>
      <c r="I1824" s="162"/>
      <c r="J1824" s="162"/>
      <c r="K1824" s="162"/>
      <c r="L1824" s="162"/>
      <c r="M1824" s="162"/>
      <c r="N1824" s="161"/>
      <c r="O1824" s="161"/>
      <c r="P1824" s="161"/>
      <c r="Q1824" s="161"/>
      <c r="R1824" s="162"/>
      <c r="S1824" s="162"/>
      <c r="T1824" s="162"/>
      <c r="U1824" s="162"/>
      <c r="V1824" s="162"/>
      <c r="W1824" s="162"/>
      <c r="X1824" s="162"/>
      <c r="Y1824" s="162"/>
      <c r="Z1824" s="151"/>
      <c r="AA1824" s="151"/>
      <c r="AB1824" s="151"/>
      <c r="AC1824" s="151"/>
      <c r="AD1824" s="151"/>
      <c r="AE1824" s="151"/>
      <c r="AF1824" s="151"/>
      <c r="AG1824" s="151" t="s">
        <v>344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90" t="str">
        <f>C1824</f>
        <v>V DISTANCI 400 mm, KOTVENO POMOCÍ CHEM. KOTVY. V ROZÍCH UMÍSTĚNA ZÁVĚSNÁ MATICE (M10). PODROBNĚJI VIZ. TZ.</v>
      </c>
      <c r="BB1824" s="151"/>
      <c r="BC1824" s="151"/>
      <c r="BD1824" s="151"/>
      <c r="BE1824" s="151"/>
      <c r="BF1824" s="151"/>
      <c r="BG1824" s="151"/>
      <c r="BH1824" s="151"/>
    </row>
    <row r="1825" spans="1:60" outlineLevel="3" x14ac:dyDescent="0.2">
      <c r="A1825" s="158"/>
      <c r="B1825" s="159"/>
      <c r="C1825" s="282" t="s">
        <v>1930</v>
      </c>
      <c r="D1825" s="283"/>
      <c r="E1825" s="283"/>
      <c r="F1825" s="283"/>
      <c r="G1825" s="283"/>
      <c r="H1825" s="162"/>
      <c r="I1825" s="162"/>
      <c r="J1825" s="162"/>
      <c r="K1825" s="162"/>
      <c r="L1825" s="162"/>
      <c r="M1825" s="162"/>
      <c r="N1825" s="161"/>
      <c r="O1825" s="161"/>
      <c r="P1825" s="161"/>
      <c r="Q1825" s="161"/>
      <c r="R1825" s="162"/>
      <c r="S1825" s="162"/>
      <c r="T1825" s="162"/>
      <c r="U1825" s="162"/>
      <c r="V1825" s="162"/>
      <c r="W1825" s="162"/>
      <c r="X1825" s="162"/>
      <c r="Y1825" s="162"/>
      <c r="Z1825" s="151"/>
      <c r="AA1825" s="151"/>
      <c r="AB1825" s="151"/>
      <c r="AC1825" s="151"/>
      <c r="AD1825" s="151"/>
      <c r="AE1825" s="151"/>
      <c r="AF1825" s="151"/>
      <c r="AG1825" s="151" t="s">
        <v>344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3" x14ac:dyDescent="0.2">
      <c r="A1826" s="158"/>
      <c r="B1826" s="159"/>
      <c r="C1826" s="282" t="s">
        <v>859</v>
      </c>
      <c r="D1826" s="283"/>
      <c r="E1826" s="283"/>
      <c r="F1826" s="283"/>
      <c r="G1826" s="283"/>
      <c r="H1826" s="162"/>
      <c r="I1826" s="162"/>
      <c r="J1826" s="162"/>
      <c r="K1826" s="162"/>
      <c r="L1826" s="162"/>
      <c r="M1826" s="162"/>
      <c r="N1826" s="161"/>
      <c r="O1826" s="161"/>
      <c r="P1826" s="161"/>
      <c r="Q1826" s="161"/>
      <c r="R1826" s="162"/>
      <c r="S1826" s="162"/>
      <c r="T1826" s="162"/>
      <c r="U1826" s="162"/>
      <c r="V1826" s="162"/>
      <c r="W1826" s="162"/>
      <c r="X1826" s="162"/>
      <c r="Y1826" s="162"/>
      <c r="Z1826" s="151"/>
      <c r="AA1826" s="151"/>
      <c r="AB1826" s="151"/>
      <c r="AC1826" s="151"/>
      <c r="AD1826" s="151"/>
      <c r="AE1826" s="151"/>
      <c r="AF1826" s="151"/>
      <c r="AG1826" s="151" t="s">
        <v>344</v>
      </c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2" x14ac:dyDescent="0.2">
      <c r="A1827" s="158"/>
      <c r="B1827" s="159"/>
      <c r="C1827" s="193" t="s">
        <v>1848</v>
      </c>
      <c r="D1827" s="164"/>
      <c r="E1827" s="165"/>
      <c r="F1827" s="162"/>
      <c r="G1827" s="162"/>
      <c r="H1827" s="162"/>
      <c r="I1827" s="162"/>
      <c r="J1827" s="162"/>
      <c r="K1827" s="162"/>
      <c r="L1827" s="162"/>
      <c r="M1827" s="162"/>
      <c r="N1827" s="161"/>
      <c r="O1827" s="161"/>
      <c r="P1827" s="161"/>
      <c r="Q1827" s="161"/>
      <c r="R1827" s="162"/>
      <c r="S1827" s="162"/>
      <c r="T1827" s="162"/>
      <c r="U1827" s="162"/>
      <c r="V1827" s="162"/>
      <c r="W1827" s="162"/>
      <c r="X1827" s="162"/>
      <c r="Y1827" s="162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3" x14ac:dyDescent="0.2">
      <c r="A1828" s="158"/>
      <c r="B1828" s="159"/>
      <c r="C1828" s="193" t="s">
        <v>328</v>
      </c>
      <c r="D1828" s="164"/>
      <c r="E1828" s="165">
        <v>1</v>
      </c>
      <c r="F1828" s="162"/>
      <c r="G1828" s="162"/>
      <c r="H1828" s="162"/>
      <c r="I1828" s="162"/>
      <c r="J1828" s="162"/>
      <c r="K1828" s="162"/>
      <c r="L1828" s="162"/>
      <c r="M1828" s="162"/>
      <c r="N1828" s="161"/>
      <c r="O1828" s="161"/>
      <c r="P1828" s="161"/>
      <c r="Q1828" s="161"/>
      <c r="R1828" s="162"/>
      <c r="S1828" s="162"/>
      <c r="T1828" s="162"/>
      <c r="U1828" s="162"/>
      <c r="V1828" s="162"/>
      <c r="W1828" s="162"/>
      <c r="X1828" s="162"/>
      <c r="Y1828" s="162"/>
      <c r="Z1828" s="151"/>
      <c r="AA1828" s="151"/>
      <c r="AB1828" s="151"/>
      <c r="AC1828" s="151"/>
      <c r="AD1828" s="151"/>
      <c r="AE1828" s="151"/>
      <c r="AF1828" s="151"/>
      <c r="AG1828" s="151" t="s">
        <v>327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ht="22.5" outlineLevel="1" x14ac:dyDescent="0.2">
      <c r="A1829" s="183">
        <v>235</v>
      </c>
      <c r="B1829" s="184" t="s">
        <v>2054</v>
      </c>
      <c r="C1829" s="192" t="s">
        <v>2055</v>
      </c>
      <c r="D1829" s="185" t="s">
        <v>318</v>
      </c>
      <c r="E1829" s="186">
        <v>20</v>
      </c>
      <c r="F1829" s="187"/>
      <c r="G1829" s="188">
        <f>ROUND(E1829*F1829,2)</f>
        <v>0</v>
      </c>
      <c r="H1829" s="187"/>
      <c r="I1829" s="188">
        <f>ROUND(E1829*H1829,2)</f>
        <v>0</v>
      </c>
      <c r="J1829" s="187"/>
      <c r="K1829" s="188">
        <f>ROUND(E1829*J1829,2)</f>
        <v>0</v>
      </c>
      <c r="L1829" s="188">
        <v>21</v>
      </c>
      <c r="M1829" s="188">
        <f>G1829*(1+L1829/100)</f>
        <v>0</v>
      </c>
      <c r="N1829" s="186">
        <v>0</v>
      </c>
      <c r="O1829" s="186">
        <f>ROUND(E1829*N1829,2)</f>
        <v>0</v>
      </c>
      <c r="P1829" s="186">
        <v>0</v>
      </c>
      <c r="Q1829" s="186">
        <f>ROUND(E1829*P1829,2)</f>
        <v>0</v>
      </c>
      <c r="R1829" s="188"/>
      <c r="S1829" s="188" t="s">
        <v>403</v>
      </c>
      <c r="T1829" s="189" t="s">
        <v>987</v>
      </c>
      <c r="U1829" s="162">
        <v>0</v>
      </c>
      <c r="V1829" s="162">
        <f>ROUND(E1829*U1829,2)</f>
        <v>0</v>
      </c>
      <c r="W1829" s="162"/>
      <c r="X1829" s="162" t="s">
        <v>321</v>
      </c>
      <c r="Y1829" s="162" t="s">
        <v>322</v>
      </c>
      <c r="Z1829" s="151"/>
      <c r="AA1829" s="151"/>
      <c r="AB1829" s="151"/>
      <c r="AC1829" s="151"/>
      <c r="AD1829" s="151"/>
      <c r="AE1829" s="151"/>
      <c r="AF1829" s="151"/>
      <c r="AG1829" s="151" t="s">
        <v>323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2" x14ac:dyDescent="0.2">
      <c r="A1830" s="158"/>
      <c r="B1830" s="159"/>
      <c r="C1830" s="280" t="s">
        <v>859</v>
      </c>
      <c r="D1830" s="281"/>
      <c r="E1830" s="281"/>
      <c r="F1830" s="281"/>
      <c r="G1830" s="281"/>
      <c r="H1830" s="162"/>
      <c r="I1830" s="162"/>
      <c r="J1830" s="162"/>
      <c r="K1830" s="162"/>
      <c r="L1830" s="162"/>
      <c r="M1830" s="162"/>
      <c r="N1830" s="161"/>
      <c r="O1830" s="161"/>
      <c r="P1830" s="161"/>
      <c r="Q1830" s="161"/>
      <c r="R1830" s="162"/>
      <c r="S1830" s="162"/>
      <c r="T1830" s="162"/>
      <c r="U1830" s="162"/>
      <c r="V1830" s="162"/>
      <c r="W1830" s="162"/>
      <c r="X1830" s="162"/>
      <c r="Y1830" s="162"/>
      <c r="Z1830" s="151"/>
      <c r="AA1830" s="151"/>
      <c r="AB1830" s="151"/>
      <c r="AC1830" s="151"/>
      <c r="AD1830" s="151"/>
      <c r="AE1830" s="151"/>
      <c r="AF1830" s="151"/>
      <c r="AG1830" s="151" t="s">
        <v>344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2" x14ac:dyDescent="0.2">
      <c r="A1831" s="158"/>
      <c r="B1831" s="159"/>
      <c r="C1831" s="193" t="s">
        <v>1848</v>
      </c>
      <c r="D1831" s="164"/>
      <c r="E1831" s="165"/>
      <c r="F1831" s="162"/>
      <c r="G1831" s="162"/>
      <c r="H1831" s="162"/>
      <c r="I1831" s="162"/>
      <c r="J1831" s="162"/>
      <c r="K1831" s="162"/>
      <c r="L1831" s="162"/>
      <c r="M1831" s="162"/>
      <c r="N1831" s="161"/>
      <c r="O1831" s="161"/>
      <c r="P1831" s="161"/>
      <c r="Q1831" s="161"/>
      <c r="R1831" s="162"/>
      <c r="S1831" s="162"/>
      <c r="T1831" s="162"/>
      <c r="U1831" s="162"/>
      <c r="V1831" s="162"/>
      <c r="W1831" s="162"/>
      <c r="X1831" s="162"/>
      <c r="Y1831" s="162"/>
      <c r="Z1831" s="151"/>
      <c r="AA1831" s="151"/>
      <c r="AB1831" s="151"/>
      <c r="AC1831" s="151"/>
      <c r="AD1831" s="151"/>
      <c r="AE1831" s="151"/>
      <c r="AF1831" s="151"/>
      <c r="AG1831" s="151" t="s">
        <v>327</v>
      </c>
      <c r="AH1831" s="151">
        <v>0</v>
      </c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193" t="s">
        <v>712</v>
      </c>
      <c r="D1832" s="164"/>
      <c r="E1832" s="165">
        <v>20</v>
      </c>
      <c r="F1832" s="162"/>
      <c r="G1832" s="162"/>
      <c r="H1832" s="162"/>
      <c r="I1832" s="162"/>
      <c r="J1832" s="162"/>
      <c r="K1832" s="162"/>
      <c r="L1832" s="162"/>
      <c r="M1832" s="162"/>
      <c r="N1832" s="161"/>
      <c r="O1832" s="161"/>
      <c r="P1832" s="161"/>
      <c r="Q1832" s="161"/>
      <c r="R1832" s="162"/>
      <c r="S1832" s="162"/>
      <c r="T1832" s="162"/>
      <c r="U1832" s="162"/>
      <c r="V1832" s="162"/>
      <c r="W1832" s="162"/>
      <c r="X1832" s="162"/>
      <c r="Y1832" s="162"/>
      <c r="Z1832" s="151"/>
      <c r="AA1832" s="151"/>
      <c r="AB1832" s="151"/>
      <c r="AC1832" s="151"/>
      <c r="AD1832" s="151"/>
      <c r="AE1832" s="151"/>
      <c r="AF1832" s="151"/>
      <c r="AG1832" s="151" t="s">
        <v>327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 x14ac:dyDescent="0.2">
      <c r="A1833" s="183">
        <v>236</v>
      </c>
      <c r="B1833" s="184" t="s">
        <v>2056</v>
      </c>
      <c r="C1833" s="192" t="s">
        <v>2057</v>
      </c>
      <c r="D1833" s="185" t="s">
        <v>318</v>
      </c>
      <c r="E1833" s="186">
        <v>1</v>
      </c>
      <c r="F1833" s="187"/>
      <c r="G1833" s="188">
        <f>ROUND(E1833*F1833,2)</f>
        <v>0</v>
      </c>
      <c r="H1833" s="187"/>
      <c r="I1833" s="188">
        <f>ROUND(E1833*H1833,2)</f>
        <v>0</v>
      </c>
      <c r="J1833" s="187"/>
      <c r="K1833" s="188">
        <f>ROUND(E1833*J1833,2)</f>
        <v>0</v>
      </c>
      <c r="L1833" s="188">
        <v>21</v>
      </c>
      <c r="M1833" s="188">
        <f>G1833*(1+L1833/100)</f>
        <v>0</v>
      </c>
      <c r="N1833" s="186">
        <v>0</v>
      </c>
      <c r="O1833" s="186">
        <f>ROUND(E1833*N1833,2)</f>
        <v>0</v>
      </c>
      <c r="P1833" s="186">
        <v>0</v>
      </c>
      <c r="Q1833" s="186">
        <f>ROUND(E1833*P1833,2)</f>
        <v>0</v>
      </c>
      <c r="R1833" s="188"/>
      <c r="S1833" s="188" t="s">
        <v>403</v>
      </c>
      <c r="T1833" s="189" t="s">
        <v>987</v>
      </c>
      <c r="U1833" s="162">
        <v>0</v>
      </c>
      <c r="V1833" s="162">
        <f>ROUND(E1833*U1833,2)</f>
        <v>0</v>
      </c>
      <c r="W1833" s="162"/>
      <c r="X1833" s="162" t="s">
        <v>321</v>
      </c>
      <c r="Y1833" s="162" t="s">
        <v>322</v>
      </c>
      <c r="Z1833" s="151"/>
      <c r="AA1833" s="151"/>
      <c r="AB1833" s="151"/>
      <c r="AC1833" s="151"/>
      <c r="AD1833" s="151"/>
      <c r="AE1833" s="151"/>
      <c r="AF1833" s="151"/>
      <c r="AG1833" s="151" t="s">
        <v>323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2" x14ac:dyDescent="0.2">
      <c r="A1834" s="158"/>
      <c r="B1834" s="159"/>
      <c r="C1834" s="280" t="s">
        <v>2058</v>
      </c>
      <c r="D1834" s="281"/>
      <c r="E1834" s="281"/>
      <c r="F1834" s="281"/>
      <c r="G1834" s="281"/>
      <c r="H1834" s="162"/>
      <c r="I1834" s="162"/>
      <c r="J1834" s="162"/>
      <c r="K1834" s="162"/>
      <c r="L1834" s="162"/>
      <c r="M1834" s="162"/>
      <c r="N1834" s="161"/>
      <c r="O1834" s="161"/>
      <c r="P1834" s="161"/>
      <c r="Q1834" s="161"/>
      <c r="R1834" s="162"/>
      <c r="S1834" s="162"/>
      <c r="T1834" s="162"/>
      <c r="U1834" s="162"/>
      <c r="V1834" s="162"/>
      <c r="W1834" s="162"/>
      <c r="X1834" s="162"/>
      <c r="Y1834" s="162"/>
      <c r="Z1834" s="151"/>
      <c r="AA1834" s="151"/>
      <c r="AB1834" s="151"/>
      <c r="AC1834" s="151"/>
      <c r="AD1834" s="151"/>
      <c r="AE1834" s="151"/>
      <c r="AF1834" s="151"/>
      <c r="AG1834" s="151" t="s">
        <v>344</v>
      </c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3" x14ac:dyDescent="0.2">
      <c r="A1835" s="158"/>
      <c r="B1835" s="159"/>
      <c r="C1835" s="282" t="s">
        <v>1854</v>
      </c>
      <c r="D1835" s="283"/>
      <c r="E1835" s="283"/>
      <c r="F1835" s="283"/>
      <c r="G1835" s="283"/>
      <c r="H1835" s="162"/>
      <c r="I1835" s="162"/>
      <c r="J1835" s="162"/>
      <c r="K1835" s="162"/>
      <c r="L1835" s="162"/>
      <c r="M1835" s="162"/>
      <c r="N1835" s="161"/>
      <c r="O1835" s="161"/>
      <c r="P1835" s="161"/>
      <c r="Q1835" s="161"/>
      <c r="R1835" s="162"/>
      <c r="S1835" s="162"/>
      <c r="T1835" s="162"/>
      <c r="U1835" s="162"/>
      <c r="V1835" s="162"/>
      <c r="W1835" s="162"/>
      <c r="X1835" s="162"/>
      <c r="Y1835" s="162"/>
      <c r="Z1835" s="151"/>
      <c r="AA1835" s="151"/>
      <c r="AB1835" s="151"/>
      <c r="AC1835" s="151"/>
      <c r="AD1835" s="151"/>
      <c r="AE1835" s="151"/>
      <c r="AF1835" s="151"/>
      <c r="AG1835" s="151" t="s">
        <v>344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3" x14ac:dyDescent="0.2">
      <c r="A1836" s="158"/>
      <c r="B1836" s="159"/>
      <c r="C1836" s="282" t="s">
        <v>1822</v>
      </c>
      <c r="D1836" s="283"/>
      <c r="E1836" s="283"/>
      <c r="F1836" s="283"/>
      <c r="G1836" s="283"/>
      <c r="H1836" s="162"/>
      <c r="I1836" s="162"/>
      <c r="J1836" s="162"/>
      <c r="K1836" s="162"/>
      <c r="L1836" s="162"/>
      <c r="M1836" s="162"/>
      <c r="N1836" s="161"/>
      <c r="O1836" s="161"/>
      <c r="P1836" s="161"/>
      <c r="Q1836" s="161"/>
      <c r="R1836" s="162"/>
      <c r="S1836" s="162"/>
      <c r="T1836" s="162"/>
      <c r="U1836" s="162"/>
      <c r="V1836" s="162"/>
      <c r="W1836" s="162"/>
      <c r="X1836" s="162"/>
      <c r="Y1836" s="162"/>
      <c r="Z1836" s="151"/>
      <c r="AA1836" s="151"/>
      <c r="AB1836" s="151"/>
      <c r="AC1836" s="151"/>
      <c r="AD1836" s="151"/>
      <c r="AE1836" s="151"/>
      <c r="AF1836" s="151"/>
      <c r="AG1836" s="151" t="s">
        <v>344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3" x14ac:dyDescent="0.2">
      <c r="A1837" s="158"/>
      <c r="B1837" s="159"/>
      <c r="C1837" s="282" t="s">
        <v>859</v>
      </c>
      <c r="D1837" s="283"/>
      <c r="E1837" s="283"/>
      <c r="F1837" s="283"/>
      <c r="G1837" s="283"/>
      <c r="H1837" s="162"/>
      <c r="I1837" s="162"/>
      <c r="J1837" s="162"/>
      <c r="K1837" s="162"/>
      <c r="L1837" s="162"/>
      <c r="M1837" s="162"/>
      <c r="N1837" s="161"/>
      <c r="O1837" s="161"/>
      <c r="P1837" s="161"/>
      <c r="Q1837" s="161"/>
      <c r="R1837" s="162"/>
      <c r="S1837" s="162"/>
      <c r="T1837" s="162"/>
      <c r="U1837" s="162"/>
      <c r="V1837" s="162"/>
      <c r="W1837" s="162"/>
      <c r="X1837" s="162"/>
      <c r="Y1837" s="162"/>
      <c r="Z1837" s="151"/>
      <c r="AA1837" s="151"/>
      <c r="AB1837" s="151"/>
      <c r="AC1837" s="151"/>
      <c r="AD1837" s="151"/>
      <c r="AE1837" s="151"/>
      <c r="AF1837" s="151"/>
      <c r="AG1837" s="151" t="s">
        <v>344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3" x14ac:dyDescent="0.2">
      <c r="A1838" s="158"/>
      <c r="B1838" s="159"/>
      <c r="C1838" s="282" t="s">
        <v>2059</v>
      </c>
      <c r="D1838" s="283"/>
      <c r="E1838" s="283"/>
      <c r="F1838" s="283"/>
      <c r="G1838" s="283"/>
      <c r="H1838" s="162"/>
      <c r="I1838" s="162"/>
      <c r="J1838" s="162"/>
      <c r="K1838" s="162"/>
      <c r="L1838" s="162"/>
      <c r="M1838" s="162"/>
      <c r="N1838" s="161"/>
      <c r="O1838" s="161"/>
      <c r="P1838" s="161"/>
      <c r="Q1838" s="161"/>
      <c r="R1838" s="162"/>
      <c r="S1838" s="162"/>
      <c r="T1838" s="162"/>
      <c r="U1838" s="162"/>
      <c r="V1838" s="162"/>
      <c r="W1838" s="162"/>
      <c r="X1838" s="162"/>
      <c r="Y1838" s="162"/>
      <c r="Z1838" s="151"/>
      <c r="AA1838" s="151"/>
      <c r="AB1838" s="151"/>
      <c r="AC1838" s="151"/>
      <c r="AD1838" s="151"/>
      <c r="AE1838" s="151"/>
      <c r="AF1838" s="151"/>
      <c r="AG1838" s="151" t="s">
        <v>344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2" x14ac:dyDescent="0.2">
      <c r="A1839" s="158"/>
      <c r="B1839" s="159"/>
      <c r="C1839" s="193" t="s">
        <v>1848</v>
      </c>
      <c r="D1839" s="164"/>
      <c r="E1839" s="165"/>
      <c r="F1839" s="162"/>
      <c r="G1839" s="162"/>
      <c r="H1839" s="162"/>
      <c r="I1839" s="162"/>
      <c r="J1839" s="162"/>
      <c r="K1839" s="162"/>
      <c r="L1839" s="162"/>
      <c r="M1839" s="162"/>
      <c r="N1839" s="161"/>
      <c r="O1839" s="161"/>
      <c r="P1839" s="161"/>
      <c r="Q1839" s="161"/>
      <c r="R1839" s="162"/>
      <c r="S1839" s="162"/>
      <c r="T1839" s="162"/>
      <c r="U1839" s="162"/>
      <c r="V1839" s="162"/>
      <c r="W1839" s="162"/>
      <c r="X1839" s="162"/>
      <c r="Y1839" s="162"/>
      <c r="Z1839" s="151"/>
      <c r="AA1839" s="151"/>
      <c r="AB1839" s="151"/>
      <c r="AC1839" s="151"/>
      <c r="AD1839" s="151"/>
      <c r="AE1839" s="151"/>
      <c r="AF1839" s="151"/>
      <c r="AG1839" s="151" t="s">
        <v>327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193" t="s">
        <v>328</v>
      </c>
      <c r="D1840" s="164"/>
      <c r="E1840" s="165">
        <v>1</v>
      </c>
      <c r="F1840" s="162"/>
      <c r="G1840" s="162"/>
      <c r="H1840" s="162"/>
      <c r="I1840" s="162"/>
      <c r="J1840" s="162"/>
      <c r="K1840" s="162"/>
      <c r="L1840" s="162"/>
      <c r="M1840" s="162"/>
      <c r="N1840" s="161"/>
      <c r="O1840" s="161"/>
      <c r="P1840" s="161"/>
      <c r="Q1840" s="161"/>
      <c r="R1840" s="162"/>
      <c r="S1840" s="162"/>
      <c r="T1840" s="162"/>
      <c r="U1840" s="162"/>
      <c r="V1840" s="162"/>
      <c r="W1840" s="162"/>
      <c r="X1840" s="162"/>
      <c r="Y1840" s="162"/>
      <c r="Z1840" s="151"/>
      <c r="AA1840" s="151"/>
      <c r="AB1840" s="151"/>
      <c r="AC1840" s="151"/>
      <c r="AD1840" s="151"/>
      <c r="AE1840" s="151"/>
      <c r="AF1840" s="151"/>
      <c r="AG1840" s="151" t="s">
        <v>327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 x14ac:dyDescent="0.2">
      <c r="A1841" s="183">
        <v>237</v>
      </c>
      <c r="B1841" s="184" t="s">
        <v>2060</v>
      </c>
      <c r="C1841" s="192" t="s">
        <v>2061</v>
      </c>
      <c r="D1841" s="185" t="s">
        <v>318</v>
      </c>
      <c r="E1841" s="186">
        <v>1</v>
      </c>
      <c r="F1841" s="187"/>
      <c r="G1841" s="188">
        <f>ROUND(E1841*F1841,2)</f>
        <v>0</v>
      </c>
      <c r="H1841" s="187"/>
      <c r="I1841" s="188">
        <f>ROUND(E1841*H1841,2)</f>
        <v>0</v>
      </c>
      <c r="J1841" s="187"/>
      <c r="K1841" s="188">
        <f>ROUND(E1841*J1841,2)</f>
        <v>0</v>
      </c>
      <c r="L1841" s="188">
        <v>21</v>
      </c>
      <c r="M1841" s="188">
        <f>G1841*(1+L1841/100)</f>
        <v>0</v>
      </c>
      <c r="N1841" s="186">
        <v>0</v>
      </c>
      <c r="O1841" s="186">
        <f>ROUND(E1841*N1841,2)</f>
        <v>0</v>
      </c>
      <c r="P1841" s="186">
        <v>0</v>
      </c>
      <c r="Q1841" s="186">
        <f>ROUND(E1841*P1841,2)</f>
        <v>0</v>
      </c>
      <c r="R1841" s="188"/>
      <c r="S1841" s="188" t="s">
        <v>403</v>
      </c>
      <c r="T1841" s="189" t="s">
        <v>987</v>
      </c>
      <c r="U1841" s="162">
        <v>0</v>
      </c>
      <c r="V1841" s="162">
        <f>ROUND(E1841*U1841,2)</f>
        <v>0</v>
      </c>
      <c r="W1841" s="162"/>
      <c r="X1841" s="162" t="s">
        <v>321</v>
      </c>
      <c r="Y1841" s="162" t="s">
        <v>322</v>
      </c>
      <c r="Z1841" s="151"/>
      <c r="AA1841" s="151"/>
      <c r="AB1841" s="151"/>
      <c r="AC1841" s="151"/>
      <c r="AD1841" s="151"/>
      <c r="AE1841" s="151"/>
      <c r="AF1841" s="151"/>
      <c r="AG1841" s="151" t="s">
        <v>323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2" x14ac:dyDescent="0.2">
      <c r="A1842" s="158"/>
      <c r="B1842" s="159"/>
      <c r="C1842" s="280" t="s">
        <v>2058</v>
      </c>
      <c r="D1842" s="281"/>
      <c r="E1842" s="281"/>
      <c r="F1842" s="281"/>
      <c r="G1842" s="281"/>
      <c r="H1842" s="162"/>
      <c r="I1842" s="162"/>
      <c r="J1842" s="162"/>
      <c r="K1842" s="162"/>
      <c r="L1842" s="162"/>
      <c r="M1842" s="162"/>
      <c r="N1842" s="161"/>
      <c r="O1842" s="161"/>
      <c r="P1842" s="161"/>
      <c r="Q1842" s="161"/>
      <c r="R1842" s="162"/>
      <c r="S1842" s="162"/>
      <c r="T1842" s="162"/>
      <c r="U1842" s="162"/>
      <c r="V1842" s="162"/>
      <c r="W1842" s="162"/>
      <c r="X1842" s="162"/>
      <c r="Y1842" s="162"/>
      <c r="Z1842" s="151"/>
      <c r="AA1842" s="151"/>
      <c r="AB1842" s="151"/>
      <c r="AC1842" s="151"/>
      <c r="AD1842" s="151"/>
      <c r="AE1842" s="151"/>
      <c r="AF1842" s="151"/>
      <c r="AG1842" s="151" t="s">
        <v>344</v>
      </c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3" x14ac:dyDescent="0.2">
      <c r="A1843" s="158"/>
      <c r="B1843" s="159"/>
      <c r="C1843" s="282" t="s">
        <v>1854</v>
      </c>
      <c r="D1843" s="283"/>
      <c r="E1843" s="283"/>
      <c r="F1843" s="283"/>
      <c r="G1843" s="283"/>
      <c r="H1843" s="162"/>
      <c r="I1843" s="162"/>
      <c r="J1843" s="162"/>
      <c r="K1843" s="162"/>
      <c r="L1843" s="162"/>
      <c r="M1843" s="162"/>
      <c r="N1843" s="161"/>
      <c r="O1843" s="161"/>
      <c r="P1843" s="161"/>
      <c r="Q1843" s="161"/>
      <c r="R1843" s="162"/>
      <c r="S1843" s="162"/>
      <c r="T1843" s="162"/>
      <c r="U1843" s="162"/>
      <c r="V1843" s="162"/>
      <c r="W1843" s="162"/>
      <c r="X1843" s="162"/>
      <c r="Y1843" s="162"/>
      <c r="Z1843" s="151"/>
      <c r="AA1843" s="151"/>
      <c r="AB1843" s="151"/>
      <c r="AC1843" s="151"/>
      <c r="AD1843" s="151"/>
      <c r="AE1843" s="151"/>
      <c r="AF1843" s="151"/>
      <c r="AG1843" s="151" t="s">
        <v>344</v>
      </c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3" x14ac:dyDescent="0.2">
      <c r="A1844" s="158"/>
      <c r="B1844" s="159"/>
      <c r="C1844" s="282" t="s">
        <v>1822</v>
      </c>
      <c r="D1844" s="283"/>
      <c r="E1844" s="283"/>
      <c r="F1844" s="283"/>
      <c r="G1844" s="283"/>
      <c r="H1844" s="162"/>
      <c r="I1844" s="162"/>
      <c r="J1844" s="162"/>
      <c r="K1844" s="162"/>
      <c r="L1844" s="162"/>
      <c r="M1844" s="162"/>
      <c r="N1844" s="161"/>
      <c r="O1844" s="161"/>
      <c r="P1844" s="161"/>
      <c r="Q1844" s="161"/>
      <c r="R1844" s="162"/>
      <c r="S1844" s="162"/>
      <c r="T1844" s="162"/>
      <c r="U1844" s="162"/>
      <c r="V1844" s="162"/>
      <c r="W1844" s="162"/>
      <c r="X1844" s="162"/>
      <c r="Y1844" s="162"/>
      <c r="Z1844" s="151"/>
      <c r="AA1844" s="151"/>
      <c r="AB1844" s="151"/>
      <c r="AC1844" s="151"/>
      <c r="AD1844" s="151"/>
      <c r="AE1844" s="151"/>
      <c r="AF1844" s="151"/>
      <c r="AG1844" s="151" t="s">
        <v>344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3" x14ac:dyDescent="0.2">
      <c r="A1845" s="158"/>
      <c r="B1845" s="159"/>
      <c r="C1845" s="282" t="s">
        <v>859</v>
      </c>
      <c r="D1845" s="283"/>
      <c r="E1845" s="283"/>
      <c r="F1845" s="283"/>
      <c r="G1845" s="283"/>
      <c r="H1845" s="162"/>
      <c r="I1845" s="162"/>
      <c r="J1845" s="162"/>
      <c r="K1845" s="162"/>
      <c r="L1845" s="162"/>
      <c r="M1845" s="162"/>
      <c r="N1845" s="161"/>
      <c r="O1845" s="161"/>
      <c r="P1845" s="161"/>
      <c r="Q1845" s="161"/>
      <c r="R1845" s="162"/>
      <c r="S1845" s="162"/>
      <c r="T1845" s="162"/>
      <c r="U1845" s="162"/>
      <c r="V1845" s="162"/>
      <c r="W1845" s="162"/>
      <c r="X1845" s="162"/>
      <c r="Y1845" s="162"/>
      <c r="Z1845" s="151"/>
      <c r="AA1845" s="151"/>
      <c r="AB1845" s="151"/>
      <c r="AC1845" s="151"/>
      <c r="AD1845" s="151"/>
      <c r="AE1845" s="151"/>
      <c r="AF1845" s="151"/>
      <c r="AG1845" s="151" t="s">
        <v>344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3" x14ac:dyDescent="0.2">
      <c r="A1846" s="158"/>
      <c r="B1846" s="159"/>
      <c r="C1846" s="282" t="s">
        <v>2062</v>
      </c>
      <c r="D1846" s="283"/>
      <c r="E1846" s="283"/>
      <c r="F1846" s="283"/>
      <c r="G1846" s="283"/>
      <c r="H1846" s="162"/>
      <c r="I1846" s="162"/>
      <c r="J1846" s="162"/>
      <c r="K1846" s="162"/>
      <c r="L1846" s="162"/>
      <c r="M1846" s="162"/>
      <c r="N1846" s="161"/>
      <c r="O1846" s="161"/>
      <c r="P1846" s="161"/>
      <c r="Q1846" s="161"/>
      <c r="R1846" s="162"/>
      <c r="S1846" s="162"/>
      <c r="T1846" s="162"/>
      <c r="U1846" s="162"/>
      <c r="V1846" s="162"/>
      <c r="W1846" s="162"/>
      <c r="X1846" s="162"/>
      <c r="Y1846" s="162"/>
      <c r="Z1846" s="151"/>
      <c r="AA1846" s="151"/>
      <c r="AB1846" s="151"/>
      <c r="AC1846" s="151"/>
      <c r="AD1846" s="151"/>
      <c r="AE1846" s="151"/>
      <c r="AF1846" s="151"/>
      <c r="AG1846" s="151" t="s">
        <v>344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2" x14ac:dyDescent="0.2">
      <c r="A1847" s="158"/>
      <c r="B1847" s="159"/>
      <c r="C1847" s="193" t="s">
        <v>1848</v>
      </c>
      <c r="D1847" s="164"/>
      <c r="E1847" s="165"/>
      <c r="F1847" s="162"/>
      <c r="G1847" s="162"/>
      <c r="H1847" s="162"/>
      <c r="I1847" s="162"/>
      <c r="J1847" s="162"/>
      <c r="K1847" s="162"/>
      <c r="L1847" s="162"/>
      <c r="M1847" s="162"/>
      <c r="N1847" s="161"/>
      <c r="O1847" s="161"/>
      <c r="P1847" s="161"/>
      <c r="Q1847" s="161"/>
      <c r="R1847" s="162"/>
      <c r="S1847" s="162"/>
      <c r="T1847" s="162"/>
      <c r="U1847" s="162"/>
      <c r="V1847" s="162"/>
      <c r="W1847" s="162"/>
      <c r="X1847" s="162"/>
      <c r="Y1847" s="162"/>
      <c r="Z1847" s="151"/>
      <c r="AA1847" s="151"/>
      <c r="AB1847" s="151"/>
      <c r="AC1847" s="151"/>
      <c r="AD1847" s="151"/>
      <c r="AE1847" s="151"/>
      <c r="AF1847" s="151"/>
      <c r="AG1847" s="151" t="s">
        <v>327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193" t="s">
        <v>328</v>
      </c>
      <c r="D1848" s="164"/>
      <c r="E1848" s="165">
        <v>1</v>
      </c>
      <c r="F1848" s="162"/>
      <c r="G1848" s="162"/>
      <c r="H1848" s="162"/>
      <c r="I1848" s="162"/>
      <c r="J1848" s="162"/>
      <c r="K1848" s="162"/>
      <c r="L1848" s="162"/>
      <c r="M1848" s="162"/>
      <c r="N1848" s="161"/>
      <c r="O1848" s="161"/>
      <c r="P1848" s="161"/>
      <c r="Q1848" s="161"/>
      <c r="R1848" s="162"/>
      <c r="S1848" s="162"/>
      <c r="T1848" s="162"/>
      <c r="U1848" s="162"/>
      <c r="V1848" s="162"/>
      <c r="W1848" s="162"/>
      <c r="X1848" s="162"/>
      <c r="Y1848" s="162"/>
      <c r="Z1848" s="151"/>
      <c r="AA1848" s="151"/>
      <c r="AB1848" s="151"/>
      <c r="AC1848" s="151"/>
      <c r="AD1848" s="151"/>
      <c r="AE1848" s="151"/>
      <c r="AF1848" s="151"/>
      <c r="AG1848" s="151" t="s">
        <v>327</v>
      </c>
      <c r="AH1848" s="151">
        <v>0</v>
      </c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 x14ac:dyDescent="0.2">
      <c r="A1849" s="183">
        <v>238</v>
      </c>
      <c r="B1849" s="184" t="s">
        <v>2063</v>
      </c>
      <c r="C1849" s="192" t="s">
        <v>2064</v>
      </c>
      <c r="D1849" s="185" t="s">
        <v>318</v>
      </c>
      <c r="E1849" s="186">
        <v>1</v>
      </c>
      <c r="F1849" s="187"/>
      <c r="G1849" s="188">
        <f>ROUND(E1849*F1849,2)</f>
        <v>0</v>
      </c>
      <c r="H1849" s="187"/>
      <c r="I1849" s="188">
        <f>ROUND(E1849*H1849,2)</f>
        <v>0</v>
      </c>
      <c r="J1849" s="187"/>
      <c r="K1849" s="188">
        <f>ROUND(E1849*J1849,2)</f>
        <v>0</v>
      </c>
      <c r="L1849" s="188">
        <v>21</v>
      </c>
      <c r="M1849" s="188">
        <f>G1849*(1+L1849/100)</f>
        <v>0</v>
      </c>
      <c r="N1849" s="186">
        <v>0</v>
      </c>
      <c r="O1849" s="186">
        <f>ROUND(E1849*N1849,2)</f>
        <v>0</v>
      </c>
      <c r="P1849" s="186">
        <v>0</v>
      </c>
      <c r="Q1849" s="186">
        <f>ROUND(E1849*P1849,2)</f>
        <v>0</v>
      </c>
      <c r="R1849" s="188"/>
      <c r="S1849" s="188" t="s">
        <v>403</v>
      </c>
      <c r="T1849" s="189" t="s">
        <v>987</v>
      </c>
      <c r="U1849" s="162">
        <v>0</v>
      </c>
      <c r="V1849" s="162">
        <f>ROUND(E1849*U1849,2)</f>
        <v>0</v>
      </c>
      <c r="W1849" s="162"/>
      <c r="X1849" s="162" t="s">
        <v>321</v>
      </c>
      <c r="Y1849" s="162" t="s">
        <v>322</v>
      </c>
      <c r="Z1849" s="151"/>
      <c r="AA1849" s="151"/>
      <c r="AB1849" s="151"/>
      <c r="AC1849" s="151"/>
      <c r="AD1849" s="151"/>
      <c r="AE1849" s="151"/>
      <c r="AF1849" s="151"/>
      <c r="AG1849" s="151" t="s">
        <v>323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2" x14ac:dyDescent="0.2">
      <c r="A1850" s="158"/>
      <c r="B1850" s="159"/>
      <c r="C1850" s="280" t="s">
        <v>2065</v>
      </c>
      <c r="D1850" s="281"/>
      <c r="E1850" s="281"/>
      <c r="F1850" s="281"/>
      <c r="G1850" s="281"/>
      <c r="H1850" s="162"/>
      <c r="I1850" s="162"/>
      <c r="J1850" s="162"/>
      <c r="K1850" s="162"/>
      <c r="L1850" s="162"/>
      <c r="M1850" s="162"/>
      <c r="N1850" s="161"/>
      <c r="O1850" s="161"/>
      <c r="P1850" s="161"/>
      <c r="Q1850" s="161"/>
      <c r="R1850" s="162"/>
      <c r="S1850" s="162"/>
      <c r="T1850" s="162"/>
      <c r="U1850" s="162"/>
      <c r="V1850" s="162"/>
      <c r="W1850" s="162"/>
      <c r="X1850" s="162"/>
      <c r="Y1850" s="162"/>
      <c r="Z1850" s="151"/>
      <c r="AA1850" s="151"/>
      <c r="AB1850" s="151"/>
      <c r="AC1850" s="151"/>
      <c r="AD1850" s="151"/>
      <c r="AE1850" s="151"/>
      <c r="AF1850" s="151"/>
      <c r="AG1850" s="151" t="s">
        <v>344</v>
      </c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3" x14ac:dyDescent="0.2">
      <c r="A1851" s="158"/>
      <c r="B1851" s="159"/>
      <c r="C1851" s="282" t="s">
        <v>1822</v>
      </c>
      <c r="D1851" s="283"/>
      <c r="E1851" s="283"/>
      <c r="F1851" s="283"/>
      <c r="G1851" s="283"/>
      <c r="H1851" s="162"/>
      <c r="I1851" s="162"/>
      <c r="J1851" s="162"/>
      <c r="K1851" s="162"/>
      <c r="L1851" s="162"/>
      <c r="M1851" s="162"/>
      <c r="N1851" s="161"/>
      <c r="O1851" s="161"/>
      <c r="P1851" s="161"/>
      <c r="Q1851" s="161"/>
      <c r="R1851" s="162"/>
      <c r="S1851" s="162"/>
      <c r="T1851" s="162"/>
      <c r="U1851" s="162"/>
      <c r="V1851" s="162"/>
      <c r="W1851" s="162"/>
      <c r="X1851" s="162"/>
      <c r="Y1851" s="162"/>
      <c r="Z1851" s="151"/>
      <c r="AA1851" s="151"/>
      <c r="AB1851" s="151"/>
      <c r="AC1851" s="151"/>
      <c r="AD1851" s="151"/>
      <c r="AE1851" s="151"/>
      <c r="AF1851" s="151"/>
      <c r="AG1851" s="151" t="s">
        <v>344</v>
      </c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3" x14ac:dyDescent="0.2">
      <c r="A1852" s="158"/>
      <c r="B1852" s="159"/>
      <c r="C1852" s="282" t="s">
        <v>1810</v>
      </c>
      <c r="D1852" s="283"/>
      <c r="E1852" s="283"/>
      <c r="F1852" s="283"/>
      <c r="G1852" s="283"/>
      <c r="H1852" s="162"/>
      <c r="I1852" s="162"/>
      <c r="J1852" s="162"/>
      <c r="K1852" s="162"/>
      <c r="L1852" s="162"/>
      <c r="M1852" s="162"/>
      <c r="N1852" s="161"/>
      <c r="O1852" s="161"/>
      <c r="P1852" s="161"/>
      <c r="Q1852" s="161"/>
      <c r="R1852" s="162"/>
      <c r="S1852" s="162"/>
      <c r="T1852" s="162"/>
      <c r="U1852" s="162"/>
      <c r="V1852" s="162"/>
      <c r="W1852" s="162"/>
      <c r="X1852" s="162"/>
      <c r="Y1852" s="162"/>
      <c r="Z1852" s="151"/>
      <c r="AA1852" s="151"/>
      <c r="AB1852" s="151"/>
      <c r="AC1852" s="151"/>
      <c r="AD1852" s="151"/>
      <c r="AE1852" s="151"/>
      <c r="AF1852" s="151"/>
      <c r="AG1852" s="151" t="s">
        <v>344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3" x14ac:dyDescent="0.2">
      <c r="A1853" s="158"/>
      <c r="B1853" s="159"/>
      <c r="C1853" s="282" t="s">
        <v>2066</v>
      </c>
      <c r="D1853" s="283"/>
      <c r="E1853" s="283"/>
      <c r="F1853" s="283"/>
      <c r="G1853" s="283"/>
      <c r="H1853" s="162"/>
      <c r="I1853" s="162"/>
      <c r="J1853" s="162"/>
      <c r="K1853" s="162"/>
      <c r="L1853" s="162"/>
      <c r="M1853" s="162"/>
      <c r="N1853" s="161"/>
      <c r="O1853" s="161"/>
      <c r="P1853" s="161"/>
      <c r="Q1853" s="161"/>
      <c r="R1853" s="162"/>
      <c r="S1853" s="162"/>
      <c r="T1853" s="162"/>
      <c r="U1853" s="162"/>
      <c r="V1853" s="162"/>
      <c r="W1853" s="162"/>
      <c r="X1853" s="162"/>
      <c r="Y1853" s="162"/>
      <c r="Z1853" s="151"/>
      <c r="AA1853" s="151"/>
      <c r="AB1853" s="151"/>
      <c r="AC1853" s="151"/>
      <c r="AD1853" s="151"/>
      <c r="AE1853" s="151"/>
      <c r="AF1853" s="151"/>
      <c r="AG1853" s="151" t="s">
        <v>344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3" x14ac:dyDescent="0.2">
      <c r="A1854" s="158"/>
      <c r="B1854" s="159"/>
      <c r="C1854" s="282" t="s">
        <v>859</v>
      </c>
      <c r="D1854" s="283"/>
      <c r="E1854" s="283"/>
      <c r="F1854" s="283"/>
      <c r="G1854" s="283"/>
      <c r="H1854" s="162"/>
      <c r="I1854" s="162"/>
      <c r="J1854" s="162"/>
      <c r="K1854" s="162"/>
      <c r="L1854" s="162"/>
      <c r="M1854" s="162"/>
      <c r="N1854" s="161"/>
      <c r="O1854" s="161"/>
      <c r="P1854" s="161"/>
      <c r="Q1854" s="161"/>
      <c r="R1854" s="162"/>
      <c r="S1854" s="162"/>
      <c r="T1854" s="162"/>
      <c r="U1854" s="162"/>
      <c r="V1854" s="162"/>
      <c r="W1854" s="162"/>
      <c r="X1854" s="162"/>
      <c r="Y1854" s="162"/>
      <c r="Z1854" s="151"/>
      <c r="AA1854" s="151"/>
      <c r="AB1854" s="151"/>
      <c r="AC1854" s="151"/>
      <c r="AD1854" s="151"/>
      <c r="AE1854" s="151"/>
      <c r="AF1854" s="151"/>
      <c r="AG1854" s="151" t="s">
        <v>344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2" x14ac:dyDescent="0.2">
      <c r="A1855" s="158"/>
      <c r="B1855" s="159"/>
      <c r="C1855" s="193" t="s">
        <v>1848</v>
      </c>
      <c r="D1855" s="164"/>
      <c r="E1855" s="165"/>
      <c r="F1855" s="162"/>
      <c r="G1855" s="162"/>
      <c r="H1855" s="162"/>
      <c r="I1855" s="162"/>
      <c r="J1855" s="162"/>
      <c r="K1855" s="162"/>
      <c r="L1855" s="162"/>
      <c r="M1855" s="162"/>
      <c r="N1855" s="161"/>
      <c r="O1855" s="161"/>
      <c r="P1855" s="161"/>
      <c r="Q1855" s="161"/>
      <c r="R1855" s="162"/>
      <c r="S1855" s="162"/>
      <c r="T1855" s="162"/>
      <c r="U1855" s="162"/>
      <c r="V1855" s="162"/>
      <c r="W1855" s="162"/>
      <c r="X1855" s="162"/>
      <c r="Y1855" s="162"/>
      <c r="Z1855" s="151"/>
      <c r="AA1855" s="151"/>
      <c r="AB1855" s="151"/>
      <c r="AC1855" s="151"/>
      <c r="AD1855" s="151"/>
      <c r="AE1855" s="151"/>
      <c r="AF1855" s="151"/>
      <c r="AG1855" s="151" t="s">
        <v>327</v>
      </c>
      <c r="AH1855" s="151">
        <v>0</v>
      </c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193" t="s">
        <v>328</v>
      </c>
      <c r="D1856" s="164"/>
      <c r="E1856" s="165">
        <v>1</v>
      </c>
      <c r="F1856" s="162"/>
      <c r="G1856" s="162"/>
      <c r="H1856" s="162"/>
      <c r="I1856" s="162"/>
      <c r="J1856" s="162"/>
      <c r="K1856" s="162"/>
      <c r="L1856" s="162"/>
      <c r="M1856" s="162"/>
      <c r="N1856" s="161"/>
      <c r="O1856" s="161"/>
      <c r="P1856" s="161"/>
      <c r="Q1856" s="161"/>
      <c r="R1856" s="162"/>
      <c r="S1856" s="162"/>
      <c r="T1856" s="162"/>
      <c r="U1856" s="162"/>
      <c r="V1856" s="162"/>
      <c r="W1856" s="162"/>
      <c r="X1856" s="162"/>
      <c r="Y1856" s="162"/>
      <c r="Z1856" s="151"/>
      <c r="AA1856" s="151"/>
      <c r="AB1856" s="151"/>
      <c r="AC1856" s="151"/>
      <c r="AD1856" s="151"/>
      <c r="AE1856" s="151"/>
      <c r="AF1856" s="151"/>
      <c r="AG1856" s="151" t="s">
        <v>327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 x14ac:dyDescent="0.2">
      <c r="A1857" s="183">
        <v>239</v>
      </c>
      <c r="B1857" s="184" t="s">
        <v>2067</v>
      </c>
      <c r="C1857" s="192" t="s">
        <v>2068</v>
      </c>
      <c r="D1857" s="185" t="s">
        <v>318</v>
      </c>
      <c r="E1857" s="186">
        <v>1</v>
      </c>
      <c r="F1857" s="187"/>
      <c r="G1857" s="188">
        <f>ROUND(E1857*F1857,2)</f>
        <v>0</v>
      </c>
      <c r="H1857" s="187"/>
      <c r="I1857" s="188">
        <f>ROUND(E1857*H1857,2)</f>
        <v>0</v>
      </c>
      <c r="J1857" s="187"/>
      <c r="K1857" s="188">
        <f>ROUND(E1857*J1857,2)</f>
        <v>0</v>
      </c>
      <c r="L1857" s="188">
        <v>21</v>
      </c>
      <c r="M1857" s="188">
        <f>G1857*(1+L1857/100)</f>
        <v>0</v>
      </c>
      <c r="N1857" s="186">
        <v>0</v>
      </c>
      <c r="O1857" s="186">
        <f>ROUND(E1857*N1857,2)</f>
        <v>0</v>
      </c>
      <c r="P1857" s="186">
        <v>0</v>
      </c>
      <c r="Q1857" s="186">
        <f>ROUND(E1857*P1857,2)</f>
        <v>0</v>
      </c>
      <c r="R1857" s="188"/>
      <c r="S1857" s="188" t="s">
        <v>403</v>
      </c>
      <c r="T1857" s="189" t="s">
        <v>987</v>
      </c>
      <c r="U1857" s="162">
        <v>0</v>
      </c>
      <c r="V1857" s="162">
        <f>ROUND(E1857*U1857,2)</f>
        <v>0</v>
      </c>
      <c r="W1857" s="162"/>
      <c r="X1857" s="162" t="s">
        <v>321</v>
      </c>
      <c r="Y1857" s="162" t="s">
        <v>322</v>
      </c>
      <c r="Z1857" s="151"/>
      <c r="AA1857" s="151"/>
      <c r="AB1857" s="151"/>
      <c r="AC1857" s="151"/>
      <c r="AD1857" s="151"/>
      <c r="AE1857" s="151"/>
      <c r="AF1857" s="151"/>
      <c r="AG1857" s="151" t="s">
        <v>323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2" x14ac:dyDescent="0.2">
      <c r="A1858" s="158"/>
      <c r="B1858" s="159"/>
      <c r="C1858" s="280" t="s">
        <v>2069</v>
      </c>
      <c r="D1858" s="281"/>
      <c r="E1858" s="281"/>
      <c r="F1858" s="281"/>
      <c r="G1858" s="281"/>
      <c r="H1858" s="162"/>
      <c r="I1858" s="162"/>
      <c r="J1858" s="162"/>
      <c r="K1858" s="162"/>
      <c r="L1858" s="162"/>
      <c r="M1858" s="162"/>
      <c r="N1858" s="161"/>
      <c r="O1858" s="161"/>
      <c r="P1858" s="161"/>
      <c r="Q1858" s="161"/>
      <c r="R1858" s="162"/>
      <c r="S1858" s="162"/>
      <c r="T1858" s="162"/>
      <c r="U1858" s="162"/>
      <c r="V1858" s="162"/>
      <c r="W1858" s="162"/>
      <c r="X1858" s="162"/>
      <c r="Y1858" s="162"/>
      <c r="Z1858" s="151"/>
      <c r="AA1858" s="151"/>
      <c r="AB1858" s="151"/>
      <c r="AC1858" s="151"/>
      <c r="AD1858" s="151"/>
      <c r="AE1858" s="151"/>
      <c r="AF1858" s="151"/>
      <c r="AG1858" s="151" t="s">
        <v>344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3" x14ac:dyDescent="0.2">
      <c r="A1859" s="158"/>
      <c r="B1859" s="159"/>
      <c r="C1859" s="282" t="s">
        <v>1822</v>
      </c>
      <c r="D1859" s="283"/>
      <c r="E1859" s="283"/>
      <c r="F1859" s="283"/>
      <c r="G1859" s="283"/>
      <c r="H1859" s="162"/>
      <c r="I1859" s="162"/>
      <c r="J1859" s="162"/>
      <c r="K1859" s="162"/>
      <c r="L1859" s="162"/>
      <c r="M1859" s="162"/>
      <c r="N1859" s="161"/>
      <c r="O1859" s="161"/>
      <c r="P1859" s="161"/>
      <c r="Q1859" s="161"/>
      <c r="R1859" s="162"/>
      <c r="S1859" s="162"/>
      <c r="T1859" s="162"/>
      <c r="U1859" s="162"/>
      <c r="V1859" s="162"/>
      <c r="W1859" s="162"/>
      <c r="X1859" s="162"/>
      <c r="Y1859" s="162"/>
      <c r="Z1859" s="151"/>
      <c r="AA1859" s="151"/>
      <c r="AB1859" s="151"/>
      <c r="AC1859" s="151"/>
      <c r="AD1859" s="151"/>
      <c r="AE1859" s="151"/>
      <c r="AF1859" s="151"/>
      <c r="AG1859" s="151" t="s">
        <v>344</v>
      </c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3" x14ac:dyDescent="0.2">
      <c r="A1860" s="158"/>
      <c r="B1860" s="159"/>
      <c r="C1860" s="282" t="s">
        <v>1810</v>
      </c>
      <c r="D1860" s="283"/>
      <c r="E1860" s="283"/>
      <c r="F1860" s="283"/>
      <c r="G1860" s="283"/>
      <c r="H1860" s="162"/>
      <c r="I1860" s="162"/>
      <c r="J1860" s="162"/>
      <c r="K1860" s="162"/>
      <c r="L1860" s="162"/>
      <c r="M1860" s="162"/>
      <c r="N1860" s="161"/>
      <c r="O1860" s="161"/>
      <c r="P1860" s="161"/>
      <c r="Q1860" s="161"/>
      <c r="R1860" s="162"/>
      <c r="S1860" s="162"/>
      <c r="T1860" s="162"/>
      <c r="U1860" s="162"/>
      <c r="V1860" s="162"/>
      <c r="W1860" s="162"/>
      <c r="X1860" s="162"/>
      <c r="Y1860" s="162"/>
      <c r="Z1860" s="151"/>
      <c r="AA1860" s="151"/>
      <c r="AB1860" s="151"/>
      <c r="AC1860" s="151"/>
      <c r="AD1860" s="151"/>
      <c r="AE1860" s="151"/>
      <c r="AF1860" s="151"/>
      <c r="AG1860" s="151" t="s">
        <v>344</v>
      </c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3" x14ac:dyDescent="0.2">
      <c r="A1861" s="158"/>
      <c r="B1861" s="159"/>
      <c r="C1861" s="282" t="s">
        <v>2066</v>
      </c>
      <c r="D1861" s="283"/>
      <c r="E1861" s="283"/>
      <c r="F1861" s="283"/>
      <c r="G1861" s="283"/>
      <c r="H1861" s="162"/>
      <c r="I1861" s="162"/>
      <c r="J1861" s="162"/>
      <c r="K1861" s="162"/>
      <c r="L1861" s="162"/>
      <c r="M1861" s="162"/>
      <c r="N1861" s="161"/>
      <c r="O1861" s="161"/>
      <c r="P1861" s="161"/>
      <c r="Q1861" s="161"/>
      <c r="R1861" s="162"/>
      <c r="S1861" s="162"/>
      <c r="T1861" s="162"/>
      <c r="U1861" s="162"/>
      <c r="V1861" s="162"/>
      <c r="W1861" s="162"/>
      <c r="X1861" s="162"/>
      <c r="Y1861" s="162"/>
      <c r="Z1861" s="151"/>
      <c r="AA1861" s="151"/>
      <c r="AB1861" s="151"/>
      <c r="AC1861" s="151"/>
      <c r="AD1861" s="151"/>
      <c r="AE1861" s="151"/>
      <c r="AF1861" s="151"/>
      <c r="AG1861" s="151" t="s">
        <v>344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3" x14ac:dyDescent="0.2">
      <c r="A1862" s="158"/>
      <c r="B1862" s="159"/>
      <c r="C1862" s="282" t="s">
        <v>859</v>
      </c>
      <c r="D1862" s="283"/>
      <c r="E1862" s="283"/>
      <c r="F1862" s="283"/>
      <c r="G1862" s="283"/>
      <c r="H1862" s="162"/>
      <c r="I1862" s="162"/>
      <c r="J1862" s="162"/>
      <c r="K1862" s="162"/>
      <c r="L1862" s="162"/>
      <c r="M1862" s="162"/>
      <c r="N1862" s="161"/>
      <c r="O1862" s="161"/>
      <c r="P1862" s="161"/>
      <c r="Q1862" s="161"/>
      <c r="R1862" s="162"/>
      <c r="S1862" s="162"/>
      <c r="T1862" s="162"/>
      <c r="U1862" s="162"/>
      <c r="V1862" s="162"/>
      <c r="W1862" s="162"/>
      <c r="X1862" s="162"/>
      <c r="Y1862" s="162"/>
      <c r="Z1862" s="151"/>
      <c r="AA1862" s="151"/>
      <c r="AB1862" s="151"/>
      <c r="AC1862" s="151"/>
      <c r="AD1862" s="151"/>
      <c r="AE1862" s="151"/>
      <c r="AF1862" s="151"/>
      <c r="AG1862" s="151" t="s">
        <v>344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3" x14ac:dyDescent="0.2">
      <c r="A1863" s="158"/>
      <c r="B1863" s="159"/>
      <c r="C1863" s="282" t="s">
        <v>2070</v>
      </c>
      <c r="D1863" s="283"/>
      <c r="E1863" s="283"/>
      <c r="F1863" s="283"/>
      <c r="G1863" s="283"/>
      <c r="H1863" s="162"/>
      <c r="I1863" s="162"/>
      <c r="J1863" s="162"/>
      <c r="K1863" s="162"/>
      <c r="L1863" s="162"/>
      <c r="M1863" s="162"/>
      <c r="N1863" s="161"/>
      <c r="O1863" s="161"/>
      <c r="P1863" s="161"/>
      <c r="Q1863" s="161"/>
      <c r="R1863" s="162"/>
      <c r="S1863" s="162"/>
      <c r="T1863" s="162"/>
      <c r="U1863" s="162"/>
      <c r="V1863" s="162"/>
      <c r="W1863" s="162"/>
      <c r="X1863" s="162"/>
      <c r="Y1863" s="162"/>
      <c r="Z1863" s="151"/>
      <c r="AA1863" s="151"/>
      <c r="AB1863" s="151"/>
      <c r="AC1863" s="151"/>
      <c r="AD1863" s="151"/>
      <c r="AE1863" s="151"/>
      <c r="AF1863" s="151"/>
      <c r="AG1863" s="151" t="s">
        <v>344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2" x14ac:dyDescent="0.2">
      <c r="A1864" s="158"/>
      <c r="B1864" s="159"/>
      <c r="C1864" s="193" t="s">
        <v>1848</v>
      </c>
      <c r="D1864" s="164"/>
      <c r="E1864" s="165"/>
      <c r="F1864" s="162"/>
      <c r="G1864" s="162"/>
      <c r="H1864" s="162"/>
      <c r="I1864" s="162"/>
      <c r="J1864" s="162"/>
      <c r="K1864" s="162"/>
      <c r="L1864" s="162"/>
      <c r="M1864" s="162"/>
      <c r="N1864" s="161"/>
      <c r="O1864" s="161"/>
      <c r="P1864" s="161"/>
      <c r="Q1864" s="161"/>
      <c r="R1864" s="162"/>
      <c r="S1864" s="162"/>
      <c r="T1864" s="162"/>
      <c r="U1864" s="162"/>
      <c r="V1864" s="162"/>
      <c r="W1864" s="162"/>
      <c r="X1864" s="162"/>
      <c r="Y1864" s="162"/>
      <c r="Z1864" s="151"/>
      <c r="AA1864" s="151"/>
      <c r="AB1864" s="151"/>
      <c r="AC1864" s="151"/>
      <c r="AD1864" s="151"/>
      <c r="AE1864" s="151"/>
      <c r="AF1864" s="151"/>
      <c r="AG1864" s="151" t="s">
        <v>327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193" t="s">
        <v>328</v>
      </c>
      <c r="D1865" s="164"/>
      <c r="E1865" s="165">
        <v>1</v>
      </c>
      <c r="F1865" s="162"/>
      <c r="G1865" s="162"/>
      <c r="H1865" s="162"/>
      <c r="I1865" s="162"/>
      <c r="J1865" s="162"/>
      <c r="K1865" s="162"/>
      <c r="L1865" s="162"/>
      <c r="M1865" s="162"/>
      <c r="N1865" s="161"/>
      <c r="O1865" s="161"/>
      <c r="P1865" s="161"/>
      <c r="Q1865" s="161"/>
      <c r="R1865" s="162"/>
      <c r="S1865" s="162"/>
      <c r="T1865" s="162"/>
      <c r="U1865" s="162"/>
      <c r="V1865" s="162"/>
      <c r="W1865" s="162"/>
      <c r="X1865" s="162"/>
      <c r="Y1865" s="162"/>
      <c r="Z1865" s="151"/>
      <c r="AA1865" s="151"/>
      <c r="AB1865" s="151"/>
      <c r="AC1865" s="151"/>
      <c r="AD1865" s="151"/>
      <c r="AE1865" s="151"/>
      <c r="AF1865" s="151"/>
      <c r="AG1865" s="151" t="s">
        <v>327</v>
      </c>
      <c r="AH1865" s="151">
        <v>0</v>
      </c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 x14ac:dyDescent="0.2">
      <c r="A1866" s="183">
        <v>240</v>
      </c>
      <c r="B1866" s="184" t="s">
        <v>2071</v>
      </c>
      <c r="C1866" s="192" t="s">
        <v>2072</v>
      </c>
      <c r="D1866" s="185" t="s">
        <v>318</v>
      </c>
      <c r="E1866" s="186">
        <v>2</v>
      </c>
      <c r="F1866" s="187"/>
      <c r="G1866" s="188">
        <f>ROUND(E1866*F1866,2)</f>
        <v>0</v>
      </c>
      <c r="H1866" s="187"/>
      <c r="I1866" s="188">
        <f>ROUND(E1866*H1866,2)</f>
        <v>0</v>
      </c>
      <c r="J1866" s="187"/>
      <c r="K1866" s="188">
        <f>ROUND(E1866*J1866,2)</f>
        <v>0</v>
      </c>
      <c r="L1866" s="188">
        <v>21</v>
      </c>
      <c r="M1866" s="188">
        <f>G1866*(1+L1866/100)</f>
        <v>0</v>
      </c>
      <c r="N1866" s="186">
        <v>0</v>
      </c>
      <c r="O1866" s="186">
        <f>ROUND(E1866*N1866,2)</f>
        <v>0</v>
      </c>
      <c r="P1866" s="186">
        <v>0</v>
      </c>
      <c r="Q1866" s="186">
        <f>ROUND(E1866*P1866,2)</f>
        <v>0</v>
      </c>
      <c r="R1866" s="188"/>
      <c r="S1866" s="188" t="s">
        <v>403</v>
      </c>
      <c r="T1866" s="189" t="s">
        <v>987</v>
      </c>
      <c r="U1866" s="162">
        <v>0</v>
      </c>
      <c r="V1866" s="162">
        <f>ROUND(E1866*U1866,2)</f>
        <v>0</v>
      </c>
      <c r="W1866" s="162"/>
      <c r="X1866" s="162" t="s">
        <v>321</v>
      </c>
      <c r="Y1866" s="162" t="s">
        <v>322</v>
      </c>
      <c r="Z1866" s="151"/>
      <c r="AA1866" s="151"/>
      <c r="AB1866" s="151"/>
      <c r="AC1866" s="151"/>
      <c r="AD1866" s="151"/>
      <c r="AE1866" s="151"/>
      <c r="AF1866" s="151"/>
      <c r="AG1866" s="151" t="s">
        <v>323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2" x14ac:dyDescent="0.2">
      <c r="A1867" s="158"/>
      <c r="B1867" s="159"/>
      <c r="C1867" s="280" t="s">
        <v>2073</v>
      </c>
      <c r="D1867" s="281"/>
      <c r="E1867" s="281"/>
      <c r="F1867" s="281"/>
      <c r="G1867" s="281"/>
      <c r="H1867" s="162"/>
      <c r="I1867" s="162"/>
      <c r="J1867" s="162"/>
      <c r="K1867" s="162"/>
      <c r="L1867" s="162"/>
      <c r="M1867" s="162"/>
      <c r="N1867" s="161"/>
      <c r="O1867" s="161"/>
      <c r="P1867" s="161"/>
      <c r="Q1867" s="161"/>
      <c r="R1867" s="162"/>
      <c r="S1867" s="162"/>
      <c r="T1867" s="162"/>
      <c r="U1867" s="162"/>
      <c r="V1867" s="162"/>
      <c r="W1867" s="162"/>
      <c r="X1867" s="162"/>
      <c r="Y1867" s="162"/>
      <c r="Z1867" s="151"/>
      <c r="AA1867" s="151"/>
      <c r="AB1867" s="151"/>
      <c r="AC1867" s="151"/>
      <c r="AD1867" s="151"/>
      <c r="AE1867" s="151"/>
      <c r="AF1867" s="151"/>
      <c r="AG1867" s="151" t="s">
        <v>344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3" x14ac:dyDescent="0.2">
      <c r="A1868" s="158"/>
      <c r="B1868" s="159"/>
      <c r="C1868" s="282" t="s">
        <v>2074</v>
      </c>
      <c r="D1868" s="283"/>
      <c r="E1868" s="283"/>
      <c r="F1868" s="283"/>
      <c r="G1868" s="283"/>
      <c r="H1868" s="162"/>
      <c r="I1868" s="162"/>
      <c r="J1868" s="162"/>
      <c r="K1868" s="162"/>
      <c r="L1868" s="162"/>
      <c r="M1868" s="162"/>
      <c r="N1868" s="161"/>
      <c r="O1868" s="161"/>
      <c r="P1868" s="161"/>
      <c r="Q1868" s="161"/>
      <c r="R1868" s="162"/>
      <c r="S1868" s="162"/>
      <c r="T1868" s="162"/>
      <c r="U1868" s="162"/>
      <c r="V1868" s="162"/>
      <c r="W1868" s="162"/>
      <c r="X1868" s="162"/>
      <c r="Y1868" s="162"/>
      <c r="Z1868" s="151"/>
      <c r="AA1868" s="151"/>
      <c r="AB1868" s="151"/>
      <c r="AC1868" s="151"/>
      <c r="AD1868" s="151"/>
      <c r="AE1868" s="151"/>
      <c r="AF1868" s="151"/>
      <c r="AG1868" s="151" t="s">
        <v>344</v>
      </c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90" t="str">
        <f>C1868</f>
        <v>KOTVENÍ : závitová tyč průměr 18 mm kotveno na chemickou kotvu do obvodového zdiva min. 160 mm hluboko</v>
      </c>
      <c r="BB1868" s="151"/>
      <c r="BC1868" s="151"/>
      <c r="BD1868" s="151"/>
      <c r="BE1868" s="151"/>
      <c r="BF1868" s="151"/>
      <c r="BG1868" s="151"/>
      <c r="BH1868" s="151"/>
    </row>
    <row r="1869" spans="1:60" outlineLevel="3" x14ac:dyDescent="0.2">
      <c r="A1869" s="158"/>
      <c r="B1869" s="159"/>
      <c r="C1869" s="282" t="s">
        <v>2075</v>
      </c>
      <c r="D1869" s="283"/>
      <c r="E1869" s="283"/>
      <c r="F1869" s="283"/>
      <c r="G1869" s="283"/>
      <c r="H1869" s="162"/>
      <c r="I1869" s="162"/>
      <c r="J1869" s="162"/>
      <c r="K1869" s="162"/>
      <c r="L1869" s="162"/>
      <c r="M1869" s="162"/>
      <c r="N1869" s="161"/>
      <c r="O1869" s="161"/>
      <c r="P1869" s="161"/>
      <c r="Q1869" s="161"/>
      <c r="R1869" s="162"/>
      <c r="S1869" s="162"/>
      <c r="T1869" s="162"/>
      <c r="U1869" s="162"/>
      <c r="V1869" s="162"/>
      <c r="W1869" s="162"/>
      <c r="X1869" s="162"/>
      <c r="Y1869" s="162"/>
      <c r="Z1869" s="151"/>
      <c r="AA1869" s="151"/>
      <c r="AB1869" s="151"/>
      <c r="AC1869" s="151"/>
      <c r="AD1869" s="151"/>
      <c r="AE1869" s="151"/>
      <c r="AF1869" s="151"/>
      <c r="AG1869" s="151" t="s">
        <v>344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3" x14ac:dyDescent="0.2">
      <c r="A1870" s="158"/>
      <c r="B1870" s="159"/>
      <c r="C1870" s="282" t="s">
        <v>2076</v>
      </c>
      <c r="D1870" s="283"/>
      <c r="E1870" s="283"/>
      <c r="F1870" s="283"/>
      <c r="G1870" s="283"/>
      <c r="H1870" s="162"/>
      <c r="I1870" s="162"/>
      <c r="J1870" s="162"/>
      <c r="K1870" s="162"/>
      <c r="L1870" s="162"/>
      <c r="M1870" s="162"/>
      <c r="N1870" s="161"/>
      <c r="O1870" s="161"/>
      <c r="P1870" s="161"/>
      <c r="Q1870" s="161"/>
      <c r="R1870" s="162"/>
      <c r="S1870" s="162"/>
      <c r="T1870" s="162"/>
      <c r="U1870" s="162"/>
      <c r="V1870" s="162"/>
      <c r="W1870" s="162"/>
      <c r="X1870" s="162"/>
      <c r="Y1870" s="162"/>
      <c r="Z1870" s="151"/>
      <c r="AA1870" s="151"/>
      <c r="AB1870" s="151"/>
      <c r="AC1870" s="151"/>
      <c r="AD1870" s="151"/>
      <c r="AE1870" s="151"/>
      <c r="AF1870" s="151"/>
      <c r="AG1870" s="151" t="s">
        <v>344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3" x14ac:dyDescent="0.2">
      <c r="A1871" s="158"/>
      <c r="B1871" s="159"/>
      <c r="C1871" s="282" t="s">
        <v>1854</v>
      </c>
      <c r="D1871" s="283"/>
      <c r="E1871" s="283"/>
      <c r="F1871" s="283"/>
      <c r="G1871" s="283"/>
      <c r="H1871" s="162"/>
      <c r="I1871" s="162"/>
      <c r="J1871" s="162"/>
      <c r="K1871" s="162"/>
      <c r="L1871" s="162"/>
      <c r="M1871" s="162"/>
      <c r="N1871" s="161"/>
      <c r="O1871" s="161"/>
      <c r="P1871" s="161"/>
      <c r="Q1871" s="161"/>
      <c r="R1871" s="162"/>
      <c r="S1871" s="162"/>
      <c r="T1871" s="162"/>
      <c r="U1871" s="162"/>
      <c r="V1871" s="162"/>
      <c r="W1871" s="162"/>
      <c r="X1871" s="162"/>
      <c r="Y1871" s="162"/>
      <c r="Z1871" s="151"/>
      <c r="AA1871" s="151"/>
      <c r="AB1871" s="151"/>
      <c r="AC1871" s="151"/>
      <c r="AD1871" s="151"/>
      <c r="AE1871" s="151"/>
      <c r="AF1871" s="151"/>
      <c r="AG1871" s="151" t="s">
        <v>344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3" x14ac:dyDescent="0.2">
      <c r="A1872" s="158"/>
      <c r="B1872" s="159"/>
      <c r="C1872" s="282" t="s">
        <v>2077</v>
      </c>
      <c r="D1872" s="283"/>
      <c r="E1872" s="283"/>
      <c r="F1872" s="283"/>
      <c r="G1872" s="283"/>
      <c r="H1872" s="162"/>
      <c r="I1872" s="162"/>
      <c r="J1872" s="162"/>
      <c r="K1872" s="162"/>
      <c r="L1872" s="162"/>
      <c r="M1872" s="162"/>
      <c r="N1872" s="161"/>
      <c r="O1872" s="161"/>
      <c r="P1872" s="161"/>
      <c r="Q1872" s="161"/>
      <c r="R1872" s="162"/>
      <c r="S1872" s="162"/>
      <c r="T1872" s="162"/>
      <c r="U1872" s="162"/>
      <c r="V1872" s="162"/>
      <c r="W1872" s="162"/>
      <c r="X1872" s="162"/>
      <c r="Y1872" s="162"/>
      <c r="Z1872" s="151"/>
      <c r="AA1872" s="151"/>
      <c r="AB1872" s="151"/>
      <c r="AC1872" s="151"/>
      <c r="AD1872" s="151"/>
      <c r="AE1872" s="151"/>
      <c r="AF1872" s="151"/>
      <c r="AG1872" s="151" t="s">
        <v>344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2" x14ac:dyDescent="0.2">
      <c r="A1873" s="158"/>
      <c r="B1873" s="159"/>
      <c r="C1873" s="193" t="s">
        <v>1848</v>
      </c>
      <c r="D1873" s="164"/>
      <c r="E1873" s="165"/>
      <c r="F1873" s="162"/>
      <c r="G1873" s="162"/>
      <c r="H1873" s="162"/>
      <c r="I1873" s="162"/>
      <c r="J1873" s="162"/>
      <c r="K1873" s="162"/>
      <c r="L1873" s="162"/>
      <c r="M1873" s="162"/>
      <c r="N1873" s="161"/>
      <c r="O1873" s="161"/>
      <c r="P1873" s="161"/>
      <c r="Q1873" s="161"/>
      <c r="R1873" s="162"/>
      <c r="S1873" s="162"/>
      <c r="T1873" s="162"/>
      <c r="U1873" s="162"/>
      <c r="V1873" s="162"/>
      <c r="W1873" s="162"/>
      <c r="X1873" s="162"/>
      <c r="Y1873" s="162"/>
      <c r="Z1873" s="151"/>
      <c r="AA1873" s="151"/>
      <c r="AB1873" s="151"/>
      <c r="AC1873" s="151"/>
      <c r="AD1873" s="151"/>
      <c r="AE1873" s="151"/>
      <c r="AF1873" s="151"/>
      <c r="AG1873" s="151" t="s">
        <v>327</v>
      </c>
      <c r="AH1873" s="151">
        <v>0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3" x14ac:dyDescent="0.2">
      <c r="A1874" s="158"/>
      <c r="B1874" s="159"/>
      <c r="C1874" s="193" t="s">
        <v>1295</v>
      </c>
      <c r="D1874" s="164"/>
      <c r="E1874" s="165">
        <v>2</v>
      </c>
      <c r="F1874" s="162"/>
      <c r="G1874" s="162"/>
      <c r="H1874" s="162"/>
      <c r="I1874" s="162"/>
      <c r="J1874" s="162"/>
      <c r="K1874" s="162"/>
      <c r="L1874" s="162"/>
      <c r="M1874" s="162"/>
      <c r="N1874" s="161"/>
      <c r="O1874" s="161"/>
      <c r="P1874" s="161"/>
      <c r="Q1874" s="161"/>
      <c r="R1874" s="162"/>
      <c r="S1874" s="162"/>
      <c r="T1874" s="162"/>
      <c r="U1874" s="162"/>
      <c r="V1874" s="162"/>
      <c r="W1874" s="162"/>
      <c r="X1874" s="162"/>
      <c r="Y1874" s="162"/>
      <c r="Z1874" s="151"/>
      <c r="AA1874" s="151"/>
      <c r="AB1874" s="151"/>
      <c r="AC1874" s="151"/>
      <c r="AD1874" s="151"/>
      <c r="AE1874" s="151"/>
      <c r="AF1874" s="151"/>
      <c r="AG1874" s="151" t="s">
        <v>327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 x14ac:dyDescent="0.2">
      <c r="A1875" s="183">
        <v>241</v>
      </c>
      <c r="B1875" s="184" t="s">
        <v>2078</v>
      </c>
      <c r="C1875" s="192" t="s">
        <v>2079</v>
      </c>
      <c r="D1875" s="185" t="s">
        <v>318</v>
      </c>
      <c r="E1875" s="186">
        <v>2</v>
      </c>
      <c r="F1875" s="187"/>
      <c r="G1875" s="188">
        <f>ROUND(E1875*F1875,2)</f>
        <v>0</v>
      </c>
      <c r="H1875" s="187"/>
      <c r="I1875" s="188">
        <f>ROUND(E1875*H1875,2)</f>
        <v>0</v>
      </c>
      <c r="J1875" s="187"/>
      <c r="K1875" s="188">
        <f>ROUND(E1875*J1875,2)</f>
        <v>0</v>
      </c>
      <c r="L1875" s="188">
        <v>21</v>
      </c>
      <c r="M1875" s="188">
        <f>G1875*(1+L1875/100)</f>
        <v>0</v>
      </c>
      <c r="N1875" s="186">
        <v>0</v>
      </c>
      <c r="O1875" s="186">
        <f>ROUND(E1875*N1875,2)</f>
        <v>0</v>
      </c>
      <c r="P1875" s="186">
        <v>0</v>
      </c>
      <c r="Q1875" s="186">
        <f>ROUND(E1875*P1875,2)</f>
        <v>0</v>
      </c>
      <c r="R1875" s="188"/>
      <c r="S1875" s="188" t="s">
        <v>403</v>
      </c>
      <c r="T1875" s="189" t="s">
        <v>987</v>
      </c>
      <c r="U1875" s="162">
        <v>0</v>
      </c>
      <c r="V1875" s="162">
        <f>ROUND(E1875*U1875,2)</f>
        <v>0</v>
      </c>
      <c r="W1875" s="162"/>
      <c r="X1875" s="162" t="s">
        <v>321</v>
      </c>
      <c r="Y1875" s="162" t="s">
        <v>322</v>
      </c>
      <c r="Z1875" s="151"/>
      <c r="AA1875" s="151"/>
      <c r="AB1875" s="151"/>
      <c r="AC1875" s="151"/>
      <c r="AD1875" s="151"/>
      <c r="AE1875" s="151"/>
      <c r="AF1875" s="151"/>
      <c r="AG1875" s="151" t="s">
        <v>323</v>
      </c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2" x14ac:dyDescent="0.2">
      <c r="A1876" s="158"/>
      <c r="B1876" s="159"/>
      <c r="C1876" s="280" t="s">
        <v>2080</v>
      </c>
      <c r="D1876" s="281"/>
      <c r="E1876" s="281"/>
      <c r="F1876" s="281"/>
      <c r="G1876" s="281"/>
      <c r="H1876" s="162"/>
      <c r="I1876" s="162"/>
      <c r="J1876" s="162"/>
      <c r="K1876" s="162"/>
      <c r="L1876" s="162"/>
      <c r="M1876" s="162"/>
      <c r="N1876" s="161"/>
      <c r="O1876" s="161"/>
      <c r="P1876" s="161"/>
      <c r="Q1876" s="161"/>
      <c r="R1876" s="162"/>
      <c r="S1876" s="162"/>
      <c r="T1876" s="162"/>
      <c r="U1876" s="162"/>
      <c r="V1876" s="162"/>
      <c r="W1876" s="162"/>
      <c r="X1876" s="162"/>
      <c r="Y1876" s="162"/>
      <c r="Z1876" s="151"/>
      <c r="AA1876" s="151"/>
      <c r="AB1876" s="151"/>
      <c r="AC1876" s="151"/>
      <c r="AD1876" s="151"/>
      <c r="AE1876" s="151"/>
      <c r="AF1876" s="151"/>
      <c r="AG1876" s="151" t="s">
        <v>344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3" x14ac:dyDescent="0.2">
      <c r="A1877" s="158"/>
      <c r="B1877" s="159"/>
      <c r="C1877" s="282" t="s">
        <v>2081</v>
      </c>
      <c r="D1877" s="283"/>
      <c r="E1877" s="283"/>
      <c r="F1877" s="283"/>
      <c r="G1877" s="283"/>
      <c r="H1877" s="162"/>
      <c r="I1877" s="162"/>
      <c r="J1877" s="162"/>
      <c r="K1877" s="162"/>
      <c r="L1877" s="162"/>
      <c r="M1877" s="162"/>
      <c r="N1877" s="161"/>
      <c r="O1877" s="161"/>
      <c r="P1877" s="161"/>
      <c r="Q1877" s="161"/>
      <c r="R1877" s="162"/>
      <c r="S1877" s="162"/>
      <c r="T1877" s="162"/>
      <c r="U1877" s="162"/>
      <c r="V1877" s="162"/>
      <c r="W1877" s="162"/>
      <c r="X1877" s="162"/>
      <c r="Y1877" s="162"/>
      <c r="Z1877" s="151"/>
      <c r="AA1877" s="151"/>
      <c r="AB1877" s="151"/>
      <c r="AC1877" s="151"/>
      <c r="AD1877" s="151"/>
      <c r="AE1877" s="151"/>
      <c r="AF1877" s="151"/>
      <c r="AG1877" s="151" t="s">
        <v>344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3" x14ac:dyDescent="0.2">
      <c r="A1878" s="158"/>
      <c r="B1878" s="159"/>
      <c r="C1878" s="282" t="s">
        <v>1649</v>
      </c>
      <c r="D1878" s="283"/>
      <c r="E1878" s="283"/>
      <c r="F1878" s="283"/>
      <c r="G1878" s="283"/>
      <c r="H1878" s="162"/>
      <c r="I1878" s="162"/>
      <c r="J1878" s="162"/>
      <c r="K1878" s="162"/>
      <c r="L1878" s="162"/>
      <c r="M1878" s="162"/>
      <c r="N1878" s="161"/>
      <c r="O1878" s="161"/>
      <c r="P1878" s="161"/>
      <c r="Q1878" s="161"/>
      <c r="R1878" s="162"/>
      <c r="S1878" s="162"/>
      <c r="T1878" s="162"/>
      <c r="U1878" s="162"/>
      <c r="V1878" s="162"/>
      <c r="W1878" s="162"/>
      <c r="X1878" s="162"/>
      <c r="Y1878" s="162"/>
      <c r="Z1878" s="151"/>
      <c r="AA1878" s="151"/>
      <c r="AB1878" s="151"/>
      <c r="AC1878" s="151"/>
      <c r="AD1878" s="151"/>
      <c r="AE1878" s="151"/>
      <c r="AF1878" s="151"/>
      <c r="AG1878" s="151" t="s">
        <v>344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2" x14ac:dyDescent="0.2">
      <c r="A1879" s="158"/>
      <c r="B1879" s="159"/>
      <c r="C1879" s="193" t="s">
        <v>1848</v>
      </c>
      <c r="D1879" s="164"/>
      <c r="E1879" s="165"/>
      <c r="F1879" s="162"/>
      <c r="G1879" s="162"/>
      <c r="H1879" s="162"/>
      <c r="I1879" s="162"/>
      <c r="J1879" s="162"/>
      <c r="K1879" s="162"/>
      <c r="L1879" s="162"/>
      <c r="M1879" s="162"/>
      <c r="N1879" s="161"/>
      <c r="O1879" s="161"/>
      <c r="P1879" s="161"/>
      <c r="Q1879" s="161"/>
      <c r="R1879" s="162"/>
      <c r="S1879" s="162"/>
      <c r="T1879" s="162"/>
      <c r="U1879" s="162"/>
      <c r="V1879" s="162"/>
      <c r="W1879" s="162"/>
      <c r="X1879" s="162"/>
      <c r="Y1879" s="162"/>
      <c r="Z1879" s="151"/>
      <c r="AA1879" s="151"/>
      <c r="AB1879" s="151"/>
      <c r="AC1879" s="151"/>
      <c r="AD1879" s="151"/>
      <c r="AE1879" s="151"/>
      <c r="AF1879" s="151"/>
      <c r="AG1879" s="151" t="s">
        <v>327</v>
      </c>
      <c r="AH1879" s="151">
        <v>0</v>
      </c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3" x14ac:dyDescent="0.2">
      <c r="A1880" s="158"/>
      <c r="B1880" s="159"/>
      <c r="C1880" s="193" t="s">
        <v>1295</v>
      </c>
      <c r="D1880" s="164"/>
      <c r="E1880" s="165">
        <v>2</v>
      </c>
      <c r="F1880" s="162"/>
      <c r="G1880" s="162"/>
      <c r="H1880" s="162"/>
      <c r="I1880" s="162"/>
      <c r="J1880" s="162"/>
      <c r="K1880" s="162"/>
      <c r="L1880" s="162"/>
      <c r="M1880" s="162"/>
      <c r="N1880" s="161"/>
      <c r="O1880" s="161"/>
      <c r="P1880" s="161"/>
      <c r="Q1880" s="161"/>
      <c r="R1880" s="162"/>
      <c r="S1880" s="162"/>
      <c r="T1880" s="162"/>
      <c r="U1880" s="162"/>
      <c r="V1880" s="162"/>
      <c r="W1880" s="162"/>
      <c r="X1880" s="162"/>
      <c r="Y1880" s="162"/>
      <c r="Z1880" s="151"/>
      <c r="AA1880" s="151"/>
      <c r="AB1880" s="151"/>
      <c r="AC1880" s="151"/>
      <c r="AD1880" s="151"/>
      <c r="AE1880" s="151"/>
      <c r="AF1880" s="151"/>
      <c r="AG1880" s="151" t="s">
        <v>327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 x14ac:dyDescent="0.2">
      <c r="A1881" s="183">
        <v>242</v>
      </c>
      <c r="B1881" s="184" t="s">
        <v>2082</v>
      </c>
      <c r="C1881" s="192" t="s">
        <v>2083</v>
      </c>
      <c r="D1881" s="185" t="s">
        <v>318</v>
      </c>
      <c r="E1881" s="186">
        <v>1</v>
      </c>
      <c r="F1881" s="187"/>
      <c r="G1881" s="188">
        <f>ROUND(E1881*F1881,2)</f>
        <v>0</v>
      </c>
      <c r="H1881" s="187"/>
      <c r="I1881" s="188">
        <f>ROUND(E1881*H1881,2)</f>
        <v>0</v>
      </c>
      <c r="J1881" s="187"/>
      <c r="K1881" s="188">
        <f>ROUND(E1881*J1881,2)</f>
        <v>0</v>
      </c>
      <c r="L1881" s="188">
        <v>21</v>
      </c>
      <c r="M1881" s="188">
        <f>G1881*(1+L1881/100)</f>
        <v>0</v>
      </c>
      <c r="N1881" s="186">
        <v>0</v>
      </c>
      <c r="O1881" s="186">
        <f>ROUND(E1881*N1881,2)</f>
        <v>0</v>
      </c>
      <c r="P1881" s="186">
        <v>0</v>
      </c>
      <c r="Q1881" s="186">
        <f>ROUND(E1881*P1881,2)</f>
        <v>0</v>
      </c>
      <c r="R1881" s="188"/>
      <c r="S1881" s="188" t="s">
        <v>403</v>
      </c>
      <c r="T1881" s="189" t="s">
        <v>987</v>
      </c>
      <c r="U1881" s="162">
        <v>0</v>
      </c>
      <c r="V1881" s="162">
        <f>ROUND(E1881*U1881,2)</f>
        <v>0</v>
      </c>
      <c r="W1881" s="162"/>
      <c r="X1881" s="162" t="s">
        <v>321</v>
      </c>
      <c r="Y1881" s="162" t="s">
        <v>322</v>
      </c>
      <c r="Z1881" s="151"/>
      <c r="AA1881" s="151"/>
      <c r="AB1881" s="151"/>
      <c r="AC1881" s="151"/>
      <c r="AD1881" s="151"/>
      <c r="AE1881" s="151"/>
      <c r="AF1881" s="151"/>
      <c r="AG1881" s="151" t="s">
        <v>323</v>
      </c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2" x14ac:dyDescent="0.2">
      <c r="A1882" s="158"/>
      <c r="B1882" s="159"/>
      <c r="C1882" s="280" t="s">
        <v>2080</v>
      </c>
      <c r="D1882" s="281"/>
      <c r="E1882" s="281"/>
      <c r="F1882" s="281"/>
      <c r="G1882" s="281"/>
      <c r="H1882" s="162"/>
      <c r="I1882" s="162"/>
      <c r="J1882" s="162"/>
      <c r="K1882" s="162"/>
      <c r="L1882" s="162"/>
      <c r="M1882" s="162"/>
      <c r="N1882" s="161"/>
      <c r="O1882" s="161"/>
      <c r="P1882" s="161"/>
      <c r="Q1882" s="161"/>
      <c r="R1882" s="162"/>
      <c r="S1882" s="162"/>
      <c r="T1882" s="162"/>
      <c r="U1882" s="162"/>
      <c r="V1882" s="162"/>
      <c r="W1882" s="162"/>
      <c r="X1882" s="162"/>
      <c r="Y1882" s="162"/>
      <c r="Z1882" s="151"/>
      <c r="AA1882" s="151"/>
      <c r="AB1882" s="151"/>
      <c r="AC1882" s="151"/>
      <c r="AD1882" s="151"/>
      <c r="AE1882" s="151"/>
      <c r="AF1882" s="151"/>
      <c r="AG1882" s="151" t="s">
        <v>344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3" x14ac:dyDescent="0.2">
      <c r="A1883" s="158"/>
      <c r="B1883" s="159"/>
      <c r="C1883" s="282" t="s">
        <v>2081</v>
      </c>
      <c r="D1883" s="283"/>
      <c r="E1883" s="283"/>
      <c r="F1883" s="283"/>
      <c r="G1883" s="283"/>
      <c r="H1883" s="162"/>
      <c r="I1883" s="162"/>
      <c r="J1883" s="162"/>
      <c r="K1883" s="162"/>
      <c r="L1883" s="162"/>
      <c r="M1883" s="162"/>
      <c r="N1883" s="161"/>
      <c r="O1883" s="161"/>
      <c r="P1883" s="161"/>
      <c r="Q1883" s="161"/>
      <c r="R1883" s="162"/>
      <c r="S1883" s="162"/>
      <c r="T1883" s="162"/>
      <c r="U1883" s="162"/>
      <c r="V1883" s="162"/>
      <c r="W1883" s="162"/>
      <c r="X1883" s="162"/>
      <c r="Y1883" s="162"/>
      <c r="Z1883" s="151"/>
      <c r="AA1883" s="151"/>
      <c r="AB1883" s="151"/>
      <c r="AC1883" s="151"/>
      <c r="AD1883" s="151"/>
      <c r="AE1883" s="151"/>
      <c r="AF1883" s="151"/>
      <c r="AG1883" s="151" t="s">
        <v>344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3" x14ac:dyDescent="0.2">
      <c r="A1884" s="158"/>
      <c r="B1884" s="159"/>
      <c r="C1884" s="282" t="s">
        <v>1649</v>
      </c>
      <c r="D1884" s="283"/>
      <c r="E1884" s="283"/>
      <c r="F1884" s="283"/>
      <c r="G1884" s="283"/>
      <c r="H1884" s="162"/>
      <c r="I1884" s="162"/>
      <c r="J1884" s="162"/>
      <c r="K1884" s="162"/>
      <c r="L1884" s="162"/>
      <c r="M1884" s="162"/>
      <c r="N1884" s="161"/>
      <c r="O1884" s="161"/>
      <c r="P1884" s="161"/>
      <c r="Q1884" s="161"/>
      <c r="R1884" s="162"/>
      <c r="S1884" s="162"/>
      <c r="T1884" s="162"/>
      <c r="U1884" s="162"/>
      <c r="V1884" s="162"/>
      <c r="W1884" s="162"/>
      <c r="X1884" s="162"/>
      <c r="Y1884" s="162"/>
      <c r="Z1884" s="151"/>
      <c r="AA1884" s="151"/>
      <c r="AB1884" s="151"/>
      <c r="AC1884" s="151"/>
      <c r="AD1884" s="151"/>
      <c r="AE1884" s="151"/>
      <c r="AF1884" s="151"/>
      <c r="AG1884" s="151" t="s">
        <v>344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2" x14ac:dyDescent="0.2">
      <c r="A1885" s="158"/>
      <c r="B1885" s="159"/>
      <c r="C1885" s="193" t="s">
        <v>1848</v>
      </c>
      <c r="D1885" s="164"/>
      <c r="E1885" s="165"/>
      <c r="F1885" s="162"/>
      <c r="G1885" s="162"/>
      <c r="H1885" s="162"/>
      <c r="I1885" s="162"/>
      <c r="J1885" s="162"/>
      <c r="K1885" s="162"/>
      <c r="L1885" s="162"/>
      <c r="M1885" s="162"/>
      <c r="N1885" s="161"/>
      <c r="O1885" s="161"/>
      <c r="P1885" s="161"/>
      <c r="Q1885" s="161"/>
      <c r="R1885" s="162"/>
      <c r="S1885" s="162"/>
      <c r="T1885" s="162"/>
      <c r="U1885" s="162"/>
      <c r="V1885" s="162"/>
      <c r="W1885" s="162"/>
      <c r="X1885" s="162"/>
      <c r="Y1885" s="162"/>
      <c r="Z1885" s="151"/>
      <c r="AA1885" s="151"/>
      <c r="AB1885" s="151"/>
      <c r="AC1885" s="151"/>
      <c r="AD1885" s="151"/>
      <c r="AE1885" s="151"/>
      <c r="AF1885" s="151"/>
      <c r="AG1885" s="151" t="s">
        <v>327</v>
      </c>
      <c r="AH1885" s="151">
        <v>0</v>
      </c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193" t="s">
        <v>328</v>
      </c>
      <c r="D1886" s="164"/>
      <c r="E1886" s="165">
        <v>1</v>
      </c>
      <c r="F1886" s="162"/>
      <c r="G1886" s="162"/>
      <c r="H1886" s="162"/>
      <c r="I1886" s="162"/>
      <c r="J1886" s="162"/>
      <c r="K1886" s="162"/>
      <c r="L1886" s="162"/>
      <c r="M1886" s="162"/>
      <c r="N1886" s="161"/>
      <c r="O1886" s="161"/>
      <c r="P1886" s="161"/>
      <c r="Q1886" s="161"/>
      <c r="R1886" s="162"/>
      <c r="S1886" s="162"/>
      <c r="T1886" s="162"/>
      <c r="U1886" s="162"/>
      <c r="V1886" s="162"/>
      <c r="W1886" s="162"/>
      <c r="X1886" s="162"/>
      <c r="Y1886" s="162"/>
      <c r="Z1886" s="151"/>
      <c r="AA1886" s="151"/>
      <c r="AB1886" s="151"/>
      <c r="AC1886" s="151"/>
      <c r="AD1886" s="151"/>
      <c r="AE1886" s="151"/>
      <c r="AF1886" s="151"/>
      <c r="AG1886" s="151" t="s">
        <v>327</v>
      </c>
      <c r="AH1886" s="151">
        <v>0</v>
      </c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 x14ac:dyDescent="0.2">
      <c r="A1887" s="183">
        <v>243</v>
      </c>
      <c r="B1887" s="184" t="s">
        <v>2084</v>
      </c>
      <c r="C1887" s="192" t="s">
        <v>2085</v>
      </c>
      <c r="D1887" s="185" t="s">
        <v>318</v>
      </c>
      <c r="E1887" s="186">
        <v>4</v>
      </c>
      <c r="F1887" s="187"/>
      <c r="G1887" s="188">
        <f>ROUND(E1887*F1887,2)</f>
        <v>0</v>
      </c>
      <c r="H1887" s="187"/>
      <c r="I1887" s="188">
        <f>ROUND(E1887*H1887,2)</f>
        <v>0</v>
      </c>
      <c r="J1887" s="187"/>
      <c r="K1887" s="188">
        <f>ROUND(E1887*J1887,2)</f>
        <v>0</v>
      </c>
      <c r="L1887" s="188">
        <v>21</v>
      </c>
      <c r="M1887" s="188">
        <f>G1887*(1+L1887/100)</f>
        <v>0</v>
      </c>
      <c r="N1887" s="186">
        <v>0</v>
      </c>
      <c r="O1887" s="186">
        <f>ROUND(E1887*N1887,2)</f>
        <v>0</v>
      </c>
      <c r="P1887" s="186">
        <v>0</v>
      </c>
      <c r="Q1887" s="186">
        <f>ROUND(E1887*P1887,2)</f>
        <v>0</v>
      </c>
      <c r="R1887" s="188"/>
      <c r="S1887" s="188" t="s">
        <v>403</v>
      </c>
      <c r="T1887" s="189" t="s">
        <v>987</v>
      </c>
      <c r="U1887" s="162">
        <v>0</v>
      </c>
      <c r="V1887" s="162">
        <f>ROUND(E1887*U1887,2)</f>
        <v>0</v>
      </c>
      <c r="W1887" s="162"/>
      <c r="X1887" s="162" t="s">
        <v>321</v>
      </c>
      <c r="Y1887" s="162" t="s">
        <v>322</v>
      </c>
      <c r="Z1887" s="151"/>
      <c r="AA1887" s="151"/>
      <c r="AB1887" s="151"/>
      <c r="AC1887" s="151"/>
      <c r="AD1887" s="151"/>
      <c r="AE1887" s="151"/>
      <c r="AF1887" s="151"/>
      <c r="AG1887" s="151" t="s">
        <v>323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2" x14ac:dyDescent="0.2">
      <c r="A1888" s="158"/>
      <c r="B1888" s="159"/>
      <c r="C1888" s="280" t="s">
        <v>2080</v>
      </c>
      <c r="D1888" s="281"/>
      <c r="E1888" s="281"/>
      <c r="F1888" s="281"/>
      <c r="G1888" s="281"/>
      <c r="H1888" s="162"/>
      <c r="I1888" s="162"/>
      <c r="J1888" s="162"/>
      <c r="K1888" s="162"/>
      <c r="L1888" s="162"/>
      <c r="M1888" s="162"/>
      <c r="N1888" s="161"/>
      <c r="O1888" s="161"/>
      <c r="P1888" s="161"/>
      <c r="Q1888" s="161"/>
      <c r="R1888" s="162"/>
      <c r="S1888" s="162"/>
      <c r="T1888" s="162"/>
      <c r="U1888" s="162"/>
      <c r="V1888" s="162"/>
      <c r="W1888" s="162"/>
      <c r="X1888" s="162"/>
      <c r="Y1888" s="162"/>
      <c r="Z1888" s="151"/>
      <c r="AA1888" s="151"/>
      <c r="AB1888" s="151"/>
      <c r="AC1888" s="151"/>
      <c r="AD1888" s="151"/>
      <c r="AE1888" s="151"/>
      <c r="AF1888" s="151"/>
      <c r="AG1888" s="151" t="s">
        <v>344</v>
      </c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3" x14ac:dyDescent="0.2">
      <c r="A1889" s="158"/>
      <c r="B1889" s="159"/>
      <c r="C1889" s="282" t="s">
        <v>2081</v>
      </c>
      <c r="D1889" s="283"/>
      <c r="E1889" s="283"/>
      <c r="F1889" s="283"/>
      <c r="G1889" s="283"/>
      <c r="H1889" s="162"/>
      <c r="I1889" s="162"/>
      <c r="J1889" s="162"/>
      <c r="K1889" s="162"/>
      <c r="L1889" s="162"/>
      <c r="M1889" s="162"/>
      <c r="N1889" s="161"/>
      <c r="O1889" s="161"/>
      <c r="P1889" s="161"/>
      <c r="Q1889" s="161"/>
      <c r="R1889" s="162"/>
      <c r="S1889" s="162"/>
      <c r="T1889" s="162"/>
      <c r="U1889" s="162"/>
      <c r="V1889" s="162"/>
      <c r="W1889" s="162"/>
      <c r="X1889" s="162"/>
      <c r="Y1889" s="162"/>
      <c r="Z1889" s="151"/>
      <c r="AA1889" s="151"/>
      <c r="AB1889" s="151"/>
      <c r="AC1889" s="151"/>
      <c r="AD1889" s="151"/>
      <c r="AE1889" s="151"/>
      <c r="AF1889" s="151"/>
      <c r="AG1889" s="151" t="s">
        <v>344</v>
      </c>
      <c r="AH1889" s="151"/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3" x14ac:dyDescent="0.2">
      <c r="A1890" s="158"/>
      <c r="B1890" s="159"/>
      <c r="C1890" s="282" t="s">
        <v>1649</v>
      </c>
      <c r="D1890" s="283"/>
      <c r="E1890" s="283"/>
      <c r="F1890" s="283"/>
      <c r="G1890" s="283"/>
      <c r="H1890" s="162"/>
      <c r="I1890" s="162"/>
      <c r="J1890" s="162"/>
      <c r="K1890" s="162"/>
      <c r="L1890" s="162"/>
      <c r="M1890" s="162"/>
      <c r="N1890" s="161"/>
      <c r="O1890" s="161"/>
      <c r="P1890" s="161"/>
      <c r="Q1890" s="161"/>
      <c r="R1890" s="162"/>
      <c r="S1890" s="162"/>
      <c r="T1890" s="162"/>
      <c r="U1890" s="162"/>
      <c r="V1890" s="162"/>
      <c r="W1890" s="162"/>
      <c r="X1890" s="162"/>
      <c r="Y1890" s="162"/>
      <c r="Z1890" s="151"/>
      <c r="AA1890" s="151"/>
      <c r="AB1890" s="151"/>
      <c r="AC1890" s="151"/>
      <c r="AD1890" s="151"/>
      <c r="AE1890" s="151"/>
      <c r="AF1890" s="151"/>
      <c r="AG1890" s="151" t="s">
        <v>344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3" x14ac:dyDescent="0.2">
      <c r="A1891" s="158"/>
      <c r="B1891" s="159"/>
      <c r="C1891" s="282" t="s">
        <v>2086</v>
      </c>
      <c r="D1891" s="283"/>
      <c r="E1891" s="283"/>
      <c r="F1891" s="283"/>
      <c r="G1891" s="283"/>
      <c r="H1891" s="162"/>
      <c r="I1891" s="162"/>
      <c r="J1891" s="162"/>
      <c r="K1891" s="162"/>
      <c r="L1891" s="162"/>
      <c r="M1891" s="162"/>
      <c r="N1891" s="161"/>
      <c r="O1891" s="161"/>
      <c r="P1891" s="161"/>
      <c r="Q1891" s="161"/>
      <c r="R1891" s="162"/>
      <c r="S1891" s="162"/>
      <c r="T1891" s="162"/>
      <c r="U1891" s="162"/>
      <c r="V1891" s="162"/>
      <c r="W1891" s="162"/>
      <c r="X1891" s="162"/>
      <c r="Y1891" s="162"/>
      <c r="Z1891" s="151"/>
      <c r="AA1891" s="151"/>
      <c r="AB1891" s="151"/>
      <c r="AC1891" s="151"/>
      <c r="AD1891" s="151"/>
      <c r="AE1891" s="151"/>
      <c r="AF1891" s="151"/>
      <c r="AG1891" s="151" t="s">
        <v>344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3" x14ac:dyDescent="0.2">
      <c r="A1892" s="158"/>
      <c r="B1892" s="159"/>
      <c r="C1892" s="282" t="s">
        <v>2087</v>
      </c>
      <c r="D1892" s="283"/>
      <c r="E1892" s="283"/>
      <c r="F1892" s="283"/>
      <c r="G1892" s="283"/>
      <c r="H1892" s="162"/>
      <c r="I1892" s="162"/>
      <c r="J1892" s="162"/>
      <c r="K1892" s="162"/>
      <c r="L1892" s="162"/>
      <c r="M1892" s="162"/>
      <c r="N1892" s="161"/>
      <c r="O1892" s="161"/>
      <c r="P1892" s="161"/>
      <c r="Q1892" s="161"/>
      <c r="R1892" s="162"/>
      <c r="S1892" s="162"/>
      <c r="T1892" s="162"/>
      <c r="U1892" s="162"/>
      <c r="V1892" s="162"/>
      <c r="W1892" s="162"/>
      <c r="X1892" s="162"/>
      <c r="Y1892" s="162"/>
      <c r="Z1892" s="151"/>
      <c r="AA1892" s="151"/>
      <c r="AB1892" s="151"/>
      <c r="AC1892" s="151"/>
      <c r="AD1892" s="151"/>
      <c r="AE1892" s="151"/>
      <c r="AF1892" s="151"/>
      <c r="AG1892" s="151" t="s">
        <v>344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2" x14ac:dyDescent="0.2">
      <c r="A1893" s="158"/>
      <c r="B1893" s="159"/>
      <c r="C1893" s="193" t="s">
        <v>1848</v>
      </c>
      <c r="D1893" s="164"/>
      <c r="E1893" s="165"/>
      <c r="F1893" s="162"/>
      <c r="G1893" s="162"/>
      <c r="H1893" s="162"/>
      <c r="I1893" s="162"/>
      <c r="J1893" s="162"/>
      <c r="K1893" s="162"/>
      <c r="L1893" s="162"/>
      <c r="M1893" s="162"/>
      <c r="N1893" s="161"/>
      <c r="O1893" s="161"/>
      <c r="P1893" s="161"/>
      <c r="Q1893" s="161"/>
      <c r="R1893" s="162"/>
      <c r="S1893" s="162"/>
      <c r="T1893" s="162"/>
      <c r="U1893" s="162"/>
      <c r="V1893" s="162"/>
      <c r="W1893" s="162"/>
      <c r="X1893" s="162"/>
      <c r="Y1893" s="162"/>
      <c r="Z1893" s="151"/>
      <c r="AA1893" s="151"/>
      <c r="AB1893" s="151"/>
      <c r="AC1893" s="151"/>
      <c r="AD1893" s="151"/>
      <c r="AE1893" s="151"/>
      <c r="AF1893" s="151"/>
      <c r="AG1893" s="151" t="s">
        <v>327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3" x14ac:dyDescent="0.2">
      <c r="A1894" s="158"/>
      <c r="B1894" s="159"/>
      <c r="C1894" s="193" t="s">
        <v>1561</v>
      </c>
      <c r="D1894" s="164"/>
      <c r="E1894" s="165">
        <v>4</v>
      </c>
      <c r="F1894" s="162"/>
      <c r="G1894" s="162"/>
      <c r="H1894" s="162"/>
      <c r="I1894" s="162"/>
      <c r="J1894" s="162"/>
      <c r="K1894" s="162"/>
      <c r="L1894" s="162"/>
      <c r="M1894" s="162"/>
      <c r="N1894" s="161"/>
      <c r="O1894" s="161"/>
      <c r="P1894" s="161"/>
      <c r="Q1894" s="161"/>
      <c r="R1894" s="162"/>
      <c r="S1894" s="162"/>
      <c r="T1894" s="162"/>
      <c r="U1894" s="162"/>
      <c r="V1894" s="162"/>
      <c r="W1894" s="162"/>
      <c r="X1894" s="162"/>
      <c r="Y1894" s="162"/>
      <c r="Z1894" s="151"/>
      <c r="AA1894" s="151"/>
      <c r="AB1894" s="151"/>
      <c r="AC1894" s="151"/>
      <c r="AD1894" s="151"/>
      <c r="AE1894" s="151"/>
      <c r="AF1894" s="151"/>
      <c r="AG1894" s="151" t="s">
        <v>327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 x14ac:dyDescent="0.2">
      <c r="A1895" s="183">
        <v>244</v>
      </c>
      <c r="B1895" s="184" t="s">
        <v>2088</v>
      </c>
      <c r="C1895" s="192" t="s">
        <v>2089</v>
      </c>
      <c r="D1895" s="185" t="s">
        <v>318</v>
      </c>
      <c r="E1895" s="186">
        <v>8</v>
      </c>
      <c r="F1895" s="187"/>
      <c r="G1895" s="188">
        <f>ROUND(E1895*F1895,2)</f>
        <v>0</v>
      </c>
      <c r="H1895" s="187"/>
      <c r="I1895" s="188">
        <f>ROUND(E1895*H1895,2)</f>
        <v>0</v>
      </c>
      <c r="J1895" s="187"/>
      <c r="K1895" s="188">
        <f>ROUND(E1895*J1895,2)</f>
        <v>0</v>
      </c>
      <c r="L1895" s="188">
        <v>21</v>
      </c>
      <c r="M1895" s="188">
        <f>G1895*(1+L1895/100)</f>
        <v>0</v>
      </c>
      <c r="N1895" s="186">
        <v>0</v>
      </c>
      <c r="O1895" s="186">
        <f>ROUND(E1895*N1895,2)</f>
        <v>0</v>
      </c>
      <c r="P1895" s="186">
        <v>0</v>
      </c>
      <c r="Q1895" s="186">
        <f>ROUND(E1895*P1895,2)</f>
        <v>0</v>
      </c>
      <c r="R1895" s="188"/>
      <c r="S1895" s="188" t="s">
        <v>403</v>
      </c>
      <c r="T1895" s="189" t="s">
        <v>987</v>
      </c>
      <c r="U1895" s="162">
        <v>0</v>
      </c>
      <c r="V1895" s="162">
        <f>ROUND(E1895*U1895,2)</f>
        <v>0</v>
      </c>
      <c r="W1895" s="162"/>
      <c r="X1895" s="162" t="s">
        <v>321</v>
      </c>
      <c r="Y1895" s="162" t="s">
        <v>322</v>
      </c>
      <c r="Z1895" s="151"/>
      <c r="AA1895" s="151"/>
      <c r="AB1895" s="151"/>
      <c r="AC1895" s="151"/>
      <c r="AD1895" s="151"/>
      <c r="AE1895" s="151"/>
      <c r="AF1895" s="151"/>
      <c r="AG1895" s="151" t="s">
        <v>323</v>
      </c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2" x14ac:dyDescent="0.2">
      <c r="A1896" s="158"/>
      <c r="B1896" s="159"/>
      <c r="C1896" s="280" t="s">
        <v>2080</v>
      </c>
      <c r="D1896" s="281"/>
      <c r="E1896" s="281"/>
      <c r="F1896" s="281"/>
      <c r="G1896" s="281"/>
      <c r="H1896" s="162"/>
      <c r="I1896" s="162"/>
      <c r="J1896" s="162"/>
      <c r="K1896" s="162"/>
      <c r="L1896" s="162"/>
      <c r="M1896" s="162"/>
      <c r="N1896" s="161"/>
      <c r="O1896" s="161"/>
      <c r="P1896" s="161"/>
      <c r="Q1896" s="161"/>
      <c r="R1896" s="162"/>
      <c r="S1896" s="162"/>
      <c r="T1896" s="162"/>
      <c r="U1896" s="162"/>
      <c r="V1896" s="162"/>
      <c r="W1896" s="162"/>
      <c r="X1896" s="162"/>
      <c r="Y1896" s="162"/>
      <c r="Z1896" s="151"/>
      <c r="AA1896" s="151"/>
      <c r="AB1896" s="151"/>
      <c r="AC1896" s="151"/>
      <c r="AD1896" s="151"/>
      <c r="AE1896" s="151"/>
      <c r="AF1896" s="151"/>
      <c r="AG1896" s="151" t="s">
        <v>344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3" x14ac:dyDescent="0.2">
      <c r="A1897" s="158"/>
      <c r="B1897" s="159"/>
      <c r="C1897" s="282" t="s">
        <v>2081</v>
      </c>
      <c r="D1897" s="283"/>
      <c r="E1897" s="283"/>
      <c r="F1897" s="283"/>
      <c r="G1897" s="283"/>
      <c r="H1897" s="162"/>
      <c r="I1897" s="162"/>
      <c r="J1897" s="162"/>
      <c r="K1897" s="162"/>
      <c r="L1897" s="162"/>
      <c r="M1897" s="162"/>
      <c r="N1897" s="161"/>
      <c r="O1897" s="161"/>
      <c r="P1897" s="161"/>
      <c r="Q1897" s="161"/>
      <c r="R1897" s="162"/>
      <c r="S1897" s="162"/>
      <c r="T1897" s="162"/>
      <c r="U1897" s="162"/>
      <c r="V1897" s="162"/>
      <c r="W1897" s="162"/>
      <c r="X1897" s="162"/>
      <c r="Y1897" s="162"/>
      <c r="Z1897" s="151"/>
      <c r="AA1897" s="151"/>
      <c r="AB1897" s="151"/>
      <c r="AC1897" s="151"/>
      <c r="AD1897" s="151"/>
      <c r="AE1897" s="151"/>
      <c r="AF1897" s="151"/>
      <c r="AG1897" s="151" t="s">
        <v>344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3" x14ac:dyDescent="0.2">
      <c r="A1898" s="158"/>
      <c r="B1898" s="159"/>
      <c r="C1898" s="282" t="s">
        <v>1649</v>
      </c>
      <c r="D1898" s="283"/>
      <c r="E1898" s="283"/>
      <c r="F1898" s="283"/>
      <c r="G1898" s="283"/>
      <c r="H1898" s="162"/>
      <c r="I1898" s="162"/>
      <c r="J1898" s="162"/>
      <c r="K1898" s="162"/>
      <c r="L1898" s="162"/>
      <c r="M1898" s="162"/>
      <c r="N1898" s="161"/>
      <c r="O1898" s="161"/>
      <c r="P1898" s="161"/>
      <c r="Q1898" s="161"/>
      <c r="R1898" s="162"/>
      <c r="S1898" s="162"/>
      <c r="T1898" s="162"/>
      <c r="U1898" s="162"/>
      <c r="V1898" s="162"/>
      <c r="W1898" s="162"/>
      <c r="X1898" s="162"/>
      <c r="Y1898" s="162"/>
      <c r="Z1898" s="151"/>
      <c r="AA1898" s="151"/>
      <c r="AB1898" s="151"/>
      <c r="AC1898" s="151"/>
      <c r="AD1898" s="151"/>
      <c r="AE1898" s="151"/>
      <c r="AF1898" s="151"/>
      <c r="AG1898" s="151" t="s">
        <v>344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2" x14ac:dyDescent="0.2">
      <c r="A1899" s="158"/>
      <c r="B1899" s="159"/>
      <c r="C1899" s="193" t="s">
        <v>1848</v>
      </c>
      <c r="D1899" s="164"/>
      <c r="E1899" s="165"/>
      <c r="F1899" s="162"/>
      <c r="G1899" s="162"/>
      <c r="H1899" s="162"/>
      <c r="I1899" s="162"/>
      <c r="J1899" s="162"/>
      <c r="K1899" s="162"/>
      <c r="L1899" s="162"/>
      <c r="M1899" s="162"/>
      <c r="N1899" s="161"/>
      <c r="O1899" s="161"/>
      <c r="P1899" s="161"/>
      <c r="Q1899" s="161"/>
      <c r="R1899" s="162"/>
      <c r="S1899" s="162"/>
      <c r="T1899" s="162"/>
      <c r="U1899" s="162"/>
      <c r="V1899" s="162"/>
      <c r="W1899" s="162"/>
      <c r="X1899" s="162"/>
      <c r="Y1899" s="162"/>
      <c r="Z1899" s="151"/>
      <c r="AA1899" s="151"/>
      <c r="AB1899" s="151"/>
      <c r="AC1899" s="151"/>
      <c r="AD1899" s="151"/>
      <c r="AE1899" s="151"/>
      <c r="AF1899" s="151"/>
      <c r="AG1899" s="151" t="s">
        <v>327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3" x14ac:dyDescent="0.2">
      <c r="A1900" s="158"/>
      <c r="B1900" s="159"/>
      <c r="C1900" s="193" t="s">
        <v>1554</v>
      </c>
      <c r="D1900" s="164"/>
      <c r="E1900" s="165">
        <v>8</v>
      </c>
      <c r="F1900" s="162"/>
      <c r="G1900" s="162"/>
      <c r="H1900" s="162"/>
      <c r="I1900" s="162"/>
      <c r="J1900" s="162"/>
      <c r="K1900" s="162"/>
      <c r="L1900" s="162"/>
      <c r="M1900" s="162"/>
      <c r="N1900" s="161"/>
      <c r="O1900" s="161"/>
      <c r="P1900" s="161"/>
      <c r="Q1900" s="161"/>
      <c r="R1900" s="162"/>
      <c r="S1900" s="162"/>
      <c r="T1900" s="162"/>
      <c r="U1900" s="162"/>
      <c r="V1900" s="162"/>
      <c r="W1900" s="162"/>
      <c r="X1900" s="162"/>
      <c r="Y1900" s="162"/>
      <c r="Z1900" s="151"/>
      <c r="AA1900" s="151"/>
      <c r="AB1900" s="151"/>
      <c r="AC1900" s="151"/>
      <c r="AD1900" s="151"/>
      <c r="AE1900" s="151"/>
      <c r="AF1900" s="151"/>
      <c r="AG1900" s="151" t="s">
        <v>327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 x14ac:dyDescent="0.2">
      <c r="A1901" s="183">
        <v>245</v>
      </c>
      <c r="B1901" s="184" t="s">
        <v>2090</v>
      </c>
      <c r="C1901" s="192" t="s">
        <v>2091</v>
      </c>
      <c r="D1901" s="185" t="s">
        <v>318</v>
      </c>
      <c r="E1901" s="186">
        <v>4</v>
      </c>
      <c r="F1901" s="187"/>
      <c r="G1901" s="188">
        <f>ROUND(E1901*F1901,2)</f>
        <v>0</v>
      </c>
      <c r="H1901" s="187"/>
      <c r="I1901" s="188">
        <f>ROUND(E1901*H1901,2)</f>
        <v>0</v>
      </c>
      <c r="J1901" s="187"/>
      <c r="K1901" s="188">
        <f>ROUND(E1901*J1901,2)</f>
        <v>0</v>
      </c>
      <c r="L1901" s="188">
        <v>21</v>
      </c>
      <c r="M1901" s="188">
        <f>G1901*(1+L1901/100)</f>
        <v>0</v>
      </c>
      <c r="N1901" s="186">
        <v>0</v>
      </c>
      <c r="O1901" s="186">
        <f>ROUND(E1901*N1901,2)</f>
        <v>0</v>
      </c>
      <c r="P1901" s="186">
        <v>0</v>
      </c>
      <c r="Q1901" s="186">
        <f>ROUND(E1901*P1901,2)</f>
        <v>0</v>
      </c>
      <c r="R1901" s="188"/>
      <c r="S1901" s="188" t="s">
        <v>403</v>
      </c>
      <c r="T1901" s="189" t="s">
        <v>987</v>
      </c>
      <c r="U1901" s="162">
        <v>0</v>
      </c>
      <c r="V1901" s="162">
        <f>ROUND(E1901*U1901,2)</f>
        <v>0</v>
      </c>
      <c r="W1901" s="162"/>
      <c r="X1901" s="162" t="s">
        <v>321</v>
      </c>
      <c r="Y1901" s="162" t="s">
        <v>322</v>
      </c>
      <c r="Z1901" s="151"/>
      <c r="AA1901" s="151"/>
      <c r="AB1901" s="151"/>
      <c r="AC1901" s="151"/>
      <c r="AD1901" s="151"/>
      <c r="AE1901" s="151"/>
      <c r="AF1901" s="151"/>
      <c r="AG1901" s="151" t="s">
        <v>323</v>
      </c>
      <c r="AH1901" s="151"/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2" x14ac:dyDescent="0.2">
      <c r="A1902" s="158"/>
      <c r="B1902" s="159"/>
      <c r="C1902" s="280" t="s">
        <v>2080</v>
      </c>
      <c r="D1902" s="281"/>
      <c r="E1902" s="281"/>
      <c r="F1902" s="281"/>
      <c r="G1902" s="281"/>
      <c r="H1902" s="162"/>
      <c r="I1902" s="162"/>
      <c r="J1902" s="162"/>
      <c r="K1902" s="162"/>
      <c r="L1902" s="162"/>
      <c r="M1902" s="162"/>
      <c r="N1902" s="161"/>
      <c r="O1902" s="161"/>
      <c r="P1902" s="161"/>
      <c r="Q1902" s="161"/>
      <c r="R1902" s="162"/>
      <c r="S1902" s="162"/>
      <c r="T1902" s="162"/>
      <c r="U1902" s="162"/>
      <c r="V1902" s="162"/>
      <c r="W1902" s="162"/>
      <c r="X1902" s="162"/>
      <c r="Y1902" s="162"/>
      <c r="Z1902" s="151"/>
      <c r="AA1902" s="151"/>
      <c r="AB1902" s="151"/>
      <c r="AC1902" s="151"/>
      <c r="AD1902" s="151"/>
      <c r="AE1902" s="151"/>
      <c r="AF1902" s="151"/>
      <c r="AG1902" s="151" t="s">
        <v>344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3" x14ac:dyDescent="0.2">
      <c r="A1903" s="158"/>
      <c r="B1903" s="159"/>
      <c r="C1903" s="282" t="s">
        <v>2081</v>
      </c>
      <c r="D1903" s="283"/>
      <c r="E1903" s="283"/>
      <c r="F1903" s="283"/>
      <c r="G1903" s="283"/>
      <c r="H1903" s="162"/>
      <c r="I1903" s="162"/>
      <c r="J1903" s="162"/>
      <c r="K1903" s="162"/>
      <c r="L1903" s="162"/>
      <c r="M1903" s="162"/>
      <c r="N1903" s="161"/>
      <c r="O1903" s="161"/>
      <c r="P1903" s="161"/>
      <c r="Q1903" s="161"/>
      <c r="R1903" s="162"/>
      <c r="S1903" s="162"/>
      <c r="T1903" s="162"/>
      <c r="U1903" s="162"/>
      <c r="V1903" s="162"/>
      <c r="W1903" s="162"/>
      <c r="X1903" s="162"/>
      <c r="Y1903" s="162"/>
      <c r="Z1903" s="151"/>
      <c r="AA1903" s="151"/>
      <c r="AB1903" s="151"/>
      <c r="AC1903" s="151"/>
      <c r="AD1903" s="151"/>
      <c r="AE1903" s="151"/>
      <c r="AF1903" s="151"/>
      <c r="AG1903" s="151" t="s">
        <v>344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3" x14ac:dyDescent="0.2">
      <c r="A1904" s="158"/>
      <c r="B1904" s="159"/>
      <c r="C1904" s="282" t="s">
        <v>1649</v>
      </c>
      <c r="D1904" s="283"/>
      <c r="E1904" s="283"/>
      <c r="F1904" s="283"/>
      <c r="G1904" s="283"/>
      <c r="H1904" s="162"/>
      <c r="I1904" s="162"/>
      <c r="J1904" s="162"/>
      <c r="K1904" s="162"/>
      <c r="L1904" s="162"/>
      <c r="M1904" s="162"/>
      <c r="N1904" s="161"/>
      <c r="O1904" s="161"/>
      <c r="P1904" s="161"/>
      <c r="Q1904" s="161"/>
      <c r="R1904" s="162"/>
      <c r="S1904" s="162"/>
      <c r="T1904" s="162"/>
      <c r="U1904" s="162"/>
      <c r="V1904" s="162"/>
      <c r="W1904" s="162"/>
      <c r="X1904" s="162"/>
      <c r="Y1904" s="162"/>
      <c r="Z1904" s="151"/>
      <c r="AA1904" s="151"/>
      <c r="AB1904" s="151"/>
      <c r="AC1904" s="151"/>
      <c r="AD1904" s="151"/>
      <c r="AE1904" s="151"/>
      <c r="AF1904" s="151"/>
      <c r="AG1904" s="151" t="s">
        <v>344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2" x14ac:dyDescent="0.2">
      <c r="A1905" s="158"/>
      <c r="B1905" s="159"/>
      <c r="C1905" s="193" t="s">
        <v>1848</v>
      </c>
      <c r="D1905" s="164"/>
      <c r="E1905" s="165"/>
      <c r="F1905" s="162"/>
      <c r="G1905" s="162"/>
      <c r="H1905" s="162"/>
      <c r="I1905" s="162"/>
      <c r="J1905" s="162"/>
      <c r="K1905" s="162"/>
      <c r="L1905" s="162"/>
      <c r="M1905" s="162"/>
      <c r="N1905" s="161"/>
      <c r="O1905" s="161"/>
      <c r="P1905" s="161"/>
      <c r="Q1905" s="161"/>
      <c r="R1905" s="162"/>
      <c r="S1905" s="162"/>
      <c r="T1905" s="162"/>
      <c r="U1905" s="162"/>
      <c r="V1905" s="162"/>
      <c r="W1905" s="162"/>
      <c r="X1905" s="162"/>
      <c r="Y1905" s="162"/>
      <c r="Z1905" s="151"/>
      <c r="AA1905" s="151"/>
      <c r="AB1905" s="151"/>
      <c r="AC1905" s="151"/>
      <c r="AD1905" s="151"/>
      <c r="AE1905" s="151"/>
      <c r="AF1905" s="151"/>
      <c r="AG1905" s="151" t="s">
        <v>327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193" t="s">
        <v>1561</v>
      </c>
      <c r="D1906" s="164"/>
      <c r="E1906" s="165">
        <v>4</v>
      </c>
      <c r="F1906" s="162"/>
      <c r="G1906" s="162"/>
      <c r="H1906" s="162"/>
      <c r="I1906" s="162"/>
      <c r="J1906" s="162"/>
      <c r="K1906" s="162"/>
      <c r="L1906" s="162"/>
      <c r="M1906" s="162"/>
      <c r="N1906" s="161"/>
      <c r="O1906" s="161"/>
      <c r="P1906" s="161"/>
      <c r="Q1906" s="161"/>
      <c r="R1906" s="162"/>
      <c r="S1906" s="162"/>
      <c r="T1906" s="162"/>
      <c r="U1906" s="162"/>
      <c r="V1906" s="162"/>
      <c r="W1906" s="162"/>
      <c r="X1906" s="162"/>
      <c r="Y1906" s="162"/>
      <c r="Z1906" s="151"/>
      <c r="AA1906" s="151"/>
      <c r="AB1906" s="151"/>
      <c r="AC1906" s="151"/>
      <c r="AD1906" s="151"/>
      <c r="AE1906" s="151"/>
      <c r="AF1906" s="151"/>
      <c r="AG1906" s="151" t="s">
        <v>327</v>
      </c>
      <c r="AH1906" s="151">
        <v>0</v>
      </c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 x14ac:dyDescent="0.2">
      <c r="A1907" s="183">
        <v>246</v>
      </c>
      <c r="B1907" s="184" t="s">
        <v>2092</v>
      </c>
      <c r="C1907" s="192" t="s">
        <v>2093</v>
      </c>
      <c r="D1907" s="185" t="s">
        <v>318</v>
      </c>
      <c r="E1907" s="186">
        <v>2</v>
      </c>
      <c r="F1907" s="187"/>
      <c r="G1907" s="188">
        <f>ROUND(E1907*F1907,2)</f>
        <v>0</v>
      </c>
      <c r="H1907" s="187"/>
      <c r="I1907" s="188">
        <f>ROUND(E1907*H1907,2)</f>
        <v>0</v>
      </c>
      <c r="J1907" s="187"/>
      <c r="K1907" s="188">
        <f>ROUND(E1907*J1907,2)</f>
        <v>0</v>
      </c>
      <c r="L1907" s="188">
        <v>21</v>
      </c>
      <c r="M1907" s="188">
        <f>G1907*(1+L1907/100)</f>
        <v>0</v>
      </c>
      <c r="N1907" s="186">
        <v>0</v>
      </c>
      <c r="O1907" s="186">
        <f>ROUND(E1907*N1907,2)</f>
        <v>0</v>
      </c>
      <c r="P1907" s="186">
        <v>0</v>
      </c>
      <c r="Q1907" s="186">
        <f>ROUND(E1907*P1907,2)</f>
        <v>0</v>
      </c>
      <c r="R1907" s="188"/>
      <c r="S1907" s="188" t="s">
        <v>403</v>
      </c>
      <c r="T1907" s="189" t="s">
        <v>987</v>
      </c>
      <c r="U1907" s="162">
        <v>0</v>
      </c>
      <c r="V1907" s="162">
        <f>ROUND(E1907*U1907,2)</f>
        <v>0</v>
      </c>
      <c r="W1907" s="162"/>
      <c r="X1907" s="162" t="s">
        <v>321</v>
      </c>
      <c r="Y1907" s="162" t="s">
        <v>322</v>
      </c>
      <c r="Z1907" s="151"/>
      <c r="AA1907" s="151"/>
      <c r="AB1907" s="151"/>
      <c r="AC1907" s="151"/>
      <c r="AD1907" s="151"/>
      <c r="AE1907" s="151"/>
      <c r="AF1907" s="151"/>
      <c r="AG1907" s="151" t="s">
        <v>323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2" x14ac:dyDescent="0.2">
      <c r="A1908" s="158"/>
      <c r="B1908" s="159"/>
      <c r="C1908" s="280" t="s">
        <v>2080</v>
      </c>
      <c r="D1908" s="281"/>
      <c r="E1908" s="281"/>
      <c r="F1908" s="281"/>
      <c r="G1908" s="281"/>
      <c r="H1908" s="162"/>
      <c r="I1908" s="162"/>
      <c r="J1908" s="162"/>
      <c r="K1908" s="162"/>
      <c r="L1908" s="162"/>
      <c r="M1908" s="162"/>
      <c r="N1908" s="161"/>
      <c r="O1908" s="161"/>
      <c r="P1908" s="161"/>
      <c r="Q1908" s="161"/>
      <c r="R1908" s="162"/>
      <c r="S1908" s="162"/>
      <c r="T1908" s="162"/>
      <c r="U1908" s="162"/>
      <c r="V1908" s="162"/>
      <c r="W1908" s="162"/>
      <c r="X1908" s="162"/>
      <c r="Y1908" s="162"/>
      <c r="Z1908" s="151"/>
      <c r="AA1908" s="151"/>
      <c r="AB1908" s="151"/>
      <c r="AC1908" s="151"/>
      <c r="AD1908" s="151"/>
      <c r="AE1908" s="151"/>
      <c r="AF1908" s="151"/>
      <c r="AG1908" s="151" t="s">
        <v>344</v>
      </c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3" x14ac:dyDescent="0.2">
      <c r="A1909" s="158"/>
      <c r="B1909" s="159"/>
      <c r="C1909" s="282" t="s">
        <v>2081</v>
      </c>
      <c r="D1909" s="283"/>
      <c r="E1909" s="283"/>
      <c r="F1909" s="283"/>
      <c r="G1909" s="283"/>
      <c r="H1909" s="162"/>
      <c r="I1909" s="162"/>
      <c r="J1909" s="162"/>
      <c r="K1909" s="162"/>
      <c r="L1909" s="162"/>
      <c r="M1909" s="162"/>
      <c r="N1909" s="161"/>
      <c r="O1909" s="161"/>
      <c r="P1909" s="161"/>
      <c r="Q1909" s="161"/>
      <c r="R1909" s="162"/>
      <c r="S1909" s="162"/>
      <c r="T1909" s="162"/>
      <c r="U1909" s="162"/>
      <c r="V1909" s="162"/>
      <c r="W1909" s="162"/>
      <c r="X1909" s="162"/>
      <c r="Y1909" s="162"/>
      <c r="Z1909" s="151"/>
      <c r="AA1909" s="151"/>
      <c r="AB1909" s="151"/>
      <c r="AC1909" s="151"/>
      <c r="AD1909" s="151"/>
      <c r="AE1909" s="151"/>
      <c r="AF1909" s="151"/>
      <c r="AG1909" s="151" t="s">
        <v>344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3" x14ac:dyDescent="0.2">
      <c r="A1910" s="158"/>
      <c r="B1910" s="159"/>
      <c r="C1910" s="282" t="s">
        <v>1649</v>
      </c>
      <c r="D1910" s="283"/>
      <c r="E1910" s="283"/>
      <c r="F1910" s="283"/>
      <c r="G1910" s="283"/>
      <c r="H1910" s="162"/>
      <c r="I1910" s="162"/>
      <c r="J1910" s="162"/>
      <c r="K1910" s="162"/>
      <c r="L1910" s="162"/>
      <c r="M1910" s="162"/>
      <c r="N1910" s="161"/>
      <c r="O1910" s="161"/>
      <c r="P1910" s="161"/>
      <c r="Q1910" s="161"/>
      <c r="R1910" s="162"/>
      <c r="S1910" s="162"/>
      <c r="T1910" s="162"/>
      <c r="U1910" s="162"/>
      <c r="V1910" s="162"/>
      <c r="W1910" s="162"/>
      <c r="X1910" s="162"/>
      <c r="Y1910" s="162"/>
      <c r="Z1910" s="151"/>
      <c r="AA1910" s="151"/>
      <c r="AB1910" s="151"/>
      <c r="AC1910" s="151"/>
      <c r="AD1910" s="151"/>
      <c r="AE1910" s="151"/>
      <c r="AF1910" s="151"/>
      <c r="AG1910" s="151" t="s">
        <v>344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3" x14ac:dyDescent="0.2">
      <c r="A1911" s="158"/>
      <c r="B1911" s="159"/>
      <c r="C1911" s="282" t="s">
        <v>2086</v>
      </c>
      <c r="D1911" s="283"/>
      <c r="E1911" s="283"/>
      <c r="F1911" s="283"/>
      <c r="G1911" s="283"/>
      <c r="H1911" s="162"/>
      <c r="I1911" s="162"/>
      <c r="J1911" s="162"/>
      <c r="K1911" s="162"/>
      <c r="L1911" s="162"/>
      <c r="M1911" s="162"/>
      <c r="N1911" s="161"/>
      <c r="O1911" s="161"/>
      <c r="P1911" s="161"/>
      <c r="Q1911" s="161"/>
      <c r="R1911" s="162"/>
      <c r="S1911" s="162"/>
      <c r="T1911" s="162"/>
      <c r="U1911" s="162"/>
      <c r="V1911" s="162"/>
      <c r="W1911" s="162"/>
      <c r="X1911" s="162"/>
      <c r="Y1911" s="162"/>
      <c r="Z1911" s="151"/>
      <c r="AA1911" s="151"/>
      <c r="AB1911" s="151"/>
      <c r="AC1911" s="151"/>
      <c r="AD1911" s="151"/>
      <c r="AE1911" s="151"/>
      <c r="AF1911" s="151"/>
      <c r="AG1911" s="151" t="s">
        <v>344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3" x14ac:dyDescent="0.2">
      <c r="A1912" s="158"/>
      <c r="B1912" s="159"/>
      <c r="C1912" s="282" t="s">
        <v>2087</v>
      </c>
      <c r="D1912" s="283"/>
      <c r="E1912" s="283"/>
      <c r="F1912" s="283"/>
      <c r="G1912" s="283"/>
      <c r="H1912" s="162"/>
      <c r="I1912" s="162"/>
      <c r="J1912" s="162"/>
      <c r="K1912" s="162"/>
      <c r="L1912" s="162"/>
      <c r="M1912" s="162"/>
      <c r="N1912" s="161"/>
      <c r="O1912" s="161"/>
      <c r="P1912" s="161"/>
      <c r="Q1912" s="161"/>
      <c r="R1912" s="162"/>
      <c r="S1912" s="162"/>
      <c r="T1912" s="162"/>
      <c r="U1912" s="162"/>
      <c r="V1912" s="162"/>
      <c r="W1912" s="162"/>
      <c r="X1912" s="162"/>
      <c r="Y1912" s="162"/>
      <c r="Z1912" s="151"/>
      <c r="AA1912" s="151"/>
      <c r="AB1912" s="151"/>
      <c r="AC1912" s="151"/>
      <c r="AD1912" s="151"/>
      <c r="AE1912" s="151"/>
      <c r="AF1912" s="151"/>
      <c r="AG1912" s="151" t="s">
        <v>344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2" x14ac:dyDescent="0.2">
      <c r="A1913" s="158"/>
      <c r="B1913" s="159"/>
      <c r="C1913" s="193" t="s">
        <v>1848</v>
      </c>
      <c r="D1913" s="164"/>
      <c r="E1913" s="165"/>
      <c r="F1913" s="162"/>
      <c r="G1913" s="162"/>
      <c r="H1913" s="162"/>
      <c r="I1913" s="162"/>
      <c r="J1913" s="162"/>
      <c r="K1913" s="162"/>
      <c r="L1913" s="162"/>
      <c r="M1913" s="162"/>
      <c r="N1913" s="161"/>
      <c r="O1913" s="161"/>
      <c r="P1913" s="161"/>
      <c r="Q1913" s="161"/>
      <c r="R1913" s="162"/>
      <c r="S1913" s="162"/>
      <c r="T1913" s="162"/>
      <c r="U1913" s="162"/>
      <c r="V1913" s="162"/>
      <c r="W1913" s="162"/>
      <c r="X1913" s="162"/>
      <c r="Y1913" s="162"/>
      <c r="Z1913" s="151"/>
      <c r="AA1913" s="151"/>
      <c r="AB1913" s="151"/>
      <c r="AC1913" s="151"/>
      <c r="AD1913" s="151"/>
      <c r="AE1913" s="151"/>
      <c r="AF1913" s="151"/>
      <c r="AG1913" s="151" t="s">
        <v>327</v>
      </c>
      <c r="AH1913" s="151">
        <v>0</v>
      </c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3" x14ac:dyDescent="0.2">
      <c r="A1914" s="158"/>
      <c r="B1914" s="159"/>
      <c r="C1914" s="193" t="s">
        <v>1295</v>
      </c>
      <c r="D1914" s="164"/>
      <c r="E1914" s="165">
        <v>2</v>
      </c>
      <c r="F1914" s="162"/>
      <c r="G1914" s="162"/>
      <c r="H1914" s="162"/>
      <c r="I1914" s="162"/>
      <c r="J1914" s="162"/>
      <c r="K1914" s="162"/>
      <c r="L1914" s="162"/>
      <c r="M1914" s="162"/>
      <c r="N1914" s="161"/>
      <c r="O1914" s="161"/>
      <c r="P1914" s="161"/>
      <c r="Q1914" s="161"/>
      <c r="R1914" s="162"/>
      <c r="S1914" s="162"/>
      <c r="T1914" s="162"/>
      <c r="U1914" s="162"/>
      <c r="V1914" s="162"/>
      <c r="W1914" s="162"/>
      <c r="X1914" s="162"/>
      <c r="Y1914" s="162"/>
      <c r="Z1914" s="151"/>
      <c r="AA1914" s="151"/>
      <c r="AB1914" s="151"/>
      <c r="AC1914" s="151"/>
      <c r="AD1914" s="151"/>
      <c r="AE1914" s="151"/>
      <c r="AF1914" s="151"/>
      <c r="AG1914" s="151" t="s">
        <v>327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 x14ac:dyDescent="0.2">
      <c r="A1915" s="183">
        <v>247</v>
      </c>
      <c r="B1915" s="184" t="s">
        <v>2094</v>
      </c>
      <c r="C1915" s="192" t="s">
        <v>2095</v>
      </c>
      <c r="D1915" s="185" t="s">
        <v>318</v>
      </c>
      <c r="E1915" s="186">
        <v>1</v>
      </c>
      <c r="F1915" s="187"/>
      <c r="G1915" s="188">
        <f>ROUND(E1915*F1915,2)</f>
        <v>0</v>
      </c>
      <c r="H1915" s="187"/>
      <c r="I1915" s="188">
        <f>ROUND(E1915*H1915,2)</f>
        <v>0</v>
      </c>
      <c r="J1915" s="187"/>
      <c r="K1915" s="188">
        <f>ROUND(E1915*J1915,2)</f>
        <v>0</v>
      </c>
      <c r="L1915" s="188">
        <v>21</v>
      </c>
      <c r="M1915" s="188">
        <f>G1915*(1+L1915/100)</f>
        <v>0</v>
      </c>
      <c r="N1915" s="186">
        <v>0</v>
      </c>
      <c r="O1915" s="186">
        <f>ROUND(E1915*N1915,2)</f>
        <v>0</v>
      </c>
      <c r="P1915" s="186">
        <v>0</v>
      </c>
      <c r="Q1915" s="186">
        <f>ROUND(E1915*P1915,2)</f>
        <v>0</v>
      </c>
      <c r="R1915" s="188"/>
      <c r="S1915" s="188" t="s">
        <v>403</v>
      </c>
      <c r="T1915" s="189" t="s">
        <v>987</v>
      </c>
      <c r="U1915" s="162">
        <v>0</v>
      </c>
      <c r="V1915" s="162">
        <f>ROUND(E1915*U1915,2)</f>
        <v>0</v>
      </c>
      <c r="W1915" s="162"/>
      <c r="X1915" s="162" t="s">
        <v>321</v>
      </c>
      <c r="Y1915" s="162" t="s">
        <v>322</v>
      </c>
      <c r="Z1915" s="151"/>
      <c r="AA1915" s="151"/>
      <c r="AB1915" s="151"/>
      <c r="AC1915" s="151"/>
      <c r="AD1915" s="151"/>
      <c r="AE1915" s="151"/>
      <c r="AF1915" s="151"/>
      <c r="AG1915" s="151" t="s">
        <v>323</v>
      </c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2" x14ac:dyDescent="0.2">
      <c r="A1916" s="158"/>
      <c r="B1916" s="159"/>
      <c r="C1916" s="280" t="s">
        <v>2080</v>
      </c>
      <c r="D1916" s="281"/>
      <c r="E1916" s="281"/>
      <c r="F1916" s="281"/>
      <c r="G1916" s="281"/>
      <c r="H1916" s="162"/>
      <c r="I1916" s="162"/>
      <c r="J1916" s="162"/>
      <c r="K1916" s="162"/>
      <c r="L1916" s="162"/>
      <c r="M1916" s="162"/>
      <c r="N1916" s="161"/>
      <c r="O1916" s="161"/>
      <c r="P1916" s="161"/>
      <c r="Q1916" s="161"/>
      <c r="R1916" s="162"/>
      <c r="S1916" s="162"/>
      <c r="T1916" s="162"/>
      <c r="U1916" s="162"/>
      <c r="V1916" s="162"/>
      <c r="W1916" s="162"/>
      <c r="X1916" s="162"/>
      <c r="Y1916" s="162"/>
      <c r="Z1916" s="151"/>
      <c r="AA1916" s="151"/>
      <c r="AB1916" s="151"/>
      <c r="AC1916" s="151"/>
      <c r="AD1916" s="151"/>
      <c r="AE1916" s="151"/>
      <c r="AF1916" s="151"/>
      <c r="AG1916" s="151" t="s">
        <v>344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3" x14ac:dyDescent="0.2">
      <c r="A1917" s="158"/>
      <c r="B1917" s="159"/>
      <c r="C1917" s="282" t="s">
        <v>2081</v>
      </c>
      <c r="D1917" s="283"/>
      <c r="E1917" s="283"/>
      <c r="F1917" s="283"/>
      <c r="G1917" s="283"/>
      <c r="H1917" s="162"/>
      <c r="I1917" s="162"/>
      <c r="J1917" s="162"/>
      <c r="K1917" s="162"/>
      <c r="L1917" s="162"/>
      <c r="M1917" s="162"/>
      <c r="N1917" s="161"/>
      <c r="O1917" s="161"/>
      <c r="P1917" s="161"/>
      <c r="Q1917" s="161"/>
      <c r="R1917" s="162"/>
      <c r="S1917" s="162"/>
      <c r="T1917" s="162"/>
      <c r="U1917" s="162"/>
      <c r="V1917" s="162"/>
      <c r="W1917" s="162"/>
      <c r="X1917" s="162"/>
      <c r="Y1917" s="162"/>
      <c r="Z1917" s="151"/>
      <c r="AA1917" s="151"/>
      <c r="AB1917" s="151"/>
      <c r="AC1917" s="151"/>
      <c r="AD1917" s="151"/>
      <c r="AE1917" s="151"/>
      <c r="AF1917" s="151"/>
      <c r="AG1917" s="151" t="s">
        <v>344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3" x14ac:dyDescent="0.2">
      <c r="A1918" s="158"/>
      <c r="B1918" s="159"/>
      <c r="C1918" s="282" t="s">
        <v>1649</v>
      </c>
      <c r="D1918" s="283"/>
      <c r="E1918" s="283"/>
      <c r="F1918" s="283"/>
      <c r="G1918" s="283"/>
      <c r="H1918" s="162"/>
      <c r="I1918" s="162"/>
      <c r="J1918" s="162"/>
      <c r="K1918" s="162"/>
      <c r="L1918" s="162"/>
      <c r="M1918" s="162"/>
      <c r="N1918" s="161"/>
      <c r="O1918" s="161"/>
      <c r="P1918" s="161"/>
      <c r="Q1918" s="161"/>
      <c r="R1918" s="162"/>
      <c r="S1918" s="162"/>
      <c r="T1918" s="162"/>
      <c r="U1918" s="162"/>
      <c r="V1918" s="162"/>
      <c r="W1918" s="162"/>
      <c r="X1918" s="162"/>
      <c r="Y1918" s="162"/>
      <c r="Z1918" s="151"/>
      <c r="AA1918" s="151"/>
      <c r="AB1918" s="151"/>
      <c r="AC1918" s="151"/>
      <c r="AD1918" s="151"/>
      <c r="AE1918" s="151"/>
      <c r="AF1918" s="151"/>
      <c r="AG1918" s="151" t="s">
        <v>344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2" x14ac:dyDescent="0.2">
      <c r="A1919" s="158"/>
      <c r="B1919" s="159"/>
      <c r="C1919" s="193" t="s">
        <v>1848</v>
      </c>
      <c r="D1919" s="164"/>
      <c r="E1919" s="165"/>
      <c r="F1919" s="162"/>
      <c r="G1919" s="162"/>
      <c r="H1919" s="162"/>
      <c r="I1919" s="162"/>
      <c r="J1919" s="162"/>
      <c r="K1919" s="162"/>
      <c r="L1919" s="162"/>
      <c r="M1919" s="162"/>
      <c r="N1919" s="161"/>
      <c r="O1919" s="161"/>
      <c r="P1919" s="161"/>
      <c r="Q1919" s="161"/>
      <c r="R1919" s="162"/>
      <c r="S1919" s="162"/>
      <c r="T1919" s="162"/>
      <c r="U1919" s="162"/>
      <c r="V1919" s="162"/>
      <c r="W1919" s="162"/>
      <c r="X1919" s="162"/>
      <c r="Y1919" s="162"/>
      <c r="Z1919" s="151"/>
      <c r="AA1919" s="151"/>
      <c r="AB1919" s="151"/>
      <c r="AC1919" s="151"/>
      <c r="AD1919" s="151"/>
      <c r="AE1919" s="151"/>
      <c r="AF1919" s="151"/>
      <c r="AG1919" s="151" t="s">
        <v>327</v>
      </c>
      <c r="AH1919" s="151">
        <v>0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193" t="s">
        <v>328</v>
      </c>
      <c r="D1920" s="164"/>
      <c r="E1920" s="165">
        <v>1</v>
      </c>
      <c r="F1920" s="162"/>
      <c r="G1920" s="162"/>
      <c r="H1920" s="162"/>
      <c r="I1920" s="162"/>
      <c r="J1920" s="162"/>
      <c r="K1920" s="162"/>
      <c r="L1920" s="162"/>
      <c r="M1920" s="162"/>
      <c r="N1920" s="161"/>
      <c r="O1920" s="161"/>
      <c r="P1920" s="161"/>
      <c r="Q1920" s="161"/>
      <c r="R1920" s="162"/>
      <c r="S1920" s="162"/>
      <c r="T1920" s="162"/>
      <c r="U1920" s="162"/>
      <c r="V1920" s="162"/>
      <c r="W1920" s="162"/>
      <c r="X1920" s="162"/>
      <c r="Y1920" s="162"/>
      <c r="Z1920" s="151"/>
      <c r="AA1920" s="151"/>
      <c r="AB1920" s="151"/>
      <c r="AC1920" s="151"/>
      <c r="AD1920" s="151"/>
      <c r="AE1920" s="151"/>
      <c r="AF1920" s="151"/>
      <c r="AG1920" s="151" t="s">
        <v>327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 x14ac:dyDescent="0.2">
      <c r="A1921" s="183">
        <v>248</v>
      </c>
      <c r="B1921" s="184" t="s">
        <v>2096</v>
      </c>
      <c r="C1921" s="192" t="s">
        <v>2097</v>
      </c>
      <c r="D1921" s="185" t="s">
        <v>318</v>
      </c>
      <c r="E1921" s="186">
        <v>2</v>
      </c>
      <c r="F1921" s="187"/>
      <c r="G1921" s="188">
        <f>ROUND(E1921*F1921,2)</f>
        <v>0</v>
      </c>
      <c r="H1921" s="187"/>
      <c r="I1921" s="188">
        <f>ROUND(E1921*H1921,2)</f>
        <v>0</v>
      </c>
      <c r="J1921" s="187"/>
      <c r="K1921" s="188">
        <f>ROUND(E1921*J1921,2)</f>
        <v>0</v>
      </c>
      <c r="L1921" s="188">
        <v>21</v>
      </c>
      <c r="M1921" s="188">
        <f>G1921*(1+L1921/100)</f>
        <v>0</v>
      </c>
      <c r="N1921" s="186">
        <v>0</v>
      </c>
      <c r="O1921" s="186">
        <f>ROUND(E1921*N1921,2)</f>
        <v>0</v>
      </c>
      <c r="P1921" s="186">
        <v>0</v>
      </c>
      <c r="Q1921" s="186">
        <f>ROUND(E1921*P1921,2)</f>
        <v>0</v>
      </c>
      <c r="R1921" s="188"/>
      <c r="S1921" s="188" t="s">
        <v>403</v>
      </c>
      <c r="T1921" s="189" t="s">
        <v>987</v>
      </c>
      <c r="U1921" s="162">
        <v>0</v>
      </c>
      <c r="V1921" s="162">
        <f>ROUND(E1921*U1921,2)</f>
        <v>0</v>
      </c>
      <c r="W1921" s="162"/>
      <c r="X1921" s="162" t="s">
        <v>321</v>
      </c>
      <c r="Y1921" s="162" t="s">
        <v>322</v>
      </c>
      <c r="Z1921" s="151"/>
      <c r="AA1921" s="151"/>
      <c r="AB1921" s="151"/>
      <c r="AC1921" s="151"/>
      <c r="AD1921" s="151"/>
      <c r="AE1921" s="151"/>
      <c r="AF1921" s="151"/>
      <c r="AG1921" s="151" t="s">
        <v>323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2" x14ac:dyDescent="0.2">
      <c r="A1922" s="158"/>
      <c r="B1922" s="159"/>
      <c r="C1922" s="280" t="s">
        <v>2081</v>
      </c>
      <c r="D1922" s="281"/>
      <c r="E1922" s="281"/>
      <c r="F1922" s="281"/>
      <c r="G1922" s="281"/>
      <c r="H1922" s="162"/>
      <c r="I1922" s="162"/>
      <c r="J1922" s="162"/>
      <c r="K1922" s="162"/>
      <c r="L1922" s="162"/>
      <c r="M1922" s="162"/>
      <c r="N1922" s="161"/>
      <c r="O1922" s="161"/>
      <c r="P1922" s="161"/>
      <c r="Q1922" s="161"/>
      <c r="R1922" s="162"/>
      <c r="S1922" s="162"/>
      <c r="T1922" s="162"/>
      <c r="U1922" s="162"/>
      <c r="V1922" s="162"/>
      <c r="W1922" s="162"/>
      <c r="X1922" s="162"/>
      <c r="Y1922" s="162"/>
      <c r="Z1922" s="151"/>
      <c r="AA1922" s="151"/>
      <c r="AB1922" s="151"/>
      <c r="AC1922" s="151"/>
      <c r="AD1922" s="151"/>
      <c r="AE1922" s="151"/>
      <c r="AF1922" s="151"/>
      <c r="AG1922" s="151" t="s">
        <v>344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3" x14ac:dyDescent="0.2">
      <c r="A1923" s="158"/>
      <c r="B1923" s="159"/>
      <c r="C1923" s="282" t="s">
        <v>2098</v>
      </c>
      <c r="D1923" s="283"/>
      <c r="E1923" s="283"/>
      <c r="F1923" s="283"/>
      <c r="G1923" s="283"/>
      <c r="H1923" s="162"/>
      <c r="I1923" s="162"/>
      <c r="J1923" s="162"/>
      <c r="K1923" s="162"/>
      <c r="L1923" s="162"/>
      <c r="M1923" s="162"/>
      <c r="N1923" s="161"/>
      <c r="O1923" s="161"/>
      <c r="P1923" s="161"/>
      <c r="Q1923" s="161"/>
      <c r="R1923" s="162"/>
      <c r="S1923" s="162"/>
      <c r="T1923" s="162"/>
      <c r="U1923" s="162"/>
      <c r="V1923" s="162"/>
      <c r="W1923" s="162"/>
      <c r="X1923" s="162"/>
      <c r="Y1923" s="162"/>
      <c r="Z1923" s="151"/>
      <c r="AA1923" s="151"/>
      <c r="AB1923" s="151"/>
      <c r="AC1923" s="151"/>
      <c r="AD1923" s="151"/>
      <c r="AE1923" s="151"/>
      <c r="AF1923" s="151"/>
      <c r="AG1923" s="151" t="s">
        <v>344</v>
      </c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3" x14ac:dyDescent="0.2">
      <c r="A1924" s="158"/>
      <c r="B1924" s="159"/>
      <c r="C1924" s="282" t="s">
        <v>2099</v>
      </c>
      <c r="D1924" s="283"/>
      <c r="E1924" s="283"/>
      <c r="F1924" s="283"/>
      <c r="G1924" s="283"/>
      <c r="H1924" s="162"/>
      <c r="I1924" s="162"/>
      <c r="J1924" s="162"/>
      <c r="K1924" s="162"/>
      <c r="L1924" s="162"/>
      <c r="M1924" s="162"/>
      <c r="N1924" s="161"/>
      <c r="O1924" s="161"/>
      <c r="P1924" s="161"/>
      <c r="Q1924" s="161"/>
      <c r="R1924" s="162"/>
      <c r="S1924" s="162"/>
      <c r="T1924" s="162"/>
      <c r="U1924" s="162"/>
      <c r="V1924" s="162"/>
      <c r="W1924" s="162"/>
      <c r="X1924" s="162"/>
      <c r="Y1924" s="162"/>
      <c r="Z1924" s="151"/>
      <c r="AA1924" s="151"/>
      <c r="AB1924" s="151"/>
      <c r="AC1924" s="151"/>
      <c r="AD1924" s="151"/>
      <c r="AE1924" s="151"/>
      <c r="AF1924" s="151"/>
      <c r="AG1924" s="151" t="s">
        <v>344</v>
      </c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3" x14ac:dyDescent="0.2">
      <c r="A1925" s="158"/>
      <c r="B1925" s="159"/>
      <c r="C1925" s="282" t="s">
        <v>2100</v>
      </c>
      <c r="D1925" s="283"/>
      <c r="E1925" s="283"/>
      <c r="F1925" s="283"/>
      <c r="G1925" s="283"/>
      <c r="H1925" s="162"/>
      <c r="I1925" s="162"/>
      <c r="J1925" s="162"/>
      <c r="K1925" s="162"/>
      <c r="L1925" s="162"/>
      <c r="M1925" s="162"/>
      <c r="N1925" s="161"/>
      <c r="O1925" s="161"/>
      <c r="P1925" s="161"/>
      <c r="Q1925" s="161"/>
      <c r="R1925" s="162"/>
      <c r="S1925" s="162"/>
      <c r="T1925" s="162"/>
      <c r="U1925" s="162"/>
      <c r="V1925" s="162"/>
      <c r="W1925" s="162"/>
      <c r="X1925" s="162"/>
      <c r="Y1925" s="162"/>
      <c r="Z1925" s="151"/>
      <c r="AA1925" s="151"/>
      <c r="AB1925" s="151"/>
      <c r="AC1925" s="151"/>
      <c r="AD1925" s="151"/>
      <c r="AE1925" s="151"/>
      <c r="AF1925" s="151"/>
      <c r="AG1925" s="151" t="s">
        <v>344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3" x14ac:dyDescent="0.2">
      <c r="A1926" s="158"/>
      <c r="B1926" s="159"/>
      <c r="C1926" s="282" t="s">
        <v>2101</v>
      </c>
      <c r="D1926" s="283"/>
      <c r="E1926" s="283"/>
      <c r="F1926" s="283"/>
      <c r="G1926" s="283"/>
      <c r="H1926" s="162"/>
      <c r="I1926" s="162"/>
      <c r="J1926" s="162"/>
      <c r="K1926" s="162"/>
      <c r="L1926" s="162"/>
      <c r="M1926" s="162"/>
      <c r="N1926" s="161"/>
      <c r="O1926" s="161"/>
      <c r="P1926" s="161"/>
      <c r="Q1926" s="161"/>
      <c r="R1926" s="162"/>
      <c r="S1926" s="162"/>
      <c r="T1926" s="162"/>
      <c r="U1926" s="162"/>
      <c r="V1926" s="162"/>
      <c r="W1926" s="162"/>
      <c r="X1926" s="162"/>
      <c r="Y1926" s="162"/>
      <c r="Z1926" s="151"/>
      <c r="AA1926" s="151"/>
      <c r="AB1926" s="151"/>
      <c r="AC1926" s="151"/>
      <c r="AD1926" s="151"/>
      <c r="AE1926" s="151"/>
      <c r="AF1926" s="151"/>
      <c r="AG1926" s="151" t="s">
        <v>344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3" x14ac:dyDescent="0.2">
      <c r="A1927" s="158"/>
      <c r="B1927" s="159"/>
      <c r="C1927" s="282" t="s">
        <v>1649</v>
      </c>
      <c r="D1927" s="283"/>
      <c r="E1927" s="283"/>
      <c r="F1927" s="283"/>
      <c r="G1927" s="283"/>
      <c r="H1927" s="162"/>
      <c r="I1927" s="162"/>
      <c r="J1927" s="162"/>
      <c r="K1927" s="162"/>
      <c r="L1927" s="162"/>
      <c r="M1927" s="162"/>
      <c r="N1927" s="161"/>
      <c r="O1927" s="161"/>
      <c r="P1927" s="161"/>
      <c r="Q1927" s="161"/>
      <c r="R1927" s="162"/>
      <c r="S1927" s="162"/>
      <c r="T1927" s="162"/>
      <c r="U1927" s="162"/>
      <c r="V1927" s="162"/>
      <c r="W1927" s="162"/>
      <c r="X1927" s="162"/>
      <c r="Y1927" s="162"/>
      <c r="Z1927" s="151"/>
      <c r="AA1927" s="151"/>
      <c r="AB1927" s="151"/>
      <c r="AC1927" s="151"/>
      <c r="AD1927" s="151"/>
      <c r="AE1927" s="151"/>
      <c r="AF1927" s="151"/>
      <c r="AG1927" s="151" t="s">
        <v>344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2" x14ac:dyDescent="0.2">
      <c r="A1928" s="158"/>
      <c r="B1928" s="159"/>
      <c r="C1928" s="193" t="s">
        <v>1848</v>
      </c>
      <c r="D1928" s="164"/>
      <c r="E1928" s="165"/>
      <c r="F1928" s="162"/>
      <c r="G1928" s="162"/>
      <c r="H1928" s="162"/>
      <c r="I1928" s="162"/>
      <c r="J1928" s="162"/>
      <c r="K1928" s="162"/>
      <c r="L1928" s="162"/>
      <c r="M1928" s="162"/>
      <c r="N1928" s="161"/>
      <c r="O1928" s="161"/>
      <c r="P1928" s="161"/>
      <c r="Q1928" s="161"/>
      <c r="R1928" s="162"/>
      <c r="S1928" s="162"/>
      <c r="T1928" s="162"/>
      <c r="U1928" s="162"/>
      <c r="V1928" s="162"/>
      <c r="W1928" s="162"/>
      <c r="X1928" s="162"/>
      <c r="Y1928" s="162"/>
      <c r="Z1928" s="151"/>
      <c r="AA1928" s="151"/>
      <c r="AB1928" s="151"/>
      <c r="AC1928" s="151"/>
      <c r="AD1928" s="151"/>
      <c r="AE1928" s="151"/>
      <c r="AF1928" s="151"/>
      <c r="AG1928" s="151" t="s">
        <v>327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193" t="s">
        <v>1295</v>
      </c>
      <c r="D1929" s="164"/>
      <c r="E1929" s="165">
        <v>2</v>
      </c>
      <c r="F1929" s="162"/>
      <c r="G1929" s="162"/>
      <c r="H1929" s="162"/>
      <c r="I1929" s="162"/>
      <c r="J1929" s="162"/>
      <c r="K1929" s="162"/>
      <c r="L1929" s="162"/>
      <c r="M1929" s="162"/>
      <c r="N1929" s="161"/>
      <c r="O1929" s="161"/>
      <c r="P1929" s="161"/>
      <c r="Q1929" s="161"/>
      <c r="R1929" s="162"/>
      <c r="S1929" s="162"/>
      <c r="T1929" s="162"/>
      <c r="U1929" s="162"/>
      <c r="V1929" s="162"/>
      <c r="W1929" s="162"/>
      <c r="X1929" s="162"/>
      <c r="Y1929" s="162"/>
      <c r="Z1929" s="151"/>
      <c r="AA1929" s="151"/>
      <c r="AB1929" s="151"/>
      <c r="AC1929" s="151"/>
      <c r="AD1929" s="151"/>
      <c r="AE1929" s="151"/>
      <c r="AF1929" s="151"/>
      <c r="AG1929" s="151" t="s">
        <v>327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 x14ac:dyDescent="0.2">
      <c r="A1930" s="183">
        <v>249</v>
      </c>
      <c r="B1930" s="184" t="s">
        <v>2102</v>
      </c>
      <c r="C1930" s="192" t="s">
        <v>2103</v>
      </c>
      <c r="D1930" s="185" t="s">
        <v>318</v>
      </c>
      <c r="E1930" s="186">
        <v>1</v>
      </c>
      <c r="F1930" s="187"/>
      <c r="G1930" s="188">
        <f>ROUND(E1930*F1930,2)</f>
        <v>0</v>
      </c>
      <c r="H1930" s="187"/>
      <c r="I1930" s="188">
        <f>ROUND(E1930*H1930,2)</f>
        <v>0</v>
      </c>
      <c r="J1930" s="187"/>
      <c r="K1930" s="188">
        <f>ROUND(E1930*J1930,2)</f>
        <v>0</v>
      </c>
      <c r="L1930" s="188">
        <v>21</v>
      </c>
      <c r="M1930" s="188">
        <f>G1930*(1+L1930/100)</f>
        <v>0</v>
      </c>
      <c r="N1930" s="186">
        <v>0</v>
      </c>
      <c r="O1930" s="186">
        <f>ROUND(E1930*N1930,2)</f>
        <v>0</v>
      </c>
      <c r="P1930" s="186">
        <v>0</v>
      </c>
      <c r="Q1930" s="186">
        <f>ROUND(E1930*P1930,2)</f>
        <v>0</v>
      </c>
      <c r="R1930" s="188"/>
      <c r="S1930" s="188" t="s">
        <v>403</v>
      </c>
      <c r="T1930" s="189" t="s">
        <v>987</v>
      </c>
      <c r="U1930" s="162">
        <v>0</v>
      </c>
      <c r="V1930" s="162">
        <f>ROUND(E1930*U1930,2)</f>
        <v>0</v>
      </c>
      <c r="W1930" s="162"/>
      <c r="X1930" s="162" t="s">
        <v>321</v>
      </c>
      <c r="Y1930" s="162" t="s">
        <v>322</v>
      </c>
      <c r="Z1930" s="151"/>
      <c r="AA1930" s="151"/>
      <c r="AB1930" s="151"/>
      <c r="AC1930" s="151"/>
      <c r="AD1930" s="151"/>
      <c r="AE1930" s="151"/>
      <c r="AF1930" s="151"/>
      <c r="AG1930" s="151" t="s">
        <v>323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2" x14ac:dyDescent="0.2">
      <c r="A1931" s="158"/>
      <c r="B1931" s="159"/>
      <c r="C1931" s="280" t="s">
        <v>2058</v>
      </c>
      <c r="D1931" s="281"/>
      <c r="E1931" s="281"/>
      <c r="F1931" s="281"/>
      <c r="G1931" s="281"/>
      <c r="H1931" s="162"/>
      <c r="I1931" s="162"/>
      <c r="J1931" s="162"/>
      <c r="K1931" s="162"/>
      <c r="L1931" s="162"/>
      <c r="M1931" s="162"/>
      <c r="N1931" s="161"/>
      <c r="O1931" s="161"/>
      <c r="P1931" s="161"/>
      <c r="Q1931" s="161"/>
      <c r="R1931" s="162"/>
      <c r="S1931" s="162"/>
      <c r="T1931" s="162"/>
      <c r="U1931" s="162"/>
      <c r="V1931" s="162"/>
      <c r="W1931" s="162"/>
      <c r="X1931" s="162"/>
      <c r="Y1931" s="162"/>
      <c r="Z1931" s="151"/>
      <c r="AA1931" s="151"/>
      <c r="AB1931" s="151"/>
      <c r="AC1931" s="151"/>
      <c r="AD1931" s="151"/>
      <c r="AE1931" s="151"/>
      <c r="AF1931" s="151"/>
      <c r="AG1931" s="151" t="s">
        <v>344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82" t="s">
        <v>1854</v>
      </c>
      <c r="D1932" s="283"/>
      <c r="E1932" s="283"/>
      <c r="F1932" s="283"/>
      <c r="G1932" s="283"/>
      <c r="H1932" s="162"/>
      <c r="I1932" s="162"/>
      <c r="J1932" s="162"/>
      <c r="K1932" s="162"/>
      <c r="L1932" s="162"/>
      <c r="M1932" s="162"/>
      <c r="N1932" s="161"/>
      <c r="O1932" s="161"/>
      <c r="P1932" s="161"/>
      <c r="Q1932" s="161"/>
      <c r="R1932" s="162"/>
      <c r="S1932" s="162"/>
      <c r="T1932" s="162"/>
      <c r="U1932" s="162"/>
      <c r="V1932" s="162"/>
      <c r="W1932" s="162"/>
      <c r="X1932" s="162"/>
      <c r="Y1932" s="162"/>
      <c r="Z1932" s="151"/>
      <c r="AA1932" s="151"/>
      <c r="AB1932" s="151"/>
      <c r="AC1932" s="151"/>
      <c r="AD1932" s="151"/>
      <c r="AE1932" s="151"/>
      <c r="AF1932" s="151"/>
      <c r="AG1932" s="151" t="s">
        <v>344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3" x14ac:dyDescent="0.2">
      <c r="A1933" s="158"/>
      <c r="B1933" s="159"/>
      <c r="C1933" s="282" t="s">
        <v>1822</v>
      </c>
      <c r="D1933" s="283"/>
      <c r="E1933" s="283"/>
      <c r="F1933" s="283"/>
      <c r="G1933" s="283"/>
      <c r="H1933" s="162"/>
      <c r="I1933" s="162"/>
      <c r="J1933" s="162"/>
      <c r="K1933" s="162"/>
      <c r="L1933" s="162"/>
      <c r="M1933" s="162"/>
      <c r="N1933" s="161"/>
      <c r="O1933" s="161"/>
      <c r="P1933" s="161"/>
      <c r="Q1933" s="161"/>
      <c r="R1933" s="162"/>
      <c r="S1933" s="162"/>
      <c r="T1933" s="162"/>
      <c r="U1933" s="162"/>
      <c r="V1933" s="162"/>
      <c r="W1933" s="162"/>
      <c r="X1933" s="162"/>
      <c r="Y1933" s="162"/>
      <c r="Z1933" s="151"/>
      <c r="AA1933" s="151"/>
      <c r="AB1933" s="151"/>
      <c r="AC1933" s="151"/>
      <c r="AD1933" s="151"/>
      <c r="AE1933" s="151"/>
      <c r="AF1933" s="151"/>
      <c r="AG1933" s="151" t="s">
        <v>344</v>
      </c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3" x14ac:dyDescent="0.2">
      <c r="A1934" s="158"/>
      <c r="B1934" s="159"/>
      <c r="C1934" s="282" t="s">
        <v>2104</v>
      </c>
      <c r="D1934" s="283"/>
      <c r="E1934" s="283"/>
      <c r="F1934" s="283"/>
      <c r="G1934" s="283"/>
      <c r="H1934" s="162"/>
      <c r="I1934" s="162"/>
      <c r="J1934" s="162"/>
      <c r="K1934" s="162"/>
      <c r="L1934" s="162"/>
      <c r="M1934" s="162"/>
      <c r="N1934" s="161"/>
      <c r="O1934" s="161"/>
      <c r="P1934" s="161"/>
      <c r="Q1934" s="161"/>
      <c r="R1934" s="162"/>
      <c r="S1934" s="162"/>
      <c r="T1934" s="162"/>
      <c r="U1934" s="162"/>
      <c r="V1934" s="162"/>
      <c r="W1934" s="162"/>
      <c r="X1934" s="162"/>
      <c r="Y1934" s="162"/>
      <c r="Z1934" s="151"/>
      <c r="AA1934" s="151"/>
      <c r="AB1934" s="151"/>
      <c r="AC1934" s="151"/>
      <c r="AD1934" s="151"/>
      <c r="AE1934" s="151"/>
      <c r="AF1934" s="151"/>
      <c r="AG1934" s="151" t="s">
        <v>344</v>
      </c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3" x14ac:dyDescent="0.2">
      <c r="A1935" s="158"/>
      <c r="B1935" s="159"/>
      <c r="C1935" s="282" t="s">
        <v>859</v>
      </c>
      <c r="D1935" s="283"/>
      <c r="E1935" s="283"/>
      <c r="F1935" s="283"/>
      <c r="G1935" s="283"/>
      <c r="H1935" s="162"/>
      <c r="I1935" s="162"/>
      <c r="J1935" s="162"/>
      <c r="K1935" s="162"/>
      <c r="L1935" s="162"/>
      <c r="M1935" s="162"/>
      <c r="N1935" s="161"/>
      <c r="O1935" s="161"/>
      <c r="P1935" s="161"/>
      <c r="Q1935" s="161"/>
      <c r="R1935" s="162"/>
      <c r="S1935" s="162"/>
      <c r="T1935" s="162"/>
      <c r="U1935" s="162"/>
      <c r="V1935" s="162"/>
      <c r="W1935" s="162"/>
      <c r="X1935" s="162"/>
      <c r="Y1935" s="162"/>
      <c r="Z1935" s="151"/>
      <c r="AA1935" s="151"/>
      <c r="AB1935" s="151"/>
      <c r="AC1935" s="151"/>
      <c r="AD1935" s="151"/>
      <c r="AE1935" s="151"/>
      <c r="AF1935" s="151"/>
      <c r="AG1935" s="151" t="s">
        <v>344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3" x14ac:dyDescent="0.2">
      <c r="A1936" s="158"/>
      <c r="B1936" s="159"/>
      <c r="C1936" s="282" t="s">
        <v>2086</v>
      </c>
      <c r="D1936" s="283"/>
      <c r="E1936" s="283"/>
      <c r="F1936" s="283"/>
      <c r="G1936" s="283"/>
      <c r="H1936" s="162"/>
      <c r="I1936" s="162"/>
      <c r="J1936" s="162"/>
      <c r="K1936" s="162"/>
      <c r="L1936" s="162"/>
      <c r="M1936" s="162"/>
      <c r="N1936" s="161"/>
      <c r="O1936" s="161"/>
      <c r="P1936" s="161"/>
      <c r="Q1936" s="161"/>
      <c r="R1936" s="162"/>
      <c r="S1936" s="162"/>
      <c r="T1936" s="162"/>
      <c r="U1936" s="162"/>
      <c r="V1936" s="162"/>
      <c r="W1936" s="162"/>
      <c r="X1936" s="162"/>
      <c r="Y1936" s="162"/>
      <c r="Z1936" s="151"/>
      <c r="AA1936" s="151"/>
      <c r="AB1936" s="151"/>
      <c r="AC1936" s="151"/>
      <c r="AD1936" s="151"/>
      <c r="AE1936" s="151"/>
      <c r="AF1936" s="151"/>
      <c r="AG1936" s="151" t="s">
        <v>344</v>
      </c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3" x14ac:dyDescent="0.2">
      <c r="A1937" s="158"/>
      <c r="B1937" s="159"/>
      <c r="C1937" s="282" t="s">
        <v>2087</v>
      </c>
      <c r="D1937" s="283"/>
      <c r="E1937" s="283"/>
      <c r="F1937" s="283"/>
      <c r="G1937" s="283"/>
      <c r="H1937" s="162"/>
      <c r="I1937" s="162"/>
      <c r="J1937" s="162"/>
      <c r="K1937" s="162"/>
      <c r="L1937" s="162"/>
      <c r="M1937" s="162"/>
      <c r="N1937" s="161"/>
      <c r="O1937" s="161"/>
      <c r="P1937" s="161"/>
      <c r="Q1937" s="161"/>
      <c r="R1937" s="162"/>
      <c r="S1937" s="162"/>
      <c r="T1937" s="162"/>
      <c r="U1937" s="162"/>
      <c r="V1937" s="162"/>
      <c r="W1937" s="162"/>
      <c r="X1937" s="162"/>
      <c r="Y1937" s="162"/>
      <c r="Z1937" s="151"/>
      <c r="AA1937" s="151"/>
      <c r="AB1937" s="151"/>
      <c r="AC1937" s="151"/>
      <c r="AD1937" s="151"/>
      <c r="AE1937" s="151"/>
      <c r="AF1937" s="151"/>
      <c r="AG1937" s="151" t="s">
        <v>344</v>
      </c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2" x14ac:dyDescent="0.2">
      <c r="A1938" s="158"/>
      <c r="B1938" s="159"/>
      <c r="C1938" s="193" t="s">
        <v>1848</v>
      </c>
      <c r="D1938" s="164"/>
      <c r="E1938" s="165"/>
      <c r="F1938" s="162"/>
      <c r="G1938" s="162"/>
      <c r="H1938" s="162"/>
      <c r="I1938" s="162"/>
      <c r="J1938" s="162"/>
      <c r="K1938" s="162"/>
      <c r="L1938" s="162"/>
      <c r="M1938" s="162"/>
      <c r="N1938" s="161"/>
      <c r="O1938" s="161"/>
      <c r="P1938" s="161"/>
      <c r="Q1938" s="161"/>
      <c r="R1938" s="162"/>
      <c r="S1938" s="162"/>
      <c r="T1938" s="162"/>
      <c r="U1938" s="162"/>
      <c r="V1938" s="162"/>
      <c r="W1938" s="162"/>
      <c r="X1938" s="162"/>
      <c r="Y1938" s="162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3" t="s">
        <v>328</v>
      </c>
      <c r="D1939" s="164"/>
      <c r="E1939" s="165">
        <v>1</v>
      </c>
      <c r="F1939" s="162"/>
      <c r="G1939" s="162"/>
      <c r="H1939" s="162"/>
      <c r="I1939" s="162"/>
      <c r="J1939" s="162"/>
      <c r="K1939" s="162"/>
      <c r="L1939" s="162"/>
      <c r="M1939" s="162"/>
      <c r="N1939" s="161"/>
      <c r="O1939" s="161"/>
      <c r="P1939" s="161"/>
      <c r="Q1939" s="161"/>
      <c r="R1939" s="162"/>
      <c r="S1939" s="162"/>
      <c r="T1939" s="162"/>
      <c r="U1939" s="162"/>
      <c r="V1939" s="162"/>
      <c r="W1939" s="162"/>
      <c r="X1939" s="162"/>
      <c r="Y1939" s="162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 x14ac:dyDescent="0.2">
      <c r="A1940" s="183">
        <v>250</v>
      </c>
      <c r="B1940" s="184" t="s">
        <v>2105</v>
      </c>
      <c r="C1940" s="192" t="s">
        <v>2106</v>
      </c>
      <c r="D1940" s="185" t="s">
        <v>1790</v>
      </c>
      <c r="E1940" s="186">
        <v>29873</v>
      </c>
      <c r="F1940" s="187"/>
      <c r="G1940" s="188">
        <f>ROUND(E1940*F1940,2)</f>
        <v>0</v>
      </c>
      <c r="H1940" s="187"/>
      <c r="I1940" s="188">
        <f>ROUND(E1940*H1940,2)</f>
        <v>0</v>
      </c>
      <c r="J1940" s="187"/>
      <c r="K1940" s="188">
        <f>ROUND(E1940*J1940,2)</f>
        <v>0</v>
      </c>
      <c r="L1940" s="188">
        <v>21</v>
      </c>
      <c r="M1940" s="188">
        <f>G1940*(1+L1940/100)</f>
        <v>0</v>
      </c>
      <c r="N1940" s="186">
        <v>0</v>
      </c>
      <c r="O1940" s="186">
        <f>ROUND(E1940*N1940,2)</f>
        <v>0</v>
      </c>
      <c r="P1940" s="186">
        <v>0</v>
      </c>
      <c r="Q1940" s="186">
        <f>ROUND(E1940*P1940,2)</f>
        <v>0</v>
      </c>
      <c r="R1940" s="188"/>
      <c r="S1940" s="188" t="s">
        <v>403</v>
      </c>
      <c r="T1940" s="189" t="s">
        <v>987</v>
      </c>
      <c r="U1940" s="162">
        <v>0</v>
      </c>
      <c r="V1940" s="162">
        <f>ROUND(E1940*U1940,2)</f>
        <v>0</v>
      </c>
      <c r="W1940" s="162"/>
      <c r="X1940" s="162" t="s">
        <v>321</v>
      </c>
      <c r="Y1940" s="162" t="s">
        <v>322</v>
      </c>
      <c r="Z1940" s="151"/>
      <c r="AA1940" s="151"/>
      <c r="AB1940" s="151"/>
      <c r="AC1940" s="151"/>
      <c r="AD1940" s="151"/>
      <c r="AE1940" s="151"/>
      <c r="AF1940" s="151"/>
      <c r="AG1940" s="151" t="s">
        <v>323</v>
      </c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2" x14ac:dyDescent="0.2">
      <c r="A1941" s="158"/>
      <c r="B1941" s="159"/>
      <c r="C1941" s="193" t="s">
        <v>1110</v>
      </c>
      <c r="D1941" s="164"/>
      <c r="E1941" s="165"/>
      <c r="F1941" s="162"/>
      <c r="G1941" s="162"/>
      <c r="H1941" s="162"/>
      <c r="I1941" s="162"/>
      <c r="J1941" s="162"/>
      <c r="K1941" s="162"/>
      <c r="L1941" s="162"/>
      <c r="M1941" s="162"/>
      <c r="N1941" s="161"/>
      <c r="O1941" s="161"/>
      <c r="P1941" s="161"/>
      <c r="Q1941" s="161"/>
      <c r="R1941" s="162"/>
      <c r="S1941" s="162"/>
      <c r="T1941" s="162"/>
      <c r="U1941" s="162"/>
      <c r="V1941" s="162"/>
      <c r="W1941" s="162"/>
      <c r="X1941" s="162"/>
      <c r="Y1941" s="162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3" t="s">
        <v>2107</v>
      </c>
      <c r="D1942" s="164"/>
      <c r="E1942" s="165">
        <v>4333</v>
      </c>
      <c r="F1942" s="162"/>
      <c r="G1942" s="162"/>
      <c r="H1942" s="162"/>
      <c r="I1942" s="162"/>
      <c r="J1942" s="162"/>
      <c r="K1942" s="162"/>
      <c r="L1942" s="162"/>
      <c r="M1942" s="162"/>
      <c r="N1942" s="161"/>
      <c r="O1942" s="161"/>
      <c r="P1942" s="161"/>
      <c r="Q1942" s="161"/>
      <c r="R1942" s="162"/>
      <c r="S1942" s="162"/>
      <c r="T1942" s="162"/>
      <c r="U1942" s="162"/>
      <c r="V1942" s="162"/>
      <c r="W1942" s="162"/>
      <c r="X1942" s="162"/>
      <c r="Y1942" s="162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3" t="s">
        <v>1795</v>
      </c>
      <c r="D1943" s="164"/>
      <c r="E1943" s="165"/>
      <c r="F1943" s="162"/>
      <c r="G1943" s="162"/>
      <c r="H1943" s="162"/>
      <c r="I1943" s="162"/>
      <c r="J1943" s="162"/>
      <c r="K1943" s="162"/>
      <c r="L1943" s="162"/>
      <c r="M1943" s="162"/>
      <c r="N1943" s="161"/>
      <c r="O1943" s="161"/>
      <c r="P1943" s="161"/>
      <c r="Q1943" s="161"/>
      <c r="R1943" s="162"/>
      <c r="S1943" s="162"/>
      <c r="T1943" s="162"/>
      <c r="U1943" s="162"/>
      <c r="V1943" s="162"/>
      <c r="W1943" s="162"/>
      <c r="X1943" s="162"/>
      <c r="Y1943" s="162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3" t="s">
        <v>2108</v>
      </c>
      <c r="D1944" s="164"/>
      <c r="E1944" s="165">
        <v>6076</v>
      </c>
      <c r="F1944" s="162"/>
      <c r="G1944" s="162"/>
      <c r="H1944" s="162"/>
      <c r="I1944" s="162"/>
      <c r="J1944" s="162"/>
      <c r="K1944" s="162"/>
      <c r="L1944" s="162"/>
      <c r="M1944" s="162"/>
      <c r="N1944" s="161"/>
      <c r="O1944" s="161"/>
      <c r="P1944" s="161"/>
      <c r="Q1944" s="161"/>
      <c r="R1944" s="162"/>
      <c r="S1944" s="162"/>
      <c r="T1944" s="162"/>
      <c r="U1944" s="162"/>
      <c r="V1944" s="162"/>
      <c r="W1944" s="162"/>
      <c r="X1944" s="162"/>
      <c r="Y1944" s="162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3" t="s">
        <v>1800</v>
      </c>
      <c r="D1945" s="164"/>
      <c r="E1945" s="165"/>
      <c r="F1945" s="162"/>
      <c r="G1945" s="162"/>
      <c r="H1945" s="162"/>
      <c r="I1945" s="162"/>
      <c r="J1945" s="162"/>
      <c r="K1945" s="162"/>
      <c r="L1945" s="162"/>
      <c r="M1945" s="162"/>
      <c r="N1945" s="161"/>
      <c r="O1945" s="161"/>
      <c r="P1945" s="161"/>
      <c r="Q1945" s="161"/>
      <c r="R1945" s="162"/>
      <c r="S1945" s="162"/>
      <c r="T1945" s="162"/>
      <c r="U1945" s="162"/>
      <c r="V1945" s="162"/>
      <c r="W1945" s="162"/>
      <c r="X1945" s="162"/>
      <c r="Y1945" s="162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3" t="s">
        <v>2109</v>
      </c>
      <c r="D1946" s="164"/>
      <c r="E1946" s="165">
        <v>975</v>
      </c>
      <c r="F1946" s="162"/>
      <c r="G1946" s="162"/>
      <c r="H1946" s="162"/>
      <c r="I1946" s="162"/>
      <c r="J1946" s="162"/>
      <c r="K1946" s="162"/>
      <c r="L1946" s="162"/>
      <c r="M1946" s="162"/>
      <c r="N1946" s="161"/>
      <c r="O1946" s="161"/>
      <c r="P1946" s="161"/>
      <c r="Q1946" s="161"/>
      <c r="R1946" s="162"/>
      <c r="S1946" s="162"/>
      <c r="T1946" s="162"/>
      <c r="U1946" s="162"/>
      <c r="V1946" s="162"/>
      <c r="W1946" s="162"/>
      <c r="X1946" s="162"/>
      <c r="Y1946" s="162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3" t="s">
        <v>1801</v>
      </c>
      <c r="D1947" s="164"/>
      <c r="E1947" s="165"/>
      <c r="F1947" s="162"/>
      <c r="G1947" s="162"/>
      <c r="H1947" s="162"/>
      <c r="I1947" s="162"/>
      <c r="J1947" s="162"/>
      <c r="K1947" s="162"/>
      <c r="L1947" s="162"/>
      <c r="M1947" s="162"/>
      <c r="N1947" s="161"/>
      <c r="O1947" s="161"/>
      <c r="P1947" s="161"/>
      <c r="Q1947" s="161"/>
      <c r="R1947" s="162"/>
      <c r="S1947" s="162"/>
      <c r="T1947" s="162"/>
      <c r="U1947" s="162"/>
      <c r="V1947" s="162"/>
      <c r="W1947" s="162"/>
      <c r="X1947" s="162"/>
      <c r="Y1947" s="162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3" x14ac:dyDescent="0.2">
      <c r="A1948" s="158"/>
      <c r="B1948" s="159"/>
      <c r="C1948" s="193" t="s">
        <v>2108</v>
      </c>
      <c r="D1948" s="164"/>
      <c r="E1948" s="165">
        <v>6076</v>
      </c>
      <c r="F1948" s="162"/>
      <c r="G1948" s="162"/>
      <c r="H1948" s="162"/>
      <c r="I1948" s="162"/>
      <c r="J1948" s="162"/>
      <c r="K1948" s="162"/>
      <c r="L1948" s="162"/>
      <c r="M1948" s="162"/>
      <c r="N1948" s="161"/>
      <c r="O1948" s="161"/>
      <c r="P1948" s="161"/>
      <c r="Q1948" s="161"/>
      <c r="R1948" s="162"/>
      <c r="S1948" s="162"/>
      <c r="T1948" s="162"/>
      <c r="U1948" s="162"/>
      <c r="V1948" s="162"/>
      <c r="W1948" s="162"/>
      <c r="X1948" s="162"/>
      <c r="Y1948" s="162"/>
      <c r="Z1948" s="151"/>
      <c r="AA1948" s="151"/>
      <c r="AB1948" s="151"/>
      <c r="AC1948" s="151"/>
      <c r="AD1948" s="151"/>
      <c r="AE1948" s="151"/>
      <c r="AF1948" s="151"/>
      <c r="AG1948" s="151" t="s">
        <v>327</v>
      </c>
      <c r="AH1948" s="151">
        <v>0</v>
      </c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3" x14ac:dyDescent="0.2">
      <c r="A1949" s="158"/>
      <c r="B1949" s="159"/>
      <c r="C1949" s="193" t="s">
        <v>1802</v>
      </c>
      <c r="D1949" s="164"/>
      <c r="E1949" s="165"/>
      <c r="F1949" s="162"/>
      <c r="G1949" s="162"/>
      <c r="H1949" s="162"/>
      <c r="I1949" s="162"/>
      <c r="J1949" s="162"/>
      <c r="K1949" s="162"/>
      <c r="L1949" s="162"/>
      <c r="M1949" s="162"/>
      <c r="N1949" s="161"/>
      <c r="O1949" s="161"/>
      <c r="P1949" s="161"/>
      <c r="Q1949" s="161"/>
      <c r="R1949" s="162"/>
      <c r="S1949" s="162"/>
      <c r="T1949" s="162"/>
      <c r="U1949" s="162"/>
      <c r="V1949" s="162"/>
      <c r="W1949" s="162"/>
      <c r="X1949" s="162"/>
      <c r="Y1949" s="162"/>
      <c r="Z1949" s="151"/>
      <c r="AA1949" s="151"/>
      <c r="AB1949" s="151"/>
      <c r="AC1949" s="151"/>
      <c r="AD1949" s="151"/>
      <c r="AE1949" s="151"/>
      <c r="AF1949" s="151"/>
      <c r="AG1949" s="151" t="s">
        <v>327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3" x14ac:dyDescent="0.2">
      <c r="A1950" s="158"/>
      <c r="B1950" s="159"/>
      <c r="C1950" s="193" t="s">
        <v>2108</v>
      </c>
      <c r="D1950" s="164"/>
      <c r="E1950" s="165">
        <v>6076</v>
      </c>
      <c r="F1950" s="162"/>
      <c r="G1950" s="162"/>
      <c r="H1950" s="162"/>
      <c r="I1950" s="162"/>
      <c r="J1950" s="162"/>
      <c r="K1950" s="162"/>
      <c r="L1950" s="162"/>
      <c r="M1950" s="162"/>
      <c r="N1950" s="161"/>
      <c r="O1950" s="161"/>
      <c r="P1950" s="161"/>
      <c r="Q1950" s="161"/>
      <c r="R1950" s="162"/>
      <c r="S1950" s="162"/>
      <c r="T1950" s="162"/>
      <c r="U1950" s="162"/>
      <c r="V1950" s="162"/>
      <c r="W1950" s="162"/>
      <c r="X1950" s="162"/>
      <c r="Y1950" s="162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3" t="s">
        <v>1803</v>
      </c>
      <c r="D1951" s="164"/>
      <c r="E1951" s="165"/>
      <c r="F1951" s="162"/>
      <c r="G1951" s="162"/>
      <c r="H1951" s="162"/>
      <c r="I1951" s="162"/>
      <c r="J1951" s="162"/>
      <c r="K1951" s="162"/>
      <c r="L1951" s="162"/>
      <c r="M1951" s="162"/>
      <c r="N1951" s="161"/>
      <c r="O1951" s="161"/>
      <c r="P1951" s="161"/>
      <c r="Q1951" s="161"/>
      <c r="R1951" s="162"/>
      <c r="S1951" s="162"/>
      <c r="T1951" s="162"/>
      <c r="U1951" s="162"/>
      <c r="V1951" s="162"/>
      <c r="W1951" s="162"/>
      <c r="X1951" s="162"/>
      <c r="Y1951" s="162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3" x14ac:dyDescent="0.2">
      <c r="A1952" s="158"/>
      <c r="B1952" s="159"/>
      <c r="C1952" s="193" t="s">
        <v>2110</v>
      </c>
      <c r="D1952" s="164"/>
      <c r="E1952" s="165">
        <v>6337</v>
      </c>
      <c r="F1952" s="162"/>
      <c r="G1952" s="162"/>
      <c r="H1952" s="162"/>
      <c r="I1952" s="162"/>
      <c r="J1952" s="162"/>
      <c r="K1952" s="162"/>
      <c r="L1952" s="162"/>
      <c r="M1952" s="162"/>
      <c r="N1952" s="161"/>
      <c r="O1952" s="161"/>
      <c r="P1952" s="161"/>
      <c r="Q1952" s="161"/>
      <c r="R1952" s="162"/>
      <c r="S1952" s="162"/>
      <c r="T1952" s="162"/>
      <c r="U1952" s="162"/>
      <c r="V1952" s="162"/>
      <c r="W1952" s="162"/>
      <c r="X1952" s="162"/>
      <c r="Y1952" s="162"/>
      <c r="Z1952" s="151"/>
      <c r="AA1952" s="151"/>
      <c r="AB1952" s="151"/>
      <c r="AC1952" s="151"/>
      <c r="AD1952" s="151"/>
      <c r="AE1952" s="151"/>
      <c r="AF1952" s="151"/>
      <c r="AG1952" s="151" t="s">
        <v>327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 x14ac:dyDescent="0.2">
      <c r="A1953" s="183">
        <v>251</v>
      </c>
      <c r="B1953" s="184" t="s">
        <v>2111</v>
      </c>
      <c r="C1953" s="192" t="s">
        <v>2112</v>
      </c>
      <c r="D1953" s="185" t="s">
        <v>708</v>
      </c>
      <c r="E1953" s="186">
        <v>138.54499999999999</v>
      </c>
      <c r="F1953" s="187"/>
      <c r="G1953" s="188">
        <f>ROUND(E1953*F1953,2)</f>
        <v>0</v>
      </c>
      <c r="H1953" s="187"/>
      <c r="I1953" s="188">
        <f>ROUND(E1953*H1953,2)</f>
        <v>0</v>
      </c>
      <c r="J1953" s="187"/>
      <c r="K1953" s="188">
        <f>ROUND(E1953*J1953,2)</f>
        <v>0</v>
      </c>
      <c r="L1953" s="188">
        <v>21</v>
      </c>
      <c r="M1953" s="188">
        <f>G1953*(1+L1953/100)</f>
        <v>0</v>
      </c>
      <c r="N1953" s="186">
        <v>0</v>
      </c>
      <c r="O1953" s="186">
        <f>ROUND(E1953*N1953,2)</f>
        <v>0</v>
      </c>
      <c r="P1953" s="186">
        <v>0</v>
      </c>
      <c r="Q1953" s="186">
        <f>ROUND(E1953*P1953,2)</f>
        <v>0</v>
      </c>
      <c r="R1953" s="188"/>
      <c r="S1953" s="188" t="s">
        <v>403</v>
      </c>
      <c r="T1953" s="189" t="s">
        <v>987</v>
      </c>
      <c r="U1953" s="162">
        <v>0</v>
      </c>
      <c r="V1953" s="162">
        <f>ROUND(E1953*U1953,2)</f>
        <v>0</v>
      </c>
      <c r="W1953" s="162"/>
      <c r="X1953" s="162" t="s">
        <v>321</v>
      </c>
      <c r="Y1953" s="162" t="s">
        <v>322</v>
      </c>
      <c r="Z1953" s="151"/>
      <c r="AA1953" s="151"/>
      <c r="AB1953" s="151"/>
      <c r="AC1953" s="151"/>
      <c r="AD1953" s="151"/>
      <c r="AE1953" s="151"/>
      <c r="AF1953" s="151"/>
      <c r="AG1953" s="151" t="s">
        <v>323</v>
      </c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2" x14ac:dyDescent="0.2">
      <c r="A1954" s="158"/>
      <c r="B1954" s="159"/>
      <c r="C1954" s="193" t="s">
        <v>566</v>
      </c>
      <c r="D1954" s="164"/>
      <c r="E1954" s="165"/>
      <c r="F1954" s="162"/>
      <c r="G1954" s="162"/>
      <c r="H1954" s="162"/>
      <c r="I1954" s="162"/>
      <c r="J1954" s="162"/>
      <c r="K1954" s="162"/>
      <c r="L1954" s="162"/>
      <c r="M1954" s="162"/>
      <c r="N1954" s="161"/>
      <c r="O1954" s="161"/>
      <c r="P1954" s="161"/>
      <c r="Q1954" s="161"/>
      <c r="R1954" s="162"/>
      <c r="S1954" s="162"/>
      <c r="T1954" s="162"/>
      <c r="U1954" s="162"/>
      <c r="V1954" s="162"/>
      <c r="W1954" s="162"/>
      <c r="X1954" s="162"/>
      <c r="Y1954" s="162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3" t="s">
        <v>2113</v>
      </c>
      <c r="D1955" s="164"/>
      <c r="E1955" s="165">
        <v>93.84</v>
      </c>
      <c r="F1955" s="162"/>
      <c r="G1955" s="162"/>
      <c r="H1955" s="162"/>
      <c r="I1955" s="162"/>
      <c r="J1955" s="162"/>
      <c r="K1955" s="162"/>
      <c r="L1955" s="162"/>
      <c r="M1955" s="162"/>
      <c r="N1955" s="161"/>
      <c r="O1955" s="161"/>
      <c r="P1955" s="161"/>
      <c r="Q1955" s="161"/>
      <c r="R1955" s="162"/>
      <c r="S1955" s="162"/>
      <c r="T1955" s="162"/>
      <c r="U1955" s="162"/>
      <c r="V1955" s="162"/>
      <c r="W1955" s="162"/>
      <c r="X1955" s="162"/>
      <c r="Y1955" s="162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3" t="s">
        <v>2114</v>
      </c>
      <c r="D1956" s="164"/>
      <c r="E1956" s="165">
        <v>44.7</v>
      </c>
      <c r="F1956" s="162"/>
      <c r="G1956" s="162"/>
      <c r="H1956" s="162"/>
      <c r="I1956" s="162"/>
      <c r="J1956" s="162"/>
      <c r="K1956" s="162"/>
      <c r="L1956" s="162"/>
      <c r="M1956" s="162"/>
      <c r="N1956" s="161"/>
      <c r="O1956" s="161"/>
      <c r="P1956" s="161"/>
      <c r="Q1956" s="161"/>
      <c r="R1956" s="162"/>
      <c r="S1956" s="162"/>
      <c r="T1956" s="162"/>
      <c r="U1956" s="162"/>
      <c r="V1956" s="162"/>
      <c r="W1956" s="162"/>
      <c r="X1956" s="162"/>
      <c r="Y1956" s="162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 x14ac:dyDescent="0.2">
      <c r="A1957" s="183">
        <v>252</v>
      </c>
      <c r="B1957" s="184" t="s">
        <v>2115</v>
      </c>
      <c r="C1957" s="192" t="s">
        <v>2116</v>
      </c>
      <c r="D1957" s="185" t="s">
        <v>389</v>
      </c>
      <c r="E1957" s="186">
        <v>3.7717700000000001</v>
      </c>
      <c r="F1957" s="187"/>
      <c r="G1957" s="188">
        <f>ROUND(E1957*F1957,2)</f>
        <v>0</v>
      </c>
      <c r="H1957" s="187"/>
      <c r="I1957" s="188">
        <f>ROUND(E1957*H1957,2)</f>
        <v>0</v>
      </c>
      <c r="J1957" s="187"/>
      <c r="K1957" s="188">
        <f>ROUND(E1957*J1957,2)</f>
        <v>0</v>
      </c>
      <c r="L1957" s="188">
        <v>21</v>
      </c>
      <c r="M1957" s="188">
        <f>G1957*(1+L1957/100)</f>
        <v>0</v>
      </c>
      <c r="N1957" s="186">
        <v>1</v>
      </c>
      <c r="O1957" s="186">
        <f>ROUND(E1957*N1957,2)</f>
        <v>3.77</v>
      </c>
      <c r="P1957" s="186">
        <v>0</v>
      </c>
      <c r="Q1957" s="186">
        <f>ROUND(E1957*P1957,2)</f>
        <v>0</v>
      </c>
      <c r="R1957" s="188" t="s">
        <v>366</v>
      </c>
      <c r="S1957" s="188" t="s">
        <v>320</v>
      </c>
      <c r="T1957" s="189" t="s">
        <v>320</v>
      </c>
      <c r="U1957" s="162">
        <v>0</v>
      </c>
      <c r="V1957" s="162">
        <f>ROUND(E1957*U1957,2)</f>
        <v>0</v>
      </c>
      <c r="W1957" s="162"/>
      <c r="X1957" s="162" t="s">
        <v>367</v>
      </c>
      <c r="Y1957" s="162" t="s">
        <v>322</v>
      </c>
      <c r="Z1957" s="151"/>
      <c r="AA1957" s="151"/>
      <c r="AB1957" s="151"/>
      <c r="AC1957" s="151"/>
      <c r="AD1957" s="151"/>
      <c r="AE1957" s="151"/>
      <c r="AF1957" s="151"/>
      <c r="AG1957" s="151" t="s">
        <v>368</v>
      </c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2" x14ac:dyDescent="0.2">
      <c r="A1958" s="158"/>
      <c r="B1958" s="159"/>
      <c r="C1958" s="193" t="s">
        <v>1110</v>
      </c>
      <c r="D1958" s="164"/>
      <c r="E1958" s="165"/>
      <c r="F1958" s="162"/>
      <c r="G1958" s="162"/>
      <c r="H1958" s="162"/>
      <c r="I1958" s="162"/>
      <c r="J1958" s="162"/>
      <c r="K1958" s="162"/>
      <c r="L1958" s="162"/>
      <c r="M1958" s="162"/>
      <c r="N1958" s="161"/>
      <c r="O1958" s="161"/>
      <c r="P1958" s="161"/>
      <c r="Q1958" s="161"/>
      <c r="R1958" s="162"/>
      <c r="S1958" s="162"/>
      <c r="T1958" s="162"/>
      <c r="U1958" s="162"/>
      <c r="V1958" s="162"/>
      <c r="W1958" s="162"/>
      <c r="X1958" s="162"/>
      <c r="Y1958" s="162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3" t="s">
        <v>2117</v>
      </c>
      <c r="D1959" s="164"/>
      <c r="E1959" s="165">
        <v>0.45</v>
      </c>
      <c r="F1959" s="162"/>
      <c r="G1959" s="162"/>
      <c r="H1959" s="162"/>
      <c r="I1959" s="162"/>
      <c r="J1959" s="162"/>
      <c r="K1959" s="162"/>
      <c r="L1959" s="162"/>
      <c r="M1959" s="162"/>
      <c r="N1959" s="161"/>
      <c r="O1959" s="161"/>
      <c r="P1959" s="161"/>
      <c r="Q1959" s="161"/>
      <c r="R1959" s="162"/>
      <c r="S1959" s="162"/>
      <c r="T1959" s="162"/>
      <c r="U1959" s="162"/>
      <c r="V1959" s="162"/>
      <c r="W1959" s="162"/>
      <c r="X1959" s="162"/>
      <c r="Y1959" s="162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3" t="s">
        <v>1795</v>
      </c>
      <c r="D1960" s="164"/>
      <c r="E1960" s="165"/>
      <c r="F1960" s="162"/>
      <c r="G1960" s="162"/>
      <c r="H1960" s="162"/>
      <c r="I1960" s="162"/>
      <c r="J1960" s="162"/>
      <c r="K1960" s="162"/>
      <c r="L1960" s="162"/>
      <c r="M1960" s="162"/>
      <c r="N1960" s="161"/>
      <c r="O1960" s="161"/>
      <c r="P1960" s="161"/>
      <c r="Q1960" s="161"/>
      <c r="R1960" s="162"/>
      <c r="S1960" s="162"/>
      <c r="T1960" s="162"/>
      <c r="U1960" s="162"/>
      <c r="V1960" s="162"/>
      <c r="W1960" s="162"/>
      <c r="X1960" s="162"/>
      <c r="Y1960" s="162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3" t="s">
        <v>2118</v>
      </c>
      <c r="D1961" s="164"/>
      <c r="E1961" s="165">
        <v>0.62</v>
      </c>
      <c r="F1961" s="162"/>
      <c r="G1961" s="162"/>
      <c r="H1961" s="162"/>
      <c r="I1961" s="162"/>
      <c r="J1961" s="162"/>
      <c r="K1961" s="162"/>
      <c r="L1961" s="162"/>
      <c r="M1961" s="162"/>
      <c r="N1961" s="161"/>
      <c r="O1961" s="161"/>
      <c r="P1961" s="161"/>
      <c r="Q1961" s="161"/>
      <c r="R1961" s="162"/>
      <c r="S1961" s="162"/>
      <c r="T1961" s="162"/>
      <c r="U1961" s="162"/>
      <c r="V1961" s="162"/>
      <c r="W1961" s="162"/>
      <c r="X1961" s="162"/>
      <c r="Y1961" s="162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3" t="s">
        <v>2119</v>
      </c>
      <c r="D1962" s="164"/>
      <c r="E1962" s="165">
        <v>0.09</v>
      </c>
      <c r="F1962" s="162"/>
      <c r="G1962" s="162"/>
      <c r="H1962" s="162"/>
      <c r="I1962" s="162"/>
      <c r="J1962" s="162"/>
      <c r="K1962" s="162"/>
      <c r="L1962" s="162"/>
      <c r="M1962" s="162"/>
      <c r="N1962" s="161"/>
      <c r="O1962" s="161"/>
      <c r="P1962" s="161"/>
      <c r="Q1962" s="161"/>
      <c r="R1962" s="162"/>
      <c r="S1962" s="162"/>
      <c r="T1962" s="162"/>
      <c r="U1962" s="162"/>
      <c r="V1962" s="162"/>
      <c r="W1962" s="162"/>
      <c r="X1962" s="162"/>
      <c r="Y1962" s="162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3" t="s">
        <v>1800</v>
      </c>
      <c r="D1963" s="164"/>
      <c r="E1963" s="165"/>
      <c r="F1963" s="162"/>
      <c r="G1963" s="162"/>
      <c r="H1963" s="162"/>
      <c r="I1963" s="162"/>
      <c r="J1963" s="162"/>
      <c r="K1963" s="162"/>
      <c r="L1963" s="162"/>
      <c r="M1963" s="162"/>
      <c r="N1963" s="161"/>
      <c r="O1963" s="161"/>
      <c r="P1963" s="161"/>
      <c r="Q1963" s="161"/>
      <c r="R1963" s="162"/>
      <c r="S1963" s="162"/>
      <c r="T1963" s="162"/>
      <c r="U1963" s="162"/>
      <c r="V1963" s="162"/>
      <c r="W1963" s="162"/>
      <c r="X1963" s="162"/>
      <c r="Y1963" s="162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3" t="s">
        <v>2119</v>
      </c>
      <c r="D1964" s="164"/>
      <c r="E1964" s="165">
        <v>0.09</v>
      </c>
      <c r="F1964" s="162"/>
      <c r="G1964" s="162"/>
      <c r="H1964" s="162"/>
      <c r="I1964" s="162"/>
      <c r="J1964" s="162"/>
      <c r="K1964" s="162"/>
      <c r="L1964" s="162"/>
      <c r="M1964" s="162"/>
      <c r="N1964" s="161"/>
      <c r="O1964" s="161"/>
      <c r="P1964" s="161"/>
      <c r="Q1964" s="161"/>
      <c r="R1964" s="162"/>
      <c r="S1964" s="162"/>
      <c r="T1964" s="162"/>
      <c r="U1964" s="162"/>
      <c r="V1964" s="162"/>
      <c r="W1964" s="162"/>
      <c r="X1964" s="162"/>
      <c r="Y1964" s="162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3" t="s">
        <v>1801</v>
      </c>
      <c r="D1965" s="164"/>
      <c r="E1965" s="165"/>
      <c r="F1965" s="162"/>
      <c r="G1965" s="162"/>
      <c r="H1965" s="162"/>
      <c r="I1965" s="162"/>
      <c r="J1965" s="162"/>
      <c r="K1965" s="162"/>
      <c r="L1965" s="162"/>
      <c r="M1965" s="162"/>
      <c r="N1965" s="161"/>
      <c r="O1965" s="161"/>
      <c r="P1965" s="161"/>
      <c r="Q1965" s="161"/>
      <c r="R1965" s="162"/>
      <c r="S1965" s="162"/>
      <c r="T1965" s="162"/>
      <c r="U1965" s="162"/>
      <c r="V1965" s="162"/>
      <c r="W1965" s="162"/>
      <c r="X1965" s="162"/>
      <c r="Y1965" s="162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3" t="s">
        <v>2118</v>
      </c>
      <c r="D1966" s="164"/>
      <c r="E1966" s="165">
        <v>0.62</v>
      </c>
      <c r="F1966" s="162"/>
      <c r="G1966" s="162"/>
      <c r="H1966" s="162"/>
      <c r="I1966" s="162"/>
      <c r="J1966" s="162"/>
      <c r="K1966" s="162"/>
      <c r="L1966" s="162"/>
      <c r="M1966" s="162"/>
      <c r="N1966" s="161"/>
      <c r="O1966" s="161"/>
      <c r="P1966" s="161"/>
      <c r="Q1966" s="161"/>
      <c r="R1966" s="162"/>
      <c r="S1966" s="162"/>
      <c r="T1966" s="162"/>
      <c r="U1966" s="162"/>
      <c r="V1966" s="162"/>
      <c r="W1966" s="162"/>
      <c r="X1966" s="162"/>
      <c r="Y1966" s="162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3" t="s">
        <v>2119</v>
      </c>
      <c r="D1967" s="164"/>
      <c r="E1967" s="165">
        <v>0.09</v>
      </c>
      <c r="F1967" s="162"/>
      <c r="G1967" s="162"/>
      <c r="H1967" s="162"/>
      <c r="I1967" s="162"/>
      <c r="J1967" s="162"/>
      <c r="K1967" s="162"/>
      <c r="L1967" s="162"/>
      <c r="M1967" s="162"/>
      <c r="N1967" s="161"/>
      <c r="O1967" s="161"/>
      <c r="P1967" s="161"/>
      <c r="Q1967" s="161"/>
      <c r="R1967" s="162"/>
      <c r="S1967" s="162"/>
      <c r="T1967" s="162"/>
      <c r="U1967" s="162"/>
      <c r="V1967" s="162"/>
      <c r="W1967" s="162"/>
      <c r="X1967" s="162"/>
      <c r="Y1967" s="162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3" t="s">
        <v>1802</v>
      </c>
      <c r="D1968" s="164"/>
      <c r="E1968" s="165"/>
      <c r="F1968" s="162"/>
      <c r="G1968" s="162"/>
      <c r="H1968" s="162"/>
      <c r="I1968" s="162"/>
      <c r="J1968" s="162"/>
      <c r="K1968" s="162"/>
      <c r="L1968" s="162"/>
      <c r="M1968" s="162"/>
      <c r="N1968" s="161"/>
      <c r="O1968" s="161"/>
      <c r="P1968" s="161"/>
      <c r="Q1968" s="161"/>
      <c r="R1968" s="162"/>
      <c r="S1968" s="162"/>
      <c r="T1968" s="162"/>
      <c r="U1968" s="162"/>
      <c r="V1968" s="162"/>
      <c r="W1968" s="162"/>
      <c r="X1968" s="162"/>
      <c r="Y1968" s="162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3" t="s">
        <v>2118</v>
      </c>
      <c r="D1969" s="164"/>
      <c r="E1969" s="165">
        <v>0.62</v>
      </c>
      <c r="F1969" s="162"/>
      <c r="G1969" s="162"/>
      <c r="H1969" s="162"/>
      <c r="I1969" s="162"/>
      <c r="J1969" s="162"/>
      <c r="K1969" s="162"/>
      <c r="L1969" s="162"/>
      <c r="M1969" s="162"/>
      <c r="N1969" s="161"/>
      <c r="O1969" s="161"/>
      <c r="P1969" s="161"/>
      <c r="Q1969" s="161"/>
      <c r="R1969" s="162"/>
      <c r="S1969" s="162"/>
      <c r="T1969" s="162"/>
      <c r="U1969" s="162"/>
      <c r="V1969" s="162"/>
      <c r="W1969" s="162"/>
      <c r="X1969" s="162"/>
      <c r="Y1969" s="162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3" x14ac:dyDescent="0.2">
      <c r="A1970" s="158"/>
      <c r="B1970" s="159"/>
      <c r="C1970" s="193" t="s">
        <v>2119</v>
      </c>
      <c r="D1970" s="164"/>
      <c r="E1970" s="165">
        <v>0.09</v>
      </c>
      <c r="F1970" s="162"/>
      <c r="G1970" s="162"/>
      <c r="H1970" s="162"/>
      <c r="I1970" s="162"/>
      <c r="J1970" s="162"/>
      <c r="K1970" s="162"/>
      <c r="L1970" s="162"/>
      <c r="M1970" s="162"/>
      <c r="N1970" s="161"/>
      <c r="O1970" s="161"/>
      <c r="P1970" s="161"/>
      <c r="Q1970" s="161"/>
      <c r="R1970" s="162"/>
      <c r="S1970" s="162"/>
      <c r="T1970" s="162"/>
      <c r="U1970" s="162"/>
      <c r="V1970" s="162"/>
      <c r="W1970" s="162"/>
      <c r="X1970" s="162"/>
      <c r="Y1970" s="162"/>
      <c r="Z1970" s="151"/>
      <c r="AA1970" s="151"/>
      <c r="AB1970" s="151"/>
      <c r="AC1970" s="151"/>
      <c r="AD1970" s="151"/>
      <c r="AE1970" s="151"/>
      <c r="AF1970" s="151"/>
      <c r="AG1970" s="151" t="s">
        <v>327</v>
      </c>
      <c r="AH1970" s="151">
        <v>0</v>
      </c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3" x14ac:dyDescent="0.2">
      <c r="A1971" s="158"/>
      <c r="B1971" s="159"/>
      <c r="C1971" s="193" t="s">
        <v>1803</v>
      </c>
      <c r="D1971" s="164"/>
      <c r="E1971" s="165"/>
      <c r="F1971" s="162"/>
      <c r="G1971" s="162"/>
      <c r="H1971" s="162"/>
      <c r="I1971" s="162"/>
      <c r="J1971" s="162"/>
      <c r="K1971" s="162"/>
      <c r="L1971" s="162"/>
      <c r="M1971" s="162"/>
      <c r="N1971" s="161"/>
      <c r="O1971" s="161"/>
      <c r="P1971" s="161"/>
      <c r="Q1971" s="161"/>
      <c r="R1971" s="162"/>
      <c r="S1971" s="162"/>
      <c r="T1971" s="162"/>
      <c r="U1971" s="162"/>
      <c r="V1971" s="162"/>
      <c r="W1971" s="162"/>
      <c r="X1971" s="162"/>
      <c r="Y1971" s="162"/>
      <c r="Z1971" s="151"/>
      <c r="AA1971" s="151"/>
      <c r="AB1971" s="151"/>
      <c r="AC1971" s="151"/>
      <c r="AD1971" s="151"/>
      <c r="AE1971" s="151"/>
      <c r="AF1971" s="151"/>
      <c r="AG1971" s="151" t="s">
        <v>327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3" x14ac:dyDescent="0.2">
      <c r="A1972" s="158"/>
      <c r="B1972" s="159"/>
      <c r="C1972" s="193" t="s">
        <v>2120</v>
      </c>
      <c r="D1972" s="164"/>
      <c r="E1972" s="165">
        <v>0.64</v>
      </c>
      <c r="F1972" s="162"/>
      <c r="G1972" s="162"/>
      <c r="H1972" s="162"/>
      <c r="I1972" s="162"/>
      <c r="J1972" s="162"/>
      <c r="K1972" s="162"/>
      <c r="L1972" s="162"/>
      <c r="M1972" s="162"/>
      <c r="N1972" s="161"/>
      <c r="O1972" s="161"/>
      <c r="P1972" s="161"/>
      <c r="Q1972" s="161"/>
      <c r="R1972" s="162"/>
      <c r="S1972" s="162"/>
      <c r="T1972" s="162"/>
      <c r="U1972" s="162"/>
      <c r="V1972" s="162"/>
      <c r="W1972" s="162"/>
      <c r="X1972" s="162"/>
      <c r="Y1972" s="162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3" t="s">
        <v>2119</v>
      </c>
      <c r="D1973" s="164"/>
      <c r="E1973" s="165">
        <v>0.09</v>
      </c>
      <c r="F1973" s="162"/>
      <c r="G1973" s="162"/>
      <c r="H1973" s="162"/>
      <c r="I1973" s="162"/>
      <c r="J1973" s="162"/>
      <c r="K1973" s="162"/>
      <c r="L1973" s="162"/>
      <c r="M1973" s="162"/>
      <c r="N1973" s="161"/>
      <c r="O1973" s="161"/>
      <c r="P1973" s="161"/>
      <c r="Q1973" s="161"/>
      <c r="R1973" s="162"/>
      <c r="S1973" s="162"/>
      <c r="T1973" s="162"/>
      <c r="U1973" s="162"/>
      <c r="V1973" s="162"/>
      <c r="W1973" s="162"/>
      <c r="X1973" s="162"/>
      <c r="Y1973" s="162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4" t="s">
        <v>855</v>
      </c>
      <c r="D1974" s="169"/>
      <c r="E1974" s="170">
        <v>0.34</v>
      </c>
      <c r="F1974" s="162"/>
      <c r="G1974" s="162"/>
      <c r="H1974" s="162"/>
      <c r="I1974" s="162"/>
      <c r="J1974" s="162"/>
      <c r="K1974" s="162"/>
      <c r="L1974" s="162"/>
      <c r="M1974" s="162"/>
      <c r="N1974" s="161"/>
      <c r="O1974" s="161"/>
      <c r="P1974" s="161"/>
      <c r="Q1974" s="161"/>
      <c r="R1974" s="162"/>
      <c r="S1974" s="162"/>
      <c r="T1974" s="162"/>
      <c r="U1974" s="162"/>
      <c r="V1974" s="162"/>
      <c r="W1974" s="162"/>
      <c r="X1974" s="162"/>
      <c r="Y1974" s="162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4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 x14ac:dyDescent="0.2">
      <c r="A1975" s="183">
        <v>253</v>
      </c>
      <c r="B1975" s="184" t="s">
        <v>2121</v>
      </c>
      <c r="C1975" s="192" t="s">
        <v>2122</v>
      </c>
      <c r="D1975" s="185" t="s">
        <v>389</v>
      </c>
      <c r="E1975" s="186">
        <v>0.86136999999999997</v>
      </c>
      <c r="F1975" s="187"/>
      <c r="G1975" s="188">
        <f>ROUND(E1975*F1975,2)</f>
        <v>0</v>
      </c>
      <c r="H1975" s="187"/>
      <c r="I1975" s="188">
        <f>ROUND(E1975*H1975,2)</f>
        <v>0</v>
      </c>
      <c r="J1975" s="187"/>
      <c r="K1975" s="188">
        <f>ROUND(E1975*J1975,2)</f>
        <v>0</v>
      </c>
      <c r="L1975" s="188">
        <v>21</v>
      </c>
      <c r="M1975" s="188">
        <f>G1975*(1+L1975/100)</f>
        <v>0</v>
      </c>
      <c r="N1975" s="186">
        <v>1</v>
      </c>
      <c r="O1975" s="186">
        <f>ROUND(E1975*N1975,2)</f>
        <v>0.86</v>
      </c>
      <c r="P1975" s="186">
        <v>0</v>
      </c>
      <c r="Q1975" s="186">
        <f>ROUND(E1975*P1975,2)</f>
        <v>0</v>
      </c>
      <c r="R1975" s="188" t="s">
        <v>366</v>
      </c>
      <c r="S1975" s="188" t="s">
        <v>320</v>
      </c>
      <c r="T1975" s="189" t="s">
        <v>320</v>
      </c>
      <c r="U1975" s="162">
        <v>0</v>
      </c>
      <c r="V1975" s="162">
        <f>ROUND(E1975*U1975,2)</f>
        <v>0</v>
      </c>
      <c r="W1975" s="162"/>
      <c r="X1975" s="162" t="s">
        <v>367</v>
      </c>
      <c r="Y1975" s="162" t="s">
        <v>322</v>
      </c>
      <c r="Z1975" s="151"/>
      <c r="AA1975" s="151"/>
      <c r="AB1975" s="151"/>
      <c r="AC1975" s="151"/>
      <c r="AD1975" s="151"/>
      <c r="AE1975" s="151"/>
      <c r="AF1975" s="151"/>
      <c r="AG1975" s="151" t="s">
        <v>368</v>
      </c>
      <c r="AH1975" s="151"/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2" x14ac:dyDescent="0.2">
      <c r="A1976" s="158"/>
      <c r="B1976" s="159"/>
      <c r="C1976" s="193" t="s">
        <v>1110</v>
      </c>
      <c r="D1976" s="164"/>
      <c r="E1976" s="165"/>
      <c r="F1976" s="162"/>
      <c r="G1976" s="162"/>
      <c r="H1976" s="162"/>
      <c r="I1976" s="162"/>
      <c r="J1976" s="162"/>
      <c r="K1976" s="162"/>
      <c r="L1976" s="162"/>
      <c r="M1976" s="162"/>
      <c r="N1976" s="161"/>
      <c r="O1976" s="161"/>
      <c r="P1976" s="161"/>
      <c r="Q1976" s="161"/>
      <c r="R1976" s="162"/>
      <c r="S1976" s="162"/>
      <c r="T1976" s="162"/>
      <c r="U1976" s="162"/>
      <c r="V1976" s="162"/>
      <c r="W1976" s="162"/>
      <c r="X1976" s="162"/>
      <c r="Y1976" s="162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3" t="s">
        <v>2123</v>
      </c>
      <c r="D1977" s="164"/>
      <c r="E1977" s="165">
        <v>0.06</v>
      </c>
      <c r="F1977" s="162"/>
      <c r="G1977" s="162"/>
      <c r="H1977" s="162"/>
      <c r="I1977" s="162"/>
      <c r="J1977" s="162"/>
      <c r="K1977" s="162"/>
      <c r="L1977" s="162"/>
      <c r="M1977" s="162"/>
      <c r="N1977" s="161"/>
      <c r="O1977" s="161"/>
      <c r="P1977" s="161"/>
      <c r="Q1977" s="161"/>
      <c r="R1977" s="162"/>
      <c r="S1977" s="162"/>
      <c r="T1977" s="162"/>
      <c r="U1977" s="162"/>
      <c r="V1977" s="162"/>
      <c r="W1977" s="162"/>
      <c r="X1977" s="162"/>
      <c r="Y1977" s="162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3" t="s">
        <v>2124</v>
      </c>
      <c r="D1978" s="164"/>
      <c r="E1978" s="165">
        <v>0.01</v>
      </c>
      <c r="F1978" s="162"/>
      <c r="G1978" s="162"/>
      <c r="H1978" s="162"/>
      <c r="I1978" s="162"/>
      <c r="J1978" s="162"/>
      <c r="K1978" s="162"/>
      <c r="L1978" s="162"/>
      <c r="M1978" s="162"/>
      <c r="N1978" s="161"/>
      <c r="O1978" s="161"/>
      <c r="P1978" s="161"/>
      <c r="Q1978" s="161"/>
      <c r="R1978" s="162"/>
      <c r="S1978" s="162"/>
      <c r="T1978" s="162"/>
      <c r="U1978" s="162"/>
      <c r="V1978" s="162"/>
      <c r="W1978" s="162"/>
      <c r="X1978" s="162"/>
      <c r="Y1978" s="162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3" t="s">
        <v>1795</v>
      </c>
      <c r="D1979" s="164"/>
      <c r="E1979" s="165"/>
      <c r="F1979" s="162"/>
      <c r="G1979" s="162"/>
      <c r="H1979" s="162"/>
      <c r="I1979" s="162"/>
      <c r="J1979" s="162"/>
      <c r="K1979" s="162"/>
      <c r="L1979" s="162"/>
      <c r="M1979" s="162"/>
      <c r="N1979" s="161"/>
      <c r="O1979" s="161"/>
      <c r="P1979" s="161"/>
      <c r="Q1979" s="161"/>
      <c r="R1979" s="162"/>
      <c r="S1979" s="162"/>
      <c r="T1979" s="162"/>
      <c r="U1979" s="162"/>
      <c r="V1979" s="162"/>
      <c r="W1979" s="162"/>
      <c r="X1979" s="162"/>
      <c r="Y1979" s="162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3" t="s">
        <v>2125</v>
      </c>
      <c r="D1980" s="164"/>
      <c r="E1980" s="165">
        <v>0.13</v>
      </c>
      <c r="F1980" s="162"/>
      <c r="G1980" s="162"/>
      <c r="H1980" s="162"/>
      <c r="I1980" s="162"/>
      <c r="J1980" s="162"/>
      <c r="K1980" s="162"/>
      <c r="L1980" s="162"/>
      <c r="M1980" s="162"/>
      <c r="N1980" s="161"/>
      <c r="O1980" s="161"/>
      <c r="P1980" s="161"/>
      <c r="Q1980" s="161"/>
      <c r="R1980" s="162"/>
      <c r="S1980" s="162"/>
      <c r="T1980" s="162"/>
      <c r="U1980" s="162"/>
      <c r="V1980" s="162"/>
      <c r="W1980" s="162"/>
      <c r="X1980" s="162"/>
      <c r="Y1980" s="162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3" t="s">
        <v>2126</v>
      </c>
      <c r="D1981" s="164"/>
      <c r="E1981" s="165">
        <v>0.03</v>
      </c>
      <c r="F1981" s="162"/>
      <c r="G1981" s="162"/>
      <c r="H1981" s="162"/>
      <c r="I1981" s="162"/>
      <c r="J1981" s="162"/>
      <c r="K1981" s="162"/>
      <c r="L1981" s="162"/>
      <c r="M1981" s="162"/>
      <c r="N1981" s="161"/>
      <c r="O1981" s="161"/>
      <c r="P1981" s="161"/>
      <c r="Q1981" s="161"/>
      <c r="R1981" s="162"/>
      <c r="S1981" s="162"/>
      <c r="T1981" s="162"/>
      <c r="U1981" s="162"/>
      <c r="V1981" s="162"/>
      <c r="W1981" s="162"/>
      <c r="X1981" s="162"/>
      <c r="Y1981" s="162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3" t="s">
        <v>1800</v>
      </c>
      <c r="D1982" s="164"/>
      <c r="E1982" s="165"/>
      <c r="F1982" s="162"/>
      <c r="G1982" s="162"/>
      <c r="H1982" s="162"/>
      <c r="I1982" s="162"/>
      <c r="J1982" s="162"/>
      <c r="K1982" s="162"/>
      <c r="L1982" s="162"/>
      <c r="M1982" s="162"/>
      <c r="N1982" s="161"/>
      <c r="O1982" s="161"/>
      <c r="P1982" s="161"/>
      <c r="Q1982" s="161"/>
      <c r="R1982" s="162"/>
      <c r="S1982" s="162"/>
      <c r="T1982" s="162"/>
      <c r="U1982" s="162"/>
      <c r="V1982" s="162"/>
      <c r="W1982" s="162"/>
      <c r="X1982" s="162"/>
      <c r="Y1982" s="162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3" t="s">
        <v>2125</v>
      </c>
      <c r="D1983" s="164"/>
      <c r="E1983" s="165">
        <v>0.13</v>
      </c>
      <c r="F1983" s="162"/>
      <c r="G1983" s="162"/>
      <c r="H1983" s="162"/>
      <c r="I1983" s="162"/>
      <c r="J1983" s="162"/>
      <c r="K1983" s="162"/>
      <c r="L1983" s="162"/>
      <c r="M1983" s="162"/>
      <c r="N1983" s="161"/>
      <c r="O1983" s="161"/>
      <c r="P1983" s="161"/>
      <c r="Q1983" s="161"/>
      <c r="R1983" s="162"/>
      <c r="S1983" s="162"/>
      <c r="T1983" s="162"/>
      <c r="U1983" s="162"/>
      <c r="V1983" s="162"/>
      <c r="W1983" s="162"/>
      <c r="X1983" s="162"/>
      <c r="Y1983" s="162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3" t="s">
        <v>2126</v>
      </c>
      <c r="D1984" s="164"/>
      <c r="E1984" s="165">
        <v>0.03</v>
      </c>
      <c r="F1984" s="162"/>
      <c r="G1984" s="162"/>
      <c r="H1984" s="162"/>
      <c r="I1984" s="162"/>
      <c r="J1984" s="162"/>
      <c r="K1984" s="162"/>
      <c r="L1984" s="162"/>
      <c r="M1984" s="162"/>
      <c r="N1984" s="161"/>
      <c r="O1984" s="161"/>
      <c r="P1984" s="161"/>
      <c r="Q1984" s="161"/>
      <c r="R1984" s="162"/>
      <c r="S1984" s="162"/>
      <c r="T1984" s="162"/>
      <c r="U1984" s="162"/>
      <c r="V1984" s="162"/>
      <c r="W1984" s="162"/>
      <c r="X1984" s="162"/>
      <c r="Y1984" s="162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3" t="s">
        <v>1801</v>
      </c>
      <c r="D1985" s="164"/>
      <c r="E1985" s="165"/>
      <c r="F1985" s="162"/>
      <c r="G1985" s="162"/>
      <c r="H1985" s="162"/>
      <c r="I1985" s="162"/>
      <c r="J1985" s="162"/>
      <c r="K1985" s="162"/>
      <c r="L1985" s="162"/>
      <c r="M1985" s="162"/>
      <c r="N1985" s="161"/>
      <c r="O1985" s="161"/>
      <c r="P1985" s="161"/>
      <c r="Q1985" s="161"/>
      <c r="R1985" s="162"/>
      <c r="S1985" s="162"/>
      <c r="T1985" s="162"/>
      <c r="U1985" s="162"/>
      <c r="V1985" s="162"/>
      <c r="W1985" s="162"/>
      <c r="X1985" s="162"/>
      <c r="Y1985" s="162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3" t="s">
        <v>2125</v>
      </c>
      <c r="D1986" s="164"/>
      <c r="E1986" s="165">
        <v>0.13</v>
      </c>
      <c r="F1986" s="162"/>
      <c r="G1986" s="162"/>
      <c r="H1986" s="162"/>
      <c r="I1986" s="162"/>
      <c r="J1986" s="162"/>
      <c r="K1986" s="162"/>
      <c r="L1986" s="162"/>
      <c r="M1986" s="162"/>
      <c r="N1986" s="161"/>
      <c r="O1986" s="161"/>
      <c r="P1986" s="161"/>
      <c r="Q1986" s="161"/>
      <c r="R1986" s="162"/>
      <c r="S1986" s="162"/>
      <c r="T1986" s="162"/>
      <c r="U1986" s="162"/>
      <c r="V1986" s="162"/>
      <c r="W1986" s="162"/>
      <c r="X1986" s="162"/>
      <c r="Y1986" s="162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3" t="s">
        <v>2126</v>
      </c>
      <c r="D1987" s="164"/>
      <c r="E1987" s="165">
        <v>0.03</v>
      </c>
      <c r="F1987" s="162"/>
      <c r="G1987" s="162"/>
      <c r="H1987" s="162"/>
      <c r="I1987" s="162"/>
      <c r="J1987" s="162"/>
      <c r="K1987" s="162"/>
      <c r="L1987" s="162"/>
      <c r="M1987" s="162"/>
      <c r="N1987" s="161"/>
      <c r="O1987" s="161"/>
      <c r="P1987" s="161"/>
      <c r="Q1987" s="161"/>
      <c r="R1987" s="162"/>
      <c r="S1987" s="162"/>
      <c r="T1987" s="162"/>
      <c r="U1987" s="162"/>
      <c r="V1987" s="162"/>
      <c r="W1987" s="162"/>
      <c r="X1987" s="162"/>
      <c r="Y1987" s="162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3" t="s">
        <v>1802</v>
      </c>
      <c r="D1988" s="164"/>
      <c r="E1988" s="165"/>
      <c r="F1988" s="162"/>
      <c r="G1988" s="162"/>
      <c r="H1988" s="162"/>
      <c r="I1988" s="162"/>
      <c r="J1988" s="162"/>
      <c r="K1988" s="162"/>
      <c r="L1988" s="162"/>
      <c r="M1988" s="162"/>
      <c r="N1988" s="161"/>
      <c r="O1988" s="161"/>
      <c r="P1988" s="161"/>
      <c r="Q1988" s="161"/>
      <c r="R1988" s="162"/>
      <c r="S1988" s="162"/>
      <c r="T1988" s="162"/>
      <c r="U1988" s="162"/>
      <c r="V1988" s="162"/>
      <c r="W1988" s="162"/>
      <c r="X1988" s="162"/>
      <c r="Y1988" s="162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3" t="s">
        <v>2125</v>
      </c>
      <c r="D1989" s="164"/>
      <c r="E1989" s="165">
        <v>0.13</v>
      </c>
      <c r="F1989" s="162"/>
      <c r="G1989" s="162"/>
      <c r="H1989" s="162"/>
      <c r="I1989" s="162"/>
      <c r="J1989" s="162"/>
      <c r="K1989" s="162"/>
      <c r="L1989" s="162"/>
      <c r="M1989" s="162"/>
      <c r="N1989" s="161"/>
      <c r="O1989" s="161"/>
      <c r="P1989" s="161"/>
      <c r="Q1989" s="161"/>
      <c r="R1989" s="162"/>
      <c r="S1989" s="162"/>
      <c r="T1989" s="162"/>
      <c r="U1989" s="162"/>
      <c r="V1989" s="162"/>
      <c r="W1989" s="162"/>
      <c r="X1989" s="162"/>
      <c r="Y1989" s="162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3" x14ac:dyDescent="0.2">
      <c r="A1990" s="158"/>
      <c r="B1990" s="159"/>
      <c r="C1990" s="193" t="s">
        <v>2126</v>
      </c>
      <c r="D1990" s="164"/>
      <c r="E1990" s="165">
        <v>0.03</v>
      </c>
      <c r="F1990" s="162"/>
      <c r="G1990" s="162"/>
      <c r="H1990" s="162"/>
      <c r="I1990" s="162"/>
      <c r="J1990" s="162"/>
      <c r="K1990" s="162"/>
      <c r="L1990" s="162"/>
      <c r="M1990" s="162"/>
      <c r="N1990" s="161"/>
      <c r="O1990" s="161"/>
      <c r="P1990" s="161"/>
      <c r="Q1990" s="161"/>
      <c r="R1990" s="162"/>
      <c r="S1990" s="162"/>
      <c r="T1990" s="162"/>
      <c r="U1990" s="162"/>
      <c r="V1990" s="162"/>
      <c r="W1990" s="162"/>
      <c r="X1990" s="162"/>
      <c r="Y1990" s="162"/>
      <c r="Z1990" s="151"/>
      <c r="AA1990" s="151"/>
      <c r="AB1990" s="151"/>
      <c r="AC1990" s="151"/>
      <c r="AD1990" s="151"/>
      <c r="AE1990" s="151"/>
      <c r="AF1990" s="151"/>
      <c r="AG1990" s="151" t="s">
        <v>327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3" x14ac:dyDescent="0.2">
      <c r="A1991" s="158"/>
      <c r="B1991" s="159"/>
      <c r="C1991" s="193" t="s">
        <v>1803</v>
      </c>
      <c r="D1991" s="164"/>
      <c r="E1991" s="165"/>
      <c r="F1991" s="162"/>
      <c r="G1991" s="162"/>
      <c r="H1991" s="162"/>
      <c r="I1991" s="162"/>
      <c r="J1991" s="162"/>
      <c r="K1991" s="162"/>
      <c r="L1991" s="162"/>
      <c r="M1991" s="162"/>
      <c r="N1991" s="161"/>
      <c r="O1991" s="161"/>
      <c r="P1991" s="161"/>
      <c r="Q1991" s="161"/>
      <c r="R1991" s="162"/>
      <c r="S1991" s="162"/>
      <c r="T1991" s="162"/>
      <c r="U1991" s="162"/>
      <c r="V1991" s="162"/>
      <c r="W1991" s="162"/>
      <c r="X1991" s="162"/>
      <c r="Y1991" s="162"/>
      <c r="Z1991" s="151"/>
      <c r="AA1991" s="151"/>
      <c r="AB1991" s="151"/>
      <c r="AC1991" s="151"/>
      <c r="AD1991" s="151"/>
      <c r="AE1991" s="151"/>
      <c r="AF1991" s="151"/>
      <c r="AG1991" s="151" t="s">
        <v>327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3" x14ac:dyDescent="0.2">
      <c r="A1992" s="158"/>
      <c r="B1992" s="159"/>
      <c r="C1992" s="193" t="s">
        <v>2123</v>
      </c>
      <c r="D1992" s="164"/>
      <c r="E1992" s="165">
        <v>0.06</v>
      </c>
      <c r="F1992" s="162"/>
      <c r="G1992" s="162"/>
      <c r="H1992" s="162"/>
      <c r="I1992" s="162"/>
      <c r="J1992" s="162"/>
      <c r="K1992" s="162"/>
      <c r="L1992" s="162"/>
      <c r="M1992" s="162"/>
      <c r="N1992" s="161"/>
      <c r="O1992" s="161"/>
      <c r="P1992" s="161"/>
      <c r="Q1992" s="161"/>
      <c r="R1992" s="162"/>
      <c r="S1992" s="162"/>
      <c r="T1992" s="162"/>
      <c r="U1992" s="162"/>
      <c r="V1992" s="162"/>
      <c r="W1992" s="162"/>
      <c r="X1992" s="162"/>
      <c r="Y1992" s="162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3" t="s">
        <v>2124</v>
      </c>
      <c r="D1993" s="164"/>
      <c r="E1993" s="165">
        <v>0.01</v>
      </c>
      <c r="F1993" s="162"/>
      <c r="G1993" s="162"/>
      <c r="H1993" s="162"/>
      <c r="I1993" s="162"/>
      <c r="J1993" s="162"/>
      <c r="K1993" s="162"/>
      <c r="L1993" s="162"/>
      <c r="M1993" s="162"/>
      <c r="N1993" s="161"/>
      <c r="O1993" s="161"/>
      <c r="P1993" s="161"/>
      <c r="Q1993" s="161"/>
      <c r="R1993" s="162"/>
      <c r="S1993" s="162"/>
      <c r="T1993" s="162"/>
      <c r="U1993" s="162"/>
      <c r="V1993" s="162"/>
      <c r="W1993" s="162"/>
      <c r="X1993" s="162"/>
      <c r="Y1993" s="162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4" t="s">
        <v>855</v>
      </c>
      <c r="D1994" s="169"/>
      <c r="E1994" s="170">
        <v>0.08</v>
      </c>
      <c r="F1994" s="162"/>
      <c r="G1994" s="162"/>
      <c r="H1994" s="162"/>
      <c r="I1994" s="162"/>
      <c r="J1994" s="162"/>
      <c r="K1994" s="162"/>
      <c r="L1994" s="162"/>
      <c r="M1994" s="162"/>
      <c r="N1994" s="161"/>
      <c r="O1994" s="161"/>
      <c r="P1994" s="161"/>
      <c r="Q1994" s="161"/>
      <c r="R1994" s="162"/>
      <c r="S1994" s="162"/>
      <c r="T1994" s="162"/>
      <c r="U1994" s="162"/>
      <c r="V1994" s="162"/>
      <c r="W1994" s="162"/>
      <c r="X1994" s="162"/>
      <c r="Y1994" s="162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4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 x14ac:dyDescent="0.2">
      <c r="A1995" s="183">
        <v>254</v>
      </c>
      <c r="B1995" s="184" t="s">
        <v>2127</v>
      </c>
      <c r="C1995" s="192" t="s">
        <v>2128</v>
      </c>
      <c r="D1995" s="185" t="s">
        <v>1790</v>
      </c>
      <c r="E1995" s="186">
        <v>1493.65</v>
      </c>
      <c r="F1995" s="187"/>
      <c r="G1995" s="188">
        <f>ROUND(E1995*F1995,2)</f>
        <v>0</v>
      </c>
      <c r="H1995" s="187"/>
      <c r="I1995" s="188">
        <f>ROUND(E1995*H1995,2)</f>
        <v>0</v>
      </c>
      <c r="J1995" s="187"/>
      <c r="K1995" s="188">
        <f>ROUND(E1995*J1995,2)</f>
        <v>0</v>
      </c>
      <c r="L1995" s="188">
        <v>21</v>
      </c>
      <c r="M1995" s="188">
        <f>G1995*(1+L1995/100)</f>
        <v>0</v>
      </c>
      <c r="N1995" s="186">
        <v>1E-3</v>
      </c>
      <c r="O1995" s="186">
        <f>ROUND(E1995*N1995,2)</f>
        <v>1.49</v>
      </c>
      <c r="P1995" s="186">
        <v>0</v>
      </c>
      <c r="Q1995" s="186">
        <f>ROUND(E1995*P1995,2)</f>
        <v>0</v>
      </c>
      <c r="R1995" s="188" t="s">
        <v>366</v>
      </c>
      <c r="S1995" s="188" t="s">
        <v>320</v>
      </c>
      <c r="T1995" s="189" t="s">
        <v>320</v>
      </c>
      <c r="U1995" s="162">
        <v>0</v>
      </c>
      <c r="V1995" s="162">
        <f>ROUND(E1995*U1995,2)</f>
        <v>0</v>
      </c>
      <c r="W1995" s="162"/>
      <c r="X1995" s="162" t="s">
        <v>367</v>
      </c>
      <c r="Y1995" s="162" t="s">
        <v>322</v>
      </c>
      <c r="Z1995" s="151"/>
      <c r="AA1995" s="151"/>
      <c r="AB1995" s="151"/>
      <c r="AC1995" s="151"/>
      <c r="AD1995" s="151"/>
      <c r="AE1995" s="151"/>
      <c r="AF1995" s="151"/>
      <c r="AG1995" s="151" t="s">
        <v>368</v>
      </c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2" x14ac:dyDescent="0.2">
      <c r="A1996" s="158"/>
      <c r="B1996" s="159"/>
      <c r="C1996" s="193" t="s">
        <v>1110</v>
      </c>
      <c r="D1996" s="164"/>
      <c r="E1996" s="165"/>
      <c r="F1996" s="162"/>
      <c r="G1996" s="162"/>
      <c r="H1996" s="162"/>
      <c r="I1996" s="162"/>
      <c r="J1996" s="162"/>
      <c r="K1996" s="162"/>
      <c r="L1996" s="162"/>
      <c r="M1996" s="162"/>
      <c r="N1996" s="161"/>
      <c r="O1996" s="161"/>
      <c r="P1996" s="161"/>
      <c r="Q1996" s="161"/>
      <c r="R1996" s="162"/>
      <c r="S1996" s="162"/>
      <c r="T1996" s="162"/>
      <c r="U1996" s="162"/>
      <c r="V1996" s="162"/>
      <c r="W1996" s="162"/>
      <c r="X1996" s="162"/>
      <c r="Y1996" s="162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3" t="s">
        <v>2129</v>
      </c>
      <c r="D1997" s="164"/>
      <c r="E1997" s="165">
        <v>216.65</v>
      </c>
      <c r="F1997" s="162"/>
      <c r="G1997" s="162"/>
      <c r="H1997" s="162"/>
      <c r="I1997" s="162"/>
      <c r="J1997" s="162"/>
      <c r="K1997" s="162"/>
      <c r="L1997" s="162"/>
      <c r="M1997" s="162"/>
      <c r="N1997" s="161"/>
      <c r="O1997" s="161"/>
      <c r="P1997" s="161"/>
      <c r="Q1997" s="161"/>
      <c r="R1997" s="162"/>
      <c r="S1997" s="162"/>
      <c r="T1997" s="162"/>
      <c r="U1997" s="162"/>
      <c r="V1997" s="162"/>
      <c r="W1997" s="162"/>
      <c r="X1997" s="162"/>
      <c r="Y1997" s="162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3" t="s">
        <v>1795</v>
      </c>
      <c r="D1998" s="164"/>
      <c r="E1998" s="165"/>
      <c r="F1998" s="162"/>
      <c r="G1998" s="162"/>
      <c r="H1998" s="162"/>
      <c r="I1998" s="162"/>
      <c r="J1998" s="162"/>
      <c r="K1998" s="162"/>
      <c r="L1998" s="162"/>
      <c r="M1998" s="162"/>
      <c r="N1998" s="161"/>
      <c r="O1998" s="161"/>
      <c r="P1998" s="161"/>
      <c r="Q1998" s="161"/>
      <c r="R1998" s="162"/>
      <c r="S1998" s="162"/>
      <c r="T1998" s="162"/>
      <c r="U1998" s="162"/>
      <c r="V1998" s="162"/>
      <c r="W1998" s="162"/>
      <c r="X1998" s="162"/>
      <c r="Y1998" s="162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3" t="s">
        <v>2130</v>
      </c>
      <c r="D1999" s="164"/>
      <c r="E1999" s="165">
        <v>303.8</v>
      </c>
      <c r="F1999" s="162"/>
      <c r="G1999" s="162"/>
      <c r="H1999" s="162"/>
      <c r="I1999" s="162"/>
      <c r="J1999" s="162"/>
      <c r="K1999" s="162"/>
      <c r="L1999" s="162"/>
      <c r="M1999" s="162"/>
      <c r="N1999" s="161"/>
      <c r="O1999" s="161"/>
      <c r="P1999" s="161"/>
      <c r="Q1999" s="161"/>
      <c r="R1999" s="162"/>
      <c r="S1999" s="162"/>
      <c r="T1999" s="162"/>
      <c r="U1999" s="162"/>
      <c r="V1999" s="162"/>
      <c r="W1999" s="162"/>
      <c r="X1999" s="162"/>
      <c r="Y1999" s="162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3" t="s">
        <v>1800</v>
      </c>
      <c r="D2000" s="164"/>
      <c r="E2000" s="165"/>
      <c r="F2000" s="162"/>
      <c r="G2000" s="162"/>
      <c r="H2000" s="162"/>
      <c r="I2000" s="162"/>
      <c r="J2000" s="162"/>
      <c r="K2000" s="162"/>
      <c r="L2000" s="162"/>
      <c r="M2000" s="162"/>
      <c r="N2000" s="161"/>
      <c r="O2000" s="161"/>
      <c r="P2000" s="161"/>
      <c r="Q2000" s="161"/>
      <c r="R2000" s="162"/>
      <c r="S2000" s="162"/>
      <c r="T2000" s="162"/>
      <c r="U2000" s="162"/>
      <c r="V2000" s="162"/>
      <c r="W2000" s="162"/>
      <c r="X2000" s="162"/>
      <c r="Y2000" s="162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3" t="s">
        <v>2131</v>
      </c>
      <c r="D2001" s="164"/>
      <c r="E2001" s="165">
        <v>48.75</v>
      </c>
      <c r="F2001" s="162"/>
      <c r="G2001" s="162"/>
      <c r="H2001" s="162"/>
      <c r="I2001" s="162"/>
      <c r="J2001" s="162"/>
      <c r="K2001" s="162"/>
      <c r="L2001" s="162"/>
      <c r="M2001" s="162"/>
      <c r="N2001" s="161"/>
      <c r="O2001" s="161"/>
      <c r="P2001" s="161"/>
      <c r="Q2001" s="161"/>
      <c r="R2001" s="162"/>
      <c r="S2001" s="162"/>
      <c r="T2001" s="162"/>
      <c r="U2001" s="162"/>
      <c r="V2001" s="162"/>
      <c r="W2001" s="162"/>
      <c r="X2001" s="162"/>
      <c r="Y2001" s="162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3" t="s">
        <v>1801</v>
      </c>
      <c r="D2002" s="164"/>
      <c r="E2002" s="165"/>
      <c r="F2002" s="162"/>
      <c r="G2002" s="162"/>
      <c r="H2002" s="162"/>
      <c r="I2002" s="162"/>
      <c r="J2002" s="162"/>
      <c r="K2002" s="162"/>
      <c r="L2002" s="162"/>
      <c r="M2002" s="162"/>
      <c r="N2002" s="161"/>
      <c r="O2002" s="161"/>
      <c r="P2002" s="161"/>
      <c r="Q2002" s="161"/>
      <c r="R2002" s="162"/>
      <c r="S2002" s="162"/>
      <c r="T2002" s="162"/>
      <c r="U2002" s="162"/>
      <c r="V2002" s="162"/>
      <c r="W2002" s="162"/>
      <c r="X2002" s="162"/>
      <c r="Y2002" s="162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3" x14ac:dyDescent="0.2">
      <c r="A2003" s="158"/>
      <c r="B2003" s="159"/>
      <c r="C2003" s="193" t="s">
        <v>2130</v>
      </c>
      <c r="D2003" s="164"/>
      <c r="E2003" s="165">
        <v>303.8</v>
      </c>
      <c r="F2003" s="162"/>
      <c r="G2003" s="162"/>
      <c r="H2003" s="162"/>
      <c r="I2003" s="162"/>
      <c r="J2003" s="162"/>
      <c r="K2003" s="162"/>
      <c r="L2003" s="162"/>
      <c r="M2003" s="162"/>
      <c r="N2003" s="161"/>
      <c r="O2003" s="161"/>
      <c r="P2003" s="161"/>
      <c r="Q2003" s="161"/>
      <c r="R2003" s="162"/>
      <c r="S2003" s="162"/>
      <c r="T2003" s="162"/>
      <c r="U2003" s="162"/>
      <c r="V2003" s="162"/>
      <c r="W2003" s="162"/>
      <c r="X2003" s="162"/>
      <c r="Y2003" s="162"/>
      <c r="Z2003" s="151"/>
      <c r="AA2003" s="151"/>
      <c r="AB2003" s="151"/>
      <c r="AC2003" s="151"/>
      <c r="AD2003" s="151"/>
      <c r="AE2003" s="151"/>
      <c r="AF2003" s="151"/>
      <c r="AG2003" s="151" t="s">
        <v>327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3" x14ac:dyDescent="0.2">
      <c r="A2004" s="158"/>
      <c r="B2004" s="159"/>
      <c r="C2004" s="193" t="s">
        <v>1802</v>
      </c>
      <c r="D2004" s="164"/>
      <c r="E2004" s="165"/>
      <c r="F2004" s="162"/>
      <c r="G2004" s="162"/>
      <c r="H2004" s="162"/>
      <c r="I2004" s="162"/>
      <c r="J2004" s="162"/>
      <c r="K2004" s="162"/>
      <c r="L2004" s="162"/>
      <c r="M2004" s="162"/>
      <c r="N2004" s="161"/>
      <c r="O2004" s="161"/>
      <c r="P2004" s="161"/>
      <c r="Q2004" s="161"/>
      <c r="R2004" s="162"/>
      <c r="S2004" s="162"/>
      <c r="T2004" s="162"/>
      <c r="U2004" s="162"/>
      <c r="V2004" s="162"/>
      <c r="W2004" s="162"/>
      <c r="X2004" s="162"/>
      <c r="Y2004" s="162"/>
      <c r="Z2004" s="151"/>
      <c r="AA2004" s="151"/>
      <c r="AB2004" s="151"/>
      <c r="AC2004" s="151"/>
      <c r="AD2004" s="151"/>
      <c r="AE2004" s="151"/>
      <c r="AF2004" s="151"/>
      <c r="AG2004" s="151" t="s">
        <v>327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3" x14ac:dyDescent="0.2">
      <c r="A2005" s="158"/>
      <c r="B2005" s="159"/>
      <c r="C2005" s="193" t="s">
        <v>2130</v>
      </c>
      <c r="D2005" s="164"/>
      <c r="E2005" s="165">
        <v>303.8</v>
      </c>
      <c r="F2005" s="162"/>
      <c r="G2005" s="162"/>
      <c r="H2005" s="162"/>
      <c r="I2005" s="162"/>
      <c r="J2005" s="162"/>
      <c r="K2005" s="162"/>
      <c r="L2005" s="162"/>
      <c r="M2005" s="162"/>
      <c r="N2005" s="161"/>
      <c r="O2005" s="161"/>
      <c r="P2005" s="161"/>
      <c r="Q2005" s="161"/>
      <c r="R2005" s="162"/>
      <c r="S2005" s="162"/>
      <c r="T2005" s="162"/>
      <c r="U2005" s="162"/>
      <c r="V2005" s="162"/>
      <c r="W2005" s="162"/>
      <c r="X2005" s="162"/>
      <c r="Y2005" s="162"/>
      <c r="Z2005" s="151"/>
      <c r="AA2005" s="151"/>
      <c r="AB2005" s="151"/>
      <c r="AC2005" s="151"/>
      <c r="AD2005" s="151"/>
      <c r="AE2005" s="151"/>
      <c r="AF2005" s="151"/>
      <c r="AG2005" s="151" t="s">
        <v>327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3" x14ac:dyDescent="0.2">
      <c r="A2006" s="158"/>
      <c r="B2006" s="159"/>
      <c r="C2006" s="193" t="s">
        <v>1803</v>
      </c>
      <c r="D2006" s="164"/>
      <c r="E2006" s="165"/>
      <c r="F2006" s="162"/>
      <c r="G2006" s="162"/>
      <c r="H2006" s="162"/>
      <c r="I2006" s="162"/>
      <c r="J2006" s="162"/>
      <c r="K2006" s="162"/>
      <c r="L2006" s="162"/>
      <c r="M2006" s="162"/>
      <c r="N2006" s="161"/>
      <c r="O2006" s="161"/>
      <c r="P2006" s="161"/>
      <c r="Q2006" s="161"/>
      <c r="R2006" s="162"/>
      <c r="S2006" s="162"/>
      <c r="T2006" s="162"/>
      <c r="U2006" s="162"/>
      <c r="V2006" s="162"/>
      <c r="W2006" s="162"/>
      <c r="X2006" s="162"/>
      <c r="Y2006" s="162"/>
      <c r="Z2006" s="151"/>
      <c r="AA2006" s="151"/>
      <c r="AB2006" s="151"/>
      <c r="AC2006" s="151"/>
      <c r="AD2006" s="151"/>
      <c r="AE2006" s="151"/>
      <c r="AF2006" s="151"/>
      <c r="AG2006" s="151" t="s">
        <v>327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3" x14ac:dyDescent="0.2">
      <c r="A2007" s="158"/>
      <c r="B2007" s="159"/>
      <c r="C2007" s="193" t="s">
        <v>2132</v>
      </c>
      <c r="D2007" s="164"/>
      <c r="E2007" s="165">
        <v>316.85000000000002</v>
      </c>
      <c r="F2007" s="162"/>
      <c r="G2007" s="162"/>
      <c r="H2007" s="162"/>
      <c r="I2007" s="162"/>
      <c r="J2007" s="162"/>
      <c r="K2007" s="162"/>
      <c r="L2007" s="162"/>
      <c r="M2007" s="162"/>
      <c r="N2007" s="161"/>
      <c r="O2007" s="161"/>
      <c r="P2007" s="161"/>
      <c r="Q2007" s="161"/>
      <c r="R2007" s="162"/>
      <c r="S2007" s="162"/>
      <c r="T2007" s="162"/>
      <c r="U2007" s="162"/>
      <c r="V2007" s="162"/>
      <c r="W2007" s="162"/>
      <c r="X2007" s="162"/>
      <c r="Y2007" s="162"/>
      <c r="Z2007" s="151"/>
      <c r="AA2007" s="151"/>
      <c r="AB2007" s="151"/>
      <c r="AC2007" s="151"/>
      <c r="AD2007" s="151"/>
      <c r="AE2007" s="151"/>
      <c r="AF2007" s="151"/>
      <c r="AG2007" s="151" t="s">
        <v>327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 x14ac:dyDescent="0.2">
      <c r="A2008" s="183">
        <v>255</v>
      </c>
      <c r="B2008" s="184" t="s">
        <v>2133</v>
      </c>
      <c r="C2008" s="192" t="s">
        <v>2134</v>
      </c>
      <c r="D2008" s="185" t="s">
        <v>389</v>
      </c>
      <c r="E2008" s="186">
        <v>6.3373900000000001</v>
      </c>
      <c r="F2008" s="187"/>
      <c r="G2008" s="188">
        <f>ROUND(E2008*F2008,2)</f>
        <v>0</v>
      </c>
      <c r="H2008" s="187"/>
      <c r="I2008" s="188">
        <f>ROUND(E2008*H2008,2)</f>
        <v>0</v>
      </c>
      <c r="J2008" s="187"/>
      <c r="K2008" s="188">
        <f>ROUND(E2008*J2008,2)</f>
        <v>0</v>
      </c>
      <c r="L2008" s="188">
        <v>21</v>
      </c>
      <c r="M2008" s="188">
        <f>G2008*(1+L2008/100)</f>
        <v>0</v>
      </c>
      <c r="N2008" s="186">
        <v>0</v>
      </c>
      <c r="O2008" s="186">
        <f>ROUND(E2008*N2008,2)</f>
        <v>0</v>
      </c>
      <c r="P2008" s="186">
        <v>0</v>
      </c>
      <c r="Q2008" s="186">
        <f>ROUND(E2008*P2008,2)</f>
        <v>0</v>
      </c>
      <c r="R2008" s="188" t="s">
        <v>1791</v>
      </c>
      <c r="S2008" s="188" t="s">
        <v>320</v>
      </c>
      <c r="T2008" s="189" t="s">
        <v>320</v>
      </c>
      <c r="U2008" s="162">
        <v>3.016</v>
      </c>
      <c r="V2008" s="162">
        <f>ROUND(E2008*U2008,2)</f>
        <v>19.11</v>
      </c>
      <c r="W2008" s="162"/>
      <c r="X2008" s="162" t="s">
        <v>390</v>
      </c>
      <c r="Y2008" s="162" t="s">
        <v>322</v>
      </c>
      <c r="Z2008" s="151"/>
      <c r="AA2008" s="151"/>
      <c r="AB2008" s="151"/>
      <c r="AC2008" s="151"/>
      <c r="AD2008" s="151"/>
      <c r="AE2008" s="151"/>
      <c r="AF2008" s="151"/>
      <c r="AG2008" s="151" t="s">
        <v>391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2" x14ac:dyDescent="0.2">
      <c r="A2009" s="158"/>
      <c r="B2009" s="159"/>
      <c r="C2009" s="278" t="s">
        <v>392</v>
      </c>
      <c r="D2009" s="279"/>
      <c r="E2009" s="279"/>
      <c r="F2009" s="279"/>
      <c r="G2009" s="279"/>
      <c r="H2009" s="162"/>
      <c r="I2009" s="162"/>
      <c r="J2009" s="162"/>
      <c r="K2009" s="162"/>
      <c r="L2009" s="162"/>
      <c r="M2009" s="162"/>
      <c r="N2009" s="161"/>
      <c r="O2009" s="161"/>
      <c r="P2009" s="161"/>
      <c r="Q2009" s="161"/>
      <c r="R2009" s="162"/>
      <c r="S2009" s="162"/>
      <c r="T2009" s="162"/>
      <c r="U2009" s="162"/>
      <c r="V2009" s="162"/>
      <c r="W2009" s="162"/>
      <c r="X2009" s="162"/>
      <c r="Y2009" s="162"/>
      <c r="Z2009" s="151"/>
      <c r="AA2009" s="151"/>
      <c r="AB2009" s="151"/>
      <c r="AC2009" s="151"/>
      <c r="AD2009" s="151"/>
      <c r="AE2009" s="151"/>
      <c r="AF2009" s="151"/>
      <c r="AG2009" s="151" t="s">
        <v>325</v>
      </c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x14ac:dyDescent="0.2">
      <c r="A2010" s="176" t="s">
        <v>314</v>
      </c>
      <c r="B2010" s="177" t="s">
        <v>197</v>
      </c>
      <c r="C2010" s="191" t="s">
        <v>198</v>
      </c>
      <c r="D2010" s="178"/>
      <c r="E2010" s="179"/>
      <c r="F2010" s="180"/>
      <c r="G2010" s="180">
        <f>SUMIF(AG2011:AG2054,"&lt;&gt;NOR",G2011:G2054)</f>
        <v>0</v>
      </c>
      <c r="H2010" s="180"/>
      <c r="I2010" s="180">
        <f>SUM(I2011:I2054)</f>
        <v>0</v>
      </c>
      <c r="J2010" s="180"/>
      <c r="K2010" s="180">
        <f>SUM(K2011:K2054)</f>
        <v>0</v>
      </c>
      <c r="L2010" s="180"/>
      <c r="M2010" s="180">
        <f>SUM(M2011:M2054)</f>
        <v>0</v>
      </c>
      <c r="N2010" s="179"/>
      <c r="O2010" s="179">
        <f>SUM(O2011:O2054)</f>
        <v>0.47000000000000003</v>
      </c>
      <c r="P2010" s="179"/>
      <c r="Q2010" s="179">
        <f>SUM(Q2011:Q2054)</f>
        <v>0</v>
      </c>
      <c r="R2010" s="180"/>
      <c r="S2010" s="180"/>
      <c r="T2010" s="181"/>
      <c r="U2010" s="175"/>
      <c r="V2010" s="175">
        <f>SUM(V2011:V2054)</f>
        <v>30.740000000000002</v>
      </c>
      <c r="W2010" s="175"/>
      <c r="X2010" s="175"/>
      <c r="Y2010" s="175"/>
      <c r="AG2010" t="s">
        <v>315</v>
      </c>
    </row>
    <row r="2011" spans="1:60" outlineLevel="1" x14ac:dyDescent="0.2">
      <c r="A2011" s="183">
        <v>256</v>
      </c>
      <c r="B2011" s="184" t="s">
        <v>2135</v>
      </c>
      <c r="C2011" s="192" t="s">
        <v>2136</v>
      </c>
      <c r="D2011" s="185" t="s">
        <v>333</v>
      </c>
      <c r="E2011" s="186">
        <v>15.31</v>
      </c>
      <c r="F2011" s="187"/>
      <c r="G2011" s="188">
        <f>ROUND(E2011*F2011,2)</f>
        <v>0</v>
      </c>
      <c r="H2011" s="187"/>
      <c r="I2011" s="188">
        <f>ROUND(E2011*H2011,2)</f>
        <v>0</v>
      </c>
      <c r="J2011" s="187"/>
      <c r="K2011" s="188">
        <f>ROUND(E2011*J2011,2)</f>
        <v>0</v>
      </c>
      <c r="L2011" s="188">
        <v>21</v>
      </c>
      <c r="M2011" s="188">
        <f>G2011*(1+L2011/100)</f>
        <v>0</v>
      </c>
      <c r="N2011" s="186">
        <v>2.1000000000000001E-4</v>
      </c>
      <c r="O2011" s="186">
        <f>ROUND(E2011*N2011,2)</f>
        <v>0</v>
      </c>
      <c r="P2011" s="186">
        <v>0</v>
      </c>
      <c r="Q2011" s="186">
        <f>ROUND(E2011*P2011,2)</f>
        <v>0</v>
      </c>
      <c r="R2011" s="188" t="s">
        <v>2137</v>
      </c>
      <c r="S2011" s="188" t="s">
        <v>320</v>
      </c>
      <c r="T2011" s="189" t="s">
        <v>320</v>
      </c>
      <c r="U2011" s="162">
        <v>0.05</v>
      </c>
      <c r="V2011" s="162">
        <f>ROUND(E2011*U2011,2)</f>
        <v>0.77</v>
      </c>
      <c r="W2011" s="162"/>
      <c r="X2011" s="162" t="s">
        <v>321</v>
      </c>
      <c r="Y2011" s="162" t="s">
        <v>322</v>
      </c>
      <c r="Z2011" s="151"/>
      <c r="AA2011" s="151"/>
      <c r="AB2011" s="151"/>
      <c r="AC2011" s="151"/>
      <c r="AD2011" s="151"/>
      <c r="AE2011" s="151"/>
      <c r="AF2011" s="151"/>
      <c r="AG2011" s="151" t="s">
        <v>323</v>
      </c>
      <c r="AH2011" s="151"/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2" x14ac:dyDescent="0.2">
      <c r="A2012" s="158"/>
      <c r="B2012" s="159"/>
      <c r="C2012" s="193" t="s">
        <v>2138</v>
      </c>
      <c r="D2012" s="164"/>
      <c r="E2012" s="165">
        <v>15.31</v>
      </c>
      <c r="F2012" s="162"/>
      <c r="G2012" s="162"/>
      <c r="H2012" s="162"/>
      <c r="I2012" s="162"/>
      <c r="J2012" s="162"/>
      <c r="K2012" s="162"/>
      <c r="L2012" s="162"/>
      <c r="M2012" s="162"/>
      <c r="N2012" s="161"/>
      <c r="O2012" s="161"/>
      <c r="P2012" s="161"/>
      <c r="Q2012" s="161"/>
      <c r="R2012" s="162"/>
      <c r="S2012" s="162"/>
      <c r="T2012" s="162"/>
      <c r="U2012" s="162"/>
      <c r="V2012" s="162"/>
      <c r="W2012" s="162"/>
      <c r="X2012" s="162"/>
      <c r="Y2012" s="162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ht="22.5" outlineLevel="1" x14ac:dyDescent="0.2">
      <c r="A2013" s="183">
        <v>257</v>
      </c>
      <c r="B2013" s="184" t="s">
        <v>2139</v>
      </c>
      <c r="C2013" s="192" t="s">
        <v>2140</v>
      </c>
      <c r="D2013" s="185" t="s">
        <v>708</v>
      </c>
      <c r="E2013" s="186">
        <v>13.33</v>
      </c>
      <c r="F2013" s="187"/>
      <c r="G2013" s="188">
        <f>ROUND(E2013*F2013,2)</f>
        <v>0</v>
      </c>
      <c r="H2013" s="187"/>
      <c r="I2013" s="188">
        <f>ROUND(E2013*H2013,2)</f>
        <v>0</v>
      </c>
      <c r="J2013" s="187"/>
      <c r="K2013" s="188">
        <f>ROUND(E2013*J2013,2)</f>
        <v>0</v>
      </c>
      <c r="L2013" s="188">
        <v>21</v>
      </c>
      <c r="M2013" s="188">
        <f>G2013*(1+L2013/100)</f>
        <v>0</v>
      </c>
      <c r="N2013" s="186">
        <v>3.2000000000000003E-4</v>
      </c>
      <c r="O2013" s="186">
        <f>ROUND(E2013*N2013,2)</f>
        <v>0</v>
      </c>
      <c r="P2013" s="186">
        <v>0</v>
      </c>
      <c r="Q2013" s="186">
        <f>ROUND(E2013*P2013,2)</f>
        <v>0</v>
      </c>
      <c r="R2013" s="188" t="s">
        <v>2137</v>
      </c>
      <c r="S2013" s="188" t="s">
        <v>320</v>
      </c>
      <c r="T2013" s="189" t="s">
        <v>320</v>
      </c>
      <c r="U2013" s="162">
        <v>0.23599999999999999</v>
      </c>
      <c r="V2013" s="162">
        <f>ROUND(E2013*U2013,2)</f>
        <v>3.15</v>
      </c>
      <c r="W2013" s="162"/>
      <c r="X2013" s="162" t="s">
        <v>321</v>
      </c>
      <c r="Y2013" s="162" t="s">
        <v>322</v>
      </c>
      <c r="Z2013" s="151"/>
      <c r="AA2013" s="151"/>
      <c r="AB2013" s="151"/>
      <c r="AC2013" s="151"/>
      <c r="AD2013" s="151"/>
      <c r="AE2013" s="151"/>
      <c r="AF2013" s="151"/>
      <c r="AG2013" s="151" t="s">
        <v>323</v>
      </c>
      <c r="AH2013" s="151"/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2" x14ac:dyDescent="0.2">
      <c r="A2014" s="158"/>
      <c r="B2014" s="159"/>
      <c r="C2014" s="193" t="s">
        <v>335</v>
      </c>
      <c r="D2014" s="164"/>
      <c r="E2014" s="165"/>
      <c r="F2014" s="162"/>
      <c r="G2014" s="162"/>
      <c r="H2014" s="162"/>
      <c r="I2014" s="162"/>
      <c r="J2014" s="162"/>
      <c r="K2014" s="162"/>
      <c r="L2014" s="162"/>
      <c r="M2014" s="162"/>
      <c r="N2014" s="161"/>
      <c r="O2014" s="161"/>
      <c r="P2014" s="161"/>
      <c r="Q2014" s="161"/>
      <c r="R2014" s="162"/>
      <c r="S2014" s="162"/>
      <c r="T2014" s="162"/>
      <c r="U2014" s="162"/>
      <c r="V2014" s="162"/>
      <c r="W2014" s="162"/>
      <c r="X2014" s="162"/>
      <c r="Y2014" s="162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3" t="s">
        <v>347</v>
      </c>
      <c r="D2015" s="164"/>
      <c r="E2015" s="165"/>
      <c r="F2015" s="162"/>
      <c r="G2015" s="162"/>
      <c r="H2015" s="162"/>
      <c r="I2015" s="162"/>
      <c r="J2015" s="162"/>
      <c r="K2015" s="162"/>
      <c r="L2015" s="162"/>
      <c r="M2015" s="162"/>
      <c r="N2015" s="161"/>
      <c r="O2015" s="161"/>
      <c r="P2015" s="161"/>
      <c r="Q2015" s="161"/>
      <c r="R2015" s="162"/>
      <c r="S2015" s="162"/>
      <c r="T2015" s="162"/>
      <c r="U2015" s="162"/>
      <c r="V2015" s="162"/>
      <c r="W2015" s="162"/>
      <c r="X2015" s="162"/>
      <c r="Y2015" s="162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3" t="s">
        <v>2141</v>
      </c>
      <c r="D2016" s="164"/>
      <c r="E2016" s="165">
        <v>11.33</v>
      </c>
      <c r="F2016" s="162"/>
      <c r="G2016" s="162"/>
      <c r="H2016" s="162"/>
      <c r="I2016" s="162"/>
      <c r="J2016" s="162"/>
      <c r="K2016" s="162"/>
      <c r="L2016" s="162"/>
      <c r="M2016" s="162"/>
      <c r="N2016" s="161"/>
      <c r="O2016" s="161"/>
      <c r="P2016" s="161"/>
      <c r="Q2016" s="161"/>
      <c r="R2016" s="162"/>
      <c r="S2016" s="162"/>
      <c r="T2016" s="162"/>
      <c r="U2016" s="162"/>
      <c r="V2016" s="162"/>
      <c r="W2016" s="162"/>
      <c r="X2016" s="162"/>
      <c r="Y2016" s="162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3" t="s">
        <v>2142</v>
      </c>
      <c r="D2017" s="164"/>
      <c r="E2017" s="165">
        <v>-0.8</v>
      </c>
      <c r="F2017" s="162"/>
      <c r="G2017" s="162"/>
      <c r="H2017" s="162"/>
      <c r="I2017" s="162"/>
      <c r="J2017" s="162"/>
      <c r="K2017" s="162"/>
      <c r="L2017" s="162"/>
      <c r="M2017" s="162"/>
      <c r="N2017" s="161"/>
      <c r="O2017" s="161"/>
      <c r="P2017" s="161"/>
      <c r="Q2017" s="161"/>
      <c r="R2017" s="162"/>
      <c r="S2017" s="162"/>
      <c r="T2017" s="162"/>
      <c r="U2017" s="162"/>
      <c r="V2017" s="162"/>
      <c r="W2017" s="162"/>
      <c r="X2017" s="162"/>
      <c r="Y2017" s="162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3" x14ac:dyDescent="0.2">
      <c r="A2018" s="158"/>
      <c r="B2018" s="159"/>
      <c r="C2018" s="193" t="s">
        <v>766</v>
      </c>
      <c r="D2018" s="164"/>
      <c r="E2018" s="165">
        <v>-0.9</v>
      </c>
      <c r="F2018" s="162"/>
      <c r="G2018" s="162"/>
      <c r="H2018" s="162"/>
      <c r="I2018" s="162"/>
      <c r="J2018" s="162"/>
      <c r="K2018" s="162"/>
      <c r="L2018" s="162"/>
      <c r="M2018" s="162"/>
      <c r="N2018" s="161"/>
      <c r="O2018" s="161"/>
      <c r="P2018" s="161"/>
      <c r="Q2018" s="161"/>
      <c r="R2018" s="162"/>
      <c r="S2018" s="162"/>
      <c r="T2018" s="162"/>
      <c r="U2018" s="162"/>
      <c r="V2018" s="162"/>
      <c r="W2018" s="162"/>
      <c r="X2018" s="162"/>
      <c r="Y2018" s="162"/>
      <c r="Z2018" s="151"/>
      <c r="AA2018" s="151"/>
      <c r="AB2018" s="151"/>
      <c r="AC2018" s="151"/>
      <c r="AD2018" s="151"/>
      <c r="AE2018" s="151"/>
      <c r="AF2018" s="151"/>
      <c r="AG2018" s="151" t="s">
        <v>327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3" x14ac:dyDescent="0.2">
      <c r="A2019" s="158"/>
      <c r="B2019" s="159"/>
      <c r="C2019" s="193" t="s">
        <v>2143</v>
      </c>
      <c r="D2019" s="164"/>
      <c r="E2019" s="165">
        <v>-1.7</v>
      </c>
      <c r="F2019" s="162"/>
      <c r="G2019" s="162"/>
      <c r="H2019" s="162"/>
      <c r="I2019" s="162"/>
      <c r="J2019" s="162"/>
      <c r="K2019" s="162"/>
      <c r="L2019" s="162"/>
      <c r="M2019" s="162"/>
      <c r="N2019" s="161"/>
      <c r="O2019" s="161"/>
      <c r="P2019" s="161"/>
      <c r="Q2019" s="161"/>
      <c r="R2019" s="162"/>
      <c r="S2019" s="162"/>
      <c r="T2019" s="162"/>
      <c r="U2019" s="162"/>
      <c r="V2019" s="162"/>
      <c r="W2019" s="162"/>
      <c r="X2019" s="162"/>
      <c r="Y2019" s="162"/>
      <c r="Z2019" s="151"/>
      <c r="AA2019" s="151"/>
      <c r="AB2019" s="151"/>
      <c r="AC2019" s="151"/>
      <c r="AD2019" s="151"/>
      <c r="AE2019" s="151"/>
      <c r="AF2019" s="151"/>
      <c r="AG2019" s="151" t="s">
        <v>327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3" x14ac:dyDescent="0.2">
      <c r="A2020" s="158"/>
      <c r="B2020" s="159"/>
      <c r="C2020" s="193" t="s">
        <v>2144</v>
      </c>
      <c r="D2020" s="164"/>
      <c r="E2020" s="165">
        <v>6.9</v>
      </c>
      <c r="F2020" s="162"/>
      <c r="G2020" s="162"/>
      <c r="H2020" s="162"/>
      <c r="I2020" s="162"/>
      <c r="J2020" s="162"/>
      <c r="K2020" s="162"/>
      <c r="L2020" s="162"/>
      <c r="M2020" s="162"/>
      <c r="N2020" s="161"/>
      <c r="O2020" s="161"/>
      <c r="P2020" s="161"/>
      <c r="Q2020" s="161"/>
      <c r="R2020" s="162"/>
      <c r="S2020" s="162"/>
      <c r="T2020" s="162"/>
      <c r="U2020" s="162"/>
      <c r="V2020" s="162"/>
      <c r="W2020" s="162"/>
      <c r="X2020" s="162"/>
      <c r="Y2020" s="162"/>
      <c r="Z2020" s="151"/>
      <c r="AA2020" s="151"/>
      <c r="AB2020" s="151"/>
      <c r="AC2020" s="151"/>
      <c r="AD2020" s="151"/>
      <c r="AE2020" s="151"/>
      <c r="AF2020" s="151"/>
      <c r="AG2020" s="151" t="s">
        <v>327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3" x14ac:dyDescent="0.2">
      <c r="A2021" s="158"/>
      <c r="B2021" s="159"/>
      <c r="C2021" s="193" t="s">
        <v>1757</v>
      </c>
      <c r="D2021" s="164"/>
      <c r="E2021" s="165">
        <v>-0.7</v>
      </c>
      <c r="F2021" s="162"/>
      <c r="G2021" s="162"/>
      <c r="H2021" s="162"/>
      <c r="I2021" s="162"/>
      <c r="J2021" s="162"/>
      <c r="K2021" s="162"/>
      <c r="L2021" s="162"/>
      <c r="M2021" s="162"/>
      <c r="N2021" s="161"/>
      <c r="O2021" s="161"/>
      <c r="P2021" s="161"/>
      <c r="Q2021" s="161"/>
      <c r="R2021" s="162"/>
      <c r="S2021" s="162"/>
      <c r="T2021" s="162"/>
      <c r="U2021" s="162"/>
      <c r="V2021" s="162"/>
      <c r="W2021" s="162"/>
      <c r="X2021" s="162"/>
      <c r="Y2021" s="162"/>
      <c r="Z2021" s="151"/>
      <c r="AA2021" s="151"/>
      <c r="AB2021" s="151"/>
      <c r="AC2021" s="151"/>
      <c r="AD2021" s="151"/>
      <c r="AE2021" s="151"/>
      <c r="AF2021" s="151"/>
      <c r="AG2021" s="151" t="s">
        <v>327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3" x14ac:dyDescent="0.2">
      <c r="A2022" s="158"/>
      <c r="B2022" s="159"/>
      <c r="C2022" s="193" t="s">
        <v>2142</v>
      </c>
      <c r="D2022" s="164"/>
      <c r="E2022" s="165">
        <v>-0.8</v>
      </c>
      <c r="F2022" s="162"/>
      <c r="G2022" s="162"/>
      <c r="H2022" s="162"/>
      <c r="I2022" s="162"/>
      <c r="J2022" s="162"/>
      <c r="K2022" s="162"/>
      <c r="L2022" s="162"/>
      <c r="M2022" s="162"/>
      <c r="N2022" s="161"/>
      <c r="O2022" s="161"/>
      <c r="P2022" s="161"/>
      <c r="Q2022" s="161"/>
      <c r="R2022" s="162"/>
      <c r="S2022" s="162"/>
      <c r="T2022" s="162"/>
      <c r="U2022" s="162"/>
      <c r="V2022" s="162"/>
      <c r="W2022" s="162"/>
      <c r="X2022" s="162"/>
      <c r="Y2022" s="162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 x14ac:dyDescent="0.2">
      <c r="A2023" s="183">
        <v>258</v>
      </c>
      <c r="B2023" s="184" t="s">
        <v>2145</v>
      </c>
      <c r="C2023" s="192" t="s">
        <v>2146</v>
      </c>
      <c r="D2023" s="185" t="s">
        <v>708</v>
      </c>
      <c r="E2023" s="186">
        <v>13.33</v>
      </c>
      <c r="F2023" s="187"/>
      <c r="G2023" s="188">
        <f>ROUND(E2023*F2023,2)</f>
        <v>0</v>
      </c>
      <c r="H2023" s="187"/>
      <c r="I2023" s="188">
        <f>ROUND(E2023*H2023,2)</f>
        <v>0</v>
      </c>
      <c r="J2023" s="187"/>
      <c r="K2023" s="188">
        <f>ROUND(E2023*J2023,2)</f>
        <v>0</v>
      </c>
      <c r="L2023" s="188">
        <v>21</v>
      </c>
      <c r="M2023" s="188">
        <f>G2023*(1+L2023/100)</f>
        <v>0</v>
      </c>
      <c r="N2023" s="186">
        <v>0</v>
      </c>
      <c r="O2023" s="186">
        <f>ROUND(E2023*N2023,2)</f>
        <v>0</v>
      </c>
      <c r="P2023" s="186">
        <v>0</v>
      </c>
      <c r="Q2023" s="186">
        <f>ROUND(E2023*P2023,2)</f>
        <v>0</v>
      </c>
      <c r="R2023" s="188" t="s">
        <v>2137</v>
      </c>
      <c r="S2023" s="188" t="s">
        <v>320</v>
      </c>
      <c r="T2023" s="189" t="s">
        <v>320</v>
      </c>
      <c r="U2023" s="162">
        <v>0.154</v>
      </c>
      <c r="V2023" s="162">
        <f>ROUND(E2023*U2023,2)</f>
        <v>2.0499999999999998</v>
      </c>
      <c r="W2023" s="162"/>
      <c r="X2023" s="162" t="s">
        <v>321</v>
      </c>
      <c r="Y2023" s="162" t="s">
        <v>322</v>
      </c>
      <c r="Z2023" s="151"/>
      <c r="AA2023" s="151"/>
      <c r="AB2023" s="151"/>
      <c r="AC2023" s="151"/>
      <c r="AD2023" s="151"/>
      <c r="AE2023" s="151"/>
      <c r="AF2023" s="151"/>
      <c r="AG2023" s="151" t="s">
        <v>323</v>
      </c>
      <c r="AH2023" s="151"/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2" x14ac:dyDescent="0.2">
      <c r="A2024" s="158"/>
      <c r="B2024" s="159"/>
      <c r="C2024" s="193" t="s">
        <v>2147</v>
      </c>
      <c r="D2024" s="164"/>
      <c r="E2024" s="165">
        <v>13.33</v>
      </c>
      <c r="F2024" s="162"/>
      <c r="G2024" s="162"/>
      <c r="H2024" s="162"/>
      <c r="I2024" s="162"/>
      <c r="J2024" s="162"/>
      <c r="K2024" s="162"/>
      <c r="L2024" s="162"/>
      <c r="M2024" s="162"/>
      <c r="N2024" s="161"/>
      <c r="O2024" s="161"/>
      <c r="P2024" s="161"/>
      <c r="Q2024" s="161"/>
      <c r="R2024" s="162"/>
      <c r="S2024" s="162"/>
      <c r="T2024" s="162"/>
      <c r="U2024" s="162"/>
      <c r="V2024" s="162"/>
      <c r="W2024" s="162"/>
      <c r="X2024" s="162"/>
      <c r="Y2024" s="162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ht="22.5" outlineLevel="1" x14ac:dyDescent="0.2">
      <c r="A2025" s="183">
        <v>259</v>
      </c>
      <c r="B2025" s="184" t="s">
        <v>2148</v>
      </c>
      <c r="C2025" s="192" t="s">
        <v>2149</v>
      </c>
      <c r="D2025" s="185" t="s">
        <v>333</v>
      </c>
      <c r="E2025" s="186">
        <v>15.31</v>
      </c>
      <c r="F2025" s="187"/>
      <c r="G2025" s="188">
        <f>ROUND(E2025*F2025,2)</f>
        <v>0</v>
      </c>
      <c r="H2025" s="187"/>
      <c r="I2025" s="188">
        <f>ROUND(E2025*H2025,2)</f>
        <v>0</v>
      </c>
      <c r="J2025" s="187"/>
      <c r="K2025" s="188">
        <f>ROUND(E2025*J2025,2)</f>
        <v>0</v>
      </c>
      <c r="L2025" s="188">
        <v>21</v>
      </c>
      <c r="M2025" s="188">
        <f>G2025*(1+L2025/100)</f>
        <v>0</v>
      </c>
      <c r="N2025" s="186">
        <v>6.9300000000000004E-3</v>
      </c>
      <c r="O2025" s="186">
        <f>ROUND(E2025*N2025,2)</f>
        <v>0.11</v>
      </c>
      <c r="P2025" s="186">
        <v>0</v>
      </c>
      <c r="Q2025" s="186">
        <f>ROUND(E2025*P2025,2)</f>
        <v>0</v>
      </c>
      <c r="R2025" s="188" t="s">
        <v>2137</v>
      </c>
      <c r="S2025" s="188" t="s">
        <v>320</v>
      </c>
      <c r="T2025" s="189" t="s">
        <v>320</v>
      </c>
      <c r="U2025" s="162">
        <v>1.3466</v>
      </c>
      <c r="V2025" s="162">
        <f>ROUND(E2025*U2025,2)</f>
        <v>20.62</v>
      </c>
      <c r="W2025" s="162"/>
      <c r="X2025" s="162" t="s">
        <v>321</v>
      </c>
      <c r="Y2025" s="162" t="s">
        <v>322</v>
      </c>
      <c r="Z2025" s="151"/>
      <c r="AA2025" s="151"/>
      <c r="AB2025" s="151"/>
      <c r="AC2025" s="151"/>
      <c r="AD2025" s="151"/>
      <c r="AE2025" s="151"/>
      <c r="AF2025" s="151"/>
      <c r="AG2025" s="151" t="s">
        <v>323</v>
      </c>
      <c r="AH2025" s="151"/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2" x14ac:dyDescent="0.2">
      <c r="A2026" s="158"/>
      <c r="B2026" s="159"/>
      <c r="C2026" s="193" t="s">
        <v>335</v>
      </c>
      <c r="D2026" s="164"/>
      <c r="E2026" s="165"/>
      <c r="F2026" s="162"/>
      <c r="G2026" s="162"/>
      <c r="H2026" s="162"/>
      <c r="I2026" s="162"/>
      <c r="J2026" s="162"/>
      <c r="K2026" s="162"/>
      <c r="L2026" s="162"/>
      <c r="M2026" s="162"/>
      <c r="N2026" s="161"/>
      <c r="O2026" s="161"/>
      <c r="P2026" s="161"/>
      <c r="Q2026" s="161"/>
      <c r="R2026" s="162"/>
      <c r="S2026" s="162"/>
      <c r="T2026" s="162"/>
      <c r="U2026" s="162"/>
      <c r="V2026" s="162"/>
      <c r="W2026" s="162"/>
      <c r="X2026" s="162"/>
      <c r="Y2026" s="162"/>
      <c r="Z2026" s="151"/>
      <c r="AA2026" s="151"/>
      <c r="AB2026" s="151"/>
      <c r="AC2026" s="151"/>
      <c r="AD2026" s="151"/>
      <c r="AE2026" s="151"/>
      <c r="AF2026" s="151"/>
      <c r="AG2026" s="151" t="s">
        <v>327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3" x14ac:dyDescent="0.2">
      <c r="A2027" s="158"/>
      <c r="B2027" s="159"/>
      <c r="C2027" s="193" t="s">
        <v>347</v>
      </c>
      <c r="D2027" s="164"/>
      <c r="E2027" s="165"/>
      <c r="F2027" s="162"/>
      <c r="G2027" s="162"/>
      <c r="H2027" s="162"/>
      <c r="I2027" s="162"/>
      <c r="J2027" s="162"/>
      <c r="K2027" s="162"/>
      <c r="L2027" s="162"/>
      <c r="M2027" s="162"/>
      <c r="N2027" s="161"/>
      <c r="O2027" s="161"/>
      <c r="P2027" s="161"/>
      <c r="Q2027" s="161"/>
      <c r="R2027" s="162"/>
      <c r="S2027" s="162"/>
      <c r="T2027" s="162"/>
      <c r="U2027" s="162"/>
      <c r="V2027" s="162"/>
      <c r="W2027" s="162"/>
      <c r="X2027" s="162"/>
      <c r="Y2027" s="162"/>
      <c r="Z2027" s="151"/>
      <c r="AA2027" s="151"/>
      <c r="AB2027" s="151"/>
      <c r="AC2027" s="151"/>
      <c r="AD2027" s="151"/>
      <c r="AE2027" s="151"/>
      <c r="AF2027" s="151"/>
      <c r="AG2027" s="151" t="s">
        <v>327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3" x14ac:dyDescent="0.2">
      <c r="A2028" s="158"/>
      <c r="B2028" s="159"/>
      <c r="C2028" s="193" t="s">
        <v>338</v>
      </c>
      <c r="D2028" s="164"/>
      <c r="E2028" s="165">
        <v>8.2899999999999991</v>
      </c>
      <c r="F2028" s="162"/>
      <c r="G2028" s="162"/>
      <c r="H2028" s="162"/>
      <c r="I2028" s="162"/>
      <c r="J2028" s="162"/>
      <c r="K2028" s="162"/>
      <c r="L2028" s="162"/>
      <c r="M2028" s="162"/>
      <c r="N2028" s="161"/>
      <c r="O2028" s="161"/>
      <c r="P2028" s="161"/>
      <c r="Q2028" s="161"/>
      <c r="R2028" s="162"/>
      <c r="S2028" s="162"/>
      <c r="T2028" s="162"/>
      <c r="U2028" s="162"/>
      <c r="V2028" s="162"/>
      <c r="W2028" s="162"/>
      <c r="X2028" s="162"/>
      <c r="Y2028" s="162"/>
      <c r="Z2028" s="151"/>
      <c r="AA2028" s="151"/>
      <c r="AB2028" s="151"/>
      <c r="AC2028" s="151"/>
      <c r="AD2028" s="151"/>
      <c r="AE2028" s="151"/>
      <c r="AF2028" s="151"/>
      <c r="AG2028" s="151" t="s">
        <v>327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3" x14ac:dyDescent="0.2">
      <c r="A2029" s="158"/>
      <c r="B2029" s="159"/>
      <c r="C2029" s="193" t="s">
        <v>339</v>
      </c>
      <c r="D2029" s="164"/>
      <c r="E2029" s="165">
        <v>3.22</v>
      </c>
      <c r="F2029" s="162"/>
      <c r="G2029" s="162"/>
      <c r="H2029" s="162"/>
      <c r="I2029" s="162"/>
      <c r="J2029" s="162"/>
      <c r="K2029" s="162"/>
      <c r="L2029" s="162"/>
      <c r="M2029" s="162"/>
      <c r="N2029" s="161"/>
      <c r="O2029" s="161"/>
      <c r="P2029" s="161"/>
      <c r="Q2029" s="161"/>
      <c r="R2029" s="162"/>
      <c r="S2029" s="162"/>
      <c r="T2029" s="162"/>
      <c r="U2029" s="162"/>
      <c r="V2029" s="162"/>
      <c r="W2029" s="162"/>
      <c r="X2029" s="162"/>
      <c r="Y2029" s="162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3" t="s">
        <v>340</v>
      </c>
      <c r="D2030" s="164"/>
      <c r="E2030" s="165">
        <v>3.8</v>
      </c>
      <c r="F2030" s="162"/>
      <c r="G2030" s="162"/>
      <c r="H2030" s="162"/>
      <c r="I2030" s="162"/>
      <c r="J2030" s="162"/>
      <c r="K2030" s="162"/>
      <c r="L2030" s="162"/>
      <c r="M2030" s="162"/>
      <c r="N2030" s="161"/>
      <c r="O2030" s="161"/>
      <c r="P2030" s="161"/>
      <c r="Q2030" s="161"/>
      <c r="R2030" s="162"/>
      <c r="S2030" s="162"/>
      <c r="T2030" s="162"/>
      <c r="U2030" s="162"/>
      <c r="V2030" s="162"/>
      <c r="W2030" s="162"/>
      <c r="X2030" s="162"/>
      <c r="Y2030" s="162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 x14ac:dyDescent="0.2">
      <c r="A2031" s="183">
        <v>260</v>
      </c>
      <c r="B2031" s="184" t="s">
        <v>2150</v>
      </c>
      <c r="C2031" s="192" t="s">
        <v>2151</v>
      </c>
      <c r="D2031" s="185" t="s">
        <v>708</v>
      </c>
      <c r="E2031" s="186">
        <v>47.44</v>
      </c>
      <c r="F2031" s="187"/>
      <c r="G2031" s="188">
        <f>ROUND(E2031*F2031,2)</f>
        <v>0</v>
      </c>
      <c r="H2031" s="187"/>
      <c r="I2031" s="188">
        <f>ROUND(E2031*H2031,2)</f>
        <v>0</v>
      </c>
      <c r="J2031" s="187"/>
      <c r="K2031" s="188">
        <f>ROUND(E2031*J2031,2)</f>
        <v>0</v>
      </c>
      <c r="L2031" s="188">
        <v>21</v>
      </c>
      <c r="M2031" s="188">
        <f>G2031*(1+L2031/100)</f>
        <v>0</v>
      </c>
      <c r="N2031" s="186">
        <v>4.0000000000000003E-5</v>
      </c>
      <c r="O2031" s="186">
        <f>ROUND(E2031*N2031,2)</f>
        <v>0</v>
      </c>
      <c r="P2031" s="186">
        <v>0</v>
      </c>
      <c r="Q2031" s="186">
        <f>ROUND(E2031*P2031,2)</f>
        <v>0</v>
      </c>
      <c r="R2031" s="188" t="s">
        <v>2137</v>
      </c>
      <c r="S2031" s="188" t="s">
        <v>320</v>
      </c>
      <c r="T2031" s="189" t="s">
        <v>320</v>
      </c>
      <c r="U2031" s="162">
        <v>7.0000000000000007E-2</v>
      </c>
      <c r="V2031" s="162">
        <f>ROUND(E2031*U2031,2)</f>
        <v>3.32</v>
      </c>
      <c r="W2031" s="162"/>
      <c r="X2031" s="162" t="s">
        <v>321</v>
      </c>
      <c r="Y2031" s="162" t="s">
        <v>322</v>
      </c>
      <c r="Z2031" s="151"/>
      <c r="AA2031" s="151"/>
      <c r="AB2031" s="151"/>
      <c r="AC2031" s="151"/>
      <c r="AD2031" s="151"/>
      <c r="AE2031" s="151"/>
      <c r="AF2031" s="151"/>
      <c r="AG2031" s="151" t="s">
        <v>323</v>
      </c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2" x14ac:dyDescent="0.2">
      <c r="A2032" s="158"/>
      <c r="B2032" s="159"/>
      <c r="C2032" s="280" t="s">
        <v>2152</v>
      </c>
      <c r="D2032" s="281"/>
      <c r="E2032" s="281"/>
      <c r="F2032" s="281"/>
      <c r="G2032" s="281"/>
      <c r="H2032" s="162"/>
      <c r="I2032" s="162"/>
      <c r="J2032" s="162"/>
      <c r="K2032" s="162"/>
      <c r="L2032" s="162"/>
      <c r="M2032" s="162"/>
      <c r="N2032" s="161"/>
      <c r="O2032" s="161"/>
      <c r="P2032" s="161"/>
      <c r="Q2032" s="161"/>
      <c r="R2032" s="162"/>
      <c r="S2032" s="162"/>
      <c r="T2032" s="162"/>
      <c r="U2032" s="162"/>
      <c r="V2032" s="162"/>
      <c r="W2032" s="162"/>
      <c r="X2032" s="162"/>
      <c r="Y2032" s="162"/>
      <c r="Z2032" s="151"/>
      <c r="AA2032" s="151"/>
      <c r="AB2032" s="151"/>
      <c r="AC2032" s="151"/>
      <c r="AD2032" s="151"/>
      <c r="AE2032" s="151"/>
      <c r="AF2032" s="151"/>
      <c r="AG2032" s="151" t="s">
        <v>344</v>
      </c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2" x14ac:dyDescent="0.2">
      <c r="A2033" s="158"/>
      <c r="B2033" s="159"/>
      <c r="C2033" s="193" t="s">
        <v>335</v>
      </c>
      <c r="D2033" s="164"/>
      <c r="E2033" s="165"/>
      <c r="F2033" s="162"/>
      <c r="G2033" s="162"/>
      <c r="H2033" s="162"/>
      <c r="I2033" s="162"/>
      <c r="J2033" s="162"/>
      <c r="K2033" s="162"/>
      <c r="L2033" s="162"/>
      <c r="M2033" s="162"/>
      <c r="N2033" s="161"/>
      <c r="O2033" s="161"/>
      <c r="P2033" s="161"/>
      <c r="Q2033" s="161"/>
      <c r="R2033" s="162"/>
      <c r="S2033" s="162"/>
      <c r="T2033" s="162"/>
      <c r="U2033" s="162"/>
      <c r="V2033" s="162"/>
      <c r="W2033" s="162"/>
      <c r="X2033" s="162"/>
      <c r="Y2033" s="162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3" t="s">
        <v>347</v>
      </c>
      <c r="D2034" s="164"/>
      <c r="E2034" s="165"/>
      <c r="F2034" s="162"/>
      <c r="G2034" s="162"/>
      <c r="H2034" s="162"/>
      <c r="I2034" s="162"/>
      <c r="J2034" s="162"/>
      <c r="K2034" s="162"/>
      <c r="L2034" s="162"/>
      <c r="M2034" s="162"/>
      <c r="N2034" s="161"/>
      <c r="O2034" s="161"/>
      <c r="P2034" s="161"/>
      <c r="Q2034" s="161"/>
      <c r="R2034" s="162"/>
      <c r="S2034" s="162"/>
      <c r="T2034" s="162"/>
      <c r="U2034" s="162"/>
      <c r="V2034" s="162"/>
      <c r="W2034" s="162"/>
      <c r="X2034" s="162"/>
      <c r="Y2034" s="162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3" t="s">
        <v>2141</v>
      </c>
      <c r="D2035" s="164"/>
      <c r="E2035" s="165">
        <v>11.33</v>
      </c>
      <c r="F2035" s="162"/>
      <c r="G2035" s="162"/>
      <c r="H2035" s="162"/>
      <c r="I2035" s="162"/>
      <c r="J2035" s="162"/>
      <c r="K2035" s="162"/>
      <c r="L2035" s="162"/>
      <c r="M2035" s="162"/>
      <c r="N2035" s="161"/>
      <c r="O2035" s="161"/>
      <c r="P2035" s="161"/>
      <c r="Q2035" s="161"/>
      <c r="R2035" s="162"/>
      <c r="S2035" s="162"/>
      <c r="T2035" s="162"/>
      <c r="U2035" s="162"/>
      <c r="V2035" s="162"/>
      <c r="W2035" s="162"/>
      <c r="X2035" s="162"/>
      <c r="Y2035" s="162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3" x14ac:dyDescent="0.2">
      <c r="A2036" s="158"/>
      <c r="B2036" s="159"/>
      <c r="C2036" s="193" t="s">
        <v>2144</v>
      </c>
      <c r="D2036" s="164"/>
      <c r="E2036" s="165">
        <v>6.9</v>
      </c>
      <c r="F2036" s="162"/>
      <c r="G2036" s="162"/>
      <c r="H2036" s="162"/>
      <c r="I2036" s="162"/>
      <c r="J2036" s="162"/>
      <c r="K2036" s="162"/>
      <c r="L2036" s="162"/>
      <c r="M2036" s="162"/>
      <c r="N2036" s="161"/>
      <c r="O2036" s="161"/>
      <c r="P2036" s="161"/>
      <c r="Q2036" s="161"/>
      <c r="R2036" s="162"/>
      <c r="S2036" s="162"/>
      <c r="T2036" s="162"/>
      <c r="U2036" s="162"/>
      <c r="V2036" s="162"/>
      <c r="W2036" s="162"/>
      <c r="X2036" s="162"/>
      <c r="Y2036" s="162"/>
      <c r="Z2036" s="151"/>
      <c r="AA2036" s="151"/>
      <c r="AB2036" s="151"/>
      <c r="AC2036" s="151"/>
      <c r="AD2036" s="151"/>
      <c r="AE2036" s="151"/>
      <c r="AF2036" s="151"/>
      <c r="AG2036" s="151" t="s">
        <v>327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3" x14ac:dyDescent="0.2">
      <c r="A2037" s="158"/>
      <c r="B2037" s="159"/>
      <c r="C2037" s="193" t="s">
        <v>1756</v>
      </c>
      <c r="D2037" s="164"/>
      <c r="E2037" s="165">
        <v>7.48</v>
      </c>
      <c r="F2037" s="162"/>
      <c r="G2037" s="162"/>
      <c r="H2037" s="162"/>
      <c r="I2037" s="162"/>
      <c r="J2037" s="162"/>
      <c r="K2037" s="162"/>
      <c r="L2037" s="162"/>
      <c r="M2037" s="162"/>
      <c r="N2037" s="161"/>
      <c r="O2037" s="161"/>
      <c r="P2037" s="161"/>
      <c r="Q2037" s="161"/>
      <c r="R2037" s="162"/>
      <c r="S2037" s="162"/>
      <c r="T2037" s="162"/>
      <c r="U2037" s="162"/>
      <c r="V2037" s="162"/>
      <c r="W2037" s="162"/>
      <c r="X2037" s="162"/>
      <c r="Y2037" s="162"/>
      <c r="Z2037" s="151"/>
      <c r="AA2037" s="151"/>
      <c r="AB2037" s="151"/>
      <c r="AC2037" s="151"/>
      <c r="AD2037" s="151"/>
      <c r="AE2037" s="151"/>
      <c r="AF2037" s="151"/>
      <c r="AG2037" s="151" t="s">
        <v>327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3" x14ac:dyDescent="0.2">
      <c r="A2038" s="158"/>
      <c r="B2038" s="159"/>
      <c r="C2038" s="193" t="s">
        <v>2147</v>
      </c>
      <c r="D2038" s="164"/>
      <c r="E2038" s="165">
        <v>13.33</v>
      </c>
      <c r="F2038" s="162"/>
      <c r="G2038" s="162"/>
      <c r="H2038" s="162"/>
      <c r="I2038" s="162"/>
      <c r="J2038" s="162"/>
      <c r="K2038" s="162"/>
      <c r="L2038" s="162"/>
      <c r="M2038" s="162"/>
      <c r="N2038" s="161"/>
      <c r="O2038" s="161"/>
      <c r="P2038" s="161"/>
      <c r="Q2038" s="161"/>
      <c r="R2038" s="162"/>
      <c r="S2038" s="162"/>
      <c r="T2038" s="162"/>
      <c r="U2038" s="162"/>
      <c r="V2038" s="162"/>
      <c r="W2038" s="162"/>
      <c r="X2038" s="162"/>
      <c r="Y2038" s="162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3" t="s">
        <v>2153</v>
      </c>
      <c r="D2039" s="164"/>
      <c r="E2039" s="165"/>
      <c r="F2039" s="162"/>
      <c r="G2039" s="162"/>
      <c r="H2039" s="162"/>
      <c r="I2039" s="162"/>
      <c r="J2039" s="162"/>
      <c r="K2039" s="162"/>
      <c r="L2039" s="162"/>
      <c r="M2039" s="162"/>
      <c r="N2039" s="161"/>
      <c r="O2039" s="161"/>
      <c r="P2039" s="161"/>
      <c r="Q2039" s="161"/>
      <c r="R2039" s="162"/>
      <c r="S2039" s="162"/>
      <c r="T2039" s="162"/>
      <c r="U2039" s="162"/>
      <c r="V2039" s="162"/>
      <c r="W2039" s="162"/>
      <c r="X2039" s="162"/>
      <c r="Y2039" s="162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3" t="s">
        <v>2154</v>
      </c>
      <c r="D2040" s="164"/>
      <c r="E2040" s="165">
        <v>8.4</v>
      </c>
      <c r="F2040" s="162"/>
      <c r="G2040" s="162"/>
      <c r="H2040" s="162"/>
      <c r="I2040" s="162"/>
      <c r="J2040" s="162"/>
      <c r="K2040" s="162"/>
      <c r="L2040" s="162"/>
      <c r="M2040" s="162"/>
      <c r="N2040" s="161"/>
      <c r="O2040" s="161"/>
      <c r="P2040" s="161"/>
      <c r="Q2040" s="161"/>
      <c r="R2040" s="162"/>
      <c r="S2040" s="162"/>
      <c r="T2040" s="162"/>
      <c r="U2040" s="162"/>
      <c r="V2040" s="162"/>
      <c r="W2040" s="162"/>
      <c r="X2040" s="162"/>
      <c r="Y2040" s="162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ht="22.5" outlineLevel="1" x14ac:dyDescent="0.2">
      <c r="A2041" s="183">
        <v>261</v>
      </c>
      <c r="B2041" s="184" t="s">
        <v>2155</v>
      </c>
      <c r="C2041" s="192" t="s">
        <v>2156</v>
      </c>
      <c r="D2041" s="185" t="s">
        <v>333</v>
      </c>
      <c r="E2041" s="186">
        <v>7.02</v>
      </c>
      <c r="F2041" s="187"/>
      <c r="G2041" s="188">
        <f>ROUND(E2041*F2041,2)</f>
        <v>0</v>
      </c>
      <c r="H2041" s="187"/>
      <c r="I2041" s="188">
        <f>ROUND(E2041*H2041,2)</f>
        <v>0</v>
      </c>
      <c r="J2041" s="187"/>
      <c r="K2041" s="188">
        <f>ROUND(E2041*J2041,2)</f>
        <v>0</v>
      </c>
      <c r="L2041" s="188">
        <v>21</v>
      </c>
      <c r="M2041" s="188">
        <f>G2041*(1+L2041/100)</f>
        <v>0</v>
      </c>
      <c r="N2041" s="186">
        <v>0</v>
      </c>
      <c r="O2041" s="186">
        <f>ROUND(E2041*N2041,2)</f>
        <v>0</v>
      </c>
      <c r="P2041" s="186">
        <v>0</v>
      </c>
      <c r="Q2041" s="186">
        <f>ROUND(E2041*P2041,2)</f>
        <v>0</v>
      </c>
      <c r="R2041" s="188" t="s">
        <v>2137</v>
      </c>
      <c r="S2041" s="188" t="s">
        <v>320</v>
      </c>
      <c r="T2041" s="189" t="s">
        <v>320</v>
      </c>
      <c r="U2041" s="162">
        <v>0.03</v>
      </c>
      <c r="V2041" s="162">
        <f>ROUND(E2041*U2041,2)</f>
        <v>0.21</v>
      </c>
      <c r="W2041" s="162"/>
      <c r="X2041" s="162" t="s">
        <v>321</v>
      </c>
      <c r="Y2041" s="162" t="s">
        <v>322</v>
      </c>
      <c r="Z2041" s="151"/>
      <c r="AA2041" s="151"/>
      <c r="AB2041" s="151"/>
      <c r="AC2041" s="151"/>
      <c r="AD2041" s="151"/>
      <c r="AE2041" s="151"/>
      <c r="AF2041" s="151"/>
      <c r="AG2041" s="151" t="s">
        <v>323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2" x14ac:dyDescent="0.2">
      <c r="A2042" s="158"/>
      <c r="B2042" s="159"/>
      <c r="C2042" s="193" t="s">
        <v>335</v>
      </c>
      <c r="D2042" s="164"/>
      <c r="E2042" s="165"/>
      <c r="F2042" s="162"/>
      <c r="G2042" s="162"/>
      <c r="H2042" s="162"/>
      <c r="I2042" s="162"/>
      <c r="J2042" s="162"/>
      <c r="K2042" s="162"/>
      <c r="L2042" s="162"/>
      <c r="M2042" s="162"/>
      <c r="N2042" s="161"/>
      <c r="O2042" s="161"/>
      <c r="P2042" s="161"/>
      <c r="Q2042" s="161"/>
      <c r="R2042" s="162"/>
      <c r="S2042" s="162"/>
      <c r="T2042" s="162"/>
      <c r="U2042" s="162"/>
      <c r="V2042" s="162"/>
      <c r="W2042" s="162"/>
      <c r="X2042" s="162"/>
      <c r="Y2042" s="162"/>
      <c r="Z2042" s="151"/>
      <c r="AA2042" s="151"/>
      <c r="AB2042" s="151"/>
      <c r="AC2042" s="151"/>
      <c r="AD2042" s="151"/>
      <c r="AE2042" s="151"/>
      <c r="AF2042" s="151"/>
      <c r="AG2042" s="151" t="s">
        <v>327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3" x14ac:dyDescent="0.2">
      <c r="A2043" s="158"/>
      <c r="B2043" s="159"/>
      <c r="C2043" s="193" t="s">
        <v>347</v>
      </c>
      <c r="D2043" s="164"/>
      <c r="E2043" s="165"/>
      <c r="F2043" s="162"/>
      <c r="G2043" s="162"/>
      <c r="H2043" s="162"/>
      <c r="I2043" s="162"/>
      <c r="J2043" s="162"/>
      <c r="K2043" s="162"/>
      <c r="L2043" s="162"/>
      <c r="M2043" s="162"/>
      <c r="N2043" s="161"/>
      <c r="O2043" s="161"/>
      <c r="P2043" s="161"/>
      <c r="Q2043" s="161"/>
      <c r="R2043" s="162"/>
      <c r="S2043" s="162"/>
      <c r="T2043" s="162"/>
      <c r="U2043" s="162"/>
      <c r="V2043" s="162"/>
      <c r="W2043" s="162"/>
      <c r="X2043" s="162"/>
      <c r="Y2043" s="162"/>
      <c r="Z2043" s="151"/>
      <c r="AA2043" s="151"/>
      <c r="AB2043" s="151"/>
      <c r="AC2043" s="151"/>
      <c r="AD2043" s="151"/>
      <c r="AE2043" s="151"/>
      <c r="AF2043" s="151"/>
      <c r="AG2043" s="151" t="s">
        <v>327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3" x14ac:dyDescent="0.2">
      <c r="A2044" s="158"/>
      <c r="B2044" s="159"/>
      <c r="C2044" s="193" t="s">
        <v>339</v>
      </c>
      <c r="D2044" s="164"/>
      <c r="E2044" s="165">
        <v>3.22</v>
      </c>
      <c r="F2044" s="162"/>
      <c r="G2044" s="162"/>
      <c r="H2044" s="162"/>
      <c r="I2044" s="162"/>
      <c r="J2044" s="162"/>
      <c r="K2044" s="162"/>
      <c r="L2044" s="162"/>
      <c r="M2044" s="162"/>
      <c r="N2044" s="161"/>
      <c r="O2044" s="161"/>
      <c r="P2044" s="161"/>
      <c r="Q2044" s="161"/>
      <c r="R2044" s="162"/>
      <c r="S2044" s="162"/>
      <c r="T2044" s="162"/>
      <c r="U2044" s="162"/>
      <c r="V2044" s="162"/>
      <c r="W2044" s="162"/>
      <c r="X2044" s="162"/>
      <c r="Y2044" s="162"/>
      <c r="Z2044" s="151"/>
      <c r="AA2044" s="151"/>
      <c r="AB2044" s="151"/>
      <c r="AC2044" s="151"/>
      <c r="AD2044" s="151"/>
      <c r="AE2044" s="151"/>
      <c r="AF2044" s="151"/>
      <c r="AG2044" s="151" t="s">
        <v>327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3" x14ac:dyDescent="0.2">
      <c r="A2045" s="158"/>
      <c r="B2045" s="159"/>
      <c r="C2045" s="193" t="s">
        <v>340</v>
      </c>
      <c r="D2045" s="164"/>
      <c r="E2045" s="165">
        <v>3.8</v>
      </c>
      <c r="F2045" s="162"/>
      <c r="G2045" s="162"/>
      <c r="H2045" s="162"/>
      <c r="I2045" s="162"/>
      <c r="J2045" s="162"/>
      <c r="K2045" s="162"/>
      <c r="L2045" s="162"/>
      <c r="M2045" s="162"/>
      <c r="N2045" s="161"/>
      <c r="O2045" s="161"/>
      <c r="P2045" s="161"/>
      <c r="Q2045" s="161"/>
      <c r="R2045" s="162"/>
      <c r="S2045" s="162"/>
      <c r="T2045" s="162"/>
      <c r="U2045" s="162"/>
      <c r="V2045" s="162"/>
      <c r="W2045" s="162"/>
      <c r="X2045" s="162"/>
      <c r="Y2045" s="162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 x14ac:dyDescent="0.2">
      <c r="A2046" s="183">
        <v>262</v>
      </c>
      <c r="B2046" s="184" t="s">
        <v>2157</v>
      </c>
      <c r="C2046" s="192" t="s">
        <v>2158</v>
      </c>
      <c r="D2046" s="185" t="s">
        <v>333</v>
      </c>
      <c r="E2046" s="186">
        <v>15.31</v>
      </c>
      <c r="F2046" s="187"/>
      <c r="G2046" s="188">
        <f>ROUND(E2046*F2046,2)</f>
        <v>0</v>
      </c>
      <c r="H2046" s="187"/>
      <c r="I2046" s="188">
        <f>ROUND(E2046*H2046,2)</f>
        <v>0</v>
      </c>
      <c r="J2046" s="187"/>
      <c r="K2046" s="188">
        <f>ROUND(E2046*J2046,2)</f>
        <v>0</v>
      </c>
      <c r="L2046" s="188">
        <v>21</v>
      </c>
      <c r="M2046" s="188">
        <f>G2046*(1+L2046/100)</f>
        <v>0</v>
      </c>
      <c r="N2046" s="186">
        <v>1.1999999999999999E-3</v>
      </c>
      <c r="O2046" s="186">
        <f>ROUND(E2046*N2046,2)</f>
        <v>0.02</v>
      </c>
      <c r="P2046" s="186">
        <v>0</v>
      </c>
      <c r="Q2046" s="186">
        <f>ROUND(E2046*P2046,2)</f>
        <v>0</v>
      </c>
      <c r="R2046" s="188" t="s">
        <v>2137</v>
      </c>
      <c r="S2046" s="188" t="s">
        <v>320</v>
      </c>
      <c r="T2046" s="189" t="s">
        <v>320</v>
      </c>
      <c r="U2046" s="162">
        <v>0</v>
      </c>
      <c r="V2046" s="162">
        <f>ROUND(E2046*U2046,2)</f>
        <v>0</v>
      </c>
      <c r="W2046" s="162"/>
      <c r="X2046" s="162" t="s">
        <v>321</v>
      </c>
      <c r="Y2046" s="162" t="s">
        <v>322</v>
      </c>
      <c r="Z2046" s="151"/>
      <c r="AA2046" s="151"/>
      <c r="AB2046" s="151"/>
      <c r="AC2046" s="151"/>
      <c r="AD2046" s="151"/>
      <c r="AE2046" s="151"/>
      <c r="AF2046" s="151"/>
      <c r="AG2046" s="151" t="s">
        <v>323</v>
      </c>
      <c r="AH2046" s="151"/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2" x14ac:dyDescent="0.2">
      <c r="A2047" s="158"/>
      <c r="B2047" s="159"/>
      <c r="C2047" s="193" t="s">
        <v>2138</v>
      </c>
      <c r="D2047" s="164"/>
      <c r="E2047" s="165">
        <v>15.31</v>
      </c>
      <c r="F2047" s="162"/>
      <c r="G2047" s="162"/>
      <c r="H2047" s="162"/>
      <c r="I2047" s="162"/>
      <c r="J2047" s="162"/>
      <c r="K2047" s="162"/>
      <c r="L2047" s="162"/>
      <c r="M2047" s="162"/>
      <c r="N2047" s="161"/>
      <c r="O2047" s="161"/>
      <c r="P2047" s="161"/>
      <c r="Q2047" s="161"/>
      <c r="R2047" s="162"/>
      <c r="S2047" s="162"/>
      <c r="T2047" s="162"/>
      <c r="U2047" s="162"/>
      <c r="V2047" s="162"/>
      <c r="W2047" s="162"/>
      <c r="X2047" s="162"/>
      <c r="Y2047" s="162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ht="22.5" outlineLevel="1" x14ac:dyDescent="0.2">
      <c r="A2048" s="183">
        <v>263</v>
      </c>
      <c r="B2048" s="184" t="s">
        <v>2159</v>
      </c>
      <c r="C2048" s="192" t="s">
        <v>2160</v>
      </c>
      <c r="D2048" s="185" t="s">
        <v>333</v>
      </c>
      <c r="E2048" s="186">
        <v>17.808009999999999</v>
      </c>
      <c r="F2048" s="187"/>
      <c r="G2048" s="188">
        <f>ROUND(E2048*F2048,2)</f>
        <v>0</v>
      </c>
      <c r="H2048" s="187"/>
      <c r="I2048" s="188">
        <f>ROUND(E2048*H2048,2)</f>
        <v>0</v>
      </c>
      <c r="J2048" s="187"/>
      <c r="K2048" s="188">
        <f>ROUND(E2048*J2048,2)</f>
        <v>0</v>
      </c>
      <c r="L2048" s="188">
        <v>21</v>
      </c>
      <c r="M2048" s="188">
        <f>G2048*(1+L2048/100)</f>
        <v>0</v>
      </c>
      <c r="N2048" s="186">
        <v>1.9199999999999998E-2</v>
      </c>
      <c r="O2048" s="186">
        <f>ROUND(E2048*N2048,2)</f>
        <v>0.34</v>
      </c>
      <c r="P2048" s="186">
        <v>0</v>
      </c>
      <c r="Q2048" s="186">
        <f>ROUND(E2048*P2048,2)</f>
        <v>0</v>
      </c>
      <c r="R2048" s="188" t="s">
        <v>366</v>
      </c>
      <c r="S2048" s="188" t="s">
        <v>320</v>
      </c>
      <c r="T2048" s="189" t="s">
        <v>320</v>
      </c>
      <c r="U2048" s="162">
        <v>0</v>
      </c>
      <c r="V2048" s="162">
        <f>ROUND(E2048*U2048,2)</f>
        <v>0</v>
      </c>
      <c r="W2048" s="162"/>
      <c r="X2048" s="162" t="s">
        <v>367</v>
      </c>
      <c r="Y2048" s="162" t="s">
        <v>322</v>
      </c>
      <c r="Z2048" s="151"/>
      <c r="AA2048" s="151"/>
      <c r="AB2048" s="151"/>
      <c r="AC2048" s="151"/>
      <c r="AD2048" s="151"/>
      <c r="AE2048" s="151"/>
      <c r="AF2048" s="151"/>
      <c r="AG2048" s="151" t="s">
        <v>368</v>
      </c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2" x14ac:dyDescent="0.2">
      <c r="A2049" s="158"/>
      <c r="B2049" s="159"/>
      <c r="C2049" s="193" t="s">
        <v>2138</v>
      </c>
      <c r="D2049" s="164"/>
      <c r="E2049" s="165">
        <v>15.31</v>
      </c>
      <c r="F2049" s="162"/>
      <c r="G2049" s="162"/>
      <c r="H2049" s="162"/>
      <c r="I2049" s="162"/>
      <c r="J2049" s="162"/>
      <c r="K2049" s="162"/>
      <c r="L2049" s="162"/>
      <c r="M2049" s="162"/>
      <c r="N2049" s="161"/>
      <c r="O2049" s="161"/>
      <c r="P2049" s="161"/>
      <c r="Q2049" s="161"/>
      <c r="R2049" s="162"/>
      <c r="S2049" s="162"/>
      <c r="T2049" s="162"/>
      <c r="U2049" s="162"/>
      <c r="V2049" s="162"/>
      <c r="W2049" s="162"/>
      <c r="X2049" s="162"/>
      <c r="Y2049" s="162"/>
      <c r="Z2049" s="151"/>
      <c r="AA2049" s="151"/>
      <c r="AB2049" s="151"/>
      <c r="AC2049" s="151"/>
      <c r="AD2049" s="151"/>
      <c r="AE2049" s="151"/>
      <c r="AF2049" s="151"/>
      <c r="AG2049" s="151" t="s">
        <v>327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3" x14ac:dyDescent="0.2">
      <c r="A2050" s="158"/>
      <c r="B2050" s="159"/>
      <c r="C2050" s="193" t="s">
        <v>2161</v>
      </c>
      <c r="D2050" s="164"/>
      <c r="E2050" s="165"/>
      <c r="F2050" s="162"/>
      <c r="G2050" s="162"/>
      <c r="H2050" s="162"/>
      <c r="I2050" s="162"/>
      <c r="J2050" s="162"/>
      <c r="K2050" s="162"/>
      <c r="L2050" s="162"/>
      <c r="M2050" s="162"/>
      <c r="N2050" s="161"/>
      <c r="O2050" s="161"/>
      <c r="P2050" s="161"/>
      <c r="Q2050" s="161"/>
      <c r="R2050" s="162"/>
      <c r="S2050" s="162"/>
      <c r="T2050" s="162"/>
      <c r="U2050" s="162"/>
      <c r="V2050" s="162"/>
      <c r="W2050" s="162"/>
      <c r="X2050" s="162"/>
      <c r="Y2050" s="162"/>
      <c r="Z2050" s="151"/>
      <c r="AA2050" s="151"/>
      <c r="AB2050" s="151"/>
      <c r="AC2050" s="151"/>
      <c r="AD2050" s="151"/>
      <c r="AE2050" s="151"/>
      <c r="AF2050" s="151"/>
      <c r="AG2050" s="151" t="s">
        <v>327</v>
      </c>
      <c r="AH2050" s="151">
        <v>0</v>
      </c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3" x14ac:dyDescent="0.2">
      <c r="A2051" s="158"/>
      <c r="B2051" s="159"/>
      <c r="C2051" s="193" t="s">
        <v>2162</v>
      </c>
      <c r="D2051" s="164"/>
      <c r="E2051" s="165">
        <v>1.33</v>
      </c>
      <c r="F2051" s="162"/>
      <c r="G2051" s="162"/>
      <c r="H2051" s="162"/>
      <c r="I2051" s="162"/>
      <c r="J2051" s="162"/>
      <c r="K2051" s="162"/>
      <c r="L2051" s="162"/>
      <c r="M2051" s="162"/>
      <c r="N2051" s="161"/>
      <c r="O2051" s="161"/>
      <c r="P2051" s="161"/>
      <c r="Q2051" s="161"/>
      <c r="R2051" s="162"/>
      <c r="S2051" s="162"/>
      <c r="T2051" s="162"/>
      <c r="U2051" s="162"/>
      <c r="V2051" s="162"/>
      <c r="W2051" s="162"/>
      <c r="X2051" s="162"/>
      <c r="Y2051" s="162"/>
      <c r="Z2051" s="151"/>
      <c r="AA2051" s="151"/>
      <c r="AB2051" s="151"/>
      <c r="AC2051" s="151"/>
      <c r="AD2051" s="151"/>
      <c r="AE2051" s="151"/>
      <c r="AF2051" s="151"/>
      <c r="AG2051" s="151" t="s">
        <v>327</v>
      </c>
      <c r="AH2051" s="151">
        <v>0</v>
      </c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3" x14ac:dyDescent="0.2">
      <c r="A2052" s="158"/>
      <c r="B2052" s="159"/>
      <c r="C2052" s="194" t="s">
        <v>2163</v>
      </c>
      <c r="D2052" s="169"/>
      <c r="E2052" s="170">
        <v>1.17</v>
      </c>
      <c r="F2052" s="162"/>
      <c r="G2052" s="162"/>
      <c r="H2052" s="162"/>
      <c r="I2052" s="162"/>
      <c r="J2052" s="162"/>
      <c r="K2052" s="162"/>
      <c r="L2052" s="162"/>
      <c r="M2052" s="162"/>
      <c r="N2052" s="161"/>
      <c r="O2052" s="161"/>
      <c r="P2052" s="161"/>
      <c r="Q2052" s="161"/>
      <c r="R2052" s="162"/>
      <c r="S2052" s="162"/>
      <c r="T2052" s="162"/>
      <c r="U2052" s="162"/>
      <c r="V2052" s="162"/>
      <c r="W2052" s="162"/>
      <c r="X2052" s="162"/>
      <c r="Y2052" s="162"/>
      <c r="Z2052" s="151"/>
      <c r="AA2052" s="151"/>
      <c r="AB2052" s="151"/>
      <c r="AC2052" s="151"/>
      <c r="AD2052" s="151"/>
      <c r="AE2052" s="151"/>
      <c r="AF2052" s="151"/>
      <c r="AG2052" s="151" t="s">
        <v>327</v>
      </c>
      <c r="AH2052" s="151">
        <v>4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 x14ac:dyDescent="0.2">
      <c r="A2053" s="183">
        <v>264</v>
      </c>
      <c r="B2053" s="184" t="s">
        <v>2164</v>
      </c>
      <c r="C2053" s="192" t="s">
        <v>2165</v>
      </c>
      <c r="D2053" s="185" t="s">
        <v>389</v>
      </c>
      <c r="E2053" s="186">
        <v>0.47576000000000002</v>
      </c>
      <c r="F2053" s="187"/>
      <c r="G2053" s="188">
        <f>ROUND(E2053*F2053,2)</f>
        <v>0</v>
      </c>
      <c r="H2053" s="187"/>
      <c r="I2053" s="188">
        <f>ROUND(E2053*H2053,2)</f>
        <v>0</v>
      </c>
      <c r="J2053" s="187"/>
      <c r="K2053" s="188">
        <f>ROUND(E2053*J2053,2)</f>
        <v>0</v>
      </c>
      <c r="L2053" s="188">
        <v>21</v>
      </c>
      <c r="M2053" s="188">
        <f>G2053*(1+L2053/100)</f>
        <v>0</v>
      </c>
      <c r="N2053" s="186">
        <v>0</v>
      </c>
      <c r="O2053" s="186">
        <f>ROUND(E2053*N2053,2)</f>
        <v>0</v>
      </c>
      <c r="P2053" s="186">
        <v>0</v>
      </c>
      <c r="Q2053" s="186">
        <f>ROUND(E2053*P2053,2)</f>
        <v>0</v>
      </c>
      <c r="R2053" s="188" t="s">
        <v>2137</v>
      </c>
      <c r="S2053" s="188" t="s">
        <v>320</v>
      </c>
      <c r="T2053" s="189" t="s">
        <v>320</v>
      </c>
      <c r="U2053" s="162">
        <v>1.3049999999999999</v>
      </c>
      <c r="V2053" s="162">
        <f>ROUND(E2053*U2053,2)</f>
        <v>0.62</v>
      </c>
      <c r="W2053" s="162"/>
      <c r="X2053" s="162" t="s">
        <v>390</v>
      </c>
      <c r="Y2053" s="162" t="s">
        <v>322</v>
      </c>
      <c r="Z2053" s="151"/>
      <c r="AA2053" s="151"/>
      <c r="AB2053" s="151"/>
      <c r="AC2053" s="151"/>
      <c r="AD2053" s="151"/>
      <c r="AE2053" s="151"/>
      <c r="AF2053" s="151"/>
      <c r="AG2053" s="151" t="s">
        <v>391</v>
      </c>
      <c r="AH2053" s="151"/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2" x14ac:dyDescent="0.2">
      <c r="A2054" s="158"/>
      <c r="B2054" s="159"/>
      <c r="C2054" s="278" t="s">
        <v>392</v>
      </c>
      <c r="D2054" s="279"/>
      <c r="E2054" s="279"/>
      <c r="F2054" s="279"/>
      <c r="G2054" s="279"/>
      <c r="H2054" s="162"/>
      <c r="I2054" s="162"/>
      <c r="J2054" s="162"/>
      <c r="K2054" s="162"/>
      <c r="L2054" s="162"/>
      <c r="M2054" s="162"/>
      <c r="N2054" s="161"/>
      <c r="O2054" s="161"/>
      <c r="P2054" s="161"/>
      <c r="Q2054" s="161"/>
      <c r="R2054" s="162"/>
      <c r="S2054" s="162"/>
      <c r="T2054" s="162"/>
      <c r="U2054" s="162"/>
      <c r="V2054" s="162"/>
      <c r="W2054" s="162"/>
      <c r="X2054" s="162"/>
      <c r="Y2054" s="162"/>
      <c r="Z2054" s="151"/>
      <c r="AA2054" s="151"/>
      <c r="AB2054" s="151"/>
      <c r="AC2054" s="151"/>
      <c r="AD2054" s="151"/>
      <c r="AE2054" s="151"/>
      <c r="AF2054" s="151"/>
      <c r="AG2054" s="151" t="s">
        <v>325</v>
      </c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x14ac:dyDescent="0.2">
      <c r="A2055" s="176" t="s">
        <v>314</v>
      </c>
      <c r="B2055" s="177" t="s">
        <v>199</v>
      </c>
      <c r="C2055" s="191" t="s">
        <v>200</v>
      </c>
      <c r="D2055" s="178"/>
      <c r="E2055" s="179"/>
      <c r="F2055" s="180"/>
      <c r="G2055" s="180">
        <f>SUMIF(AG2056:AG2083,"&lt;&gt;NOR",G2056:G2083)</f>
        <v>0</v>
      </c>
      <c r="H2055" s="180"/>
      <c r="I2055" s="180">
        <f>SUM(I2056:I2083)</f>
        <v>0</v>
      </c>
      <c r="J2055" s="180"/>
      <c r="K2055" s="180">
        <f>SUM(K2056:K2083)</f>
        <v>0</v>
      </c>
      <c r="L2055" s="180"/>
      <c r="M2055" s="180">
        <f>SUM(M2056:M2083)</f>
        <v>0</v>
      </c>
      <c r="N2055" s="179"/>
      <c r="O2055" s="179">
        <f>SUM(O2056:O2083)</f>
        <v>0.73000000000000009</v>
      </c>
      <c r="P2055" s="179"/>
      <c r="Q2055" s="179">
        <f>SUM(Q2056:Q2083)</f>
        <v>0</v>
      </c>
      <c r="R2055" s="180"/>
      <c r="S2055" s="180"/>
      <c r="T2055" s="181"/>
      <c r="U2055" s="175"/>
      <c r="V2055" s="175">
        <f>SUM(V2056:V2083)</f>
        <v>42.470000000000006</v>
      </c>
      <c r="W2055" s="175"/>
      <c r="X2055" s="175"/>
      <c r="Y2055" s="175"/>
      <c r="AG2055" t="s">
        <v>315</v>
      </c>
    </row>
    <row r="2056" spans="1:60" outlineLevel="1" x14ac:dyDescent="0.2">
      <c r="A2056" s="183">
        <v>265</v>
      </c>
      <c r="B2056" s="184" t="s">
        <v>2166</v>
      </c>
      <c r="C2056" s="192" t="s">
        <v>2167</v>
      </c>
      <c r="D2056" s="185" t="s">
        <v>333</v>
      </c>
      <c r="E2056" s="186">
        <v>27.047999999999998</v>
      </c>
      <c r="F2056" s="187"/>
      <c r="G2056" s="188">
        <f>ROUND(E2056*F2056,2)</f>
        <v>0</v>
      </c>
      <c r="H2056" s="187"/>
      <c r="I2056" s="188">
        <f>ROUND(E2056*H2056,2)</f>
        <v>0</v>
      </c>
      <c r="J2056" s="187"/>
      <c r="K2056" s="188">
        <f>ROUND(E2056*J2056,2)</f>
        <v>0</v>
      </c>
      <c r="L2056" s="188">
        <v>21</v>
      </c>
      <c r="M2056" s="188">
        <f>G2056*(1+L2056/100)</f>
        <v>0</v>
      </c>
      <c r="N2056" s="186">
        <v>2.1000000000000001E-4</v>
      </c>
      <c r="O2056" s="186">
        <f>ROUND(E2056*N2056,2)</f>
        <v>0.01</v>
      </c>
      <c r="P2056" s="186">
        <v>0</v>
      </c>
      <c r="Q2056" s="186">
        <f>ROUND(E2056*P2056,2)</f>
        <v>0</v>
      </c>
      <c r="R2056" s="188" t="s">
        <v>2137</v>
      </c>
      <c r="S2056" s="188" t="s">
        <v>320</v>
      </c>
      <c r="T2056" s="189" t="s">
        <v>320</v>
      </c>
      <c r="U2056" s="162">
        <v>0.05</v>
      </c>
      <c r="V2056" s="162">
        <f>ROUND(E2056*U2056,2)</f>
        <v>1.35</v>
      </c>
      <c r="W2056" s="162"/>
      <c r="X2056" s="162" t="s">
        <v>321</v>
      </c>
      <c r="Y2056" s="162" t="s">
        <v>322</v>
      </c>
      <c r="Z2056" s="151"/>
      <c r="AA2056" s="151"/>
      <c r="AB2056" s="151"/>
      <c r="AC2056" s="151"/>
      <c r="AD2056" s="151"/>
      <c r="AE2056" s="151"/>
      <c r="AF2056" s="151"/>
      <c r="AG2056" s="151" t="s">
        <v>323</v>
      </c>
      <c r="AH2056" s="151"/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2" x14ac:dyDescent="0.2">
      <c r="A2057" s="158"/>
      <c r="B2057" s="159"/>
      <c r="C2057" s="280" t="s">
        <v>2168</v>
      </c>
      <c r="D2057" s="281"/>
      <c r="E2057" s="281"/>
      <c r="F2057" s="281"/>
      <c r="G2057" s="281"/>
      <c r="H2057" s="162"/>
      <c r="I2057" s="162"/>
      <c r="J2057" s="162"/>
      <c r="K2057" s="162"/>
      <c r="L2057" s="162"/>
      <c r="M2057" s="162"/>
      <c r="N2057" s="161"/>
      <c r="O2057" s="161"/>
      <c r="P2057" s="161"/>
      <c r="Q2057" s="161"/>
      <c r="R2057" s="162"/>
      <c r="S2057" s="162"/>
      <c r="T2057" s="162"/>
      <c r="U2057" s="162"/>
      <c r="V2057" s="162"/>
      <c r="W2057" s="162"/>
      <c r="X2057" s="162"/>
      <c r="Y2057" s="162"/>
      <c r="Z2057" s="151"/>
      <c r="AA2057" s="151"/>
      <c r="AB2057" s="151"/>
      <c r="AC2057" s="151"/>
      <c r="AD2057" s="151"/>
      <c r="AE2057" s="151"/>
      <c r="AF2057" s="151"/>
      <c r="AG2057" s="151" t="s">
        <v>344</v>
      </c>
      <c r="AH2057" s="151"/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2" x14ac:dyDescent="0.2">
      <c r="A2058" s="158"/>
      <c r="B2058" s="159"/>
      <c r="C2058" s="193" t="s">
        <v>422</v>
      </c>
      <c r="D2058" s="164"/>
      <c r="E2058" s="165">
        <v>27.05</v>
      </c>
      <c r="F2058" s="162"/>
      <c r="G2058" s="162"/>
      <c r="H2058" s="162"/>
      <c r="I2058" s="162"/>
      <c r="J2058" s="162"/>
      <c r="K2058" s="162"/>
      <c r="L2058" s="162"/>
      <c r="M2058" s="162"/>
      <c r="N2058" s="161"/>
      <c r="O2058" s="161"/>
      <c r="P2058" s="161"/>
      <c r="Q2058" s="161"/>
      <c r="R2058" s="162"/>
      <c r="S2058" s="162"/>
      <c r="T2058" s="162"/>
      <c r="U2058" s="162"/>
      <c r="V2058" s="162"/>
      <c r="W2058" s="162"/>
      <c r="X2058" s="162"/>
      <c r="Y2058" s="162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ht="22.5" outlineLevel="1" x14ac:dyDescent="0.2">
      <c r="A2059" s="183">
        <v>266</v>
      </c>
      <c r="B2059" s="184" t="s">
        <v>2169</v>
      </c>
      <c r="C2059" s="192" t="s">
        <v>2170</v>
      </c>
      <c r="D2059" s="185" t="s">
        <v>333</v>
      </c>
      <c r="E2059" s="186">
        <v>27.047999999999998</v>
      </c>
      <c r="F2059" s="187"/>
      <c r="G2059" s="188">
        <f>ROUND(E2059*F2059,2)</f>
        <v>0</v>
      </c>
      <c r="H2059" s="187"/>
      <c r="I2059" s="188">
        <f>ROUND(E2059*H2059,2)</f>
        <v>0</v>
      </c>
      <c r="J2059" s="187"/>
      <c r="K2059" s="188">
        <f>ROUND(E2059*J2059,2)</f>
        <v>0</v>
      </c>
      <c r="L2059" s="188">
        <v>21</v>
      </c>
      <c r="M2059" s="188">
        <f>G2059*(1+L2059/100)</f>
        <v>0</v>
      </c>
      <c r="N2059" s="186">
        <v>5.3499999999999997E-3</v>
      </c>
      <c r="O2059" s="186">
        <f>ROUND(E2059*N2059,2)</f>
        <v>0.14000000000000001</v>
      </c>
      <c r="P2059" s="186">
        <v>0</v>
      </c>
      <c r="Q2059" s="186">
        <f>ROUND(E2059*P2059,2)</f>
        <v>0</v>
      </c>
      <c r="R2059" s="188" t="s">
        <v>2137</v>
      </c>
      <c r="S2059" s="188" t="s">
        <v>320</v>
      </c>
      <c r="T2059" s="189" t="s">
        <v>320</v>
      </c>
      <c r="U2059" s="162">
        <v>1.288</v>
      </c>
      <c r="V2059" s="162">
        <f>ROUND(E2059*U2059,2)</f>
        <v>34.840000000000003</v>
      </c>
      <c r="W2059" s="162"/>
      <c r="X2059" s="162" t="s">
        <v>321</v>
      </c>
      <c r="Y2059" s="162" t="s">
        <v>322</v>
      </c>
      <c r="Z2059" s="151"/>
      <c r="AA2059" s="151"/>
      <c r="AB2059" s="151"/>
      <c r="AC2059" s="151"/>
      <c r="AD2059" s="151"/>
      <c r="AE2059" s="151"/>
      <c r="AF2059" s="151"/>
      <c r="AG2059" s="151" t="s">
        <v>323</v>
      </c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2" x14ac:dyDescent="0.2">
      <c r="A2060" s="158"/>
      <c r="B2060" s="159"/>
      <c r="C2060" s="193" t="s">
        <v>335</v>
      </c>
      <c r="D2060" s="164"/>
      <c r="E2060" s="165"/>
      <c r="F2060" s="162"/>
      <c r="G2060" s="162"/>
      <c r="H2060" s="162"/>
      <c r="I2060" s="162"/>
      <c r="J2060" s="162"/>
      <c r="K2060" s="162"/>
      <c r="L2060" s="162"/>
      <c r="M2060" s="162"/>
      <c r="N2060" s="161"/>
      <c r="O2060" s="161"/>
      <c r="P2060" s="161"/>
      <c r="Q2060" s="161"/>
      <c r="R2060" s="162"/>
      <c r="S2060" s="162"/>
      <c r="T2060" s="162"/>
      <c r="U2060" s="162"/>
      <c r="V2060" s="162"/>
      <c r="W2060" s="162"/>
      <c r="X2060" s="162"/>
      <c r="Y2060" s="162"/>
      <c r="Z2060" s="151"/>
      <c r="AA2060" s="151"/>
      <c r="AB2060" s="151"/>
      <c r="AC2060" s="151"/>
      <c r="AD2060" s="151"/>
      <c r="AE2060" s="151"/>
      <c r="AF2060" s="151"/>
      <c r="AG2060" s="151" t="s">
        <v>327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3" x14ac:dyDescent="0.2">
      <c r="A2061" s="158"/>
      <c r="B2061" s="159"/>
      <c r="C2061" s="193" t="s">
        <v>2171</v>
      </c>
      <c r="D2061" s="164"/>
      <c r="E2061" s="165">
        <v>9.24</v>
      </c>
      <c r="F2061" s="162"/>
      <c r="G2061" s="162"/>
      <c r="H2061" s="162"/>
      <c r="I2061" s="162"/>
      <c r="J2061" s="162"/>
      <c r="K2061" s="162"/>
      <c r="L2061" s="162"/>
      <c r="M2061" s="162"/>
      <c r="N2061" s="161"/>
      <c r="O2061" s="161"/>
      <c r="P2061" s="161"/>
      <c r="Q2061" s="161"/>
      <c r="R2061" s="162"/>
      <c r="S2061" s="162"/>
      <c r="T2061" s="162"/>
      <c r="U2061" s="162"/>
      <c r="V2061" s="162"/>
      <c r="W2061" s="162"/>
      <c r="X2061" s="162"/>
      <c r="Y2061" s="162"/>
      <c r="Z2061" s="151"/>
      <c r="AA2061" s="151"/>
      <c r="AB2061" s="151"/>
      <c r="AC2061" s="151"/>
      <c r="AD2061" s="151"/>
      <c r="AE2061" s="151"/>
      <c r="AF2061" s="151"/>
      <c r="AG2061" s="151" t="s">
        <v>327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3" x14ac:dyDescent="0.2">
      <c r="A2062" s="158"/>
      <c r="B2062" s="159"/>
      <c r="C2062" s="193" t="s">
        <v>2172</v>
      </c>
      <c r="D2062" s="164"/>
      <c r="E2062" s="165">
        <v>3.57</v>
      </c>
      <c r="F2062" s="162"/>
      <c r="G2062" s="162"/>
      <c r="H2062" s="162"/>
      <c r="I2062" s="162"/>
      <c r="J2062" s="162"/>
      <c r="K2062" s="162"/>
      <c r="L2062" s="162"/>
      <c r="M2062" s="162"/>
      <c r="N2062" s="161"/>
      <c r="O2062" s="161"/>
      <c r="P2062" s="161"/>
      <c r="Q2062" s="161"/>
      <c r="R2062" s="162"/>
      <c r="S2062" s="162"/>
      <c r="T2062" s="162"/>
      <c r="U2062" s="162"/>
      <c r="V2062" s="162"/>
      <c r="W2062" s="162"/>
      <c r="X2062" s="162"/>
      <c r="Y2062" s="162"/>
      <c r="Z2062" s="151"/>
      <c r="AA2062" s="151"/>
      <c r="AB2062" s="151"/>
      <c r="AC2062" s="151"/>
      <c r="AD2062" s="151"/>
      <c r="AE2062" s="151"/>
      <c r="AF2062" s="151"/>
      <c r="AG2062" s="151" t="s">
        <v>327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3" x14ac:dyDescent="0.2">
      <c r="A2063" s="158"/>
      <c r="B2063" s="159"/>
      <c r="C2063" s="193" t="s">
        <v>2173</v>
      </c>
      <c r="D2063" s="164"/>
      <c r="E2063" s="165">
        <v>15.71</v>
      </c>
      <c r="F2063" s="162"/>
      <c r="G2063" s="162"/>
      <c r="H2063" s="162"/>
      <c r="I2063" s="162"/>
      <c r="J2063" s="162"/>
      <c r="K2063" s="162"/>
      <c r="L2063" s="162"/>
      <c r="M2063" s="162"/>
      <c r="N2063" s="161"/>
      <c r="O2063" s="161"/>
      <c r="P2063" s="161"/>
      <c r="Q2063" s="161"/>
      <c r="R2063" s="162"/>
      <c r="S2063" s="162"/>
      <c r="T2063" s="162"/>
      <c r="U2063" s="162"/>
      <c r="V2063" s="162"/>
      <c r="W2063" s="162"/>
      <c r="X2063" s="162"/>
      <c r="Y2063" s="162"/>
      <c r="Z2063" s="151"/>
      <c r="AA2063" s="151"/>
      <c r="AB2063" s="151"/>
      <c r="AC2063" s="151"/>
      <c r="AD2063" s="151"/>
      <c r="AE2063" s="151"/>
      <c r="AF2063" s="151"/>
      <c r="AG2063" s="151" t="s">
        <v>327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3" x14ac:dyDescent="0.2">
      <c r="A2064" s="158"/>
      <c r="B2064" s="159"/>
      <c r="C2064" s="193" t="s">
        <v>437</v>
      </c>
      <c r="D2064" s="164"/>
      <c r="E2064" s="165">
        <v>-1.47</v>
      </c>
      <c r="F2064" s="162"/>
      <c r="G2064" s="162"/>
      <c r="H2064" s="162"/>
      <c r="I2064" s="162"/>
      <c r="J2064" s="162"/>
      <c r="K2064" s="162"/>
      <c r="L2064" s="162"/>
      <c r="M2064" s="162"/>
      <c r="N2064" s="161"/>
      <c r="O2064" s="161"/>
      <c r="P2064" s="161"/>
      <c r="Q2064" s="161"/>
      <c r="R2064" s="162"/>
      <c r="S2064" s="162"/>
      <c r="T2064" s="162"/>
      <c r="U2064" s="162"/>
      <c r="V2064" s="162"/>
      <c r="W2064" s="162"/>
      <c r="X2064" s="162"/>
      <c r="Y2064" s="162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ht="22.5" outlineLevel="1" x14ac:dyDescent="0.2">
      <c r="A2065" s="183">
        <v>267</v>
      </c>
      <c r="B2065" s="184" t="s">
        <v>2174</v>
      </c>
      <c r="C2065" s="192" t="s">
        <v>2175</v>
      </c>
      <c r="D2065" s="185" t="s">
        <v>333</v>
      </c>
      <c r="E2065" s="186">
        <v>27.047999999999998</v>
      </c>
      <c r="F2065" s="187"/>
      <c r="G2065" s="188">
        <f>ROUND(E2065*F2065,2)</f>
        <v>0</v>
      </c>
      <c r="H2065" s="187"/>
      <c r="I2065" s="188">
        <f>ROUND(E2065*H2065,2)</f>
        <v>0</v>
      </c>
      <c r="J2065" s="187"/>
      <c r="K2065" s="188">
        <f>ROUND(E2065*J2065,2)</f>
        <v>0</v>
      </c>
      <c r="L2065" s="188">
        <v>21</v>
      </c>
      <c r="M2065" s="188">
        <f>G2065*(1+L2065/100)</f>
        <v>0</v>
      </c>
      <c r="N2065" s="186">
        <v>8.9999999999999998E-4</v>
      </c>
      <c r="O2065" s="186">
        <f>ROUND(E2065*N2065,2)</f>
        <v>0.02</v>
      </c>
      <c r="P2065" s="186">
        <v>0</v>
      </c>
      <c r="Q2065" s="186">
        <f>ROUND(E2065*P2065,2)</f>
        <v>0</v>
      </c>
      <c r="R2065" s="188" t="s">
        <v>2137</v>
      </c>
      <c r="S2065" s="188" t="s">
        <v>320</v>
      </c>
      <c r="T2065" s="189" t="s">
        <v>320</v>
      </c>
      <c r="U2065" s="162">
        <v>0</v>
      </c>
      <c r="V2065" s="162">
        <f>ROUND(E2065*U2065,2)</f>
        <v>0</v>
      </c>
      <c r="W2065" s="162"/>
      <c r="X2065" s="162" t="s">
        <v>321</v>
      </c>
      <c r="Y2065" s="162" t="s">
        <v>322</v>
      </c>
      <c r="Z2065" s="151"/>
      <c r="AA2065" s="151"/>
      <c r="AB2065" s="151"/>
      <c r="AC2065" s="151"/>
      <c r="AD2065" s="151"/>
      <c r="AE2065" s="151"/>
      <c r="AF2065" s="151"/>
      <c r="AG2065" s="151" t="s">
        <v>323</v>
      </c>
      <c r="AH2065" s="151"/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2" x14ac:dyDescent="0.2">
      <c r="A2066" s="158"/>
      <c r="B2066" s="159"/>
      <c r="C2066" s="193" t="s">
        <v>422</v>
      </c>
      <c r="D2066" s="164"/>
      <c r="E2066" s="165">
        <v>27.05</v>
      </c>
      <c r="F2066" s="162"/>
      <c r="G2066" s="162"/>
      <c r="H2066" s="162"/>
      <c r="I2066" s="162"/>
      <c r="J2066" s="162"/>
      <c r="K2066" s="162"/>
      <c r="L2066" s="162"/>
      <c r="M2066" s="162"/>
      <c r="N2066" s="161"/>
      <c r="O2066" s="161"/>
      <c r="P2066" s="161"/>
      <c r="Q2066" s="161"/>
      <c r="R2066" s="162"/>
      <c r="S2066" s="162"/>
      <c r="T2066" s="162"/>
      <c r="U2066" s="162"/>
      <c r="V2066" s="162"/>
      <c r="W2066" s="162"/>
      <c r="X2066" s="162"/>
      <c r="Y2066" s="162"/>
      <c r="Z2066" s="151"/>
      <c r="AA2066" s="151"/>
      <c r="AB2066" s="151"/>
      <c r="AC2066" s="151"/>
      <c r="AD2066" s="151"/>
      <c r="AE2066" s="151"/>
      <c r="AF2066" s="151"/>
      <c r="AG2066" s="151" t="s">
        <v>327</v>
      </c>
      <c r="AH2066" s="151">
        <v>0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ht="22.5" outlineLevel="1" x14ac:dyDescent="0.2">
      <c r="A2067" s="183">
        <v>268</v>
      </c>
      <c r="B2067" s="184" t="s">
        <v>2176</v>
      </c>
      <c r="C2067" s="192" t="s">
        <v>2177</v>
      </c>
      <c r="D2067" s="185" t="s">
        <v>333</v>
      </c>
      <c r="E2067" s="186">
        <v>12.81</v>
      </c>
      <c r="F2067" s="187"/>
      <c r="G2067" s="188">
        <f>ROUND(E2067*F2067,2)</f>
        <v>0</v>
      </c>
      <c r="H2067" s="187"/>
      <c r="I2067" s="188">
        <f>ROUND(E2067*H2067,2)</f>
        <v>0</v>
      </c>
      <c r="J2067" s="187"/>
      <c r="K2067" s="188">
        <f>ROUND(E2067*J2067,2)</f>
        <v>0</v>
      </c>
      <c r="L2067" s="188">
        <v>21</v>
      </c>
      <c r="M2067" s="188">
        <f>G2067*(1+L2067/100)</f>
        <v>0</v>
      </c>
      <c r="N2067" s="186">
        <v>0</v>
      </c>
      <c r="O2067" s="186">
        <f>ROUND(E2067*N2067,2)</f>
        <v>0</v>
      </c>
      <c r="P2067" s="186">
        <v>0</v>
      </c>
      <c r="Q2067" s="186">
        <f>ROUND(E2067*P2067,2)</f>
        <v>0</v>
      </c>
      <c r="R2067" s="188" t="s">
        <v>2137</v>
      </c>
      <c r="S2067" s="188" t="s">
        <v>320</v>
      </c>
      <c r="T2067" s="189" t="s">
        <v>320</v>
      </c>
      <c r="U2067" s="162">
        <v>0.13</v>
      </c>
      <c r="V2067" s="162">
        <f>ROUND(E2067*U2067,2)</f>
        <v>1.67</v>
      </c>
      <c r="W2067" s="162"/>
      <c r="X2067" s="162" t="s">
        <v>321</v>
      </c>
      <c r="Y2067" s="162" t="s">
        <v>322</v>
      </c>
      <c r="Z2067" s="151"/>
      <c r="AA2067" s="151"/>
      <c r="AB2067" s="151"/>
      <c r="AC2067" s="151"/>
      <c r="AD2067" s="151"/>
      <c r="AE2067" s="151"/>
      <c r="AF2067" s="151"/>
      <c r="AG2067" s="151" t="s">
        <v>323</v>
      </c>
      <c r="AH2067" s="151"/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2" x14ac:dyDescent="0.2">
      <c r="A2068" s="158"/>
      <c r="B2068" s="159"/>
      <c r="C2068" s="193" t="s">
        <v>335</v>
      </c>
      <c r="D2068" s="164"/>
      <c r="E2068" s="165"/>
      <c r="F2068" s="162"/>
      <c r="G2068" s="162"/>
      <c r="H2068" s="162"/>
      <c r="I2068" s="162"/>
      <c r="J2068" s="162"/>
      <c r="K2068" s="162"/>
      <c r="L2068" s="162"/>
      <c r="M2068" s="162"/>
      <c r="N2068" s="161"/>
      <c r="O2068" s="161"/>
      <c r="P2068" s="161"/>
      <c r="Q2068" s="161"/>
      <c r="R2068" s="162"/>
      <c r="S2068" s="162"/>
      <c r="T2068" s="162"/>
      <c r="U2068" s="162"/>
      <c r="V2068" s="162"/>
      <c r="W2068" s="162"/>
      <c r="X2068" s="162"/>
      <c r="Y2068" s="162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3" t="s">
        <v>2171</v>
      </c>
      <c r="D2069" s="164"/>
      <c r="E2069" s="165">
        <v>9.24</v>
      </c>
      <c r="F2069" s="162"/>
      <c r="G2069" s="162"/>
      <c r="H2069" s="162"/>
      <c r="I2069" s="162"/>
      <c r="J2069" s="162"/>
      <c r="K2069" s="162"/>
      <c r="L2069" s="162"/>
      <c r="M2069" s="162"/>
      <c r="N2069" s="161"/>
      <c r="O2069" s="161"/>
      <c r="P2069" s="161"/>
      <c r="Q2069" s="161"/>
      <c r="R2069" s="162"/>
      <c r="S2069" s="162"/>
      <c r="T2069" s="162"/>
      <c r="U2069" s="162"/>
      <c r="V2069" s="162"/>
      <c r="W2069" s="162"/>
      <c r="X2069" s="162"/>
      <c r="Y2069" s="162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3" t="s">
        <v>2172</v>
      </c>
      <c r="D2070" s="164"/>
      <c r="E2070" s="165">
        <v>3.57</v>
      </c>
      <c r="F2070" s="162"/>
      <c r="G2070" s="162"/>
      <c r="H2070" s="162"/>
      <c r="I2070" s="162"/>
      <c r="J2070" s="162"/>
      <c r="K2070" s="162"/>
      <c r="L2070" s="162"/>
      <c r="M2070" s="162"/>
      <c r="N2070" s="161"/>
      <c r="O2070" s="161"/>
      <c r="P2070" s="161"/>
      <c r="Q2070" s="161"/>
      <c r="R2070" s="162"/>
      <c r="S2070" s="162"/>
      <c r="T2070" s="162"/>
      <c r="U2070" s="162"/>
      <c r="V2070" s="162"/>
      <c r="W2070" s="162"/>
      <c r="X2070" s="162"/>
      <c r="Y2070" s="162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 x14ac:dyDescent="0.2">
      <c r="A2071" s="183">
        <v>269</v>
      </c>
      <c r="B2071" s="184" t="s">
        <v>2178</v>
      </c>
      <c r="C2071" s="192" t="s">
        <v>2179</v>
      </c>
      <c r="D2071" s="185" t="s">
        <v>708</v>
      </c>
      <c r="E2071" s="186">
        <v>26.18</v>
      </c>
      <c r="F2071" s="187"/>
      <c r="G2071" s="188">
        <f>ROUND(E2071*F2071,2)</f>
        <v>0</v>
      </c>
      <c r="H2071" s="187"/>
      <c r="I2071" s="188">
        <f>ROUND(E2071*H2071,2)</f>
        <v>0</v>
      </c>
      <c r="J2071" s="187"/>
      <c r="K2071" s="188">
        <f>ROUND(E2071*J2071,2)</f>
        <v>0</v>
      </c>
      <c r="L2071" s="188">
        <v>21</v>
      </c>
      <c r="M2071" s="188">
        <f>G2071*(1+L2071/100)</f>
        <v>0</v>
      </c>
      <c r="N2071" s="186">
        <v>1.7000000000000001E-4</v>
      </c>
      <c r="O2071" s="186">
        <f>ROUND(E2071*N2071,2)</f>
        <v>0</v>
      </c>
      <c r="P2071" s="186">
        <v>0</v>
      </c>
      <c r="Q2071" s="186">
        <f>ROUND(E2071*P2071,2)</f>
        <v>0</v>
      </c>
      <c r="R2071" s="188" t="s">
        <v>2137</v>
      </c>
      <c r="S2071" s="188" t="s">
        <v>320</v>
      </c>
      <c r="T2071" s="189" t="s">
        <v>320</v>
      </c>
      <c r="U2071" s="162">
        <v>0.12</v>
      </c>
      <c r="V2071" s="162">
        <f>ROUND(E2071*U2071,2)</f>
        <v>3.14</v>
      </c>
      <c r="W2071" s="162"/>
      <c r="X2071" s="162" t="s">
        <v>321</v>
      </c>
      <c r="Y2071" s="162" t="s">
        <v>322</v>
      </c>
      <c r="Z2071" s="151"/>
      <c r="AA2071" s="151"/>
      <c r="AB2071" s="151"/>
      <c r="AC2071" s="151"/>
      <c r="AD2071" s="151"/>
      <c r="AE2071" s="151"/>
      <c r="AF2071" s="151"/>
      <c r="AG2071" s="151" t="s">
        <v>323</v>
      </c>
      <c r="AH2071" s="151"/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2" x14ac:dyDescent="0.2">
      <c r="A2072" s="158"/>
      <c r="B2072" s="159"/>
      <c r="C2072" s="193" t="s">
        <v>335</v>
      </c>
      <c r="D2072" s="164"/>
      <c r="E2072" s="165"/>
      <c r="F2072" s="162"/>
      <c r="G2072" s="162"/>
      <c r="H2072" s="162"/>
      <c r="I2072" s="162"/>
      <c r="J2072" s="162"/>
      <c r="K2072" s="162"/>
      <c r="L2072" s="162"/>
      <c r="M2072" s="162"/>
      <c r="N2072" s="161"/>
      <c r="O2072" s="161"/>
      <c r="P2072" s="161"/>
      <c r="Q2072" s="161"/>
      <c r="R2072" s="162"/>
      <c r="S2072" s="162"/>
      <c r="T2072" s="162"/>
      <c r="U2072" s="162"/>
      <c r="V2072" s="162"/>
      <c r="W2072" s="162"/>
      <c r="X2072" s="162"/>
      <c r="Y2072" s="162"/>
      <c r="Z2072" s="151"/>
      <c r="AA2072" s="151"/>
      <c r="AB2072" s="151"/>
      <c r="AC2072" s="151"/>
      <c r="AD2072" s="151"/>
      <c r="AE2072" s="151"/>
      <c r="AF2072" s="151"/>
      <c r="AG2072" s="151" t="s">
        <v>327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3" x14ac:dyDescent="0.2">
      <c r="A2073" s="158"/>
      <c r="B2073" s="159"/>
      <c r="C2073" s="193" t="s">
        <v>2180</v>
      </c>
      <c r="D2073" s="164"/>
      <c r="E2073" s="165">
        <v>8.6</v>
      </c>
      <c r="F2073" s="162"/>
      <c r="G2073" s="162"/>
      <c r="H2073" s="162"/>
      <c r="I2073" s="162"/>
      <c r="J2073" s="162"/>
      <c r="K2073" s="162"/>
      <c r="L2073" s="162"/>
      <c r="M2073" s="162"/>
      <c r="N2073" s="161"/>
      <c r="O2073" s="161"/>
      <c r="P2073" s="161"/>
      <c r="Q2073" s="161"/>
      <c r="R2073" s="162"/>
      <c r="S2073" s="162"/>
      <c r="T2073" s="162"/>
      <c r="U2073" s="162"/>
      <c r="V2073" s="162"/>
      <c r="W2073" s="162"/>
      <c r="X2073" s="162"/>
      <c r="Y2073" s="162"/>
      <c r="Z2073" s="151"/>
      <c r="AA2073" s="151"/>
      <c r="AB2073" s="151"/>
      <c r="AC2073" s="151"/>
      <c r="AD2073" s="151"/>
      <c r="AE2073" s="151"/>
      <c r="AF2073" s="151"/>
      <c r="AG2073" s="151" t="s">
        <v>327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3" x14ac:dyDescent="0.2">
      <c r="A2074" s="158"/>
      <c r="B2074" s="159"/>
      <c r="C2074" s="193" t="s">
        <v>2181</v>
      </c>
      <c r="D2074" s="164"/>
      <c r="E2074" s="165">
        <v>5.9</v>
      </c>
      <c r="F2074" s="162"/>
      <c r="G2074" s="162"/>
      <c r="H2074" s="162"/>
      <c r="I2074" s="162"/>
      <c r="J2074" s="162"/>
      <c r="K2074" s="162"/>
      <c r="L2074" s="162"/>
      <c r="M2074" s="162"/>
      <c r="N2074" s="161"/>
      <c r="O2074" s="161"/>
      <c r="P2074" s="161"/>
      <c r="Q2074" s="161"/>
      <c r="R2074" s="162"/>
      <c r="S2074" s="162"/>
      <c r="T2074" s="162"/>
      <c r="U2074" s="162"/>
      <c r="V2074" s="162"/>
      <c r="W2074" s="162"/>
      <c r="X2074" s="162"/>
      <c r="Y2074" s="162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3" x14ac:dyDescent="0.2">
      <c r="A2075" s="158"/>
      <c r="B2075" s="159"/>
      <c r="C2075" s="193" t="s">
        <v>1756</v>
      </c>
      <c r="D2075" s="164"/>
      <c r="E2075" s="165">
        <v>7.48</v>
      </c>
      <c r="F2075" s="162"/>
      <c r="G2075" s="162"/>
      <c r="H2075" s="162"/>
      <c r="I2075" s="162"/>
      <c r="J2075" s="162"/>
      <c r="K2075" s="162"/>
      <c r="L2075" s="162"/>
      <c r="M2075" s="162"/>
      <c r="N2075" s="161"/>
      <c r="O2075" s="161"/>
      <c r="P2075" s="161"/>
      <c r="Q2075" s="161"/>
      <c r="R2075" s="162"/>
      <c r="S2075" s="162"/>
      <c r="T2075" s="162"/>
      <c r="U2075" s="162"/>
      <c r="V2075" s="162"/>
      <c r="W2075" s="162"/>
      <c r="X2075" s="162"/>
      <c r="Y2075" s="162"/>
      <c r="Z2075" s="151"/>
      <c r="AA2075" s="151"/>
      <c r="AB2075" s="151"/>
      <c r="AC2075" s="151"/>
      <c r="AD2075" s="151"/>
      <c r="AE2075" s="151"/>
      <c r="AF2075" s="151"/>
      <c r="AG2075" s="151" t="s">
        <v>327</v>
      </c>
      <c r="AH2075" s="151">
        <v>0</v>
      </c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3" x14ac:dyDescent="0.2">
      <c r="A2076" s="158"/>
      <c r="B2076" s="159"/>
      <c r="C2076" s="193" t="s">
        <v>2182</v>
      </c>
      <c r="D2076" s="164"/>
      <c r="E2076" s="165">
        <v>4.2</v>
      </c>
      <c r="F2076" s="162"/>
      <c r="G2076" s="162"/>
      <c r="H2076" s="162"/>
      <c r="I2076" s="162"/>
      <c r="J2076" s="162"/>
      <c r="K2076" s="162"/>
      <c r="L2076" s="162"/>
      <c r="M2076" s="162"/>
      <c r="N2076" s="161"/>
      <c r="O2076" s="161"/>
      <c r="P2076" s="161"/>
      <c r="Q2076" s="161"/>
      <c r="R2076" s="162"/>
      <c r="S2076" s="162"/>
      <c r="T2076" s="162"/>
      <c r="U2076" s="162"/>
      <c r="V2076" s="162"/>
      <c r="W2076" s="162"/>
      <c r="X2076" s="162"/>
      <c r="Y2076" s="162"/>
      <c r="Z2076" s="151"/>
      <c r="AA2076" s="151"/>
      <c r="AB2076" s="151"/>
      <c r="AC2076" s="151"/>
      <c r="AD2076" s="151"/>
      <c r="AE2076" s="151"/>
      <c r="AF2076" s="151"/>
      <c r="AG2076" s="151" t="s">
        <v>327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 x14ac:dyDescent="0.2">
      <c r="A2077" s="183">
        <v>270</v>
      </c>
      <c r="B2077" s="184" t="s">
        <v>2183</v>
      </c>
      <c r="C2077" s="192" t="s">
        <v>2184</v>
      </c>
      <c r="D2077" s="185" t="s">
        <v>708</v>
      </c>
      <c r="E2077" s="186">
        <v>4.2</v>
      </c>
      <c r="F2077" s="187"/>
      <c r="G2077" s="188">
        <f>ROUND(E2077*F2077,2)</f>
        <v>0</v>
      </c>
      <c r="H2077" s="187"/>
      <c r="I2077" s="188">
        <f>ROUND(E2077*H2077,2)</f>
        <v>0</v>
      </c>
      <c r="J2077" s="187"/>
      <c r="K2077" s="188">
        <f>ROUND(E2077*J2077,2)</f>
        <v>0</v>
      </c>
      <c r="L2077" s="188">
        <v>21</v>
      </c>
      <c r="M2077" s="188">
        <f>G2077*(1+L2077/100)</f>
        <v>0</v>
      </c>
      <c r="N2077" s="186">
        <v>1.7000000000000001E-4</v>
      </c>
      <c r="O2077" s="186">
        <f>ROUND(E2077*N2077,2)</f>
        <v>0</v>
      </c>
      <c r="P2077" s="186">
        <v>0</v>
      </c>
      <c r="Q2077" s="186">
        <f>ROUND(E2077*P2077,2)</f>
        <v>0</v>
      </c>
      <c r="R2077" s="188" t="s">
        <v>2137</v>
      </c>
      <c r="S2077" s="188" t="s">
        <v>320</v>
      </c>
      <c r="T2077" s="189" t="s">
        <v>320</v>
      </c>
      <c r="U2077" s="162">
        <v>0.12</v>
      </c>
      <c r="V2077" s="162">
        <f>ROUND(E2077*U2077,2)</f>
        <v>0.5</v>
      </c>
      <c r="W2077" s="162"/>
      <c r="X2077" s="162" t="s">
        <v>321</v>
      </c>
      <c r="Y2077" s="162" t="s">
        <v>322</v>
      </c>
      <c r="Z2077" s="151"/>
      <c r="AA2077" s="151"/>
      <c r="AB2077" s="151"/>
      <c r="AC2077" s="151"/>
      <c r="AD2077" s="151"/>
      <c r="AE2077" s="151"/>
      <c r="AF2077" s="151"/>
      <c r="AG2077" s="151" t="s">
        <v>323</v>
      </c>
      <c r="AH2077" s="151"/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2" x14ac:dyDescent="0.2">
      <c r="A2078" s="158"/>
      <c r="B2078" s="159"/>
      <c r="C2078" s="193" t="s">
        <v>335</v>
      </c>
      <c r="D2078" s="164"/>
      <c r="E2078" s="165"/>
      <c r="F2078" s="162"/>
      <c r="G2078" s="162"/>
      <c r="H2078" s="162"/>
      <c r="I2078" s="162"/>
      <c r="J2078" s="162"/>
      <c r="K2078" s="162"/>
      <c r="L2078" s="162"/>
      <c r="M2078" s="162"/>
      <c r="N2078" s="161"/>
      <c r="O2078" s="161"/>
      <c r="P2078" s="161"/>
      <c r="Q2078" s="161"/>
      <c r="R2078" s="162"/>
      <c r="S2078" s="162"/>
      <c r="T2078" s="162"/>
      <c r="U2078" s="162"/>
      <c r="V2078" s="162"/>
      <c r="W2078" s="162"/>
      <c r="X2078" s="162"/>
      <c r="Y2078" s="162"/>
      <c r="Z2078" s="151"/>
      <c r="AA2078" s="151"/>
      <c r="AB2078" s="151"/>
      <c r="AC2078" s="151"/>
      <c r="AD2078" s="151"/>
      <c r="AE2078" s="151"/>
      <c r="AF2078" s="151"/>
      <c r="AG2078" s="151" t="s">
        <v>327</v>
      </c>
      <c r="AH2078" s="151">
        <v>0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3" x14ac:dyDescent="0.2">
      <c r="A2079" s="158"/>
      <c r="B2079" s="159"/>
      <c r="C2079" s="193" t="s">
        <v>2185</v>
      </c>
      <c r="D2079" s="164"/>
      <c r="E2079" s="165">
        <v>4.2</v>
      </c>
      <c r="F2079" s="162"/>
      <c r="G2079" s="162"/>
      <c r="H2079" s="162"/>
      <c r="I2079" s="162"/>
      <c r="J2079" s="162"/>
      <c r="K2079" s="162"/>
      <c r="L2079" s="162"/>
      <c r="M2079" s="162"/>
      <c r="N2079" s="161"/>
      <c r="O2079" s="161"/>
      <c r="P2079" s="161"/>
      <c r="Q2079" s="161"/>
      <c r="R2079" s="162"/>
      <c r="S2079" s="162"/>
      <c r="T2079" s="162"/>
      <c r="U2079" s="162"/>
      <c r="V2079" s="162"/>
      <c r="W2079" s="162"/>
      <c r="X2079" s="162"/>
      <c r="Y2079" s="162"/>
      <c r="Z2079" s="151"/>
      <c r="AA2079" s="151"/>
      <c r="AB2079" s="151"/>
      <c r="AC2079" s="151"/>
      <c r="AD2079" s="151"/>
      <c r="AE2079" s="151"/>
      <c r="AF2079" s="151"/>
      <c r="AG2079" s="151" t="s">
        <v>327</v>
      </c>
      <c r="AH2079" s="151">
        <v>0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ht="22.5" outlineLevel="1" x14ac:dyDescent="0.2">
      <c r="A2080" s="183">
        <v>271</v>
      </c>
      <c r="B2080" s="184" t="s">
        <v>2186</v>
      </c>
      <c r="C2080" s="192" t="s">
        <v>2187</v>
      </c>
      <c r="D2080" s="185" t="s">
        <v>333</v>
      </c>
      <c r="E2080" s="186">
        <v>28.94136</v>
      </c>
      <c r="F2080" s="187"/>
      <c r="G2080" s="188">
        <f>ROUND(E2080*F2080,2)</f>
        <v>0</v>
      </c>
      <c r="H2080" s="187"/>
      <c r="I2080" s="188">
        <f>ROUND(E2080*H2080,2)</f>
        <v>0</v>
      </c>
      <c r="J2080" s="187"/>
      <c r="K2080" s="188">
        <f>ROUND(E2080*J2080,2)</f>
        <v>0</v>
      </c>
      <c r="L2080" s="188">
        <v>21</v>
      </c>
      <c r="M2080" s="188">
        <f>G2080*(1+L2080/100)</f>
        <v>0</v>
      </c>
      <c r="N2080" s="186">
        <v>1.9429999999999999E-2</v>
      </c>
      <c r="O2080" s="186">
        <f>ROUND(E2080*N2080,2)</f>
        <v>0.56000000000000005</v>
      </c>
      <c r="P2080" s="186">
        <v>0</v>
      </c>
      <c r="Q2080" s="186">
        <f>ROUND(E2080*P2080,2)</f>
        <v>0</v>
      </c>
      <c r="R2080" s="188" t="s">
        <v>366</v>
      </c>
      <c r="S2080" s="188" t="s">
        <v>320</v>
      </c>
      <c r="T2080" s="189" t="s">
        <v>320</v>
      </c>
      <c r="U2080" s="162">
        <v>0</v>
      </c>
      <c r="V2080" s="162">
        <f>ROUND(E2080*U2080,2)</f>
        <v>0</v>
      </c>
      <c r="W2080" s="162"/>
      <c r="X2080" s="162" t="s">
        <v>367</v>
      </c>
      <c r="Y2080" s="162" t="s">
        <v>322</v>
      </c>
      <c r="Z2080" s="151"/>
      <c r="AA2080" s="151"/>
      <c r="AB2080" s="151"/>
      <c r="AC2080" s="151"/>
      <c r="AD2080" s="151"/>
      <c r="AE2080" s="151"/>
      <c r="AF2080" s="151"/>
      <c r="AG2080" s="151" t="s">
        <v>368</v>
      </c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2" x14ac:dyDescent="0.2">
      <c r="A2081" s="158"/>
      <c r="B2081" s="159"/>
      <c r="C2081" s="193" t="s">
        <v>422</v>
      </c>
      <c r="D2081" s="164"/>
      <c r="E2081" s="165">
        <v>27.05</v>
      </c>
      <c r="F2081" s="162"/>
      <c r="G2081" s="162"/>
      <c r="H2081" s="162"/>
      <c r="I2081" s="162"/>
      <c r="J2081" s="162"/>
      <c r="K2081" s="162"/>
      <c r="L2081" s="162"/>
      <c r="M2081" s="162"/>
      <c r="N2081" s="161"/>
      <c r="O2081" s="161"/>
      <c r="P2081" s="161"/>
      <c r="Q2081" s="161"/>
      <c r="R2081" s="162"/>
      <c r="S2081" s="162"/>
      <c r="T2081" s="162"/>
      <c r="U2081" s="162"/>
      <c r="V2081" s="162"/>
      <c r="W2081" s="162"/>
      <c r="X2081" s="162"/>
      <c r="Y2081" s="162"/>
      <c r="Z2081" s="151"/>
      <c r="AA2081" s="151"/>
      <c r="AB2081" s="151"/>
      <c r="AC2081" s="151"/>
      <c r="AD2081" s="151"/>
      <c r="AE2081" s="151"/>
      <c r="AF2081" s="151"/>
      <c r="AG2081" s="151" t="s">
        <v>327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3" x14ac:dyDescent="0.2">
      <c r="A2082" s="158"/>
      <c r="B2082" s="159"/>
      <c r="C2082" s="194" t="s">
        <v>2163</v>
      </c>
      <c r="D2082" s="169"/>
      <c r="E2082" s="170">
        <v>1.89</v>
      </c>
      <c r="F2082" s="162"/>
      <c r="G2082" s="162"/>
      <c r="H2082" s="162"/>
      <c r="I2082" s="162"/>
      <c r="J2082" s="162"/>
      <c r="K2082" s="162"/>
      <c r="L2082" s="162"/>
      <c r="M2082" s="162"/>
      <c r="N2082" s="161"/>
      <c r="O2082" s="161"/>
      <c r="P2082" s="161"/>
      <c r="Q2082" s="161"/>
      <c r="R2082" s="162"/>
      <c r="S2082" s="162"/>
      <c r="T2082" s="162"/>
      <c r="U2082" s="162"/>
      <c r="V2082" s="162"/>
      <c r="W2082" s="162"/>
      <c r="X2082" s="162"/>
      <c r="Y2082" s="162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4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 x14ac:dyDescent="0.2">
      <c r="A2083" s="202">
        <v>272</v>
      </c>
      <c r="B2083" s="203" t="s">
        <v>2188</v>
      </c>
      <c r="C2083" s="209" t="s">
        <v>2189</v>
      </c>
      <c r="D2083" s="204" t="s">
        <v>389</v>
      </c>
      <c r="E2083" s="205">
        <v>0.74222999999999995</v>
      </c>
      <c r="F2083" s="206"/>
      <c r="G2083" s="207">
        <f>ROUND(E2083*F2083,2)</f>
        <v>0</v>
      </c>
      <c r="H2083" s="206"/>
      <c r="I2083" s="207">
        <f>ROUND(E2083*H2083,2)</f>
        <v>0</v>
      </c>
      <c r="J2083" s="206"/>
      <c r="K2083" s="207">
        <f>ROUND(E2083*J2083,2)</f>
        <v>0</v>
      </c>
      <c r="L2083" s="207">
        <v>21</v>
      </c>
      <c r="M2083" s="207">
        <f>G2083*(1+L2083/100)</f>
        <v>0</v>
      </c>
      <c r="N2083" s="205">
        <v>0</v>
      </c>
      <c r="O2083" s="205">
        <f>ROUND(E2083*N2083,2)</f>
        <v>0</v>
      </c>
      <c r="P2083" s="205">
        <v>0</v>
      </c>
      <c r="Q2083" s="205">
        <f>ROUND(E2083*P2083,2)</f>
        <v>0</v>
      </c>
      <c r="R2083" s="207" t="s">
        <v>2137</v>
      </c>
      <c r="S2083" s="207" t="s">
        <v>320</v>
      </c>
      <c r="T2083" s="208" t="s">
        <v>320</v>
      </c>
      <c r="U2083" s="162">
        <v>1.3049999999999999</v>
      </c>
      <c r="V2083" s="162">
        <f>ROUND(E2083*U2083,2)</f>
        <v>0.97</v>
      </c>
      <c r="W2083" s="162"/>
      <c r="X2083" s="162" t="s">
        <v>390</v>
      </c>
      <c r="Y2083" s="162" t="s">
        <v>322</v>
      </c>
      <c r="Z2083" s="151"/>
      <c r="AA2083" s="151"/>
      <c r="AB2083" s="151"/>
      <c r="AC2083" s="151"/>
      <c r="AD2083" s="151"/>
      <c r="AE2083" s="151"/>
      <c r="AF2083" s="151"/>
      <c r="AG2083" s="151" t="s">
        <v>391</v>
      </c>
      <c r="AH2083" s="151"/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x14ac:dyDescent="0.2">
      <c r="A2084" s="176" t="s">
        <v>314</v>
      </c>
      <c r="B2084" s="177" t="s">
        <v>201</v>
      </c>
      <c r="C2084" s="191" t="s">
        <v>202</v>
      </c>
      <c r="D2084" s="178"/>
      <c r="E2084" s="179"/>
      <c r="F2084" s="180"/>
      <c r="G2084" s="180">
        <f>SUMIF(AG2085:AG2094,"&lt;&gt;NOR",G2085:G2094)</f>
        <v>0</v>
      </c>
      <c r="H2084" s="180"/>
      <c r="I2084" s="180">
        <f>SUM(I2085:I2094)</f>
        <v>0</v>
      </c>
      <c r="J2084" s="180"/>
      <c r="K2084" s="180">
        <f>SUM(K2085:K2094)</f>
        <v>0</v>
      </c>
      <c r="L2084" s="180"/>
      <c r="M2084" s="180">
        <f>SUM(M2085:M2094)</f>
        <v>0</v>
      </c>
      <c r="N2084" s="179"/>
      <c r="O2084" s="179">
        <f>SUM(O2085:O2094)</f>
        <v>0.15</v>
      </c>
      <c r="P2084" s="179"/>
      <c r="Q2084" s="179">
        <f>SUM(Q2085:Q2094)</f>
        <v>0</v>
      </c>
      <c r="R2084" s="180"/>
      <c r="S2084" s="180"/>
      <c r="T2084" s="181"/>
      <c r="U2084" s="175"/>
      <c r="V2084" s="175">
        <f>SUM(V2085:V2094)</f>
        <v>87.01</v>
      </c>
      <c r="W2084" s="175"/>
      <c r="X2084" s="175"/>
      <c r="Y2084" s="175"/>
      <c r="AG2084" t="s">
        <v>315</v>
      </c>
    </row>
    <row r="2085" spans="1:60" outlineLevel="1" x14ac:dyDescent="0.2">
      <c r="A2085" s="183">
        <v>273</v>
      </c>
      <c r="B2085" s="184" t="s">
        <v>2190</v>
      </c>
      <c r="C2085" s="192" t="s">
        <v>2191</v>
      </c>
      <c r="D2085" s="185" t="s">
        <v>333</v>
      </c>
      <c r="E2085" s="186">
        <v>1074.1495500000001</v>
      </c>
      <c r="F2085" s="187"/>
      <c r="G2085" s="188">
        <f>ROUND(E2085*F2085,2)</f>
        <v>0</v>
      </c>
      <c r="H2085" s="187"/>
      <c r="I2085" s="188">
        <f>ROUND(E2085*H2085,2)</f>
        <v>0</v>
      </c>
      <c r="J2085" s="187"/>
      <c r="K2085" s="188">
        <f>ROUND(E2085*J2085,2)</f>
        <v>0</v>
      </c>
      <c r="L2085" s="188">
        <v>21</v>
      </c>
      <c r="M2085" s="188">
        <f>G2085*(1+L2085/100)</f>
        <v>0</v>
      </c>
      <c r="N2085" s="186">
        <v>1.3999999999999999E-4</v>
      </c>
      <c r="O2085" s="186">
        <f>ROUND(E2085*N2085,2)</f>
        <v>0.15</v>
      </c>
      <c r="P2085" s="186">
        <v>0</v>
      </c>
      <c r="Q2085" s="186">
        <f>ROUND(E2085*P2085,2)</f>
        <v>0</v>
      </c>
      <c r="R2085" s="188" t="s">
        <v>2192</v>
      </c>
      <c r="S2085" s="188" t="s">
        <v>320</v>
      </c>
      <c r="T2085" s="189" t="s">
        <v>320</v>
      </c>
      <c r="U2085" s="162">
        <v>8.1000000000000003E-2</v>
      </c>
      <c r="V2085" s="162">
        <f>ROUND(E2085*U2085,2)</f>
        <v>87.01</v>
      </c>
      <c r="W2085" s="162"/>
      <c r="X2085" s="162" t="s">
        <v>321</v>
      </c>
      <c r="Y2085" s="162" t="s">
        <v>322</v>
      </c>
      <c r="Z2085" s="151"/>
      <c r="AA2085" s="151"/>
      <c r="AB2085" s="151"/>
      <c r="AC2085" s="151"/>
      <c r="AD2085" s="151"/>
      <c r="AE2085" s="151"/>
      <c r="AF2085" s="151"/>
      <c r="AG2085" s="151" t="s">
        <v>323</v>
      </c>
      <c r="AH2085" s="151"/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2" x14ac:dyDescent="0.2">
      <c r="A2086" s="158"/>
      <c r="B2086" s="159"/>
      <c r="C2086" s="193" t="s">
        <v>326</v>
      </c>
      <c r="D2086" s="164"/>
      <c r="E2086" s="165"/>
      <c r="F2086" s="162"/>
      <c r="G2086" s="162"/>
      <c r="H2086" s="162"/>
      <c r="I2086" s="162"/>
      <c r="J2086" s="162"/>
      <c r="K2086" s="162"/>
      <c r="L2086" s="162"/>
      <c r="M2086" s="162"/>
      <c r="N2086" s="161"/>
      <c r="O2086" s="161"/>
      <c r="P2086" s="161"/>
      <c r="Q2086" s="161"/>
      <c r="R2086" s="162"/>
      <c r="S2086" s="162"/>
      <c r="T2086" s="162"/>
      <c r="U2086" s="162"/>
      <c r="V2086" s="162"/>
      <c r="W2086" s="162"/>
      <c r="X2086" s="162"/>
      <c r="Y2086" s="162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3" t="s">
        <v>2193</v>
      </c>
      <c r="D2087" s="164"/>
      <c r="E2087" s="165">
        <v>127.26</v>
      </c>
      <c r="F2087" s="162"/>
      <c r="G2087" s="162"/>
      <c r="H2087" s="162"/>
      <c r="I2087" s="162"/>
      <c r="J2087" s="162"/>
      <c r="K2087" s="162"/>
      <c r="L2087" s="162"/>
      <c r="M2087" s="162"/>
      <c r="N2087" s="161"/>
      <c r="O2087" s="161"/>
      <c r="P2087" s="161"/>
      <c r="Q2087" s="161"/>
      <c r="R2087" s="162"/>
      <c r="S2087" s="162"/>
      <c r="T2087" s="162"/>
      <c r="U2087" s="162"/>
      <c r="V2087" s="162"/>
      <c r="W2087" s="162"/>
      <c r="X2087" s="162"/>
      <c r="Y2087" s="162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3" t="s">
        <v>2194</v>
      </c>
      <c r="D2088" s="164"/>
      <c r="E2088" s="165">
        <v>21.01</v>
      </c>
      <c r="F2088" s="162"/>
      <c r="G2088" s="162"/>
      <c r="H2088" s="162"/>
      <c r="I2088" s="162"/>
      <c r="J2088" s="162"/>
      <c r="K2088" s="162"/>
      <c r="L2088" s="162"/>
      <c r="M2088" s="162"/>
      <c r="N2088" s="161"/>
      <c r="O2088" s="161"/>
      <c r="P2088" s="161"/>
      <c r="Q2088" s="161"/>
      <c r="R2088" s="162"/>
      <c r="S2088" s="162"/>
      <c r="T2088" s="162"/>
      <c r="U2088" s="162"/>
      <c r="V2088" s="162"/>
      <c r="W2088" s="162"/>
      <c r="X2088" s="162"/>
      <c r="Y2088" s="162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3" t="s">
        <v>2195</v>
      </c>
      <c r="D2089" s="164"/>
      <c r="E2089" s="165">
        <v>346.04</v>
      </c>
      <c r="F2089" s="162"/>
      <c r="G2089" s="162"/>
      <c r="H2089" s="162"/>
      <c r="I2089" s="162"/>
      <c r="J2089" s="162"/>
      <c r="K2089" s="162"/>
      <c r="L2089" s="162"/>
      <c r="M2089" s="162"/>
      <c r="N2089" s="161"/>
      <c r="O2089" s="161"/>
      <c r="P2089" s="161"/>
      <c r="Q2089" s="161"/>
      <c r="R2089" s="162"/>
      <c r="S2089" s="162"/>
      <c r="T2089" s="162"/>
      <c r="U2089" s="162"/>
      <c r="V2089" s="162"/>
      <c r="W2089" s="162"/>
      <c r="X2089" s="162"/>
      <c r="Y2089" s="162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3" x14ac:dyDescent="0.2">
      <c r="A2090" s="158"/>
      <c r="B2090" s="159"/>
      <c r="C2090" s="193" t="s">
        <v>330</v>
      </c>
      <c r="D2090" s="164"/>
      <c r="E2090" s="165"/>
      <c r="F2090" s="162"/>
      <c r="G2090" s="162"/>
      <c r="H2090" s="162"/>
      <c r="I2090" s="162"/>
      <c r="J2090" s="162"/>
      <c r="K2090" s="162"/>
      <c r="L2090" s="162"/>
      <c r="M2090" s="162"/>
      <c r="N2090" s="161"/>
      <c r="O2090" s="161"/>
      <c r="P2090" s="161"/>
      <c r="Q2090" s="161"/>
      <c r="R2090" s="162"/>
      <c r="S2090" s="162"/>
      <c r="T2090" s="162"/>
      <c r="U2090" s="162"/>
      <c r="V2090" s="162"/>
      <c r="W2090" s="162"/>
      <c r="X2090" s="162"/>
      <c r="Y2090" s="162"/>
      <c r="Z2090" s="151"/>
      <c r="AA2090" s="151"/>
      <c r="AB2090" s="151"/>
      <c r="AC2090" s="151"/>
      <c r="AD2090" s="151"/>
      <c r="AE2090" s="151"/>
      <c r="AF2090" s="151"/>
      <c r="AG2090" s="151" t="s">
        <v>327</v>
      </c>
      <c r="AH2090" s="151">
        <v>0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3" x14ac:dyDescent="0.2">
      <c r="A2091" s="158"/>
      <c r="B2091" s="159"/>
      <c r="C2091" s="193" t="s">
        <v>2196</v>
      </c>
      <c r="D2091" s="164"/>
      <c r="E2091" s="165">
        <v>127.26</v>
      </c>
      <c r="F2091" s="162"/>
      <c r="G2091" s="162"/>
      <c r="H2091" s="162"/>
      <c r="I2091" s="162"/>
      <c r="J2091" s="162"/>
      <c r="K2091" s="162"/>
      <c r="L2091" s="162"/>
      <c r="M2091" s="162"/>
      <c r="N2091" s="161"/>
      <c r="O2091" s="161"/>
      <c r="P2091" s="161"/>
      <c r="Q2091" s="161"/>
      <c r="R2091" s="162"/>
      <c r="S2091" s="162"/>
      <c r="T2091" s="162"/>
      <c r="U2091" s="162"/>
      <c r="V2091" s="162"/>
      <c r="W2091" s="162"/>
      <c r="X2091" s="162"/>
      <c r="Y2091" s="162"/>
      <c r="Z2091" s="151"/>
      <c r="AA2091" s="151"/>
      <c r="AB2091" s="151"/>
      <c r="AC2091" s="151"/>
      <c r="AD2091" s="151"/>
      <c r="AE2091" s="151"/>
      <c r="AF2091" s="151"/>
      <c r="AG2091" s="151" t="s">
        <v>327</v>
      </c>
      <c r="AH2091" s="151">
        <v>0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3" x14ac:dyDescent="0.2">
      <c r="A2092" s="158"/>
      <c r="B2092" s="159"/>
      <c r="C2092" s="193" t="s">
        <v>2197</v>
      </c>
      <c r="D2092" s="164"/>
      <c r="E2092" s="165">
        <v>19.95</v>
      </c>
      <c r="F2092" s="162"/>
      <c r="G2092" s="162"/>
      <c r="H2092" s="162"/>
      <c r="I2092" s="162"/>
      <c r="J2092" s="162"/>
      <c r="K2092" s="162"/>
      <c r="L2092" s="162"/>
      <c r="M2092" s="162"/>
      <c r="N2092" s="161"/>
      <c r="O2092" s="161"/>
      <c r="P2092" s="161"/>
      <c r="Q2092" s="161"/>
      <c r="R2092" s="162"/>
      <c r="S2092" s="162"/>
      <c r="T2092" s="162"/>
      <c r="U2092" s="162"/>
      <c r="V2092" s="162"/>
      <c r="W2092" s="162"/>
      <c r="X2092" s="162"/>
      <c r="Y2092" s="162"/>
      <c r="Z2092" s="151"/>
      <c r="AA2092" s="151"/>
      <c r="AB2092" s="151"/>
      <c r="AC2092" s="151"/>
      <c r="AD2092" s="151"/>
      <c r="AE2092" s="151"/>
      <c r="AF2092" s="151"/>
      <c r="AG2092" s="151" t="s">
        <v>327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3" x14ac:dyDescent="0.2">
      <c r="A2093" s="158"/>
      <c r="B2093" s="159"/>
      <c r="C2093" s="193" t="s">
        <v>2198</v>
      </c>
      <c r="D2093" s="164"/>
      <c r="E2093" s="165">
        <v>334.62</v>
      </c>
      <c r="F2093" s="162"/>
      <c r="G2093" s="162"/>
      <c r="H2093" s="162"/>
      <c r="I2093" s="162"/>
      <c r="J2093" s="162"/>
      <c r="K2093" s="162"/>
      <c r="L2093" s="162"/>
      <c r="M2093" s="162"/>
      <c r="N2093" s="161"/>
      <c r="O2093" s="161"/>
      <c r="P2093" s="161"/>
      <c r="Q2093" s="161"/>
      <c r="R2093" s="162"/>
      <c r="S2093" s="162"/>
      <c r="T2093" s="162"/>
      <c r="U2093" s="162"/>
      <c r="V2093" s="162"/>
      <c r="W2093" s="162"/>
      <c r="X2093" s="162"/>
      <c r="Y2093" s="162"/>
      <c r="Z2093" s="151"/>
      <c r="AA2093" s="151"/>
      <c r="AB2093" s="151"/>
      <c r="AC2093" s="151"/>
      <c r="AD2093" s="151"/>
      <c r="AE2093" s="151"/>
      <c r="AF2093" s="151"/>
      <c r="AG2093" s="151" t="s">
        <v>327</v>
      </c>
      <c r="AH2093" s="151">
        <v>0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3" x14ac:dyDescent="0.2">
      <c r="A2094" s="158"/>
      <c r="B2094" s="159"/>
      <c r="C2094" s="193" t="s">
        <v>2199</v>
      </c>
      <c r="D2094" s="164"/>
      <c r="E2094" s="165">
        <v>98</v>
      </c>
      <c r="F2094" s="162"/>
      <c r="G2094" s="162"/>
      <c r="H2094" s="162"/>
      <c r="I2094" s="162"/>
      <c r="J2094" s="162"/>
      <c r="K2094" s="162"/>
      <c r="L2094" s="162"/>
      <c r="M2094" s="162"/>
      <c r="N2094" s="161"/>
      <c r="O2094" s="161"/>
      <c r="P2094" s="161"/>
      <c r="Q2094" s="161"/>
      <c r="R2094" s="162"/>
      <c r="S2094" s="162"/>
      <c r="T2094" s="162"/>
      <c r="U2094" s="162"/>
      <c r="V2094" s="162"/>
      <c r="W2094" s="162"/>
      <c r="X2094" s="162"/>
      <c r="Y2094" s="162"/>
      <c r="Z2094" s="151"/>
      <c r="AA2094" s="151"/>
      <c r="AB2094" s="151"/>
      <c r="AC2094" s="151"/>
      <c r="AD2094" s="151"/>
      <c r="AE2094" s="151"/>
      <c r="AF2094" s="151"/>
      <c r="AG2094" s="151" t="s">
        <v>327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x14ac:dyDescent="0.2">
      <c r="A2095" s="176" t="s">
        <v>314</v>
      </c>
      <c r="B2095" s="177" t="s">
        <v>203</v>
      </c>
      <c r="C2095" s="191" t="s">
        <v>204</v>
      </c>
      <c r="D2095" s="178"/>
      <c r="E2095" s="179"/>
      <c r="F2095" s="180"/>
      <c r="G2095" s="180">
        <f>SUMIF(AG2096:AG2103,"&lt;&gt;NOR",G2096:G2103)</f>
        <v>0</v>
      </c>
      <c r="H2095" s="180"/>
      <c r="I2095" s="180">
        <f>SUM(I2096:I2103)</f>
        <v>0</v>
      </c>
      <c r="J2095" s="180"/>
      <c r="K2095" s="180">
        <f>SUM(K2096:K2103)</f>
        <v>0</v>
      </c>
      <c r="L2095" s="180"/>
      <c r="M2095" s="180">
        <f>SUM(M2096:M2103)</f>
        <v>0</v>
      </c>
      <c r="N2095" s="179"/>
      <c r="O2095" s="179">
        <f>SUM(O2096:O2103)</f>
        <v>0.09</v>
      </c>
      <c r="P2095" s="179"/>
      <c r="Q2095" s="179">
        <f>SUM(Q2096:Q2103)</f>
        <v>0</v>
      </c>
      <c r="R2095" s="180"/>
      <c r="S2095" s="180"/>
      <c r="T2095" s="181"/>
      <c r="U2095" s="175"/>
      <c r="V2095" s="175">
        <f>SUM(V2096:V2103)</f>
        <v>55.42</v>
      </c>
      <c r="W2095" s="175"/>
      <c r="X2095" s="175"/>
      <c r="Y2095" s="175"/>
      <c r="AG2095" t="s">
        <v>315</v>
      </c>
    </row>
    <row r="2096" spans="1:60" outlineLevel="1" x14ac:dyDescent="0.2">
      <c r="A2096" s="183">
        <v>274</v>
      </c>
      <c r="B2096" s="184" t="s">
        <v>2200</v>
      </c>
      <c r="C2096" s="192" t="s">
        <v>2201</v>
      </c>
      <c r="D2096" s="185" t="s">
        <v>333</v>
      </c>
      <c r="E2096" s="186">
        <v>412.392</v>
      </c>
      <c r="F2096" s="187"/>
      <c r="G2096" s="188">
        <f>ROUND(E2096*F2096,2)</f>
        <v>0</v>
      </c>
      <c r="H2096" s="187"/>
      <c r="I2096" s="188">
        <f>ROUND(E2096*H2096,2)</f>
        <v>0</v>
      </c>
      <c r="J2096" s="187"/>
      <c r="K2096" s="188">
        <f>ROUND(E2096*J2096,2)</f>
        <v>0</v>
      </c>
      <c r="L2096" s="188">
        <v>21</v>
      </c>
      <c r="M2096" s="188">
        <f>G2096*(1+L2096/100)</f>
        <v>0</v>
      </c>
      <c r="N2096" s="186">
        <v>6.9999999999999994E-5</v>
      </c>
      <c r="O2096" s="186">
        <f>ROUND(E2096*N2096,2)</f>
        <v>0.03</v>
      </c>
      <c r="P2096" s="186">
        <v>0</v>
      </c>
      <c r="Q2096" s="186">
        <f>ROUND(E2096*P2096,2)</f>
        <v>0</v>
      </c>
      <c r="R2096" s="188" t="s">
        <v>2202</v>
      </c>
      <c r="S2096" s="188" t="s">
        <v>320</v>
      </c>
      <c r="T2096" s="189" t="s">
        <v>320</v>
      </c>
      <c r="U2096" s="162">
        <v>3.2480000000000002E-2</v>
      </c>
      <c r="V2096" s="162">
        <f>ROUND(E2096*U2096,2)</f>
        <v>13.39</v>
      </c>
      <c r="W2096" s="162"/>
      <c r="X2096" s="162" t="s">
        <v>321</v>
      </c>
      <c r="Y2096" s="162" t="s">
        <v>322</v>
      </c>
      <c r="Z2096" s="151"/>
      <c r="AA2096" s="151"/>
      <c r="AB2096" s="151"/>
      <c r="AC2096" s="151"/>
      <c r="AD2096" s="151"/>
      <c r="AE2096" s="151"/>
      <c r="AF2096" s="151"/>
      <c r="AG2096" s="151" t="s">
        <v>323</v>
      </c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2" x14ac:dyDescent="0.2">
      <c r="A2097" s="158"/>
      <c r="B2097" s="159"/>
      <c r="C2097" s="193" t="s">
        <v>2203</v>
      </c>
      <c r="D2097" s="164"/>
      <c r="E2097" s="165">
        <v>412.39</v>
      </c>
      <c r="F2097" s="162"/>
      <c r="G2097" s="162"/>
      <c r="H2097" s="162"/>
      <c r="I2097" s="162"/>
      <c r="J2097" s="162"/>
      <c r="K2097" s="162"/>
      <c r="L2097" s="162"/>
      <c r="M2097" s="162"/>
      <c r="N2097" s="161"/>
      <c r="O2097" s="161"/>
      <c r="P2097" s="161"/>
      <c r="Q2097" s="161"/>
      <c r="R2097" s="162"/>
      <c r="S2097" s="162"/>
      <c r="T2097" s="162"/>
      <c r="U2097" s="162"/>
      <c r="V2097" s="162"/>
      <c r="W2097" s="162"/>
      <c r="X2097" s="162"/>
      <c r="Y2097" s="162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 x14ac:dyDescent="0.2">
      <c r="A2098" s="183">
        <v>275</v>
      </c>
      <c r="B2098" s="184" t="s">
        <v>2204</v>
      </c>
      <c r="C2098" s="192" t="s">
        <v>2205</v>
      </c>
      <c r="D2098" s="185" t="s">
        <v>333</v>
      </c>
      <c r="E2098" s="186">
        <v>412.392</v>
      </c>
      <c r="F2098" s="187"/>
      <c r="G2098" s="188">
        <f>ROUND(E2098*F2098,2)</f>
        <v>0</v>
      </c>
      <c r="H2098" s="187"/>
      <c r="I2098" s="188">
        <f>ROUND(E2098*H2098,2)</f>
        <v>0</v>
      </c>
      <c r="J2098" s="187"/>
      <c r="K2098" s="188">
        <f>ROUND(E2098*J2098,2)</f>
        <v>0</v>
      </c>
      <c r="L2098" s="188">
        <v>21</v>
      </c>
      <c r="M2098" s="188">
        <f>G2098*(1+L2098/100)</f>
        <v>0</v>
      </c>
      <c r="N2098" s="186">
        <v>1.4999999999999999E-4</v>
      </c>
      <c r="O2098" s="186">
        <f>ROUND(E2098*N2098,2)</f>
        <v>0.06</v>
      </c>
      <c r="P2098" s="186">
        <v>0</v>
      </c>
      <c r="Q2098" s="186">
        <f>ROUND(E2098*P2098,2)</f>
        <v>0</v>
      </c>
      <c r="R2098" s="188" t="s">
        <v>2202</v>
      </c>
      <c r="S2098" s="188" t="s">
        <v>320</v>
      </c>
      <c r="T2098" s="189" t="s">
        <v>320</v>
      </c>
      <c r="U2098" s="162">
        <v>0.10191</v>
      </c>
      <c r="V2098" s="162">
        <f>ROUND(E2098*U2098,2)</f>
        <v>42.03</v>
      </c>
      <c r="W2098" s="162"/>
      <c r="X2098" s="162" t="s">
        <v>321</v>
      </c>
      <c r="Y2098" s="162" t="s">
        <v>322</v>
      </c>
      <c r="Z2098" s="151"/>
      <c r="AA2098" s="151"/>
      <c r="AB2098" s="151"/>
      <c r="AC2098" s="151"/>
      <c r="AD2098" s="151"/>
      <c r="AE2098" s="151"/>
      <c r="AF2098" s="151"/>
      <c r="AG2098" s="151" t="s">
        <v>323</v>
      </c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2" x14ac:dyDescent="0.2">
      <c r="A2099" s="158"/>
      <c r="B2099" s="159"/>
      <c r="C2099" s="193" t="s">
        <v>2206</v>
      </c>
      <c r="D2099" s="164"/>
      <c r="E2099" s="165"/>
      <c r="F2099" s="162"/>
      <c r="G2099" s="162"/>
      <c r="H2099" s="162"/>
      <c r="I2099" s="162"/>
      <c r="J2099" s="162"/>
      <c r="K2099" s="162"/>
      <c r="L2099" s="162"/>
      <c r="M2099" s="162"/>
      <c r="N2099" s="161"/>
      <c r="O2099" s="161"/>
      <c r="P2099" s="161"/>
      <c r="Q2099" s="161"/>
      <c r="R2099" s="162"/>
      <c r="S2099" s="162"/>
      <c r="T2099" s="162"/>
      <c r="U2099" s="162"/>
      <c r="V2099" s="162"/>
      <c r="W2099" s="162"/>
      <c r="X2099" s="162"/>
      <c r="Y2099" s="162"/>
      <c r="Z2099" s="151"/>
      <c r="AA2099" s="151"/>
      <c r="AB2099" s="151"/>
      <c r="AC2099" s="151"/>
      <c r="AD2099" s="151"/>
      <c r="AE2099" s="151"/>
      <c r="AF2099" s="151"/>
      <c r="AG2099" s="151" t="s">
        <v>327</v>
      </c>
      <c r="AH2099" s="151">
        <v>0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3" x14ac:dyDescent="0.2">
      <c r="A2100" s="158"/>
      <c r="B2100" s="159"/>
      <c r="C2100" s="193" t="s">
        <v>2207</v>
      </c>
      <c r="D2100" s="164"/>
      <c r="E2100" s="165">
        <v>18.78</v>
      </c>
      <c r="F2100" s="162"/>
      <c r="G2100" s="162"/>
      <c r="H2100" s="162"/>
      <c r="I2100" s="162"/>
      <c r="J2100" s="162"/>
      <c r="K2100" s="162"/>
      <c r="L2100" s="162"/>
      <c r="M2100" s="162"/>
      <c r="N2100" s="161"/>
      <c r="O2100" s="161"/>
      <c r="P2100" s="161"/>
      <c r="Q2100" s="161"/>
      <c r="R2100" s="162"/>
      <c r="S2100" s="162"/>
      <c r="T2100" s="162"/>
      <c r="U2100" s="162"/>
      <c r="V2100" s="162"/>
      <c r="W2100" s="162"/>
      <c r="X2100" s="162"/>
      <c r="Y2100" s="162"/>
      <c r="Z2100" s="151"/>
      <c r="AA2100" s="151"/>
      <c r="AB2100" s="151"/>
      <c r="AC2100" s="151"/>
      <c r="AD2100" s="151"/>
      <c r="AE2100" s="151"/>
      <c r="AF2100" s="151"/>
      <c r="AG2100" s="151" t="s">
        <v>327</v>
      </c>
      <c r="AH2100" s="151">
        <v>0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3" x14ac:dyDescent="0.2">
      <c r="A2101" s="158"/>
      <c r="B2101" s="159"/>
      <c r="C2101" s="193" t="s">
        <v>2208</v>
      </c>
      <c r="D2101" s="164"/>
      <c r="E2101" s="165"/>
      <c r="F2101" s="162"/>
      <c r="G2101" s="162"/>
      <c r="H2101" s="162"/>
      <c r="I2101" s="162"/>
      <c r="J2101" s="162"/>
      <c r="K2101" s="162"/>
      <c r="L2101" s="162"/>
      <c r="M2101" s="162"/>
      <c r="N2101" s="161"/>
      <c r="O2101" s="161"/>
      <c r="P2101" s="161"/>
      <c r="Q2101" s="161"/>
      <c r="R2101" s="162"/>
      <c r="S2101" s="162"/>
      <c r="T2101" s="162"/>
      <c r="U2101" s="162"/>
      <c r="V2101" s="162"/>
      <c r="W2101" s="162"/>
      <c r="X2101" s="162"/>
      <c r="Y2101" s="162"/>
      <c r="Z2101" s="151"/>
      <c r="AA2101" s="151"/>
      <c r="AB2101" s="151"/>
      <c r="AC2101" s="151"/>
      <c r="AD2101" s="151"/>
      <c r="AE2101" s="151"/>
      <c r="AF2101" s="151"/>
      <c r="AG2101" s="151" t="s">
        <v>327</v>
      </c>
      <c r="AH2101" s="151">
        <v>0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3" x14ac:dyDescent="0.2">
      <c r="A2102" s="158"/>
      <c r="B2102" s="159"/>
      <c r="C2102" s="193" t="s">
        <v>2209</v>
      </c>
      <c r="D2102" s="164"/>
      <c r="E2102" s="165">
        <v>93.61</v>
      </c>
      <c r="F2102" s="162"/>
      <c r="G2102" s="162"/>
      <c r="H2102" s="162"/>
      <c r="I2102" s="162"/>
      <c r="J2102" s="162"/>
      <c r="K2102" s="162"/>
      <c r="L2102" s="162"/>
      <c r="M2102" s="162"/>
      <c r="N2102" s="161"/>
      <c r="O2102" s="161"/>
      <c r="P2102" s="161"/>
      <c r="Q2102" s="161"/>
      <c r="R2102" s="162"/>
      <c r="S2102" s="162"/>
      <c r="T2102" s="162"/>
      <c r="U2102" s="162"/>
      <c r="V2102" s="162"/>
      <c r="W2102" s="162"/>
      <c r="X2102" s="162"/>
      <c r="Y2102" s="162"/>
      <c r="Z2102" s="151"/>
      <c r="AA2102" s="151"/>
      <c r="AB2102" s="151"/>
      <c r="AC2102" s="151"/>
      <c r="AD2102" s="151"/>
      <c r="AE2102" s="151"/>
      <c r="AF2102" s="151"/>
      <c r="AG2102" s="151" t="s">
        <v>327</v>
      </c>
      <c r="AH2102" s="151">
        <v>0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3" x14ac:dyDescent="0.2">
      <c r="A2103" s="158"/>
      <c r="B2103" s="159"/>
      <c r="C2103" s="193" t="s">
        <v>2210</v>
      </c>
      <c r="D2103" s="164"/>
      <c r="E2103" s="165">
        <v>300</v>
      </c>
      <c r="F2103" s="162"/>
      <c r="G2103" s="162"/>
      <c r="H2103" s="162"/>
      <c r="I2103" s="162"/>
      <c r="J2103" s="162"/>
      <c r="K2103" s="162"/>
      <c r="L2103" s="162"/>
      <c r="M2103" s="162"/>
      <c r="N2103" s="161"/>
      <c r="O2103" s="161"/>
      <c r="P2103" s="161"/>
      <c r="Q2103" s="161"/>
      <c r="R2103" s="162"/>
      <c r="S2103" s="162"/>
      <c r="T2103" s="162"/>
      <c r="U2103" s="162"/>
      <c r="V2103" s="162"/>
      <c r="W2103" s="162"/>
      <c r="X2103" s="162"/>
      <c r="Y2103" s="162"/>
      <c r="Z2103" s="151"/>
      <c r="AA2103" s="151"/>
      <c r="AB2103" s="151"/>
      <c r="AC2103" s="151"/>
      <c r="AD2103" s="151"/>
      <c r="AE2103" s="151"/>
      <c r="AF2103" s="151"/>
      <c r="AG2103" s="151" t="s">
        <v>327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x14ac:dyDescent="0.2">
      <c r="A2104" s="176" t="s">
        <v>314</v>
      </c>
      <c r="B2104" s="177" t="s">
        <v>281</v>
      </c>
      <c r="C2104" s="191" t="s">
        <v>282</v>
      </c>
      <c r="D2104" s="178"/>
      <c r="E2104" s="179"/>
      <c r="F2104" s="180"/>
      <c r="G2104" s="180">
        <f>SUMIF(AG2105:AG2112,"&lt;&gt;NOR",G2105:G2112)</f>
        <v>0</v>
      </c>
      <c r="H2104" s="180"/>
      <c r="I2104" s="180">
        <f>SUM(I2105:I2112)</f>
        <v>0</v>
      </c>
      <c r="J2104" s="180"/>
      <c r="K2104" s="180">
        <f>SUM(K2105:K2112)</f>
        <v>0</v>
      </c>
      <c r="L2104" s="180"/>
      <c r="M2104" s="180">
        <f>SUM(M2105:M2112)</f>
        <v>0</v>
      </c>
      <c r="N2104" s="179"/>
      <c r="O2104" s="179">
        <f>SUM(O2105:O2112)</f>
        <v>0</v>
      </c>
      <c r="P2104" s="179"/>
      <c r="Q2104" s="179">
        <f>SUM(Q2105:Q2112)</f>
        <v>0</v>
      </c>
      <c r="R2104" s="180"/>
      <c r="S2104" s="180"/>
      <c r="T2104" s="181"/>
      <c r="U2104" s="175"/>
      <c r="V2104" s="175">
        <f>SUM(V2105:V2112)</f>
        <v>27.79</v>
      </c>
      <c r="W2104" s="175"/>
      <c r="X2104" s="175"/>
      <c r="Y2104" s="175"/>
      <c r="AG2104" t="s">
        <v>315</v>
      </c>
    </row>
    <row r="2105" spans="1:60" outlineLevel="1" x14ac:dyDescent="0.2">
      <c r="A2105" s="183">
        <v>276</v>
      </c>
      <c r="B2105" s="184" t="s">
        <v>994</v>
      </c>
      <c r="C2105" s="192" t="s">
        <v>995</v>
      </c>
      <c r="D2105" s="185" t="s">
        <v>389</v>
      </c>
      <c r="E2105" s="186">
        <v>16.989999999999998</v>
      </c>
      <c r="F2105" s="187"/>
      <c r="G2105" s="188">
        <f>ROUND(E2105*F2105,2)</f>
        <v>0</v>
      </c>
      <c r="H2105" s="187"/>
      <c r="I2105" s="188">
        <f>ROUND(E2105*H2105,2)</f>
        <v>0</v>
      </c>
      <c r="J2105" s="187"/>
      <c r="K2105" s="188">
        <f>ROUND(E2105*J2105,2)</f>
        <v>0</v>
      </c>
      <c r="L2105" s="188">
        <v>21</v>
      </c>
      <c r="M2105" s="188">
        <f>G2105*(1+L2105/100)</f>
        <v>0</v>
      </c>
      <c r="N2105" s="186">
        <v>0</v>
      </c>
      <c r="O2105" s="186">
        <f>ROUND(E2105*N2105,2)</f>
        <v>0</v>
      </c>
      <c r="P2105" s="186">
        <v>0</v>
      </c>
      <c r="Q2105" s="186">
        <f>ROUND(E2105*P2105,2)</f>
        <v>0</v>
      </c>
      <c r="R2105" s="188" t="s">
        <v>992</v>
      </c>
      <c r="S2105" s="188" t="s">
        <v>320</v>
      </c>
      <c r="T2105" s="189" t="s">
        <v>320</v>
      </c>
      <c r="U2105" s="162">
        <v>0.49</v>
      </c>
      <c r="V2105" s="162">
        <f>ROUND(E2105*U2105,2)</f>
        <v>8.33</v>
      </c>
      <c r="W2105" s="162"/>
      <c r="X2105" s="162" t="s">
        <v>988</v>
      </c>
      <c r="Y2105" s="162" t="s">
        <v>322</v>
      </c>
      <c r="Z2105" s="151"/>
      <c r="AA2105" s="151"/>
      <c r="AB2105" s="151"/>
      <c r="AC2105" s="151"/>
      <c r="AD2105" s="151"/>
      <c r="AE2105" s="151"/>
      <c r="AF2105" s="151"/>
      <c r="AG2105" s="151" t="s">
        <v>989</v>
      </c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2" x14ac:dyDescent="0.2">
      <c r="A2106" s="158"/>
      <c r="B2106" s="159"/>
      <c r="C2106" s="280" t="s">
        <v>996</v>
      </c>
      <c r="D2106" s="281"/>
      <c r="E2106" s="281"/>
      <c r="F2106" s="281"/>
      <c r="G2106" s="281"/>
      <c r="H2106" s="162"/>
      <c r="I2106" s="162"/>
      <c r="J2106" s="162"/>
      <c r="K2106" s="162"/>
      <c r="L2106" s="162"/>
      <c r="M2106" s="162"/>
      <c r="N2106" s="161"/>
      <c r="O2106" s="161"/>
      <c r="P2106" s="161"/>
      <c r="Q2106" s="161"/>
      <c r="R2106" s="162"/>
      <c r="S2106" s="162"/>
      <c r="T2106" s="162"/>
      <c r="U2106" s="162"/>
      <c r="V2106" s="162"/>
      <c r="W2106" s="162"/>
      <c r="X2106" s="162"/>
      <c r="Y2106" s="162"/>
      <c r="Z2106" s="151"/>
      <c r="AA2106" s="151"/>
      <c r="AB2106" s="151"/>
      <c r="AC2106" s="151"/>
      <c r="AD2106" s="151"/>
      <c r="AE2106" s="151"/>
      <c r="AF2106" s="151"/>
      <c r="AG2106" s="151" t="s">
        <v>344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202">
        <v>277</v>
      </c>
      <c r="B2107" s="203" t="s">
        <v>997</v>
      </c>
      <c r="C2107" s="209" t="s">
        <v>998</v>
      </c>
      <c r="D2107" s="204" t="s">
        <v>389</v>
      </c>
      <c r="E2107" s="205">
        <v>16.989999999999998</v>
      </c>
      <c r="F2107" s="206"/>
      <c r="G2107" s="207">
        <f>ROUND(E2107*F2107,2)</f>
        <v>0</v>
      </c>
      <c r="H2107" s="206"/>
      <c r="I2107" s="207">
        <f>ROUND(E2107*H2107,2)</f>
        <v>0</v>
      </c>
      <c r="J2107" s="206"/>
      <c r="K2107" s="207">
        <f>ROUND(E2107*J2107,2)</f>
        <v>0</v>
      </c>
      <c r="L2107" s="207">
        <v>21</v>
      </c>
      <c r="M2107" s="207">
        <f>G2107*(1+L2107/100)</f>
        <v>0</v>
      </c>
      <c r="N2107" s="205">
        <v>0</v>
      </c>
      <c r="O2107" s="205">
        <f>ROUND(E2107*N2107,2)</f>
        <v>0</v>
      </c>
      <c r="P2107" s="205">
        <v>0</v>
      </c>
      <c r="Q2107" s="205">
        <f>ROUND(E2107*P2107,2)</f>
        <v>0</v>
      </c>
      <c r="R2107" s="207" t="s">
        <v>992</v>
      </c>
      <c r="S2107" s="207" t="s">
        <v>320</v>
      </c>
      <c r="T2107" s="208" t="s">
        <v>320</v>
      </c>
      <c r="U2107" s="162">
        <v>0</v>
      </c>
      <c r="V2107" s="162">
        <f>ROUND(E2107*U2107,2)</f>
        <v>0</v>
      </c>
      <c r="W2107" s="162"/>
      <c r="X2107" s="162" t="s">
        <v>988</v>
      </c>
      <c r="Y2107" s="162" t="s">
        <v>322</v>
      </c>
      <c r="Z2107" s="151"/>
      <c r="AA2107" s="151"/>
      <c r="AB2107" s="151"/>
      <c r="AC2107" s="151"/>
      <c r="AD2107" s="151"/>
      <c r="AE2107" s="151"/>
      <c r="AF2107" s="151"/>
      <c r="AG2107" s="151" t="s">
        <v>989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2">
        <v>278</v>
      </c>
      <c r="B2108" s="203" t="s">
        <v>2211</v>
      </c>
      <c r="C2108" s="209" t="s">
        <v>2212</v>
      </c>
      <c r="D2108" s="204" t="s">
        <v>389</v>
      </c>
      <c r="E2108" s="205">
        <v>16.989999999999998</v>
      </c>
      <c r="F2108" s="206"/>
      <c r="G2108" s="207">
        <f>ROUND(E2108*F2108,2)</f>
        <v>0</v>
      </c>
      <c r="H2108" s="206"/>
      <c r="I2108" s="207">
        <f>ROUND(E2108*H2108,2)</f>
        <v>0</v>
      </c>
      <c r="J2108" s="206"/>
      <c r="K2108" s="207">
        <f>ROUND(E2108*J2108,2)</f>
        <v>0</v>
      </c>
      <c r="L2108" s="207">
        <v>21</v>
      </c>
      <c r="M2108" s="207">
        <f>G2108*(1+L2108/100)</f>
        <v>0</v>
      </c>
      <c r="N2108" s="205">
        <v>0</v>
      </c>
      <c r="O2108" s="205">
        <f>ROUND(E2108*N2108,2)</f>
        <v>0</v>
      </c>
      <c r="P2108" s="205">
        <v>0</v>
      </c>
      <c r="Q2108" s="205">
        <f>ROUND(E2108*P2108,2)</f>
        <v>0</v>
      </c>
      <c r="R2108" s="207" t="s">
        <v>992</v>
      </c>
      <c r="S2108" s="207" t="s">
        <v>320</v>
      </c>
      <c r="T2108" s="208" t="s">
        <v>320</v>
      </c>
      <c r="U2108" s="162">
        <v>0.94199999999999995</v>
      </c>
      <c r="V2108" s="162">
        <f>ROUND(E2108*U2108,2)</f>
        <v>16</v>
      </c>
      <c r="W2108" s="162"/>
      <c r="X2108" s="162" t="s">
        <v>988</v>
      </c>
      <c r="Y2108" s="162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989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ht="22.5" outlineLevel="1" x14ac:dyDescent="0.2">
      <c r="A2109" s="202">
        <v>279</v>
      </c>
      <c r="B2109" s="203" t="s">
        <v>2213</v>
      </c>
      <c r="C2109" s="209" t="s">
        <v>2214</v>
      </c>
      <c r="D2109" s="204" t="s">
        <v>389</v>
      </c>
      <c r="E2109" s="205">
        <v>16.989999999999998</v>
      </c>
      <c r="F2109" s="206"/>
      <c r="G2109" s="207">
        <f>ROUND(E2109*F2109,2)</f>
        <v>0</v>
      </c>
      <c r="H2109" s="206"/>
      <c r="I2109" s="207">
        <f>ROUND(E2109*H2109,2)</f>
        <v>0</v>
      </c>
      <c r="J2109" s="206"/>
      <c r="K2109" s="207">
        <f>ROUND(E2109*J2109,2)</f>
        <v>0</v>
      </c>
      <c r="L2109" s="207">
        <v>21</v>
      </c>
      <c r="M2109" s="207">
        <f>G2109*(1+L2109/100)</f>
        <v>0</v>
      </c>
      <c r="N2109" s="205">
        <v>0</v>
      </c>
      <c r="O2109" s="205">
        <f>ROUND(E2109*N2109,2)</f>
        <v>0</v>
      </c>
      <c r="P2109" s="205">
        <v>0</v>
      </c>
      <c r="Q2109" s="205">
        <f>ROUND(E2109*P2109,2)</f>
        <v>0</v>
      </c>
      <c r="R2109" s="207" t="s">
        <v>992</v>
      </c>
      <c r="S2109" s="207" t="s">
        <v>320</v>
      </c>
      <c r="T2109" s="208" t="s">
        <v>320</v>
      </c>
      <c r="U2109" s="162">
        <v>0.105</v>
      </c>
      <c r="V2109" s="162">
        <f>ROUND(E2109*U2109,2)</f>
        <v>1.78</v>
      </c>
      <c r="W2109" s="162"/>
      <c r="X2109" s="162" t="s">
        <v>988</v>
      </c>
      <c r="Y2109" s="162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989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202">
        <v>280</v>
      </c>
      <c r="B2110" s="203" t="s">
        <v>985</v>
      </c>
      <c r="C2110" s="209" t="s">
        <v>986</v>
      </c>
      <c r="D2110" s="204" t="s">
        <v>389</v>
      </c>
      <c r="E2110" s="205">
        <v>16.989999999999998</v>
      </c>
      <c r="F2110" s="206"/>
      <c r="G2110" s="207">
        <f>ROUND(E2110*F2110,2)</f>
        <v>0</v>
      </c>
      <c r="H2110" s="206"/>
      <c r="I2110" s="207">
        <f>ROUND(E2110*H2110,2)</f>
        <v>0</v>
      </c>
      <c r="J2110" s="206"/>
      <c r="K2110" s="207">
        <f>ROUND(E2110*J2110,2)</f>
        <v>0</v>
      </c>
      <c r="L2110" s="207">
        <v>21</v>
      </c>
      <c r="M2110" s="207">
        <f>G2110*(1+L2110/100)</f>
        <v>0</v>
      </c>
      <c r="N2110" s="205">
        <v>0</v>
      </c>
      <c r="O2110" s="205">
        <f>ROUND(E2110*N2110,2)</f>
        <v>0</v>
      </c>
      <c r="P2110" s="205">
        <v>0</v>
      </c>
      <c r="Q2110" s="205">
        <f>ROUND(E2110*P2110,2)</f>
        <v>0</v>
      </c>
      <c r="R2110" s="207"/>
      <c r="S2110" s="207" t="s">
        <v>403</v>
      </c>
      <c r="T2110" s="208" t="s">
        <v>987</v>
      </c>
      <c r="U2110" s="162">
        <v>0</v>
      </c>
      <c r="V2110" s="162">
        <f>ROUND(E2110*U2110,2)</f>
        <v>0</v>
      </c>
      <c r="W2110" s="162"/>
      <c r="X2110" s="162" t="s">
        <v>988</v>
      </c>
      <c r="Y2110" s="162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989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ht="22.5" outlineLevel="1" x14ac:dyDescent="0.2">
      <c r="A2111" s="183">
        <v>281</v>
      </c>
      <c r="B2111" s="184" t="s">
        <v>2215</v>
      </c>
      <c r="C2111" s="192" t="s">
        <v>2216</v>
      </c>
      <c r="D2111" s="185" t="s">
        <v>389</v>
      </c>
      <c r="E2111" s="186">
        <v>16.989999999999998</v>
      </c>
      <c r="F2111" s="187"/>
      <c r="G2111" s="188">
        <f>ROUND(E2111*F2111,2)</f>
        <v>0</v>
      </c>
      <c r="H2111" s="187"/>
      <c r="I2111" s="188">
        <f>ROUND(E2111*H2111,2)</f>
        <v>0</v>
      </c>
      <c r="J2111" s="187"/>
      <c r="K2111" s="188">
        <f>ROUND(E2111*J2111,2)</f>
        <v>0</v>
      </c>
      <c r="L2111" s="188">
        <v>21</v>
      </c>
      <c r="M2111" s="188">
        <f>G2111*(1+L2111/100)</f>
        <v>0</v>
      </c>
      <c r="N2111" s="186">
        <v>0</v>
      </c>
      <c r="O2111" s="186">
        <f>ROUND(E2111*N2111,2)</f>
        <v>0</v>
      </c>
      <c r="P2111" s="186">
        <v>0</v>
      </c>
      <c r="Q2111" s="186">
        <f>ROUND(E2111*P2111,2)</f>
        <v>0</v>
      </c>
      <c r="R2111" s="188" t="s">
        <v>1120</v>
      </c>
      <c r="S2111" s="188" t="s">
        <v>320</v>
      </c>
      <c r="T2111" s="189" t="s">
        <v>320</v>
      </c>
      <c r="U2111" s="162">
        <v>9.9000000000000005E-2</v>
      </c>
      <c r="V2111" s="162">
        <f>ROUND(E2111*U2111,2)</f>
        <v>1.68</v>
      </c>
      <c r="W2111" s="162"/>
      <c r="X2111" s="162" t="s">
        <v>988</v>
      </c>
      <c r="Y2111" s="162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989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2" x14ac:dyDescent="0.2">
      <c r="A2112" s="158"/>
      <c r="B2112" s="159"/>
      <c r="C2112" s="278" t="s">
        <v>2217</v>
      </c>
      <c r="D2112" s="279"/>
      <c r="E2112" s="279"/>
      <c r="F2112" s="279"/>
      <c r="G2112" s="279"/>
      <c r="H2112" s="162"/>
      <c r="I2112" s="162"/>
      <c r="J2112" s="162"/>
      <c r="K2112" s="162"/>
      <c r="L2112" s="162"/>
      <c r="M2112" s="162"/>
      <c r="N2112" s="161"/>
      <c r="O2112" s="161"/>
      <c r="P2112" s="161"/>
      <c r="Q2112" s="161"/>
      <c r="R2112" s="162"/>
      <c r="S2112" s="162"/>
      <c r="T2112" s="162"/>
      <c r="U2112" s="162"/>
      <c r="V2112" s="162"/>
      <c r="W2112" s="162"/>
      <c r="X2112" s="162"/>
      <c r="Y2112" s="162"/>
      <c r="Z2112" s="151"/>
      <c r="AA2112" s="151"/>
      <c r="AB2112" s="151"/>
      <c r="AC2112" s="151"/>
      <c r="AD2112" s="151"/>
      <c r="AE2112" s="151"/>
      <c r="AF2112" s="151"/>
      <c r="AG2112" s="151" t="s">
        <v>325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x14ac:dyDescent="0.2">
      <c r="A2113" s="176" t="s">
        <v>314</v>
      </c>
      <c r="B2113" s="177" t="s">
        <v>130</v>
      </c>
      <c r="C2113" s="191" t="s">
        <v>131</v>
      </c>
      <c r="D2113" s="178"/>
      <c r="E2113" s="179"/>
      <c r="F2113" s="180"/>
      <c r="G2113" s="180">
        <f>SUMIF(AG2114:AG2133,"&lt;&gt;NOR",G2114:G2133)</f>
        <v>0</v>
      </c>
      <c r="H2113" s="180"/>
      <c r="I2113" s="180">
        <f>SUM(I2114:I2133)</f>
        <v>0</v>
      </c>
      <c r="J2113" s="180"/>
      <c r="K2113" s="180">
        <f>SUM(K2114:K2133)</f>
        <v>0</v>
      </c>
      <c r="L2113" s="180"/>
      <c r="M2113" s="180">
        <f>SUM(M2114:M2133)</f>
        <v>0</v>
      </c>
      <c r="N2113" s="179"/>
      <c r="O2113" s="179">
        <f>SUM(O2114:O2133)</f>
        <v>0.01</v>
      </c>
      <c r="P2113" s="179"/>
      <c r="Q2113" s="179">
        <f>SUM(Q2114:Q2133)</f>
        <v>0</v>
      </c>
      <c r="R2113" s="180"/>
      <c r="S2113" s="180"/>
      <c r="T2113" s="181"/>
      <c r="U2113" s="175"/>
      <c r="V2113" s="175">
        <f>SUM(V2114:V2133)</f>
        <v>267.78000000000003</v>
      </c>
      <c r="W2113" s="175"/>
      <c r="X2113" s="175"/>
      <c r="Y2113" s="175"/>
      <c r="AG2113" t="s">
        <v>315</v>
      </c>
    </row>
    <row r="2114" spans="1:60" outlineLevel="1" x14ac:dyDescent="0.2">
      <c r="A2114" s="183">
        <v>282</v>
      </c>
      <c r="B2114" s="184" t="s">
        <v>2218</v>
      </c>
      <c r="C2114" s="192" t="s">
        <v>2219</v>
      </c>
      <c r="D2114" s="185" t="s">
        <v>373</v>
      </c>
      <c r="E2114" s="186">
        <v>193.11250000000001</v>
      </c>
      <c r="F2114" s="187"/>
      <c r="G2114" s="188">
        <f>ROUND(E2114*F2114,2)</f>
        <v>0</v>
      </c>
      <c r="H2114" s="187"/>
      <c r="I2114" s="188">
        <f>ROUND(E2114*H2114,2)</f>
        <v>0</v>
      </c>
      <c r="J2114" s="187"/>
      <c r="K2114" s="188">
        <f>ROUND(E2114*J2114,2)</f>
        <v>0</v>
      </c>
      <c r="L2114" s="188">
        <v>21</v>
      </c>
      <c r="M2114" s="188">
        <f>G2114*(1+L2114/100)</f>
        <v>0</v>
      </c>
      <c r="N2114" s="186">
        <v>0</v>
      </c>
      <c r="O2114" s="186">
        <f>ROUND(E2114*N2114,2)</f>
        <v>0</v>
      </c>
      <c r="P2114" s="186">
        <v>0</v>
      </c>
      <c r="Q2114" s="186">
        <f>ROUND(E2114*P2114,2)</f>
        <v>0</v>
      </c>
      <c r="R2114" s="188" t="s">
        <v>959</v>
      </c>
      <c r="S2114" s="188" t="s">
        <v>320</v>
      </c>
      <c r="T2114" s="189" t="s">
        <v>2220</v>
      </c>
      <c r="U2114" s="162">
        <v>9.7000000000000003E-2</v>
      </c>
      <c r="V2114" s="162">
        <f>ROUND(E2114*U2114,2)</f>
        <v>18.73</v>
      </c>
      <c r="W2114" s="162"/>
      <c r="X2114" s="162" t="s">
        <v>321</v>
      </c>
      <c r="Y2114" s="162" t="s">
        <v>322</v>
      </c>
      <c r="Z2114" s="151"/>
      <c r="AA2114" s="151"/>
      <c r="AB2114" s="151"/>
      <c r="AC2114" s="151"/>
      <c r="AD2114" s="151"/>
      <c r="AE2114" s="151"/>
      <c r="AF2114" s="151"/>
      <c r="AG2114" s="151" t="s">
        <v>323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2" x14ac:dyDescent="0.2">
      <c r="A2115" s="158"/>
      <c r="B2115" s="159"/>
      <c r="C2115" s="278" t="s">
        <v>2221</v>
      </c>
      <c r="D2115" s="279"/>
      <c r="E2115" s="279"/>
      <c r="F2115" s="279"/>
      <c r="G2115" s="279"/>
      <c r="H2115" s="162"/>
      <c r="I2115" s="162"/>
      <c r="J2115" s="162"/>
      <c r="K2115" s="162"/>
      <c r="L2115" s="162"/>
      <c r="M2115" s="162"/>
      <c r="N2115" s="161"/>
      <c r="O2115" s="161"/>
      <c r="P2115" s="161"/>
      <c r="Q2115" s="161"/>
      <c r="R2115" s="162"/>
      <c r="S2115" s="162"/>
      <c r="T2115" s="162"/>
      <c r="U2115" s="162"/>
      <c r="V2115" s="162"/>
      <c r="W2115" s="162"/>
      <c r="X2115" s="162"/>
      <c r="Y2115" s="162"/>
      <c r="Z2115" s="151"/>
      <c r="AA2115" s="151"/>
      <c r="AB2115" s="151"/>
      <c r="AC2115" s="151"/>
      <c r="AD2115" s="151"/>
      <c r="AE2115" s="151"/>
      <c r="AF2115" s="151"/>
      <c r="AG2115" s="151" t="s">
        <v>325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90" t="str">
        <f>C2115</f>
        <v>nebo lesní půdy, s vodorovným přemístěním na hromady v místě upotřebení nebo na dočasné či trvalé skládky se složením</v>
      </c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193" t="s">
        <v>2222</v>
      </c>
      <c r="D2116" s="164"/>
      <c r="E2116" s="165">
        <v>63.424999999999997</v>
      </c>
      <c r="F2116" s="162"/>
      <c r="G2116" s="162"/>
      <c r="H2116" s="162"/>
      <c r="I2116" s="162"/>
      <c r="J2116" s="162"/>
      <c r="K2116" s="162"/>
      <c r="L2116" s="162"/>
      <c r="M2116" s="162"/>
      <c r="N2116" s="161"/>
      <c r="O2116" s="161"/>
      <c r="P2116" s="161"/>
      <c r="Q2116" s="161"/>
      <c r="R2116" s="162"/>
      <c r="S2116" s="162"/>
      <c r="T2116" s="162"/>
      <c r="U2116" s="162"/>
      <c r="V2116" s="162"/>
      <c r="W2116" s="162"/>
      <c r="X2116" s="162"/>
      <c r="Y2116" s="162"/>
      <c r="Z2116" s="151"/>
      <c r="AA2116" s="151"/>
      <c r="AB2116" s="151"/>
      <c r="AC2116" s="151"/>
      <c r="AD2116" s="151"/>
      <c r="AE2116" s="151"/>
      <c r="AF2116" s="151"/>
      <c r="AG2116" s="151" t="s">
        <v>327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3" x14ac:dyDescent="0.2">
      <c r="A2117" s="158"/>
      <c r="B2117" s="159"/>
      <c r="C2117" s="193" t="s">
        <v>2223</v>
      </c>
      <c r="D2117" s="164"/>
      <c r="E2117" s="165">
        <v>76.8</v>
      </c>
      <c r="F2117" s="162"/>
      <c r="G2117" s="162"/>
      <c r="H2117" s="162"/>
      <c r="I2117" s="162"/>
      <c r="J2117" s="162"/>
      <c r="K2117" s="162"/>
      <c r="L2117" s="162"/>
      <c r="M2117" s="162"/>
      <c r="N2117" s="161"/>
      <c r="O2117" s="161"/>
      <c r="P2117" s="161"/>
      <c r="Q2117" s="161"/>
      <c r="R2117" s="162"/>
      <c r="S2117" s="162"/>
      <c r="T2117" s="162"/>
      <c r="U2117" s="162"/>
      <c r="V2117" s="162"/>
      <c r="W2117" s="162"/>
      <c r="X2117" s="162"/>
      <c r="Y2117" s="162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3" t="s">
        <v>2224</v>
      </c>
      <c r="D2118" s="164"/>
      <c r="E2118" s="165">
        <v>52.887500000000003</v>
      </c>
      <c r="F2118" s="162"/>
      <c r="G2118" s="162"/>
      <c r="H2118" s="162"/>
      <c r="I2118" s="162"/>
      <c r="J2118" s="162"/>
      <c r="K2118" s="162"/>
      <c r="L2118" s="162"/>
      <c r="M2118" s="162"/>
      <c r="N2118" s="161"/>
      <c r="O2118" s="161"/>
      <c r="P2118" s="161"/>
      <c r="Q2118" s="161"/>
      <c r="R2118" s="162"/>
      <c r="S2118" s="162"/>
      <c r="T2118" s="162"/>
      <c r="U2118" s="162"/>
      <c r="V2118" s="162"/>
      <c r="W2118" s="162"/>
      <c r="X2118" s="162"/>
      <c r="Y2118" s="162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83">
        <v>283</v>
      </c>
      <c r="B2119" s="184" t="s">
        <v>2225</v>
      </c>
      <c r="C2119" s="192" t="s">
        <v>2226</v>
      </c>
      <c r="D2119" s="185" t="s">
        <v>389</v>
      </c>
      <c r="E2119" s="186">
        <v>308.98</v>
      </c>
      <c r="F2119" s="187"/>
      <c r="G2119" s="188">
        <f>ROUND(E2119*F2119,2)</f>
        <v>0</v>
      </c>
      <c r="H2119" s="187"/>
      <c r="I2119" s="188">
        <f>ROUND(E2119*H2119,2)</f>
        <v>0</v>
      </c>
      <c r="J2119" s="187"/>
      <c r="K2119" s="188">
        <f>ROUND(E2119*J2119,2)</f>
        <v>0</v>
      </c>
      <c r="L2119" s="188">
        <v>21</v>
      </c>
      <c r="M2119" s="188">
        <f>G2119*(1+L2119/100)</f>
        <v>0</v>
      </c>
      <c r="N2119" s="186">
        <v>0</v>
      </c>
      <c r="O2119" s="186">
        <f>ROUND(E2119*N2119,2)</f>
        <v>0</v>
      </c>
      <c r="P2119" s="186">
        <v>0</v>
      </c>
      <c r="Q2119" s="186">
        <f>ROUND(E2119*P2119,2)</f>
        <v>0</v>
      </c>
      <c r="R2119" s="188" t="s">
        <v>959</v>
      </c>
      <c r="S2119" s="188" t="s">
        <v>320</v>
      </c>
      <c r="T2119" s="189" t="s">
        <v>2220</v>
      </c>
      <c r="U2119" s="162">
        <v>0</v>
      </c>
      <c r="V2119" s="162">
        <f>ROUND(E2119*U2119,2)</f>
        <v>0</v>
      </c>
      <c r="W2119" s="162"/>
      <c r="X2119" s="162" t="s">
        <v>321</v>
      </c>
      <c r="Y2119" s="162" t="s">
        <v>322</v>
      </c>
      <c r="Z2119" s="151"/>
      <c r="AA2119" s="151"/>
      <c r="AB2119" s="151"/>
      <c r="AC2119" s="151"/>
      <c r="AD2119" s="151"/>
      <c r="AE2119" s="151"/>
      <c r="AF2119" s="151"/>
      <c r="AG2119" s="151" t="s">
        <v>323</v>
      </c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2" x14ac:dyDescent="0.2">
      <c r="A2120" s="158"/>
      <c r="B2120" s="159"/>
      <c r="C2120" s="193" t="s">
        <v>2227</v>
      </c>
      <c r="D2120" s="164"/>
      <c r="E2120" s="165">
        <v>308.98</v>
      </c>
      <c r="F2120" s="162"/>
      <c r="G2120" s="162"/>
      <c r="H2120" s="162"/>
      <c r="I2120" s="162"/>
      <c r="J2120" s="162"/>
      <c r="K2120" s="162"/>
      <c r="L2120" s="162"/>
      <c r="M2120" s="162"/>
      <c r="N2120" s="161"/>
      <c r="O2120" s="161"/>
      <c r="P2120" s="161"/>
      <c r="Q2120" s="161"/>
      <c r="R2120" s="162"/>
      <c r="S2120" s="162"/>
      <c r="T2120" s="162"/>
      <c r="U2120" s="162"/>
      <c r="V2120" s="162"/>
      <c r="W2120" s="162"/>
      <c r="X2120" s="162"/>
      <c r="Y2120" s="162"/>
      <c r="Z2120" s="151"/>
      <c r="AA2120" s="151"/>
      <c r="AB2120" s="151"/>
      <c r="AC2120" s="151"/>
      <c r="AD2120" s="151"/>
      <c r="AE2120" s="151"/>
      <c r="AF2120" s="151"/>
      <c r="AG2120" s="151" t="s">
        <v>327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83">
        <v>284</v>
      </c>
      <c r="B2121" s="184" t="s">
        <v>2228</v>
      </c>
      <c r="C2121" s="192" t="s">
        <v>2229</v>
      </c>
      <c r="D2121" s="185" t="s">
        <v>333</v>
      </c>
      <c r="E2121" s="186">
        <v>518.75</v>
      </c>
      <c r="F2121" s="187"/>
      <c r="G2121" s="188">
        <f>ROUND(E2121*F2121,2)</f>
        <v>0</v>
      </c>
      <c r="H2121" s="187"/>
      <c r="I2121" s="188">
        <f>ROUND(E2121*H2121,2)</f>
        <v>0</v>
      </c>
      <c r="J2121" s="187"/>
      <c r="K2121" s="188">
        <f>ROUND(E2121*J2121,2)</f>
        <v>0</v>
      </c>
      <c r="L2121" s="188">
        <v>21</v>
      </c>
      <c r="M2121" s="188">
        <f>G2121*(1+L2121/100)</f>
        <v>0</v>
      </c>
      <c r="N2121" s="186">
        <v>0</v>
      </c>
      <c r="O2121" s="186">
        <f>ROUND(E2121*N2121,2)</f>
        <v>0</v>
      </c>
      <c r="P2121" s="186">
        <v>0</v>
      </c>
      <c r="Q2121" s="186">
        <f>ROUND(E2121*P2121,2)</f>
        <v>0</v>
      </c>
      <c r="R2121" s="188" t="s">
        <v>964</v>
      </c>
      <c r="S2121" s="188" t="s">
        <v>320</v>
      </c>
      <c r="T2121" s="189" t="s">
        <v>2220</v>
      </c>
      <c r="U2121" s="162">
        <v>0.06</v>
      </c>
      <c r="V2121" s="162">
        <f>ROUND(E2121*U2121,2)</f>
        <v>31.13</v>
      </c>
      <c r="W2121" s="162"/>
      <c r="X2121" s="162" t="s">
        <v>321</v>
      </c>
      <c r="Y2121" s="162" t="s">
        <v>322</v>
      </c>
      <c r="Z2121" s="151"/>
      <c r="AA2121" s="151"/>
      <c r="AB2121" s="151"/>
      <c r="AC2121" s="151"/>
      <c r="AD2121" s="151"/>
      <c r="AE2121" s="151"/>
      <c r="AF2121" s="151"/>
      <c r="AG2121" s="151" t="s">
        <v>323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2" x14ac:dyDescent="0.2">
      <c r="A2122" s="158"/>
      <c r="B2122" s="159"/>
      <c r="C2122" s="278" t="s">
        <v>2230</v>
      </c>
      <c r="D2122" s="279"/>
      <c r="E2122" s="279"/>
      <c r="F2122" s="279"/>
      <c r="G2122" s="279"/>
      <c r="H2122" s="162"/>
      <c r="I2122" s="162"/>
      <c r="J2122" s="162"/>
      <c r="K2122" s="162"/>
      <c r="L2122" s="162"/>
      <c r="M2122" s="162"/>
      <c r="N2122" s="161"/>
      <c r="O2122" s="161"/>
      <c r="P2122" s="161"/>
      <c r="Q2122" s="161"/>
      <c r="R2122" s="162"/>
      <c r="S2122" s="162"/>
      <c r="T2122" s="162"/>
      <c r="U2122" s="162"/>
      <c r="V2122" s="162"/>
      <c r="W2122" s="162"/>
      <c r="X2122" s="162"/>
      <c r="Y2122" s="162"/>
      <c r="Z2122" s="151"/>
      <c r="AA2122" s="151"/>
      <c r="AB2122" s="151"/>
      <c r="AC2122" s="151"/>
      <c r="AD2122" s="151"/>
      <c r="AE2122" s="151"/>
      <c r="AF2122" s="151"/>
      <c r="AG2122" s="151" t="s">
        <v>325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193" t="s">
        <v>2231</v>
      </c>
      <c r="D2123" s="164"/>
      <c r="E2123" s="165">
        <v>518.75</v>
      </c>
      <c r="F2123" s="162"/>
      <c r="G2123" s="162"/>
      <c r="H2123" s="162"/>
      <c r="I2123" s="162"/>
      <c r="J2123" s="162"/>
      <c r="K2123" s="162"/>
      <c r="L2123" s="162"/>
      <c r="M2123" s="162"/>
      <c r="N2123" s="161"/>
      <c r="O2123" s="161"/>
      <c r="P2123" s="161"/>
      <c r="Q2123" s="161"/>
      <c r="R2123" s="162"/>
      <c r="S2123" s="162"/>
      <c r="T2123" s="162"/>
      <c r="U2123" s="162"/>
      <c r="V2123" s="162"/>
      <c r="W2123" s="162"/>
      <c r="X2123" s="162"/>
      <c r="Y2123" s="162"/>
      <c r="Z2123" s="151"/>
      <c r="AA2123" s="151"/>
      <c r="AB2123" s="151"/>
      <c r="AC2123" s="151"/>
      <c r="AD2123" s="151"/>
      <c r="AE2123" s="151"/>
      <c r="AF2123" s="151"/>
      <c r="AG2123" s="151" t="s">
        <v>327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83">
        <v>285</v>
      </c>
      <c r="B2124" s="184" t="s">
        <v>2232</v>
      </c>
      <c r="C2124" s="192" t="s">
        <v>2233</v>
      </c>
      <c r="D2124" s="185" t="s">
        <v>1790</v>
      </c>
      <c r="E2124" s="186">
        <v>5</v>
      </c>
      <c r="F2124" s="187"/>
      <c r="G2124" s="188">
        <f>ROUND(E2124*F2124,2)</f>
        <v>0</v>
      </c>
      <c r="H2124" s="187"/>
      <c r="I2124" s="188">
        <f>ROUND(E2124*H2124,2)</f>
        <v>0</v>
      </c>
      <c r="J2124" s="187"/>
      <c r="K2124" s="188">
        <f>ROUND(E2124*J2124,2)</f>
        <v>0</v>
      </c>
      <c r="L2124" s="188">
        <v>21</v>
      </c>
      <c r="M2124" s="188">
        <f>G2124*(1+L2124/100)</f>
        <v>0</v>
      </c>
      <c r="N2124" s="186">
        <v>1E-3</v>
      </c>
      <c r="O2124" s="186">
        <f>ROUND(E2124*N2124,2)</f>
        <v>0.01</v>
      </c>
      <c r="P2124" s="186">
        <v>0</v>
      </c>
      <c r="Q2124" s="186">
        <f>ROUND(E2124*P2124,2)</f>
        <v>0</v>
      </c>
      <c r="R2124" s="188" t="s">
        <v>366</v>
      </c>
      <c r="S2124" s="188" t="s">
        <v>320</v>
      </c>
      <c r="T2124" s="189" t="s">
        <v>2220</v>
      </c>
      <c r="U2124" s="162">
        <v>0</v>
      </c>
      <c r="V2124" s="162">
        <f>ROUND(E2124*U2124,2)</f>
        <v>0</v>
      </c>
      <c r="W2124" s="162"/>
      <c r="X2124" s="162" t="s">
        <v>367</v>
      </c>
      <c r="Y2124" s="162" t="s">
        <v>322</v>
      </c>
      <c r="Z2124" s="151"/>
      <c r="AA2124" s="151"/>
      <c r="AB2124" s="151"/>
      <c r="AC2124" s="151"/>
      <c r="AD2124" s="151"/>
      <c r="AE2124" s="151"/>
      <c r="AF2124" s="151"/>
      <c r="AG2124" s="151" t="s">
        <v>368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2" x14ac:dyDescent="0.2">
      <c r="A2125" s="158"/>
      <c r="B2125" s="159"/>
      <c r="C2125" s="193" t="s">
        <v>146</v>
      </c>
      <c r="D2125" s="164"/>
      <c r="E2125" s="165">
        <v>5</v>
      </c>
      <c r="F2125" s="162"/>
      <c r="G2125" s="162"/>
      <c r="H2125" s="162"/>
      <c r="I2125" s="162"/>
      <c r="J2125" s="162"/>
      <c r="K2125" s="162"/>
      <c r="L2125" s="162"/>
      <c r="M2125" s="162"/>
      <c r="N2125" s="161"/>
      <c r="O2125" s="161"/>
      <c r="P2125" s="161"/>
      <c r="Q2125" s="161"/>
      <c r="R2125" s="162"/>
      <c r="S2125" s="162"/>
      <c r="T2125" s="162"/>
      <c r="U2125" s="162"/>
      <c r="V2125" s="162"/>
      <c r="W2125" s="162"/>
      <c r="X2125" s="162"/>
      <c r="Y2125" s="162"/>
      <c r="Z2125" s="151"/>
      <c r="AA2125" s="151"/>
      <c r="AB2125" s="151"/>
      <c r="AC2125" s="151"/>
      <c r="AD2125" s="151"/>
      <c r="AE2125" s="151"/>
      <c r="AF2125" s="151"/>
      <c r="AG2125" s="151" t="s">
        <v>327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ht="22.5" outlineLevel="1" x14ac:dyDescent="0.2">
      <c r="A2126" s="183">
        <v>286</v>
      </c>
      <c r="B2126" s="184" t="s">
        <v>2234</v>
      </c>
      <c r="C2126" s="192" t="s">
        <v>2235</v>
      </c>
      <c r="D2126" s="185" t="s">
        <v>333</v>
      </c>
      <c r="E2126" s="186">
        <v>518.75</v>
      </c>
      <c r="F2126" s="187"/>
      <c r="G2126" s="188">
        <f>ROUND(E2126*F2126,2)</f>
        <v>0</v>
      </c>
      <c r="H2126" s="187"/>
      <c r="I2126" s="188">
        <f>ROUND(E2126*H2126,2)</f>
        <v>0</v>
      </c>
      <c r="J2126" s="187"/>
      <c r="K2126" s="188">
        <f>ROUND(E2126*J2126,2)</f>
        <v>0</v>
      </c>
      <c r="L2126" s="188">
        <v>21</v>
      </c>
      <c r="M2126" s="188">
        <f>G2126*(1+L2126/100)</f>
        <v>0</v>
      </c>
      <c r="N2126" s="186">
        <v>0</v>
      </c>
      <c r="O2126" s="186">
        <f>ROUND(E2126*N2126,2)</f>
        <v>0</v>
      </c>
      <c r="P2126" s="186">
        <v>0</v>
      </c>
      <c r="Q2126" s="186">
        <f>ROUND(E2126*P2126,2)</f>
        <v>0</v>
      </c>
      <c r="R2126" s="188" t="s">
        <v>959</v>
      </c>
      <c r="S2126" s="188" t="s">
        <v>320</v>
      </c>
      <c r="T2126" s="189" t="s">
        <v>2220</v>
      </c>
      <c r="U2126" s="162">
        <v>0.41599999999999998</v>
      </c>
      <c r="V2126" s="162">
        <f>ROUND(E2126*U2126,2)</f>
        <v>215.8</v>
      </c>
      <c r="W2126" s="162"/>
      <c r="X2126" s="162" t="s">
        <v>321</v>
      </c>
      <c r="Y2126" s="162" t="s">
        <v>322</v>
      </c>
      <c r="Z2126" s="151"/>
      <c r="AA2126" s="151"/>
      <c r="AB2126" s="151"/>
      <c r="AC2126" s="151"/>
      <c r="AD2126" s="151"/>
      <c r="AE2126" s="151"/>
      <c r="AF2126" s="151"/>
      <c r="AG2126" s="151" t="s">
        <v>323</v>
      </c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2" x14ac:dyDescent="0.2">
      <c r="A2127" s="158"/>
      <c r="B2127" s="159"/>
      <c r="C2127" s="278" t="s">
        <v>2236</v>
      </c>
      <c r="D2127" s="279"/>
      <c r="E2127" s="279"/>
      <c r="F2127" s="279"/>
      <c r="G2127" s="279"/>
      <c r="H2127" s="162"/>
      <c r="I2127" s="162"/>
      <c r="J2127" s="162"/>
      <c r="K2127" s="162"/>
      <c r="L2127" s="162"/>
      <c r="M2127" s="162"/>
      <c r="N2127" s="161"/>
      <c r="O2127" s="161"/>
      <c r="P2127" s="161"/>
      <c r="Q2127" s="161"/>
      <c r="R2127" s="162"/>
      <c r="S2127" s="162"/>
      <c r="T2127" s="162"/>
      <c r="U2127" s="162"/>
      <c r="V2127" s="162"/>
      <c r="W2127" s="162"/>
      <c r="X2127" s="162"/>
      <c r="Y2127" s="162"/>
      <c r="Z2127" s="151"/>
      <c r="AA2127" s="151"/>
      <c r="AB2127" s="151"/>
      <c r="AC2127" s="151"/>
      <c r="AD2127" s="151"/>
      <c r="AE2127" s="151"/>
      <c r="AF2127" s="151"/>
      <c r="AG2127" s="151" t="s">
        <v>325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90" t="str">
        <f>C2127</f>
        <v>s případným nutným přemístěním hromad nebo dočasných skládek na místo potřeby ze vzdálenosti do 30 m, v rovině nebo ve svahu do 1 : 5,</v>
      </c>
      <c r="BB2127" s="151"/>
      <c r="BC2127" s="151"/>
      <c r="BD2127" s="151"/>
      <c r="BE2127" s="151"/>
      <c r="BF2127" s="151"/>
      <c r="BG2127" s="151"/>
      <c r="BH2127" s="151"/>
    </row>
    <row r="2128" spans="1:60" outlineLevel="2" x14ac:dyDescent="0.2">
      <c r="A2128" s="158"/>
      <c r="B2128" s="159"/>
      <c r="C2128" s="282" t="s">
        <v>2237</v>
      </c>
      <c r="D2128" s="283"/>
      <c r="E2128" s="283"/>
      <c r="F2128" s="283"/>
      <c r="G2128" s="283"/>
      <c r="H2128" s="162"/>
      <c r="I2128" s="162"/>
      <c r="J2128" s="162"/>
      <c r="K2128" s="162"/>
      <c r="L2128" s="162"/>
      <c r="M2128" s="162"/>
      <c r="N2128" s="161"/>
      <c r="O2128" s="161"/>
      <c r="P2128" s="161"/>
      <c r="Q2128" s="161"/>
      <c r="R2128" s="162"/>
      <c r="S2128" s="162"/>
      <c r="T2128" s="162"/>
      <c r="U2128" s="162"/>
      <c r="V2128" s="162"/>
      <c r="W2128" s="162"/>
      <c r="X2128" s="162"/>
      <c r="Y2128" s="162"/>
      <c r="Z2128" s="151"/>
      <c r="AA2128" s="151"/>
      <c r="AB2128" s="151"/>
      <c r="AC2128" s="151"/>
      <c r="AD2128" s="151"/>
      <c r="AE2128" s="151"/>
      <c r="AF2128" s="151"/>
      <c r="AG2128" s="151" t="s">
        <v>344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2" x14ac:dyDescent="0.2">
      <c r="A2129" s="158"/>
      <c r="B2129" s="159"/>
      <c r="C2129" s="193" t="s">
        <v>2238</v>
      </c>
      <c r="D2129" s="164"/>
      <c r="E2129" s="165">
        <v>518.75</v>
      </c>
      <c r="F2129" s="162"/>
      <c r="G2129" s="162"/>
      <c r="H2129" s="162"/>
      <c r="I2129" s="162"/>
      <c r="J2129" s="162"/>
      <c r="K2129" s="162"/>
      <c r="L2129" s="162"/>
      <c r="M2129" s="162"/>
      <c r="N2129" s="161"/>
      <c r="O2129" s="161"/>
      <c r="P2129" s="161"/>
      <c r="Q2129" s="161"/>
      <c r="R2129" s="162"/>
      <c r="S2129" s="162"/>
      <c r="T2129" s="162"/>
      <c r="U2129" s="162"/>
      <c r="V2129" s="162"/>
      <c r="W2129" s="162"/>
      <c r="X2129" s="162"/>
      <c r="Y2129" s="162"/>
      <c r="Z2129" s="151"/>
      <c r="AA2129" s="151"/>
      <c r="AB2129" s="151"/>
      <c r="AC2129" s="151"/>
      <c r="AD2129" s="151"/>
      <c r="AE2129" s="151"/>
      <c r="AF2129" s="151"/>
      <c r="AG2129" s="151" t="s">
        <v>327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83">
        <v>287</v>
      </c>
      <c r="B2130" s="184" t="s">
        <v>2239</v>
      </c>
      <c r="C2130" s="192" t="s">
        <v>2240</v>
      </c>
      <c r="D2130" s="185" t="s">
        <v>373</v>
      </c>
      <c r="E2130" s="186">
        <v>193.11250000000001</v>
      </c>
      <c r="F2130" s="187"/>
      <c r="G2130" s="188">
        <f>ROUND(E2130*F2130,2)</f>
        <v>0</v>
      </c>
      <c r="H2130" s="187"/>
      <c r="I2130" s="188">
        <f>ROUND(E2130*H2130,2)</f>
        <v>0</v>
      </c>
      <c r="J2130" s="187"/>
      <c r="K2130" s="188">
        <f>ROUND(E2130*J2130,2)</f>
        <v>0</v>
      </c>
      <c r="L2130" s="188">
        <v>21</v>
      </c>
      <c r="M2130" s="188">
        <f>G2130*(1+L2130/100)</f>
        <v>0</v>
      </c>
      <c r="N2130" s="186">
        <v>0</v>
      </c>
      <c r="O2130" s="186">
        <f>ROUND(E2130*N2130,2)</f>
        <v>0</v>
      </c>
      <c r="P2130" s="186">
        <v>0</v>
      </c>
      <c r="Q2130" s="186">
        <f>ROUND(E2130*P2130,2)</f>
        <v>0</v>
      </c>
      <c r="R2130" s="188" t="s">
        <v>959</v>
      </c>
      <c r="S2130" s="188" t="s">
        <v>320</v>
      </c>
      <c r="T2130" s="189" t="s">
        <v>2220</v>
      </c>
      <c r="U2130" s="162">
        <v>1.0999999999999999E-2</v>
      </c>
      <c r="V2130" s="162">
        <f>ROUND(E2130*U2130,2)</f>
        <v>2.12</v>
      </c>
      <c r="W2130" s="162"/>
      <c r="X2130" s="162" t="s">
        <v>321</v>
      </c>
      <c r="Y2130" s="162" t="s">
        <v>322</v>
      </c>
      <c r="Z2130" s="151"/>
      <c r="AA2130" s="151"/>
      <c r="AB2130" s="151"/>
      <c r="AC2130" s="151"/>
      <c r="AD2130" s="151"/>
      <c r="AE2130" s="151"/>
      <c r="AF2130" s="151"/>
      <c r="AG2130" s="151" t="s">
        <v>323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2" x14ac:dyDescent="0.2">
      <c r="A2131" s="158"/>
      <c r="B2131" s="159"/>
      <c r="C2131" s="278" t="s">
        <v>1049</v>
      </c>
      <c r="D2131" s="279"/>
      <c r="E2131" s="279"/>
      <c r="F2131" s="279"/>
      <c r="G2131" s="279"/>
      <c r="H2131" s="162"/>
      <c r="I2131" s="162"/>
      <c r="J2131" s="162"/>
      <c r="K2131" s="162"/>
      <c r="L2131" s="162"/>
      <c r="M2131" s="162"/>
      <c r="N2131" s="161"/>
      <c r="O2131" s="161"/>
      <c r="P2131" s="161"/>
      <c r="Q2131" s="161"/>
      <c r="R2131" s="162"/>
      <c r="S2131" s="162"/>
      <c r="T2131" s="162"/>
      <c r="U2131" s="162"/>
      <c r="V2131" s="162"/>
      <c r="W2131" s="162"/>
      <c r="X2131" s="162"/>
      <c r="Y2131" s="162"/>
      <c r="Z2131" s="151"/>
      <c r="AA2131" s="151"/>
      <c r="AB2131" s="151"/>
      <c r="AC2131" s="151"/>
      <c r="AD2131" s="151"/>
      <c r="AE2131" s="151"/>
      <c r="AF2131" s="151"/>
      <c r="AG2131" s="151" t="s">
        <v>325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2" x14ac:dyDescent="0.2">
      <c r="A2132" s="158"/>
      <c r="B2132" s="159"/>
      <c r="C2132" s="282" t="s">
        <v>2241</v>
      </c>
      <c r="D2132" s="283"/>
      <c r="E2132" s="283"/>
      <c r="F2132" s="283"/>
      <c r="G2132" s="283"/>
      <c r="H2132" s="162"/>
      <c r="I2132" s="162"/>
      <c r="J2132" s="162"/>
      <c r="K2132" s="162"/>
      <c r="L2132" s="162"/>
      <c r="M2132" s="162"/>
      <c r="N2132" s="161"/>
      <c r="O2132" s="161"/>
      <c r="P2132" s="161"/>
      <c r="Q2132" s="161"/>
      <c r="R2132" s="162"/>
      <c r="S2132" s="162"/>
      <c r="T2132" s="162"/>
      <c r="U2132" s="162"/>
      <c r="V2132" s="162"/>
      <c r="W2132" s="162"/>
      <c r="X2132" s="162"/>
      <c r="Y2132" s="162"/>
      <c r="Z2132" s="151"/>
      <c r="AA2132" s="151"/>
      <c r="AB2132" s="151"/>
      <c r="AC2132" s="151"/>
      <c r="AD2132" s="151"/>
      <c r="AE2132" s="151"/>
      <c r="AF2132" s="151"/>
      <c r="AG2132" s="151" t="s">
        <v>344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2" x14ac:dyDescent="0.2">
      <c r="A2133" s="158"/>
      <c r="B2133" s="159"/>
      <c r="C2133" s="193" t="s">
        <v>2242</v>
      </c>
      <c r="D2133" s="164"/>
      <c r="E2133" s="165">
        <v>193.11250000000001</v>
      </c>
      <c r="F2133" s="162"/>
      <c r="G2133" s="162"/>
      <c r="H2133" s="162"/>
      <c r="I2133" s="162"/>
      <c r="J2133" s="162"/>
      <c r="K2133" s="162"/>
      <c r="L2133" s="162"/>
      <c r="M2133" s="162"/>
      <c r="N2133" s="161"/>
      <c r="O2133" s="161"/>
      <c r="P2133" s="161"/>
      <c r="Q2133" s="161"/>
      <c r="R2133" s="162"/>
      <c r="S2133" s="162"/>
      <c r="T2133" s="162"/>
      <c r="U2133" s="162"/>
      <c r="V2133" s="162"/>
      <c r="W2133" s="162"/>
      <c r="X2133" s="162"/>
      <c r="Y2133" s="162"/>
      <c r="Z2133" s="151"/>
      <c r="AA2133" s="151"/>
      <c r="AB2133" s="151"/>
      <c r="AC2133" s="151"/>
      <c r="AD2133" s="151"/>
      <c r="AE2133" s="151"/>
      <c r="AF2133" s="151"/>
      <c r="AG2133" s="151" t="s">
        <v>327</v>
      </c>
      <c r="AH2133" s="151">
        <v>5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x14ac:dyDescent="0.2">
      <c r="A2134" s="3"/>
      <c r="B2134" s="4"/>
      <c r="C2134" s="199"/>
      <c r="D2134" s="6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AE2134">
        <v>15</v>
      </c>
      <c r="AF2134">
        <v>21</v>
      </c>
      <c r="AG2134" t="s">
        <v>300</v>
      </c>
    </row>
    <row r="2135" spans="1:60" x14ac:dyDescent="0.2">
      <c r="A2135" s="154"/>
      <c r="B2135" s="155" t="s">
        <v>29</v>
      </c>
      <c r="C2135" s="200"/>
      <c r="D2135" s="156"/>
      <c r="E2135" s="157"/>
      <c r="F2135" s="157"/>
      <c r="G2135" s="182">
        <f>G8+G122+G438+G704+G793+G823+G950+G956+G959+G1030+G1050+G2010+G2055+G2084+G2095+G2104+G2113</f>
        <v>0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f>SUMIF(L7:L2133,AE2134,G7:G2133)</f>
        <v>0</v>
      </c>
      <c r="AF2135">
        <f>SUMIF(L7:L2133,AF2134,G7:G2133)</f>
        <v>0</v>
      </c>
      <c r="AG2135" t="s">
        <v>880</v>
      </c>
    </row>
    <row r="2136" spans="1:60" x14ac:dyDescent="0.2">
      <c r="C2136" s="201"/>
      <c r="D2136" s="10"/>
      <c r="AG2136" t="s">
        <v>881</v>
      </c>
    </row>
    <row r="2137" spans="1:60" x14ac:dyDescent="0.2">
      <c r="D2137" s="10"/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yVtFK1UNMH+D43iiKEyIoEt8MYP15GYlikc5gukmkqk2U6HjUuTk1zrgkK8lw4QVvm30vdx2gjvjbfXeTr9Vw==" saltValue="YHlTWGZGHNMiENkWkLNIrg==" spinCount="100000" sheet="1" formatRows="0"/>
  <mergeCells count="801">
    <mergeCell ref="C2128:G2128"/>
    <mergeCell ref="C2131:G2131"/>
    <mergeCell ref="C2132:G2132"/>
    <mergeCell ref="C2057:G2057"/>
    <mergeCell ref="C2106:G2106"/>
    <mergeCell ref="C2112:G2112"/>
    <mergeCell ref="C2115:G2115"/>
    <mergeCell ref="C2122:G2122"/>
    <mergeCell ref="C2127:G2127"/>
    <mergeCell ref="C1935:G1935"/>
    <mergeCell ref="C1936:G1936"/>
    <mergeCell ref="C1937:G1937"/>
    <mergeCell ref="C2009:G2009"/>
    <mergeCell ref="C2032:G2032"/>
    <mergeCell ref="C2054:G2054"/>
    <mergeCell ref="C1926:G1926"/>
    <mergeCell ref="C1927:G1927"/>
    <mergeCell ref="C1931:G1931"/>
    <mergeCell ref="C1932:G1932"/>
    <mergeCell ref="C1933:G1933"/>
    <mergeCell ref="C1934:G1934"/>
    <mergeCell ref="C1917:G1917"/>
    <mergeCell ref="C1918:G1918"/>
    <mergeCell ref="C1922:G1922"/>
    <mergeCell ref="C1923:G1923"/>
    <mergeCell ref="C1924:G1924"/>
    <mergeCell ref="C1925:G1925"/>
    <mergeCell ref="C1908:G1908"/>
    <mergeCell ref="C1909:G1909"/>
    <mergeCell ref="C1910:G1910"/>
    <mergeCell ref="C1911:G1911"/>
    <mergeCell ref="C1912:G1912"/>
    <mergeCell ref="C1916:G1916"/>
    <mergeCell ref="C1896:G1896"/>
    <mergeCell ref="C1897:G1897"/>
    <mergeCell ref="C1898:G1898"/>
    <mergeCell ref="C1902:G1902"/>
    <mergeCell ref="C1903:G1903"/>
    <mergeCell ref="C1904:G1904"/>
    <mergeCell ref="C1884:G1884"/>
    <mergeCell ref="C1888:G1888"/>
    <mergeCell ref="C1889:G1889"/>
    <mergeCell ref="C1890:G1890"/>
    <mergeCell ref="C1891:G1891"/>
    <mergeCell ref="C1892:G1892"/>
    <mergeCell ref="C1872:G1872"/>
    <mergeCell ref="C1876:G1876"/>
    <mergeCell ref="C1877:G1877"/>
    <mergeCell ref="C1878:G1878"/>
    <mergeCell ref="C1882:G1882"/>
    <mergeCell ref="C1883:G1883"/>
    <mergeCell ref="C1863:G1863"/>
    <mergeCell ref="C1867:G1867"/>
    <mergeCell ref="C1868:G1868"/>
    <mergeCell ref="C1869:G1869"/>
    <mergeCell ref="C1870:G1870"/>
    <mergeCell ref="C1871:G1871"/>
    <mergeCell ref="C1854:G1854"/>
    <mergeCell ref="C1858:G1858"/>
    <mergeCell ref="C1859:G1859"/>
    <mergeCell ref="C1860:G1860"/>
    <mergeCell ref="C1861:G1861"/>
    <mergeCell ref="C1862:G1862"/>
    <mergeCell ref="C1845:G1845"/>
    <mergeCell ref="C1846:G1846"/>
    <mergeCell ref="C1850:G1850"/>
    <mergeCell ref="C1851:G1851"/>
    <mergeCell ref="C1852:G1852"/>
    <mergeCell ref="C1853:G1853"/>
    <mergeCell ref="C1836:G1836"/>
    <mergeCell ref="C1837:G1837"/>
    <mergeCell ref="C1838:G1838"/>
    <mergeCell ref="C1842:G1842"/>
    <mergeCell ref="C1843:G1843"/>
    <mergeCell ref="C1844:G1844"/>
    <mergeCell ref="C1824:G1824"/>
    <mergeCell ref="C1825:G1825"/>
    <mergeCell ref="C1826:G1826"/>
    <mergeCell ref="C1830:G1830"/>
    <mergeCell ref="C1834:G1834"/>
    <mergeCell ref="C1835:G1835"/>
    <mergeCell ref="C1815:G1815"/>
    <mergeCell ref="C1816:G1816"/>
    <mergeCell ref="C1817:G1817"/>
    <mergeCell ref="C1818:G1818"/>
    <mergeCell ref="C1822:G1822"/>
    <mergeCell ref="C1823:G1823"/>
    <mergeCell ref="C1806:G1806"/>
    <mergeCell ref="C1807:G1807"/>
    <mergeCell ref="C1808:G1808"/>
    <mergeCell ref="C1809:G1809"/>
    <mergeCell ref="C1810:G1810"/>
    <mergeCell ref="C1814:G1814"/>
    <mergeCell ref="C1794:G1794"/>
    <mergeCell ref="C1798:G1798"/>
    <mergeCell ref="C1799:G1799"/>
    <mergeCell ref="C1800:G1800"/>
    <mergeCell ref="C1801:G1801"/>
    <mergeCell ref="C1802:G1802"/>
    <mergeCell ref="C1785:G1785"/>
    <mergeCell ref="C1786:G1786"/>
    <mergeCell ref="C1790:G1790"/>
    <mergeCell ref="C1791:G1791"/>
    <mergeCell ref="C1792:G1792"/>
    <mergeCell ref="C1793:G1793"/>
    <mergeCell ref="C1776:G1776"/>
    <mergeCell ref="C1777:G1777"/>
    <mergeCell ref="C1778:G1778"/>
    <mergeCell ref="C1782:G1782"/>
    <mergeCell ref="C1783:G1783"/>
    <mergeCell ref="C1784:G1784"/>
    <mergeCell ref="C1767:G1767"/>
    <mergeCell ref="C1768:G1768"/>
    <mergeCell ref="C1769:G1769"/>
    <mergeCell ref="C1770:G1770"/>
    <mergeCell ref="C1774:G1774"/>
    <mergeCell ref="C1775:G1775"/>
    <mergeCell ref="C1758:G1758"/>
    <mergeCell ref="C1759:G1759"/>
    <mergeCell ref="C1760:G1760"/>
    <mergeCell ref="C1761:G1761"/>
    <mergeCell ref="C1762:G1762"/>
    <mergeCell ref="C1766:G1766"/>
    <mergeCell ref="C1746:G1746"/>
    <mergeCell ref="C1750:G1750"/>
    <mergeCell ref="C1751:G1751"/>
    <mergeCell ref="C1752:G1752"/>
    <mergeCell ref="C1753:G1753"/>
    <mergeCell ref="C1754:G1754"/>
    <mergeCell ref="C1737:G1737"/>
    <mergeCell ref="C1738:G1738"/>
    <mergeCell ref="C1742:G1742"/>
    <mergeCell ref="C1743:G1743"/>
    <mergeCell ref="C1744:G1744"/>
    <mergeCell ref="C1745:G1745"/>
    <mergeCell ref="C1728:G1728"/>
    <mergeCell ref="C1729:G1729"/>
    <mergeCell ref="C1730:G1730"/>
    <mergeCell ref="C1734:G1734"/>
    <mergeCell ref="C1735:G1735"/>
    <mergeCell ref="C1736:G1736"/>
    <mergeCell ref="C1719:G1719"/>
    <mergeCell ref="C1720:G1720"/>
    <mergeCell ref="C1721:G1721"/>
    <mergeCell ref="C1722:G1722"/>
    <mergeCell ref="C1726:G1726"/>
    <mergeCell ref="C1727:G1727"/>
    <mergeCell ref="C1710:G1710"/>
    <mergeCell ref="C1711:G1711"/>
    <mergeCell ref="C1712:G1712"/>
    <mergeCell ref="C1713:G1713"/>
    <mergeCell ref="C1714:G1714"/>
    <mergeCell ref="C1718:G1718"/>
    <mergeCell ref="C1698:G1698"/>
    <mergeCell ref="C1702:G1702"/>
    <mergeCell ref="C1703:G1703"/>
    <mergeCell ref="C1704:G1704"/>
    <mergeCell ref="C1705:G1705"/>
    <mergeCell ref="C1706:G1706"/>
    <mergeCell ref="C1689:G1689"/>
    <mergeCell ref="C1690:G1690"/>
    <mergeCell ref="C1694:G1694"/>
    <mergeCell ref="C1695:G1695"/>
    <mergeCell ref="C1696:G1696"/>
    <mergeCell ref="C1697:G1697"/>
    <mergeCell ref="C1680:G1680"/>
    <mergeCell ref="C1681:G1681"/>
    <mergeCell ref="C1682:G1682"/>
    <mergeCell ref="C1686:G1686"/>
    <mergeCell ref="C1687:G1687"/>
    <mergeCell ref="C1688:G1688"/>
    <mergeCell ref="C1671:G1671"/>
    <mergeCell ref="C1672:G1672"/>
    <mergeCell ref="C1673:G1673"/>
    <mergeCell ref="C1674:G1674"/>
    <mergeCell ref="C1678:G1678"/>
    <mergeCell ref="C1679:G1679"/>
    <mergeCell ref="C1662:G1662"/>
    <mergeCell ref="C1663:G1663"/>
    <mergeCell ref="C1664:G1664"/>
    <mergeCell ref="C1665:G1665"/>
    <mergeCell ref="C1666:G1666"/>
    <mergeCell ref="C1670:G1670"/>
    <mergeCell ref="C1650:G1650"/>
    <mergeCell ref="C1654:G1654"/>
    <mergeCell ref="C1655:G1655"/>
    <mergeCell ref="C1656:G1656"/>
    <mergeCell ref="C1657:G1657"/>
    <mergeCell ref="C1658:G1658"/>
    <mergeCell ref="C1641:G1641"/>
    <mergeCell ref="C1642:G1642"/>
    <mergeCell ref="C1646:G1646"/>
    <mergeCell ref="C1647:G1647"/>
    <mergeCell ref="C1648:G1648"/>
    <mergeCell ref="C1649:G1649"/>
    <mergeCell ref="C1632:G1632"/>
    <mergeCell ref="C1633:G1633"/>
    <mergeCell ref="C1634:G1634"/>
    <mergeCell ref="C1638:G1638"/>
    <mergeCell ref="C1639:G1639"/>
    <mergeCell ref="C1640:G1640"/>
    <mergeCell ref="C1623:G1623"/>
    <mergeCell ref="C1624:G1624"/>
    <mergeCell ref="C1625:G1625"/>
    <mergeCell ref="C1626:G1626"/>
    <mergeCell ref="C1630:G1630"/>
    <mergeCell ref="C1631:G1631"/>
    <mergeCell ref="C1614:G1614"/>
    <mergeCell ref="C1615:G1615"/>
    <mergeCell ref="C1616:G1616"/>
    <mergeCell ref="C1617:G1617"/>
    <mergeCell ref="C1618:G1618"/>
    <mergeCell ref="C1622:G1622"/>
    <mergeCell ref="C1602:G1602"/>
    <mergeCell ref="C1606:G1606"/>
    <mergeCell ref="C1607:G1607"/>
    <mergeCell ref="C1608:G1608"/>
    <mergeCell ref="C1609:G1609"/>
    <mergeCell ref="C1610:G1610"/>
    <mergeCell ref="C1593:G1593"/>
    <mergeCell ref="C1594:G1594"/>
    <mergeCell ref="C1598:G1598"/>
    <mergeCell ref="C1599:G1599"/>
    <mergeCell ref="C1600:G1600"/>
    <mergeCell ref="C1601:G1601"/>
    <mergeCell ref="C1584:G1584"/>
    <mergeCell ref="C1585:G1585"/>
    <mergeCell ref="C1586:G1586"/>
    <mergeCell ref="C1590:G1590"/>
    <mergeCell ref="C1591:G1591"/>
    <mergeCell ref="C1592:G1592"/>
    <mergeCell ref="C1575:G1575"/>
    <mergeCell ref="C1576:G1576"/>
    <mergeCell ref="C1577:G1577"/>
    <mergeCell ref="C1578:G1578"/>
    <mergeCell ref="C1582:G1582"/>
    <mergeCell ref="C1583:G1583"/>
    <mergeCell ref="C1566:G1566"/>
    <mergeCell ref="C1567:G1567"/>
    <mergeCell ref="C1568:G1568"/>
    <mergeCell ref="C1569:G1569"/>
    <mergeCell ref="C1570:G1570"/>
    <mergeCell ref="C1574:G1574"/>
    <mergeCell ref="C1554:G1554"/>
    <mergeCell ref="C1558:G1558"/>
    <mergeCell ref="C1559:G1559"/>
    <mergeCell ref="C1560:G1560"/>
    <mergeCell ref="C1561:G1561"/>
    <mergeCell ref="C1562:G1562"/>
    <mergeCell ref="C1545:G1545"/>
    <mergeCell ref="C1546:G1546"/>
    <mergeCell ref="C1550:G1550"/>
    <mergeCell ref="C1551:G1551"/>
    <mergeCell ref="C1552:G1552"/>
    <mergeCell ref="C1553:G1553"/>
    <mergeCell ref="C1536:G1536"/>
    <mergeCell ref="C1537:G1537"/>
    <mergeCell ref="C1538:G1538"/>
    <mergeCell ref="C1542:G1542"/>
    <mergeCell ref="C1543:G1543"/>
    <mergeCell ref="C1544:G1544"/>
    <mergeCell ref="C1527:G1527"/>
    <mergeCell ref="C1528:G1528"/>
    <mergeCell ref="C1529:G1529"/>
    <mergeCell ref="C1530:G1530"/>
    <mergeCell ref="C1534:G1534"/>
    <mergeCell ref="C1535:G1535"/>
    <mergeCell ref="C1518:G1518"/>
    <mergeCell ref="C1519:G1519"/>
    <mergeCell ref="C1520:G1520"/>
    <mergeCell ref="C1521:G1521"/>
    <mergeCell ref="C1522:G1522"/>
    <mergeCell ref="C1526:G1526"/>
    <mergeCell ref="C1506:G1506"/>
    <mergeCell ref="C1510:G1510"/>
    <mergeCell ref="C1511:G1511"/>
    <mergeCell ref="C1512:G1512"/>
    <mergeCell ref="C1513:G1513"/>
    <mergeCell ref="C1514:G1514"/>
    <mergeCell ref="C1497:G1497"/>
    <mergeCell ref="C1498:G1498"/>
    <mergeCell ref="C1502:G1502"/>
    <mergeCell ref="C1503:G1503"/>
    <mergeCell ref="C1504:G1504"/>
    <mergeCell ref="C1505:G1505"/>
    <mergeCell ref="C1488:G1488"/>
    <mergeCell ref="C1489:G1489"/>
    <mergeCell ref="C1490:G1490"/>
    <mergeCell ref="C1494:G1494"/>
    <mergeCell ref="C1495:G1495"/>
    <mergeCell ref="C1496:G1496"/>
    <mergeCell ref="C1479:G1479"/>
    <mergeCell ref="C1480:G1480"/>
    <mergeCell ref="C1481:G1481"/>
    <mergeCell ref="C1482:G1482"/>
    <mergeCell ref="C1486:G1486"/>
    <mergeCell ref="C1487:G1487"/>
    <mergeCell ref="C1470:G1470"/>
    <mergeCell ref="C1471:G1471"/>
    <mergeCell ref="C1472:G1472"/>
    <mergeCell ref="C1473:G1473"/>
    <mergeCell ref="C1474:G1474"/>
    <mergeCell ref="C1478:G1478"/>
    <mergeCell ref="C1458:G1458"/>
    <mergeCell ref="C1462:G1462"/>
    <mergeCell ref="C1463:G1463"/>
    <mergeCell ref="C1464:G1464"/>
    <mergeCell ref="C1465:G1465"/>
    <mergeCell ref="C1466:G1466"/>
    <mergeCell ref="C1449:G1449"/>
    <mergeCell ref="C1450:G1450"/>
    <mergeCell ref="C1454:G1454"/>
    <mergeCell ref="C1455:G1455"/>
    <mergeCell ref="C1456:G1456"/>
    <mergeCell ref="C1457:G1457"/>
    <mergeCell ref="C1440:G1440"/>
    <mergeCell ref="C1441:G1441"/>
    <mergeCell ref="C1442:G1442"/>
    <mergeCell ref="C1446:G1446"/>
    <mergeCell ref="C1447:G1447"/>
    <mergeCell ref="C1448:G1448"/>
    <mergeCell ref="C1431:G1431"/>
    <mergeCell ref="C1432:G1432"/>
    <mergeCell ref="C1433:G1433"/>
    <mergeCell ref="C1434:G1434"/>
    <mergeCell ref="C1438:G1438"/>
    <mergeCell ref="C1439:G1439"/>
    <mergeCell ref="C1422:G1422"/>
    <mergeCell ref="C1423:G1423"/>
    <mergeCell ref="C1424:G1424"/>
    <mergeCell ref="C1425:G1425"/>
    <mergeCell ref="C1426:G1426"/>
    <mergeCell ref="C1430:G1430"/>
    <mergeCell ref="C1410:G1410"/>
    <mergeCell ref="C1414:G1414"/>
    <mergeCell ref="C1415:G1415"/>
    <mergeCell ref="C1416:G1416"/>
    <mergeCell ref="C1417:G1417"/>
    <mergeCell ref="C1418:G1418"/>
    <mergeCell ref="C1401:G1401"/>
    <mergeCell ref="C1402:G1402"/>
    <mergeCell ref="C1406:G1406"/>
    <mergeCell ref="C1407:G1407"/>
    <mergeCell ref="C1408:G1408"/>
    <mergeCell ref="C1409:G1409"/>
    <mergeCell ref="C1392:G1392"/>
    <mergeCell ref="C1393:G1393"/>
    <mergeCell ref="C1394:G1394"/>
    <mergeCell ref="C1398:G1398"/>
    <mergeCell ref="C1399:G1399"/>
    <mergeCell ref="C1400:G1400"/>
    <mergeCell ref="C1383:G1383"/>
    <mergeCell ref="C1384:G1384"/>
    <mergeCell ref="C1385:G1385"/>
    <mergeCell ref="C1386:G1386"/>
    <mergeCell ref="C1390:G1390"/>
    <mergeCell ref="C1391:G1391"/>
    <mergeCell ref="C1374:G1374"/>
    <mergeCell ref="C1375:G1375"/>
    <mergeCell ref="C1376:G1376"/>
    <mergeCell ref="C1377:G1377"/>
    <mergeCell ref="C1378:G1378"/>
    <mergeCell ref="C1382:G1382"/>
    <mergeCell ref="C1362:G1362"/>
    <mergeCell ref="C1366:G1366"/>
    <mergeCell ref="C1367:G1367"/>
    <mergeCell ref="C1368:G1368"/>
    <mergeCell ref="C1369:G1369"/>
    <mergeCell ref="C1370:G1370"/>
    <mergeCell ref="C1353:G1353"/>
    <mergeCell ref="C1354:G1354"/>
    <mergeCell ref="C1358:G1358"/>
    <mergeCell ref="C1359:G1359"/>
    <mergeCell ref="C1360:G1360"/>
    <mergeCell ref="C1361:G1361"/>
    <mergeCell ref="C1344:G1344"/>
    <mergeCell ref="C1345:G1345"/>
    <mergeCell ref="C1346:G1346"/>
    <mergeCell ref="C1350:G1350"/>
    <mergeCell ref="C1351:G1351"/>
    <mergeCell ref="C1352:G1352"/>
    <mergeCell ref="C1332:G1332"/>
    <mergeCell ref="C1333:G1333"/>
    <mergeCell ref="C1337:G1337"/>
    <mergeCell ref="C1338:G1338"/>
    <mergeCell ref="C1342:G1342"/>
    <mergeCell ref="C1343:G1343"/>
    <mergeCell ref="C1320:G1320"/>
    <mergeCell ref="C1324:G1324"/>
    <mergeCell ref="C1325:G1325"/>
    <mergeCell ref="C1326:G1326"/>
    <mergeCell ref="C1327:G1327"/>
    <mergeCell ref="C1328:G1328"/>
    <mergeCell ref="C1311:G1311"/>
    <mergeCell ref="C1312:G1312"/>
    <mergeCell ref="C1316:G1316"/>
    <mergeCell ref="C1317:G1317"/>
    <mergeCell ref="C1318:G1318"/>
    <mergeCell ref="C1319:G1319"/>
    <mergeCell ref="C1302:G1302"/>
    <mergeCell ref="C1303:G1303"/>
    <mergeCell ref="C1304:G1304"/>
    <mergeCell ref="C1308:G1308"/>
    <mergeCell ref="C1309:G1309"/>
    <mergeCell ref="C1310:G1310"/>
    <mergeCell ref="C1293:G1293"/>
    <mergeCell ref="C1294:G1294"/>
    <mergeCell ref="C1295:G1295"/>
    <mergeCell ref="C1296:G1296"/>
    <mergeCell ref="C1300:G1300"/>
    <mergeCell ref="C1301:G1301"/>
    <mergeCell ref="C1284:G1284"/>
    <mergeCell ref="C1285:G1285"/>
    <mergeCell ref="C1286:G1286"/>
    <mergeCell ref="C1287:G1287"/>
    <mergeCell ref="C1288:G1288"/>
    <mergeCell ref="C1292:G1292"/>
    <mergeCell ref="C1272:G1272"/>
    <mergeCell ref="C1276:G1276"/>
    <mergeCell ref="C1277:G1277"/>
    <mergeCell ref="C1278:G1278"/>
    <mergeCell ref="C1279:G1279"/>
    <mergeCell ref="C1280:G1280"/>
    <mergeCell ref="C1263:G1263"/>
    <mergeCell ref="C1264:G1264"/>
    <mergeCell ref="C1268:G1268"/>
    <mergeCell ref="C1269:G1269"/>
    <mergeCell ref="C1270:G1270"/>
    <mergeCell ref="C1271:G1271"/>
    <mergeCell ref="C1254:G1254"/>
    <mergeCell ref="C1255:G1255"/>
    <mergeCell ref="C1256:G1256"/>
    <mergeCell ref="C1260:G1260"/>
    <mergeCell ref="C1261:G1261"/>
    <mergeCell ref="C1262:G1262"/>
    <mergeCell ref="C1245:G1245"/>
    <mergeCell ref="C1246:G1246"/>
    <mergeCell ref="C1247:G1247"/>
    <mergeCell ref="C1248:G1248"/>
    <mergeCell ref="C1252:G1252"/>
    <mergeCell ref="C1253:G1253"/>
    <mergeCell ref="C1233:G1233"/>
    <mergeCell ref="C1234:G1234"/>
    <mergeCell ref="C1235:G1235"/>
    <mergeCell ref="C1239:G1239"/>
    <mergeCell ref="C1240:G1240"/>
    <mergeCell ref="C1244:G1244"/>
    <mergeCell ref="C1218:G1218"/>
    <mergeCell ref="C1219:G1219"/>
    <mergeCell ref="C1223:G1223"/>
    <mergeCell ref="C1224:G1224"/>
    <mergeCell ref="C1228:G1228"/>
    <mergeCell ref="C1229:G1229"/>
    <mergeCell ref="C1209:G1209"/>
    <mergeCell ref="C1210:G1210"/>
    <mergeCell ref="C1211:G1211"/>
    <mergeCell ref="C1215:G1215"/>
    <mergeCell ref="C1216:G1216"/>
    <mergeCell ref="C1217:G1217"/>
    <mergeCell ref="C1197:G1197"/>
    <mergeCell ref="C1198:G1198"/>
    <mergeCell ref="C1202:G1202"/>
    <mergeCell ref="C1203:G1203"/>
    <mergeCell ref="C1207:G1207"/>
    <mergeCell ref="C1208:G1208"/>
    <mergeCell ref="C1182:G1182"/>
    <mergeCell ref="C1183:G1183"/>
    <mergeCell ref="C1187:G1187"/>
    <mergeCell ref="C1188:G1188"/>
    <mergeCell ref="C1192:G1192"/>
    <mergeCell ref="C1193:G1193"/>
    <mergeCell ref="C1170:G1170"/>
    <mergeCell ref="C1174:G1174"/>
    <mergeCell ref="C1175:G1175"/>
    <mergeCell ref="C1176:G1176"/>
    <mergeCell ref="C1180:G1180"/>
    <mergeCell ref="C1181:G1181"/>
    <mergeCell ref="C1158:G1158"/>
    <mergeCell ref="C1159:G1159"/>
    <mergeCell ref="C1160:G1160"/>
    <mergeCell ref="C1164:G1164"/>
    <mergeCell ref="C1165:G1165"/>
    <mergeCell ref="C1169:G1169"/>
    <mergeCell ref="C1149:G1149"/>
    <mergeCell ref="C1150:G1150"/>
    <mergeCell ref="C1154:G1154"/>
    <mergeCell ref="C1155:G1155"/>
    <mergeCell ref="C1156:G1156"/>
    <mergeCell ref="C1157:G1157"/>
    <mergeCell ref="C1143:G1143"/>
    <mergeCell ref="C1144:G1144"/>
    <mergeCell ref="C1145:G1145"/>
    <mergeCell ref="C1146:G1146"/>
    <mergeCell ref="C1147:G1147"/>
    <mergeCell ref="C1148:G1148"/>
    <mergeCell ref="C1134:G1134"/>
    <mergeCell ref="C1135:G1135"/>
    <mergeCell ref="C1136:G1136"/>
    <mergeCell ref="C1140:G1140"/>
    <mergeCell ref="C1141:G1141"/>
    <mergeCell ref="C1142:G1142"/>
    <mergeCell ref="C1128:G1128"/>
    <mergeCell ref="C1129:G1129"/>
    <mergeCell ref="C1130:G1130"/>
    <mergeCell ref="C1131:G1131"/>
    <mergeCell ref="C1132:G1132"/>
    <mergeCell ref="C1133:G1133"/>
    <mergeCell ref="C1119:G1119"/>
    <mergeCell ref="C1120:G1120"/>
    <mergeCell ref="C1121:G1121"/>
    <mergeCell ref="C1122:G1122"/>
    <mergeCell ref="C1126:G1126"/>
    <mergeCell ref="C1127:G1127"/>
    <mergeCell ref="C1110:G1110"/>
    <mergeCell ref="C1111:G1111"/>
    <mergeCell ref="C1112:G1112"/>
    <mergeCell ref="C1113:G1113"/>
    <mergeCell ref="C1117:G1117"/>
    <mergeCell ref="C1118:G1118"/>
    <mergeCell ref="C1101:G1101"/>
    <mergeCell ref="C1102:G1102"/>
    <mergeCell ref="C1103:G1103"/>
    <mergeCell ref="C1107:G1107"/>
    <mergeCell ref="C1108:G1108"/>
    <mergeCell ref="C1109:G1109"/>
    <mergeCell ref="C1095:G1095"/>
    <mergeCell ref="C1096:G1096"/>
    <mergeCell ref="C1097:G1097"/>
    <mergeCell ref="C1098:G1098"/>
    <mergeCell ref="C1099:G1099"/>
    <mergeCell ref="C1100:G1100"/>
    <mergeCell ref="C1086:G1086"/>
    <mergeCell ref="C1087:G1087"/>
    <mergeCell ref="C1088:G1088"/>
    <mergeCell ref="C1089:G1089"/>
    <mergeCell ref="C1090:G1090"/>
    <mergeCell ref="C1091:G1091"/>
    <mergeCell ref="C1049:G1049"/>
    <mergeCell ref="C1081:G1081"/>
    <mergeCell ref="C1082:G1082"/>
    <mergeCell ref="C1083:G1083"/>
    <mergeCell ref="C1084:G1084"/>
    <mergeCell ref="C1085:G1085"/>
    <mergeCell ref="C952:G952"/>
    <mergeCell ref="C958:G958"/>
    <mergeCell ref="C963:G963"/>
    <mergeCell ref="C997:G997"/>
    <mergeCell ref="C1029:G1029"/>
    <mergeCell ref="C1032:G1032"/>
    <mergeCell ref="C935:G935"/>
    <mergeCell ref="C936:G936"/>
    <mergeCell ref="C937:G937"/>
    <mergeCell ref="C938:G938"/>
    <mergeCell ref="C939:G939"/>
    <mergeCell ref="C940:G940"/>
    <mergeCell ref="C928:G928"/>
    <mergeCell ref="C929:G929"/>
    <mergeCell ref="C931:G931"/>
    <mergeCell ref="C932:G932"/>
    <mergeCell ref="C933:G933"/>
    <mergeCell ref="C934:G934"/>
    <mergeCell ref="C922:G922"/>
    <mergeCell ref="C923:G923"/>
    <mergeCell ref="C924:G924"/>
    <mergeCell ref="C925:G925"/>
    <mergeCell ref="C926:G926"/>
    <mergeCell ref="C927:G927"/>
    <mergeCell ref="C904:G904"/>
    <mergeCell ref="C908:G908"/>
    <mergeCell ref="C913:G913"/>
    <mergeCell ref="C916:G916"/>
    <mergeCell ref="C920:G920"/>
    <mergeCell ref="C921:G921"/>
    <mergeCell ref="C895:G895"/>
    <mergeCell ref="C896:G896"/>
    <mergeCell ref="C897:G897"/>
    <mergeCell ref="C901:G901"/>
    <mergeCell ref="C902:G902"/>
    <mergeCell ref="C903:G903"/>
    <mergeCell ref="C886:G886"/>
    <mergeCell ref="C887:G887"/>
    <mergeCell ref="C888:G888"/>
    <mergeCell ref="C889:G889"/>
    <mergeCell ref="C890:G890"/>
    <mergeCell ref="C894:G894"/>
    <mergeCell ref="C877:G877"/>
    <mergeCell ref="C878:G878"/>
    <mergeCell ref="C879:G879"/>
    <mergeCell ref="C880:G880"/>
    <mergeCell ref="C881:G881"/>
    <mergeCell ref="C882:G882"/>
    <mergeCell ref="C868:G868"/>
    <mergeCell ref="C869:G869"/>
    <mergeCell ref="C873:G873"/>
    <mergeCell ref="C874:G874"/>
    <mergeCell ref="C875:G875"/>
    <mergeCell ref="C876:G876"/>
    <mergeCell ref="C862:G862"/>
    <mergeCell ref="C863:G863"/>
    <mergeCell ref="C864:G864"/>
    <mergeCell ref="C865:G865"/>
    <mergeCell ref="C866:G866"/>
    <mergeCell ref="C867:G867"/>
    <mergeCell ref="C856:G856"/>
    <mergeCell ref="C857:G857"/>
    <mergeCell ref="C858:G858"/>
    <mergeCell ref="C859:G859"/>
    <mergeCell ref="C860:G860"/>
    <mergeCell ref="C861:G861"/>
    <mergeCell ref="C850:G850"/>
    <mergeCell ref="C851:G851"/>
    <mergeCell ref="C852:G852"/>
    <mergeCell ref="C853:G853"/>
    <mergeCell ref="C854:G854"/>
    <mergeCell ref="C855:G855"/>
    <mergeCell ref="C841:G841"/>
    <mergeCell ref="C842:G842"/>
    <mergeCell ref="C843:G843"/>
    <mergeCell ref="C844:G844"/>
    <mergeCell ref="C848:G848"/>
    <mergeCell ref="C849:G849"/>
    <mergeCell ref="C829:G829"/>
    <mergeCell ref="C830:G830"/>
    <mergeCell ref="C834:G834"/>
    <mergeCell ref="C835:G835"/>
    <mergeCell ref="C836:G836"/>
    <mergeCell ref="C837:G837"/>
    <mergeCell ref="C784:G784"/>
    <mergeCell ref="C785:G785"/>
    <mergeCell ref="C795:G795"/>
    <mergeCell ref="C796:G796"/>
    <mergeCell ref="C802:G802"/>
    <mergeCell ref="C828:G828"/>
    <mergeCell ref="C741:G741"/>
    <mergeCell ref="C742:G742"/>
    <mergeCell ref="C780:G780"/>
    <mergeCell ref="C781:G781"/>
    <mergeCell ref="C782:G782"/>
    <mergeCell ref="C783:G783"/>
    <mergeCell ref="C719:G719"/>
    <mergeCell ref="C724:G724"/>
    <mergeCell ref="C728:G728"/>
    <mergeCell ref="C732:G732"/>
    <mergeCell ref="C739:G739"/>
    <mergeCell ref="C740:G740"/>
    <mergeCell ref="C687:G687"/>
    <mergeCell ref="C688:G688"/>
    <mergeCell ref="C689:G689"/>
    <mergeCell ref="C690:G690"/>
    <mergeCell ref="C691:G691"/>
    <mergeCell ref="C692:G692"/>
    <mergeCell ref="C681:G681"/>
    <mergeCell ref="C682:G682"/>
    <mergeCell ref="C683:G683"/>
    <mergeCell ref="C684:G684"/>
    <mergeCell ref="C685:G685"/>
    <mergeCell ref="C686:G686"/>
    <mergeCell ref="C675:G675"/>
    <mergeCell ref="C676:G676"/>
    <mergeCell ref="C677:G677"/>
    <mergeCell ref="C678:G678"/>
    <mergeCell ref="C679:G679"/>
    <mergeCell ref="C680:G680"/>
    <mergeCell ref="C666:G666"/>
    <mergeCell ref="C667:G667"/>
    <mergeCell ref="C668:G668"/>
    <mergeCell ref="C672:G672"/>
    <mergeCell ref="C673:G673"/>
    <mergeCell ref="C674:G674"/>
    <mergeCell ref="C660:G660"/>
    <mergeCell ref="C661:G661"/>
    <mergeCell ref="C662:G662"/>
    <mergeCell ref="C663:G663"/>
    <mergeCell ref="C664:G664"/>
    <mergeCell ref="C665:G665"/>
    <mergeCell ref="C654:G654"/>
    <mergeCell ref="C655:G655"/>
    <mergeCell ref="C656:G656"/>
    <mergeCell ref="C657:G657"/>
    <mergeCell ref="C658:G658"/>
    <mergeCell ref="C659:G659"/>
    <mergeCell ref="C648:G648"/>
    <mergeCell ref="C649:G649"/>
    <mergeCell ref="C650:G650"/>
    <mergeCell ref="C651:G651"/>
    <mergeCell ref="C652:G652"/>
    <mergeCell ref="C653:G653"/>
    <mergeCell ref="C636:G636"/>
    <mergeCell ref="C637:G637"/>
    <mergeCell ref="C638:G638"/>
    <mergeCell ref="C639:G639"/>
    <mergeCell ref="C640:G640"/>
    <mergeCell ref="C647:G647"/>
    <mergeCell ref="C630:G630"/>
    <mergeCell ref="C631:G631"/>
    <mergeCell ref="C632:G632"/>
    <mergeCell ref="C633:G633"/>
    <mergeCell ref="C634:G634"/>
    <mergeCell ref="C635:G635"/>
    <mergeCell ref="C624:G624"/>
    <mergeCell ref="C625:G625"/>
    <mergeCell ref="C626:G626"/>
    <mergeCell ref="C627:G627"/>
    <mergeCell ref="C628:G628"/>
    <mergeCell ref="C629:G629"/>
    <mergeCell ref="C618:G618"/>
    <mergeCell ref="C619:G619"/>
    <mergeCell ref="C620:G620"/>
    <mergeCell ref="C621:G621"/>
    <mergeCell ref="C622:G622"/>
    <mergeCell ref="C623:G623"/>
    <mergeCell ref="C607:G607"/>
    <mergeCell ref="C608:G608"/>
    <mergeCell ref="C609:G609"/>
    <mergeCell ref="C610:G610"/>
    <mergeCell ref="C611:G611"/>
    <mergeCell ref="C612:G612"/>
    <mergeCell ref="C601:G601"/>
    <mergeCell ref="C602:G602"/>
    <mergeCell ref="C603:G603"/>
    <mergeCell ref="C604:G604"/>
    <mergeCell ref="C605:G605"/>
    <mergeCell ref="C606:G606"/>
    <mergeCell ref="C595:G595"/>
    <mergeCell ref="C596:G596"/>
    <mergeCell ref="C597:G597"/>
    <mergeCell ref="C598:G598"/>
    <mergeCell ref="C599:G599"/>
    <mergeCell ref="C600:G600"/>
    <mergeCell ref="C540:G540"/>
    <mergeCell ref="C567:G567"/>
    <mergeCell ref="C568:G568"/>
    <mergeCell ref="C583:G583"/>
    <mergeCell ref="C593:G593"/>
    <mergeCell ref="C594:G594"/>
    <mergeCell ref="C517:G517"/>
    <mergeCell ref="C521:G521"/>
    <mergeCell ref="C525:G525"/>
    <mergeCell ref="C529:G529"/>
    <mergeCell ref="C533:G533"/>
    <mergeCell ref="C536:G536"/>
    <mergeCell ref="C466:G466"/>
    <mergeCell ref="C486:G486"/>
    <mergeCell ref="C487:G487"/>
    <mergeCell ref="C491:G491"/>
    <mergeCell ref="C492:G492"/>
    <mergeCell ref="C497:G497"/>
    <mergeCell ref="C441:G441"/>
    <mergeCell ref="C446:G446"/>
    <mergeCell ref="C447:G447"/>
    <mergeCell ref="C460:G460"/>
    <mergeCell ref="C461:G461"/>
    <mergeCell ref="C465:G465"/>
    <mergeCell ref="C372:G372"/>
    <mergeCell ref="C375:G375"/>
    <mergeCell ref="C379:G379"/>
    <mergeCell ref="C384:G384"/>
    <mergeCell ref="C393:G393"/>
    <mergeCell ref="C440:G440"/>
    <mergeCell ref="C128:G128"/>
    <mergeCell ref="C170:G170"/>
    <mergeCell ref="C360:G360"/>
    <mergeCell ref="C361:G361"/>
    <mergeCell ref="C366:G366"/>
    <mergeCell ref="C371:G371"/>
    <mergeCell ref="C107:G107"/>
    <mergeCell ref="C108:G108"/>
    <mergeCell ref="C109:G109"/>
    <mergeCell ref="C110:G110"/>
    <mergeCell ref="C111:G111"/>
    <mergeCell ref="C112:G112"/>
    <mergeCell ref="C101:G101"/>
    <mergeCell ref="C102:G102"/>
    <mergeCell ref="C103:G103"/>
    <mergeCell ref="C104:G104"/>
    <mergeCell ref="C105:G105"/>
    <mergeCell ref="C106:G106"/>
    <mergeCell ref="C71:G71"/>
    <mergeCell ref="C82:G82"/>
    <mergeCell ref="C85:G85"/>
    <mergeCell ref="C91:G91"/>
    <mergeCell ref="C99:G99"/>
    <mergeCell ref="C100:G100"/>
    <mergeCell ref="C44:G44"/>
    <mergeCell ref="C47:G47"/>
    <mergeCell ref="C50:G50"/>
    <mergeCell ref="C55:G55"/>
    <mergeCell ref="C66:G66"/>
    <mergeCell ref="C70:G70"/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12E7-D8EA-4397-856A-A3D2A94A4653}">
  <sheetPr>
    <outlinePr summaryBelow="0"/>
  </sheetPr>
  <dimension ref="A1:BH5000"/>
  <sheetViews>
    <sheetView workbookViewId="0">
      <pane ySplit="7" topLeftCell="A8" activePane="bottomLeft" state="frozen"/>
      <selection pane="bottomLeft" activeCell="C19" sqref="C19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5" t="s">
        <v>59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189</v>
      </c>
      <c r="C8" s="191" t="s">
        <v>190</v>
      </c>
      <c r="D8" s="178"/>
      <c r="E8" s="179"/>
      <c r="F8" s="180"/>
      <c r="G8" s="180">
        <f>SUMIF(AG9:AG23,"&lt;&gt;NOR",G9:G23)</f>
        <v>0</v>
      </c>
      <c r="H8" s="180"/>
      <c r="I8" s="180">
        <f>SUM(I9:I23)</f>
        <v>0</v>
      </c>
      <c r="J8" s="180"/>
      <c r="K8" s="180">
        <f>SUM(K9:K23)</f>
        <v>0</v>
      </c>
      <c r="L8" s="180"/>
      <c r="M8" s="180">
        <f>SUM(M9:M23)</f>
        <v>0</v>
      </c>
      <c r="N8" s="179"/>
      <c r="O8" s="179">
        <f>SUM(O9:O23)</f>
        <v>0</v>
      </c>
      <c r="P8" s="179"/>
      <c r="Q8" s="179">
        <f>SUM(Q9:Q23)</f>
        <v>0</v>
      </c>
      <c r="R8" s="180"/>
      <c r="S8" s="180"/>
      <c r="T8" s="181"/>
      <c r="U8" s="175"/>
      <c r="V8" s="175">
        <f>SUM(V9:V23)</f>
        <v>0</v>
      </c>
      <c r="W8" s="175"/>
      <c r="X8" s="175"/>
      <c r="Y8" s="175"/>
      <c r="AG8" t="s">
        <v>315</v>
      </c>
    </row>
    <row r="9" spans="1:60" ht="22.5" outlineLevel="1" x14ac:dyDescent="0.2">
      <c r="A9" s="183">
        <v>1</v>
      </c>
      <c r="B9" s="184" t="s">
        <v>2243</v>
      </c>
      <c r="C9" s="192" t="s">
        <v>2244</v>
      </c>
      <c r="D9" s="185" t="s">
        <v>318</v>
      </c>
      <c r="E9" s="186">
        <v>3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2245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2246</v>
      </c>
      <c r="D10" s="164"/>
      <c r="E10" s="165">
        <v>3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3" t="s">
        <v>2247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2248</v>
      </c>
      <c r="D12" s="164"/>
      <c r="E12" s="165"/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3">
        <v>2</v>
      </c>
      <c r="B13" s="184" t="s">
        <v>2249</v>
      </c>
      <c r="C13" s="192" t="s">
        <v>2250</v>
      </c>
      <c r="D13" s="185" t="s">
        <v>318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403</v>
      </c>
      <c r="T13" s="189" t="s">
        <v>404</v>
      </c>
      <c r="U13" s="162">
        <v>0</v>
      </c>
      <c r="V13" s="162">
        <f>ROUND(E13*U13,2)</f>
        <v>0</v>
      </c>
      <c r="W13" s="162"/>
      <c r="X13" s="162" t="s">
        <v>321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2245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2251</v>
      </c>
      <c r="D14" s="164"/>
      <c r="E14" s="165">
        <v>1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2247</v>
      </c>
      <c r="D15" s="164"/>
      <c r="E15" s="165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3" t="s">
        <v>2248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3</v>
      </c>
      <c r="B17" s="184" t="s">
        <v>2252</v>
      </c>
      <c r="C17" s="192" t="s">
        <v>2253</v>
      </c>
      <c r="D17" s="185" t="s">
        <v>318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403</v>
      </c>
      <c r="T17" s="189" t="s">
        <v>404</v>
      </c>
      <c r="U17" s="162">
        <v>0</v>
      </c>
      <c r="V17" s="162">
        <f>ROUND(E17*U17,2)</f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3" t="s">
        <v>3447</v>
      </c>
      <c r="D18" s="164"/>
      <c r="E18" s="165">
        <v>1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2">
        <v>4</v>
      </c>
      <c r="B19" s="203" t="s">
        <v>2254</v>
      </c>
      <c r="C19" s="209" t="s">
        <v>2255</v>
      </c>
      <c r="D19" s="204" t="s">
        <v>318</v>
      </c>
      <c r="E19" s="205">
        <v>1</v>
      </c>
      <c r="F19" s="206"/>
      <c r="G19" s="207">
        <f>ROUND(E19*F19,2)</f>
        <v>0</v>
      </c>
      <c r="H19" s="206"/>
      <c r="I19" s="207">
        <f>ROUND(E19*H19,2)</f>
        <v>0</v>
      </c>
      <c r="J19" s="206"/>
      <c r="K19" s="207">
        <f>ROUND(E19*J19,2)</f>
        <v>0</v>
      </c>
      <c r="L19" s="207">
        <v>21</v>
      </c>
      <c r="M19" s="207">
        <f>G19*(1+L19/100)</f>
        <v>0</v>
      </c>
      <c r="N19" s="205">
        <v>0</v>
      </c>
      <c r="O19" s="205">
        <f>ROUND(E19*N19,2)</f>
        <v>0</v>
      </c>
      <c r="P19" s="205">
        <v>0</v>
      </c>
      <c r="Q19" s="205">
        <f>ROUND(E19*P19,2)</f>
        <v>0</v>
      </c>
      <c r="R19" s="207"/>
      <c r="S19" s="207" t="s">
        <v>403</v>
      </c>
      <c r="T19" s="208" t="s">
        <v>404</v>
      </c>
      <c r="U19" s="162">
        <v>0</v>
      </c>
      <c r="V19" s="162">
        <f>ROUND(E19*U19,2)</f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2">
        <v>5</v>
      </c>
      <c r="B20" s="203" t="s">
        <v>2256</v>
      </c>
      <c r="C20" s="209" t="s">
        <v>2257</v>
      </c>
      <c r="D20" s="204" t="s">
        <v>318</v>
      </c>
      <c r="E20" s="205">
        <v>2</v>
      </c>
      <c r="F20" s="206"/>
      <c r="G20" s="207">
        <f>ROUND(E20*F20,2)</f>
        <v>0</v>
      </c>
      <c r="H20" s="206"/>
      <c r="I20" s="207">
        <f>ROUND(E20*H20,2)</f>
        <v>0</v>
      </c>
      <c r="J20" s="206"/>
      <c r="K20" s="207">
        <f>ROUND(E20*J20,2)</f>
        <v>0</v>
      </c>
      <c r="L20" s="207">
        <v>21</v>
      </c>
      <c r="M20" s="207">
        <f>G20*(1+L20/100)</f>
        <v>0</v>
      </c>
      <c r="N20" s="205">
        <v>0</v>
      </c>
      <c r="O20" s="205">
        <f>ROUND(E20*N20,2)</f>
        <v>0</v>
      </c>
      <c r="P20" s="205">
        <v>0</v>
      </c>
      <c r="Q20" s="205">
        <f>ROUND(E20*P20,2)</f>
        <v>0</v>
      </c>
      <c r="R20" s="207"/>
      <c r="S20" s="207" t="s">
        <v>403</v>
      </c>
      <c r="T20" s="208" t="s">
        <v>404</v>
      </c>
      <c r="U20" s="162">
        <v>0</v>
      </c>
      <c r="V20" s="162">
        <f>ROUND(E20*U20,2)</f>
        <v>0</v>
      </c>
      <c r="W20" s="162"/>
      <c r="X20" s="162" t="s">
        <v>321</v>
      </c>
      <c r="Y20" s="162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2">
        <v>6</v>
      </c>
      <c r="B21" s="203" t="s">
        <v>2258</v>
      </c>
      <c r="C21" s="209" t="s">
        <v>2259</v>
      </c>
      <c r="D21" s="204" t="s">
        <v>2260</v>
      </c>
      <c r="E21" s="205">
        <v>1</v>
      </c>
      <c r="F21" s="206"/>
      <c r="G21" s="207">
        <f>ROUND(E21*F21,2)</f>
        <v>0</v>
      </c>
      <c r="H21" s="206"/>
      <c r="I21" s="207">
        <f>ROUND(E21*H21,2)</f>
        <v>0</v>
      </c>
      <c r="J21" s="206"/>
      <c r="K21" s="207">
        <f>ROUND(E21*J21,2)</f>
        <v>0</v>
      </c>
      <c r="L21" s="207">
        <v>21</v>
      </c>
      <c r="M21" s="207">
        <f>G21*(1+L21/100)</f>
        <v>0</v>
      </c>
      <c r="N21" s="205">
        <v>0</v>
      </c>
      <c r="O21" s="205">
        <f>ROUND(E21*N21,2)</f>
        <v>0</v>
      </c>
      <c r="P21" s="205">
        <v>0</v>
      </c>
      <c r="Q21" s="205">
        <f>ROUND(E21*P21,2)</f>
        <v>0</v>
      </c>
      <c r="R21" s="207"/>
      <c r="S21" s="207" t="s">
        <v>403</v>
      </c>
      <c r="T21" s="208" t="s">
        <v>404</v>
      </c>
      <c r="U21" s="162">
        <v>0</v>
      </c>
      <c r="V21" s="162">
        <f>ROUND(E21*U21,2)</f>
        <v>0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7</v>
      </c>
      <c r="B22" s="184" t="s">
        <v>2261</v>
      </c>
      <c r="C22" s="192" t="s">
        <v>2262</v>
      </c>
      <c r="D22" s="185" t="s">
        <v>2260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>
        <v>8</v>
      </c>
      <c r="B23" s="159" t="s">
        <v>2263</v>
      </c>
      <c r="C23" s="214" t="s">
        <v>2264</v>
      </c>
      <c r="D23" s="160" t="s">
        <v>0</v>
      </c>
      <c r="E23" s="213"/>
      <c r="F23" s="163"/>
      <c r="G23" s="162">
        <f>ROUND(E23*F23,2)</f>
        <v>0</v>
      </c>
      <c r="H23" s="163"/>
      <c r="I23" s="162">
        <f>ROUND(E23*H23,2)</f>
        <v>0</v>
      </c>
      <c r="J23" s="163"/>
      <c r="K23" s="162">
        <f>ROUND(E23*J23,2)</f>
        <v>0</v>
      </c>
      <c r="L23" s="162">
        <v>21</v>
      </c>
      <c r="M23" s="162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2" t="s">
        <v>2265</v>
      </c>
      <c r="S23" s="162" t="s">
        <v>320</v>
      </c>
      <c r="T23" s="162" t="s">
        <v>320</v>
      </c>
      <c r="U23" s="162">
        <v>0</v>
      </c>
      <c r="V23" s="162">
        <f>ROUND(E23*U23,2)</f>
        <v>0</v>
      </c>
      <c r="W23" s="162"/>
      <c r="X23" s="162" t="s">
        <v>390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391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200"/>
      <c r="D25" s="156"/>
      <c r="E25" s="157"/>
      <c r="F25" s="157"/>
      <c r="G25" s="182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880</v>
      </c>
    </row>
    <row r="26" spans="1:60" x14ac:dyDescent="0.2">
      <c r="C26" s="201"/>
      <c r="D26" s="10"/>
      <c r="AG26" t="s">
        <v>881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F+yEFAfr2Fg0xZf97Ae7ZDiROlxdTWvjtD11IrfAEKyhz0PinkOrTRUuVQwpBuJWvQo7GAc2X+lyPYYmKsL0A==" saltValue="js5rRhmqq4KxtTy6N8Skj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05E1-855C-437F-8441-C0B092A7056E}">
  <sheetPr>
    <outlinePr summaryBelow="0"/>
  </sheetPr>
  <dimension ref="A1:BH5000"/>
  <sheetViews>
    <sheetView workbookViewId="0">
      <pane ySplit="7" topLeftCell="A16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5" t="s">
        <v>61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SUMIF(AG9:AG63,"&lt;&gt;NOR",G9:G63)</f>
        <v>0</v>
      </c>
      <c r="H8" s="180"/>
      <c r="I8" s="180">
        <f>SUM(I9:I63)</f>
        <v>0</v>
      </c>
      <c r="J8" s="180"/>
      <c r="K8" s="180">
        <f>SUM(K9:K63)</f>
        <v>0</v>
      </c>
      <c r="L8" s="180"/>
      <c r="M8" s="180">
        <f>SUM(M9:M63)</f>
        <v>0</v>
      </c>
      <c r="N8" s="179"/>
      <c r="O8" s="179">
        <f>SUM(O9:O63)</f>
        <v>198</v>
      </c>
      <c r="P8" s="179"/>
      <c r="Q8" s="179">
        <f>SUM(Q9:Q63)</f>
        <v>0</v>
      </c>
      <c r="R8" s="180"/>
      <c r="S8" s="180"/>
      <c r="T8" s="181"/>
      <c r="U8" s="175"/>
      <c r="V8" s="175">
        <f>SUM(V9:V63)</f>
        <v>355.34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2266</v>
      </c>
      <c r="C9" s="192" t="s">
        <v>2267</v>
      </c>
      <c r="D9" s="185" t="s">
        <v>373</v>
      </c>
      <c r="E9" s="186">
        <v>153.00441000000001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 t="s">
        <v>959</v>
      </c>
      <c r="S9" s="188" t="s">
        <v>320</v>
      </c>
      <c r="T9" s="189" t="s">
        <v>320</v>
      </c>
      <c r="U9" s="162">
        <v>0.22</v>
      </c>
      <c r="V9" s="162">
        <f>ROUND(E9*U9,2)</f>
        <v>33.659999999999997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2245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78" t="s">
        <v>2268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2269</v>
      </c>
      <c r="D11" s="164"/>
      <c r="E11" s="165">
        <v>28.22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2270</v>
      </c>
      <c r="D12" s="164"/>
      <c r="E12" s="165">
        <v>6.98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2271</v>
      </c>
      <c r="D13" s="164"/>
      <c r="E13" s="165">
        <v>16.86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2272</v>
      </c>
      <c r="D14" s="164"/>
      <c r="E14" s="165">
        <v>1.26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2273</v>
      </c>
      <c r="D15" s="164"/>
      <c r="E15" s="165">
        <v>26.4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3" t="s">
        <v>2274</v>
      </c>
      <c r="D16" s="164"/>
      <c r="E16" s="165">
        <v>9.6999999999999993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2275</v>
      </c>
      <c r="D17" s="164"/>
      <c r="E17" s="165">
        <v>4.4800000000000004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3" t="s">
        <v>2276</v>
      </c>
      <c r="D18" s="164"/>
      <c r="E18" s="165">
        <v>8.8800000000000008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3" t="s">
        <v>2277</v>
      </c>
      <c r="D19" s="164"/>
      <c r="E19" s="165">
        <v>19.079999999999998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3" t="s">
        <v>2278</v>
      </c>
      <c r="D20" s="164"/>
      <c r="E20" s="165">
        <v>3.43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2279</v>
      </c>
      <c r="D21" s="164"/>
      <c r="E21" s="165">
        <v>27.7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2</v>
      </c>
      <c r="B22" s="184" t="s">
        <v>2280</v>
      </c>
      <c r="C22" s="192" t="s">
        <v>2281</v>
      </c>
      <c r="D22" s="185" t="s">
        <v>373</v>
      </c>
      <c r="E22" s="186">
        <v>153.00441000000001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 t="s">
        <v>959</v>
      </c>
      <c r="S22" s="188" t="s">
        <v>320</v>
      </c>
      <c r="T22" s="189" t="s">
        <v>320</v>
      </c>
      <c r="U22" s="162">
        <v>0.38979999999999998</v>
      </c>
      <c r="V22" s="162">
        <f>ROUND(E22*U22,2)</f>
        <v>59.64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78" t="s">
        <v>2268</v>
      </c>
      <c r="D23" s="279"/>
      <c r="E23" s="279"/>
      <c r="F23" s="279"/>
      <c r="G23" s="279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90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3" t="s">
        <v>2282</v>
      </c>
      <c r="D24" s="164"/>
      <c r="E24" s="165">
        <v>153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3">
        <v>3</v>
      </c>
      <c r="B25" s="184" t="s">
        <v>1043</v>
      </c>
      <c r="C25" s="192" t="s">
        <v>1044</v>
      </c>
      <c r="D25" s="185" t="s">
        <v>373</v>
      </c>
      <c r="E25" s="186">
        <v>153.00441000000001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 t="s">
        <v>959</v>
      </c>
      <c r="S25" s="188" t="s">
        <v>320</v>
      </c>
      <c r="T25" s="189" t="s">
        <v>320</v>
      </c>
      <c r="U25" s="162">
        <v>0.34499999999999997</v>
      </c>
      <c r="V25" s="162">
        <f>ROUND(E25*U25,2)</f>
        <v>52.79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78" t="s">
        <v>1045</v>
      </c>
      <c r="D26" s="279"/>
      <c r="E26" s="279"/>
      <c r="F26" s="279"/>
      <c r="G26" s="279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90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3">
        <v>4</v>
      </c>
      <c r="B27" s="184" t="s">
        <v>2283</v>
      </c>
      <c r="C27" s="192" t="s">
        <v>2284</v>
      </c>
      <c r="D27" s="185" t="s">
        <v>333</v>
      </c>
      <c r="E27" s="186">
        <v>136.03800000000001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403</v>
      </c>
      <c r="T27" s="189" t="s">
        <v>404</v>
      </c>
      <c r="U27" s="162">
        <v>0</v>
      </c>
      <c r="V27" s="162">
        <f>ROUND(E27*U27,2)</f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2285</v>
      </c>
      <c r="D28" s="164"/>
      <c r="E28" s="165">
        <v>26.01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3" t="s">
        <v>2286</v>
      </c>
      <c r="D29" s="164"/>
      <c r="E29" s="165">
        <v>6.81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2287</v>
      </c>
      <c r="D30" s="164"/>
      <c r="E30" s="165">
        <v>15.54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3" t="s">
        <v>2288</v>
      </c>
      <c r="D31" s="164"/>
      <c r="E31" s="165">
        <v>1.02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3" t="s">
        <v>2289</v>
      </c>
      <c r="D32" s="164"/>
      <c r="E32" s="165">
        <v>25.26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2290</v>
      </c>
      <c r="D33" s="164"/>
      <c r="E33" s="165">
        <v>7.05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3" t="s">
        <v>2291</v>
      </c>
      <c r="D34" s="164"/>
      <c r="E34" s="165">
        <v>3.3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3" t="s">
        <v>2292</v>
      </c>
      <c r="D35" s="164"/>
      <c r="E35" s="165">
        <v>6.57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2293</v>
      </c>
      <c r="D36" s="164"/>
      <c r="E36" s="165">
        <v>17.04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3" t="s">
        <v>2294</v>
      </c>
      <c r="D37" s="164"/>
      <c r="E37" s="165">
        <v>2.61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2295</v>
      </c>
      <c r="D38" s="164"/>
      <c r="E38" s="165">
        <v>24.83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3">
        <v>5</v>
      </c>
      <c r="B39" s="184" t="s">
        <v>1057</v>
      </c>
      <c r="C39" s="192" t="s">
        <v>1058</v>
      </c>
      <c r="D39" s="185" t="s">
        <v>373</v>
      </c>
      <c r="E39" s="186">
        <v>73.004409999999993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8" t="s">
        <v>959</v>
      </c>
      <c r="S39" s="188" t="s">
        <v>320</v>
      </c>
      <c r="T39" s="189" t="s">
        <v>320</v>
      </c>
      <c r="U39" s="162">
        <v>0.65200000000000002</v>
      </c>
      <c r="V39" s="162">
        <f>ROUND(E39*U39,2)</f>
        <v>47.6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2245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2296</v>
      </c>
      <c r="D40" s="164"/>
      <c r="E40" s="165">
        <v>73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3">
        <v>6</v>
      </c>
      <c r="B41" s="184" t="s">
        <v>1047</v>
      </c>
      <c r="C41" s="192" t="s">
        <v>1048</v>
      </c>
      <c r="D41" s="185" t="s">
        <v>373</v>
      </c>
      <c r="E41" s="186">
        <v>73.004409999999993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8" t="s">
        <v>959</v>
      </c>
      <c r="S41" s="188" t="s">
        <v>320</v>
      </c>
      <c r="T41" s="189" t="s">
        <v>320</v>
      </c>
      <c r="U41" s="162">
        <v>1.0999999999999999E-2</v>
      </c>
      <c r="V41" s="162">
        <f>ROUND(E41*U41,2)</f>
        <v>0.8</v>
      </c>
      <c r="W41" s="162"/>
      <c r="X41" s="162" t="s">
        <v>321</v>
      </c>
      <c r="Y41" s="162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2245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78" t="s">
        <v>1049</v>
      </c>
      <c r="D42" s="279"/>
      <c r="E42" s="279"/>
      <c r="F42" s="279"/>
      <c r="G42" s="279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2296</v>
      </c>
      <c r="D43" s="164"/>
      <c r="E43" s="165">
        <v>73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3">
        <v>7</v>
      </c>
      <c r="B44" s="184" t="s">
        <v>1053</v>
      </c>
      <c r="C44" s="192" t="s">
        <v>1054</v>
      </c>
      <c r="D44" s="185" t="s">
        <v>373</v>
      </c>
      <c r="E44" s="186">
        <v>730.04399999999998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8" t="s">
        <v>959</v>
      </c>
      <c r="S44" s="188" t="s">
        <v>320</v>
      </c>
      <c r="T44" s="189" t="s">
        <v>320</v>
      </c>
      <c r="U44" s="162">
        <v>0</v>
      </c>
      <c r="V44" s="162">
        <f>ROUND(E44*U44,2)</f>
        <v>0</v>
      </c>
      <c r="W44" s="162"/>
      <c r="X44" s="162" t="s">
        <v>321</v>
      </c>
      <c r="Y44" s="162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2245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78" t="s">
        <v>1049</v>
      </c>
      <c r="D45" s="279"/>
      <c r="E45" s="279"/>
      <c r="F45" s="279"/>
      <c r="G45" s="279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3" t="s">
        <v>2297</v>
      </c>
      <c r="D46" s="164"/>
      <c r="E46" s="165">
        <v>730.04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2">
        <v>8</v>
      </c>
      <c r="B47" s="203" t="s">
        <v>2298</v>
      </c>
      <c r="C47" s="209" t="s">
        <v>2299</v>
      </c>
      <c r="D47" s="204" t="s">
        <v>373</v>
      </c>
      <c r="E47" s="205">
        <v>73.004400000000004</v>
      </c>
      <c r="F47" s="206"/>
      <c r="G47" s="207">
        <f>ROUND(E47*F47,2)</f>
        <v>0</v>
      </c>
      <c r="H47" s="206"/>
      <c r="I47" s="207">
        <f>ROUND(E47*H47,2)</f>
        <v>0</v>
      </c>
      <c r="J47" s="206"/>
      <c r="K47" s="207">
        <f>ROUND(E47*J47,2)</f>
        <v>0</v>
      </c>
      <c r="L47" s="207">
        <v>21</v>
      </c>
      <c r="M47" s="207">
        <f>G47*(1+L47/100)</f>
        <v>0</v>
      </c>
      <c r="N47" s="205">
        <v>0</v>
      </c>
      <c r="O47" s="205">
        <f>ROUND(E47*N47,2)</f>
        <v>0</v>
      </c>
      <c r="P47" s="205">
        <v>0</v>
      </c>
      <c r="Q47" s="205">
        <f>ROUND(E47*P47,2)</f>
        <v>0</v>
      </c>
      <c r="R47" s="207" t="s">
        <v>959</v>
      </c>
      <c r="S47" s="207" t="s">
        <v>320</v>
      </c>
      <c r="T47" s="208" t="s">
        <v>320</v>
      </c>
      <c r="U47" s="162">
        <v>3.1E-2</v>
      </c>
      <c r="V47" s="162">
        <f>ROUND(E47*U47,2)</f>
        <v>2.2599999999999998</v>
      </c>
      <c r="W47" s="162"/>
      <c r="X47" s="162" t="s">
        <v>321</v>
      </c>
      <c r="Y47" s="162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2245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3">
        <v>9</v>
      </c>
      <c r="B48" s="184" t="s">
        <v>1070</v>
      </c>
      <c r="C48" s="192" t="s">
        <v>1071</v>
      </c>
      <c r="D48" s="185" t="s">
        <v>373</v>
      </c>
      <c r="E48" s="186">
        <v>73.004400000000004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8" t="s">
        <v>959</v>
      </c>
      <c r="S48" s="188" t="s">
        <v>320</v>
      </c>
      <c r="T48" s="189" t="s">
        <v>320</v>
      </c>
      <c r="U48" s="162">
        <v>0.20200000000000001</v>
      </c>
      <c r="V48" s="162">
        <f>ROUND(E48*U48,2)</f>
        <v>14.75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2245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78" t="s">
        <v>1072</v>
      </c>
      <c r="D49" s="279"/>
      <c r="E49" s="279"/>
      <c r="F49" s="279"/>
      <c r="G49" s="279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3" t="s">
        <v>2300</v>
      </c>
      <c r="D50" s="164"/>
      <c r="E50" s="165">
        <v>73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2">
        <v>10</v>
      </c>
      <c r="B51" s="203" t="s">
        <v>1088</v>
      </c>
      <c r="C51" s="209" t="s">
        <v>1089</v>
      </c>
      <c r="D51" s="204" t="s">
        <v>373</v>
      </c>
      <c r="E51" s="205">
        <v>73.004400000000004</v>
      </c>
      <c r="F51" s="206"/>
      <c r="G51" s="207">
        <f>ROUND(E51*F51,2)</f>
        <v>0</v>
      </c>
      <c r="H51" s="206"/>
      <c r="I51" s="207">
        <f>ROUND(E51*H51,2)</f>
        <v>0</v>
      </c>
      <c r="J51" s="206"/>
      <c r="K51" s="207">
        <f>ROUND(E51*J51,2)</f>
        <v>0</v>
      </c>
      <c r="L51" s="207">
        <v>21</v>
      </c>
      <c r="M51" s="207">
        <f>G51*(1+L51/100)</f>
        <v>0</v>
      </c>
      <c r="N51" s="205">
        <v>0</v>
      </c>
      <c r="O51" s="205">
        <f>ROUND(E51*N51,2)</f>
        <v>0</v>
      </c>
      <c r="P51" s="205">
        <v>0</v>
      </c>
      <c r="Q51" s="205">
        <f>ROUND(E51*P51,2)</f>
        <v>0</v>
      </c>
      <c r="R51" s="207" t="s">
        <v>959</v>
      </c>
      <c r="S51" s="207" t="s">
        <v>320</v>
      </c>
      <c r="T51" s="208" t="s">
        <v>320</v>
      </c>
      <c r="U51" s="162">
        <v>0</v>
      </c>
      <c r="V51" s="162">
        <f>ROUND(E51*U51,2)</f>
        <v>0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3">
        <v>11</v>
      </c>
      <c r="B52" s="184" t="s">
        <v>1070</v>
      </c>
      <c r="C52" s="192" t="s">
        <v>1071</v>
      </c>
      <c r="D52" s="185" t="s">
        <v>373</v>
      </c>
      <c r="E52" s="186">
        <v>80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21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 t="s">
        <v>959</v>
      </c>
      <c r="S52" s="188" t="s">
        <v>320</v>
      </c>
      <c r="T52" s="189" t="s">
        <v>320</v>
      </c>
      <c r="U52" s="162">
        <v>0.20200000000000001</v>
      </c>
      <c r="V52" s="162">
        <f>ROUND(E52*U52,2)</f>
        <v>16.16</v>
      </c>
      <c r="W52" s="162"/>
      <c r="X52" s="162" t="s">
        <v>321</v>
      </c>
      <c r="Y52" s="162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2245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78" t="s">
        <v>1072</v>
      </c>
      <c r="D53" s="279"/>
      <c r="E53" s="279"/>
      <c r="F53" s="279"/>
      <c r="G53" s="279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3" t="s">
        <v>2301</v>
      </c>
      <c r="D54" s="164"/>
      <c r="E54" s="165">
        <v>80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3">
        <v>12</v>
      </c>
      <c r="B55" s="184" t="s">
        <v>2302</v>
      </c>
      <c r="C55" s="192" t="s">
        <v>2303</v>
      </c>
      <c r="D55" s="185" t="s">
        <v>389</v>
      </c>
      <c r="E55" s="186">
        <v>132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6">
        <v>1</v>
      </c>
      <c r="O55" s="186">
        <f>ROUND(E55*N55,2)</f>
        <v>132</v>
      </c>
      <c r="P55" s="186">
        <v>0</v>
      </c>
      <c r="Q55" s="186">
        <f>ROUND(E55*P55,2)</f>
        <v>0</v>
      </c>
      <c r="R55" s="188"/>
      <c r="S55" s="188" t="s">
        <v>403</v>
      </c>
      <c r="T55" s="189" t="s">
        <v>404</v>
      </c>
      <c r="U55" s="162">
        <v>0</v>
      </c>
      <c r="V55" s="162">
        <f>ROUND(E55*U55,2)</f>
        <v>0</v>
      </c>
      <c r="W55" s="162"/>
      <c r="X55" s="162" t="s">
        <v>367</v>
      </c>
      <c r="Y55" s="162" t="s">
        <v>322</v>
      </c>
      <c r="Z55" s="151"/>
      <c r="AA55" s="151"/>
      <c r="AB55" s="151"/>
      <c r="AC55" s="151"/>
      <c r="AD55" s="151"/>
      <c r="AE55" s="151"/>
      <c r="AF55" s="151"/>
      <c r="AG55" s="151" t="s">
        <v>2304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3" t="s">
        <v>2305</v>
      </c>
      <c r="D56" s="164"/>
      <c r="E56" s="165">
        <v>132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3">
        <v>13</v>
      </c>
      <c r="B57" s="184" t="s">
        <v>2306</v>
      </c>
      <c r="C57" s="192" t="s">
        <v>2307</v>
      </c>
      <c r="D57" s="185" t="s">
        <v>373</v>
      </c>
      <c r="E57" s="186">
        <v>40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8" t="s">
        <v>959</v>
      </c>
      <c r="S57" s="188" t="s">
        <v>320</v>
      </c>
      <c r="T57" s="189" t="s">
        <v>320</v>
      </c>
      <c r="U57" s="162">
        <v>2.1949999999999998</v>
      </c>
      <c r="V57" s="162">
        <f>ROUND(E57*U57,2)</f>
        <v>87.8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2245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78" t="s">
        <v>2308</v>
      </c>
      <c r="D58" s="279"/>
      <c r="E58" s="279"/>
      <c r="F58" s="279"/>
      <c r="G58" s="279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90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3" t="s">
        <v>2309</v>
      </c>
      <c r="D59" s="164"/>
      <c r="E59" s="165">
        <v>40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3">
        <v>14</v>
      </c>
      <c r="B60" s="184" t="s">
        <v>2310</v>
      </c>
      <c r="C60" s="192" t="s">
        <v>2311</v>
      </c>
      <c r="D60" s="185" t="s">
        <v>373</v>
      </c>
      <c r="E60" s="186">
        <v>40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 t="s">
        <v>959</v>
      </c>
      <c r="S60" s="188" t="s">
        <v>320</v>
      </c>
      <c r="T60" s="189" t="s">
        <v>320</v>
      </c>
      <c r="U60" s="162">
        <v>0.997</v>
      </c>
      <c r="V60" s="162">
        <f>ROUND(E60*U60,2)</f>
        <v>39.880000000000003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2245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78" t="s">
        <v>2308</v>
      </c>
      <c r="D61" s="279"/>
      <c r="E61" s="279"/>
      <c r="F61" s="279"/>
      <c r="G61" s="279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90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3">
        <v>15</v>
      </c>
      <c r="B62" s="184" t="s">
        <v>2312</v>
      </c>
      <c r="C62" s="192" t="s">
        <v>2313</v>
      </c>
      <c r="D62" s="185" t="s">
        <v>389</v>
      </c>
      <c r="E62" s="186">
        <v>66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1</v>
      </c>
      <c r="O62" s="186">
        <f>ROUND(E62*N62,2)</f>
        <v>66</v>
      </c>
      <c r="P62" s="186">
        <v>0</v>
      </c>
      <c r="Q62" s="186">
        <f>ROUND(E62*P62,2)</f>
        <v>0</v>
      </c>
      <c r="R62" s="188" t="s">
        <v>366</v>
      </c>
      <c r="S62" s="188" t="s">
        <v>413</v>
      </c>
      <c r="T62" s="189" t="s">
        <v>413</v>
      </c>
      <c r="U62" s="162">
        <v>0</v>
      </c>
      <c r="V62" s="162">
        <f>ROUND(E62*U62,2)</f>
        <v>0</v>
      </c>
      <c r="W62" s="162"/>
      <c r="X62" s="162" t="s">
        <v>367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2304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3" t="s">
        <v>2314</v>
      </c>
      <c r="D63" s="164"/>
      <c r="E63" s="165">
        <v>66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6" t="s">
        <v>314</v>
      </c>
      <c r="B64" s="177" t="s">
        <v>134</v>
      </c>
      <c r="C64" s="191" t="s">
        <v>135</v>
      </c>
      <c r="D64" s="178"/>
      <c r="E64" s="179"/>
      <c r="F64" s="180"/>
      <c r="G64" s="180">
        <f>SUMIF(AG65:AG66,"&lt;&gt;NOR",G65:G66)</f>
        <v>0</v>
      </c>
      <c r="H64" s="180"/>
      <c r="I64" s="180">
        <f>SUM(I65:I66)</f>
        <v>0</v>
      </c>
      <c r="J64" s="180"/>
      <c r="K64" s="180">
        <f>SUM(K65:K66)</f>
        <v>0</v>
      </c>
      <c r="L64" s="180"/>
      <c r="M64" s="180">
        <f>SUM(M65:M66)</f>
        <v>0</v>
      </c>
      <c r="N64" s="179"/>
      <c r="O64" s="179">
        <f>SUM(O65:O66)</f>
        <v>13.1</v>
      </c>
      <c r="P64" s="179"/>
      <c r="Q64" s="179">
        <f>SUM(Q65:Q66)</f>
        <v>0</v>
      </c>
      <c r="R64" s="180"/>
      <c r="S64" s="180"/>
      <c r="T64" s="181"/>
      <c r="U64" s="175"/>
      <c r="V64" s="175">
        <f>SUM(V65:V66)</f>
        <v>23.55</v>
      </c>
      <c r="W64" s="175"/>
      <c r="X64" s="175"/>
      <c r="Y64" s="175"/>
      <c r="AG64" t="s">
        <v>315</v>
      </c>
    </row>
    <row r="65" spans="1:60" ht="22.5" outlineLevel="1" x14ac:dyDescent="0.2">
      <c r="A65" s="183">
        <v>16</v>
      </c>
      <c r="B65" s="184" t="s">
        <v>2315</v>
      </c>
      <c r="C65" s="192" t="s">
        <v>2316</v>
      </c>
      <c r="D65" s="185" t="s">
        <v>708</v>
      </c>
      <c r="E65" s="186">
        <v>30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0.43683</v>
      </c>
      <c r="O65" s="186">
        <f>ROUND(E65*N65,2)</f>
        <v>13.1</v>
      </c>
      <c r="P65" s="186">
        <v>0</v>
      </c>
      <c r="Q65" s="186">
        <f>ROUND(E65*P65,2)</f>
        <v>0</v>
      </c>
      <c r="R65" s="188" t="s">
        <v>1093</v>
      </c>
      <c r="S65" s="188" t="s">
        <v>320</v>
      </c>
      <c r="T65" s="189" t="s">
        <v>320</v>
      </c>
      <c r="U65" s="162">
        <v>0.78512999999999999</v>
      </c>
      <c r="V65" s="162">
        <f>ROUND(E65*U65,2)</f>
        <v>23.55</v>
      </c>
      <c r="W65" s="162"/>
      <c r="X65" s="162" t="s">
        <v>1094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2317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78" t="s">
        <v>2318</v>
      </c>
      <c r="D66" s="279"/>
      <c r="E66" s="279"/>
      <c r="F66" s="279"/>
      <c r="G66" s="279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90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6" t="s">
        <v>314</v>
      </c>
      <c r="B67" s="177" t="s">
        <v>136</v>
      </c>
      <c r="C67" s="191" t="s">
        <v>137</v>
      </c>
      <c r="D67" s="178"/>
      <c r="E67" s="179"/>
      <c r="F67" s="180"/>
      <c r="G67" s="180">
        <f>SUMIF(AG68:AG75,"&lt;&gt;NOR",G68:G75)</f>
        <v>0</v>
      </c>
      <c r="H67" s="180"/>
      <c r="I67" s="180">
        <f>SUM(I68:I75)</f>
        <v>0</v>
      </c>
      <c r="J67" s="180"/>
      <c r="K67" s="180">
        <f>SUM(K68:K75)</f>
        <v>0</v>
      </c>
      <c r="L67" s="180"/>
      <c r="M67" s="180">
        <f>SUM(M68:M75)</f>
        <v>0</v>
      </c>
      <c r="N67" s="179"/>
      <c r="O67" s="179">
        <f>SUM(O68:O75)</f>
        <v>17.450000000000003</v>
      </c>
      <c r="P67" s="179"/>
      <c r="Q67" s="179">
        <f>SUM(Q68:Q75)</f>
        <v>0</v>
      </c>
      <c r="R67" s="180"/>
      <c r="S67" s="180"/>
      <c r="T67" s="181"/>
      <c r="U67" s="175"/>
      <c r="V67" s="175">
        <f>SUM(V68:V75)</f>
        <v>4.92</v>
      </c>
      <c r="W67" s="175"/>
      <c r="X67" s="175"/>
      <c r="Y67" s="175"/>
      <c r="AG67" t="s">
        <v>315</v>
      </c>
    </row>
    <row r="68" spans="1:60" outlineLevel="1" x14ac:dyDescent="0.2">
      <c r="A68" s="183">
        <v>17</v>
      </c>
      <c r="B68" s="184" t="s">
        <v>2319</v>
      </c>
      <c r="C68" s="192" t="s">
        <v>2320</v>
      </c>
      <c r="D68" s="185" t="s">
        <v>373</v>
      </c>
      <c r="E68" s="186">
        <v>6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2.5249999999999999</v>
      </c>
      <c r="O68" s="186">
        <f>ROUND(E68*N68,2)</f>
        <v>15.15</v>
      </c>
      <c r="P68" s="186">
        <v>0</v>
      </c>
      <c r="Q68" s="186">
        <f>ROUND(E68*P68,2)</f>
        <v>0</v>
      </c>
      <c r="R68" s="188"/>
      <c r="S68" s="188" t="s">
        <v>403</v>
      </c>
      <c r="T68" s="189" t="s">
        <v>404</v>
      </c>
      <c r="U68" s="162">
        <v>0.47699999999999998</v>
      </c>
      <c r="V68" s="162">
        <f>ROUND(E68*U68,2)</f>
        <v>2.86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2321</v>
      </c>
      <c r="D69" s="164"/>
      <c r="E69" s="165">
        <v>6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3">
        <v>18</v>
      </c>
      <c r="B70" s="184" t="s">
        <v>2322</v>
      </c>
      <c r="C70" s="192" t="s">
        <v>2323</v>
      </c>
      <c r="D70" s="185" t="s">
        <v>373</v>
      </c>
      <c r="E70" s="186">
        <v>0.9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2.5249999999999999</v>
      </c>
      <c r="O70" s="186">
        <f>ROUND(E70*N70,2)</f>
        <v>2.27</v>
      </c>
      <c r="P70" s="186">
        <v>0</v>
      </c>
      <c r="Q70" s="186">
        <f>ROUND(E70*P70,2)</f>
        <v>0</v>
      </c>
      <c r="R70" s="188" t="s">
        <v>319</v>
      </c>
      <c r="S70" s="188" t="s">
        <v>320</v>
      </c>
      <c r="T70" s="189" t="s">
        <v>320</v>
      </c>
      <c r="U70" s="162">
        <v>0.47699999999999998</v>
      </c>
      <c r="V70" s="162">
        <f>ROUND(E70*U70,2)</f>
        <v>0.43</v>
      </c>
      <c r="W70" s="162"/>
      <c r="X70" s="162" t="s">
        <v>321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2245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78" t="s">
        <v>2324</v>
      </c>
      <c r="D71" s="279"/>
      <c r="E71" s="279"/>
      <c r="F71" s="279"/>
      <c r="G71" s="279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3">
        <v>19</v>
      </c>
      <c r="B72" s="184" t="s">
        <v>1251</v>
      </c>
      <c r="C72" s="192" t="s">
        <v>1252</v>
      </c>
      <c r="D72" s="185" t="s">
        <v>333</v>
      </c>
      <c r="E72" s="186">
        <v>0.85</v>
      </c>
      <c r="F72" s="187"/>
      <c r="G72" s="188">
        <f>ROUND(E72*F72,2)</f>
        <v>0</v>
      </c>
      <c r="H72" s="187"/>
      <c r="I72" s="188">
        <f>ROUND(E72*H72,2)</f>
        <v>0</v>
      </c>
      <c r="J72" s="187"/>
      <c r="K72" s="188">
        <f>ROUND(E72*J72,2)</f>
        <v>0</v>
      </c>
      <c r="L72" s="188">
        <v>21</v>
      </c>
      <c r="M72" s="188">
        <f>G72*(1+L72/100)</f>
        <v>0</v>
      </c>
      <c r="N72" s="186">
        <v>3.9199999999999999E-2</v>
      </c>
      <c r="O72" s="186">
        <f>ROUND(E72*N72,2)</f>
        <v>0.03</v>
      </c>
      <c r="P72" s="186">
        <v>0</v>
      </c>
      <c r="Q72" s="186">
        <f>ROUND(E72*P72,2)</f>
        <v>0</v>
      </c>
      <c r="R72" s="188" t="s">
        <v>319</v>
      </c>
      <c r="S72" s="188" t="s">
        <v>320</v>
      </c>
      <c r="T72" s="189" t="s">
        <v>320</v>
      </c>
      <c r="U72" s="162">
        <v>1.6</v>
      </c>
      <c r="V72" s="162">
        <f>ROUND(E72*U72,2)</f>
        <v>1.36</v>
      </c>
      <c r="W72" s="162"/>
      <c r="X72" s="162" t="s">
        <v>321</v>
      </c>
      <c r="Y72" s="162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78" t="s">
        <v>1253</v>
      </c>
      <c r="D73" s="279"/>
      <c r="E73" s="279"/>
      <c r="F73" s="279"/>
      <c r="G73" s="279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90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3">
        <v>20</v>
      </c>
      <c r="B74" s="184" t="s">
        <v>1256</v>
      </c>
      <c r="C74" s="192" t="s">
        <v>1257</v>
      </c>
      <c r="D74" s="185" t="s">
        <v>333</v>
      </c>
      <c r="E74" s="186">
        <v>0.85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8" t="s">
        <v>319</v>
      </c>
      <c r="S74" s="188" t="s">
        <v>320</v>
      </c>
      <c r="T74" s="189" t="s">
        <v>320</v>
      </c>
      <c r="U74" s="162">
        <v>0.32</v>
      </c>
      <c r="V74" s="162">
        <f>ROUND(E74*U74,2)</f>
        <v>0.27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78" t="s">
        <v>1253</v>
      </c>
      <c r="D75" s="279"/>
      <c r="E75" s="279"/>
      <c r="F75" s="279"/>
      <c r="G75" s="279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90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6" t="s">
        <v>314</v>
      </c>
      <c r="B76" s="177" t="s">
        <v>159</v>
      </c>
      <c r="C76" s="191" t="s">
        <v>160</v>
      </c>
      <c r="D76" s="178"/>
      <c r="E76" s="179"/>
      <c r="F76" s="180"/>
      <c r="G76" s="180">
        <f>SUMIF(AG77:AG97,"&lt;&gt;NOR",G77:G97)</f>
        <v>0</v>
      </c>
      <c r="H76" s="180"/>
      <c r="I76" s="180">
        <f>SUM(I77:I97)</f>
        <v>0</v>
      </c>
      <c r="J76" s="180"/>
      <c r="K76" s="180">
        <f>SUM(K77:K97)</f>
        <v>0</v>
      </c>
      <c r="L76" s="180"/>
      <c r="M76" s="180">
        <f>SUM(M77:M97)</f>
        <v>0</v>
      </c>
      <c r="N76" s="179"/>
      <c r="O76" s="179">
        <f>SUM(O77:O97)</f>
        <v>0.84</v>
      </c>
      <c r="P76" s="179"/>
      <c r="Q76" s="179">
        <f>SUM(Q77:Q97)</f>
        <v>0</v>
      </c>
      <c r="R76" s="180"/>
      <c r="S76" s="180"/>
      <c r="T76" s="181"/>
      <c r="U76" s="175"/>
      <c r="V76" s="175">
        <f>SUM(V77:V97)</f>
        <v>11.73</v>
      </c>
      <c r="W76" s="175"/>
      <c r="X76" s="175"/>
      <c r="Y76" s="175"/>
      <c r="AG76" t="s">
        <v>315</v>
      </c>
    </row>
    <row r="77" spans="1:60" ht="22.5" outlineLevel="1" x14ac:dyDescent="0.2">
      <c r="A77" s="183">
        <v>21</v>
      </c>
      <c r="B77" s="184" t="s">
        <v>2325</v>
      </c>
      <c r="C77" s="192" t="s">
        <v>2326</v>
      </c>
      <c r="D77" s="185" t="s">
        <v>318</v>
      </c>
      <c r="E77" s="186">
        <v>5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6.9919999999999996E-2</v>
      </c>
      <c r="O77" s="186">
        <f>ROUND(E77*N77,2)</f>
        <v>0.35</v>
      </c>
      <c r="P77" s="186">
        <v>0</v>
      </c>
      <c r="Q77" s="186">
        <f>ROUND(E77*P77,2)</f>
        <v>0</v>
      </c>
      <c r="R77" s="188" t="s">
        <v>1093</v>
      </c>
      <c r="S77" s="188" t="s">
        <v>320</v>
      </c>
      <c r="T77" s="189" t="s">
        <v>320</v>
      </c>
      <c r="U77" s="162">
        <v>1.3428899999999999</v>
      </c>
      <c r="V77" s="162">
        <f>ROUND(E77*U77,2)</f>
        <v>6.71</v>
      </c>
      <c r="W77" s="162"/>
      <c r="X77" s="162" t="s">
        <v>1094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1095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3" t="s">
        <v>2327</v>
      </c>
      <c r="D78" s="164"/>
      <c r="E78" s="165">
        <v>5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2328</v>
      </c>
      <c r="D79" s="164"/>
      <c r="E79" s="165"/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3" t="s">
        <v>2329</v>
      </c>
      <c r="D80" s="164"/>
      <c r="E80" s="165"/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3" t="s">
        <v>2330</v>
      </c>
      <c r="D81" s="164"/>
      <c r="E81" s="165"/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3" t="s">
        <v>2331</v>
      </c>
      <c r="D82" s="164"/>
      <c r="E82" s="165"/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3">
        <v>22</v>
      </c>
      <c r="B83" s="184" t="s">
        <v>2325</v>
      </c>
      <c r="C83" s="192" t="s">
        <v>2326</v>
      </c>
      <c r="D83" s="185" t="s">
        <v>318</v>
      </c>
      <c r="E83" s="186">
        <v>1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6">
        <v>6.9919999999999996E-2</v>
      </c>
      <c r="O83" s="186">
        <f>ROUND(E83*N83,2)</f>
        <v>7.0000000000000007E-2</v>
      </c>
      <c r="P83" s="186">
        <v>0</v>
      </c>
      <c r="Q83" s="186">
        <f>ROUND(E83*P83,2)</f>
        <v>0</v>
      </c>
      <c r="R83" s="188" t="s">
        <v>1093</v>
      </c>
      <c r="S83" s="188" t="s">
        <v>320</v>
      </c>
      <c r="T83" s="189" t="s">
        <v>320</v>
      </c>
      <c r="U83" s="162">
        <v>1.3428899999999999</v>
      </c>
      <c r="V83" s="162">
        <f>ROUND(E83*U83,2)</f>
        <v>1.34</v>
      </c>
      <c r="W83" s="162"/>
      <c r="X83" s="162" t="s">
        <v>1094</v>
      </c>
      <c r="Y83" s="162" t="s">
        <v>322</v>
      </c>
      <c r="Z83" s="151"/>
      <c r="AA83" s="151"/>
      <c r="AB83" s="151"/>
      <c r="AC83" s="151"/>
      <c r="AD83" s="151"/>
      <c r="AE83" s="151"/>
      <c r="AF83" s="151"/>
      <c r="AG83" s="151" t="s">
        <v>1095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3" t="s">
        <v>2332</v>
      </c>
      <c r="D84" s="164"/>
      <c r="E84" s="165">
        <v>1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3" t="s">
        <v>2328</v>
      </c>
      <c r="D85" s="164"/>
      <c r="E85" s="165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3" t="s">
        <v>2329</v>
      </c>
      <c r="D86" s="164"/>
      <c r="E86" s="165"/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3" t="s">
        <v>2330</v>
      </c>
      <c r="D87" s="164"/>
      <c r="E87" s="165"/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3" t="s">
        <v>2331</v>
      </c>
      <c r="D88" s="164"/>
      <c r="E88" s="165"/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2">
        <v>23</v>
      </c>
      <c r="B89" s="203" t="s">
        <v>2333</v>
      </c>
      <c r="C89" s="209" t="s">
        <v>2334</v>
      </c>
      <c r="D89" s="204" t="s">
        <v>318</v>
      </c>
      <c r="E89" s="205">
        <v>1</v>
      </c>
      <c r="F89" s="206"/>
      <c r="G89" s="207">
        <f>ROUND(E89*F89,2)</f>
        <v>0</v>
      </c>
      <c r="H89" s="206"/>
      <c r="I89" s="207">
        <f>ROUND(E89*H89,2)</f>
        <v>0</v>
      </c>
      <c r="J89" s="206"/>
      <c r="K89" s="207">
        <f>ROUND(E89*J89,2)</f>
        <v>0</v>
      </c>
      <c r="L89" s="207">
        <v>21</v>
      </c>
      <c r="M89" s="207">
        <f>G89*(1+L89/100)</f>
        <v>0</v>
      </c>
      <c r="N89" s="205">
        <v>0.16502</v>
      </c>
      <c r="O89" s="205">
        <f>ROUND(E89*N89,2)</f>
        <v>0.17</v>
      </c>
      <c r="P89" s="205">
        <v>0</v>
      </c>
      <c r="Q89" s="205">
        <f>ROUND(E89*P89,2)</f>
        <v>0</v>
      </c>
      <c r="R89" s="207" t="s">
        <v>2335</v>
      </c>
      <c r="S89" s="207" t="s">
        <v>320</v>
      </c>
      <c r="T89" s="208" t="s">
        <v>320</v>
      </c>
      <c r="U89" s="162">
        <v>1.3140000000000001</v>
      </c>
      <c r="V89" s="162">
        <f>ROUND(E89*U89,2)</f>
        <v>1.31</v>
      </c>
      <c r="W89" s="162"/>
      <c r="X89" s="162" t="s">
        <v>321</v>
      </c>
      <c r="Y89" s="162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2245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3">
        <v>24</v>
      </c>
      <c r="B90" s="184" t="s">
        <v>2336</v>
      </c>
      <c r="C90" s="192" t="s">
        <v>2337</v>
      </c>
      <c r="D90" s="185" t="s">
        <v>318</v>
      </c>
      <c r="E90" s="186">
        <v>3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8" t="s">
        <v>2335</v>
      </c>
      <c r="S90" s="188" t="s">
        <v>320</v>
      </c>
      <c r="T90" s="189" t="s">
        <v>320</v>
      </c>
      <c r="U90" s="162">
        <v>0.79</v>
      </c>
      <c r="V90" s="162">
        <f>ROUND(E90*U90,2)</f>
        <v>2.37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2245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78" t="s">
        <v>2338</v>
      </c>
      <c r="D91" s="279"/>
      <c r="E91" s="279"/>
      <c r="F91" s="279"/>
      <c r="G91" s="279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3" t="s">
        <v>2339</v>
      </c>
      <c r="D92" s="164"/>
      <c r="E92" s="165">
        <v>3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2">
        <v>25</v>
      </c>
      <c r="B93" s="203" t="s">
        <v>2340</v>
      </c>
      <c r="C93" s="209" t="s">
        <v>2341</v>
      </c>
      <c r="D93" s="204" t="s">
        <v>318</v>
      </c>
      <c r="E93" s="205">
        <v>3</v>
      </c>
      <c r="F93" s="206"/>
      <c r="G93" s="207">
        <f>ROUND(E93*F93,2)</f>
        <v>0</v>
      </c>
      <c r="H93" s="206"/>
      <c r="I93" s="207">
        <f>ROUND(E93*H93,2)</f>
        <v>0</v>
      </c>
      <c r="J93" s="206"/>
      <c r="K93" s="207">
        <f>ROUND(E93*J93,2)</f>
        <v>0</v>
      </c>
      <c r="L93" s="207">
        <v>21</v>
      </c>
      <c r="M93" s="207">
        <f>G93*(1+L93/100)</f>
        <v>0</v>
      </c>
      <c r="N93" s="205">
        <v>5.0999999999999997E-2</v>
      </c>
      <c r="O93" s="205">
        <f>ROUND(E93*N93,2)</f>
        <v>0.15</v>
      </c>
      <c r="P93" s="205">
        <v>0</v>
      </c>
      <c r="Q93" s="205">
        <f>ROUND(E93*P93,2)</f>
        <v>0</v>
      </c>
      <c r="R93" s="207" t="s">
        <v>366</v>
      </c>
      <c r="S93" s="207" t="s">
        <v>2342</v>
      </c>
      <c r="T93" s="208" t="s">
        <v>993</v>
      </c>
      <c r="U93" s="162">
        <v>0</v>
      </c>
      <c r="V93" s="162">
        <f>ROUND(E93*U93,2)</f>
        <v>0</v>
      </c>
      <c r="W93" s="162"/>
      <c r="X93" s="162" t="s">
        <v>367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2304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3">
        <v>26</v>
      </c>
      <c r="B94" s="184" t="s">
        <v>2343</v>
      </c>
      <c r="C94" s="192" t="s">
        <v>2344</v>
      </c>
      <c r="D94" s="185" t="s">
        <v>318</v>
      </c>
      <c r="E94" s="186">
        <v>1</v>
      </c>
      <c r="F94" s="187"/>
      <c r="G94" s="188">
        <f>ROUND(E94*F94,2)</f>
        <v>0</v>
      </c>
      <c r="H94" s="187"/>
      <c r="I94" s="188">
        <f>ROUND(E94*H94,2)</f>
        <v>0</v>
      </c>
      <c r="J94" s="187"/>
      <c r="K94" s="188">
        <f>ROUND(E94*J94,2)</f>
        <v>0</v>
      </c>
      <c r="L94" s="188">
        <v>21</v>
      </c>
      <c r="M94" s="188">
        <f>G94*(1+L94/100)</f>
        <v>0</v>
      </c>
      <c r="N94" s="186">
        <v>9.8000000000000004E-2</v>
      </c>
      <c r="O94" s="186">
        <f>ROUND(E94*N94,2)</f>
        <v>0.1</v>
      </c>
      <c r="P94" s="186">
        <v>0</v>
      </c>
      <c r="Q94" s="186">
        <f>ROUND(E94*P94,2)</f>
        <v>0</v>
      </c>
      <c r="R94" s="188"/>
      <c r="S94" s="188" t="s">
        <v>403</v>
      </c>
      <c r="T94" s="189" t="s">
        <v>404</v>
      </c>
      <c r="U94" s="162">
        <v>0</v>
      </c>
      <c r="V94" s="162">
        <f>ROUND(E94*U94,2)</f>
        <v>0</v>
      </c>
      <c r="W94" s="162"/>
      <c r="X94" s="162" t="s">
        <v>321</v>
      </c>
      <c r="Y94" s="162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2245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3" t="s">
        <v>2345</v>
      </c>
      <c r="D95" s="164"/>
      <c r="E95" s="165">
        <v>1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3" t="s">
        <v>2346</v>
      </c>
      <c r="D96" s="164"/>
      <c r="E96" s="165"/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3" t="s">
        <v>2347</v>
      </c>
      <c r="D97" s="164"/>
      <c r="E97" s="165"/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6" t="s">
        <v>314</v>
      </c>
      <c r="B98" s="177" t="s">
        <v>163</v>
      </c>
      <c r="C98" s="191" t="s">
        <v>164</v>
      </c>
      <c r="D98" s="178"/>
      <c r="E98" s="179"/>
      <c r="F98" s="180"/>
      <c r="G98" s="180">
        <f>SUMIF(AG99:AG101,"&lt;&gt;NOR",G99:G101)</f>
        <v>0</v>
      </c>
      <c r="H98" s="180"/>
      <c r="I98" s="180">
        <f>SUM(I99:I101)</f>
        <v>0</v>
      </c>
      <c r="J98" s="180"/>
      <c r="K98" s="180">
        <f>SUM(K99:K101)</f>
        <v>0</v>
      </c>
      <c r="L98" s="180"/>
      <c r="M98" s="180">
        <f>SUM(M99:M101)</f>
        <v>0</v>
      </c>
      <c r="N98" s="179"/>
      <c r="O98" s="179">
        <f>SUM(O99:O101)</f>
        <v>0</v>
      </c>
      <c r="P98" s="179"/>
      <c r="Q98" s="179">
        <f>SUM(Q99:Q101)</f>
        <v>0</v>
      </c>
      <c r="R98" s="180"/>
      <c r="S98" s="180"/>
      <c r="T98" s="181"/>
      <c r="U98" s="175"/>
      <c r="V98" s="175">
        <f>SUM(V99:V101)</f>
        <v>0</v>
      </c>
      <c r="W98" s="175"/>
      <c r="X98" s="175"/>
      <c r="Y98" s="175"/>
      <c r="AG98" t="s">
        <v>315</v>
      </c>
    </row>
    <row r="99" spans="1:60" outlineLevel="1" x14ac:dyDescent="0.2">
      <c r="A99" s="202">
        <v>27</v>
      </c>
      <c r="B99" s="203" t="s">
        <v>920</v>
      </c>
      <c r="C99" s="209" t="s">
        <v>921</v>
      </c>
      <c r="D99" s="204" t="s">
        <v>318</v>
      </c>
      <c r="E99" s="205">
        <v>1</v>
      </c>
      <c r="F99" s="206"/>
      <c r="G99" s="207">
        <f>ROUND(E99*F99,2)</f>
        <v>0</v>
      </c>
      <c r="H99" s="206"/>
      <c r="I99" s="207">
        <f>ROUND(E99*H99,2)</f>
        <v>0</v>
      </c>
      <c r="J99" s="206"/>
      <c r="K99" s="207">
        <f>ROUND(E99*J99,2)</f>
        <v>0</v>
      </c>
      <c r="L99" s="207">
        <v>21</v>
      </c>
      <c r="M99" s="207">
        <f>G99*(1+L99/100)</f>
        <v>0</v>
      </c>
      <c r="N99" s="205">
        <v>0</v>
      </c>
      <c r="O99" s="205">
        <f>ROUND(E99*N99,2)</f>
        <v>0</v>
      </c>
      <c r="P99" s="205">
        <v>0</v>
      </c>
      <c r="Q99" s="205">
        <f>ROUND(E99*P99,2)</f>
        <v>0</v>
      </c>
      <c r="R99" s="207"/>
      <c r="S99" s="207" t="s">
        <v>320</v>
      </c>
      <c r="T99" s="208" t="s">
        <v>404</v>
      </c>
      <c r="U99" s="162">
        <v>0</v>
      </c>
      <c r="V99" s="162">
        <f>ROUND(E99*U99,2)</f>
        <v>0</v>
      </c>
      <c r="W99" s="162"/>
      <c r="X99" s="162" t="s">
        <v>885</v>
      </c>
      <c r="Y99" s="162" t="s">
        <v>322</v>
      </c>
      <c r="Z99" s="151"/>
      <c r="AA99" s="151"/>
      <c r="AB99" s="151"/>
      <c r="AC99" s="151"/>
      <c r="AD99" s="151"/>
      <c r="AE99" s="151"/>
      <c r="AF99" s="151"/>
      <c r="AG99" s="151" t="s">
        <v>886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2">
        <v>28</v>
      </c>
      <c r="B100" s="203" t="s">
        <v>2348</v>
      </c>
      <c r="C100" s="209" t="s">
        <v>2349</v>
      </c>
      <c r="D100" s="204" t="s">
        <v>318</v>
      </c>
      <c r="E100" s="205">
        <v>1</v>
      </c>
      <c r="F100" s="206"/>
      <c r="G100" s="207">
        <f>ROUND(E100*F100,2)</f>
        <v>0</v>
      </c>
      <c r="H100" s="206"/>
      <c r="I100" s="207">
        <f>ROUND(E100*H100,2)</f>
        <v>0</v>
      </c>
      <c r="J100" s="206"/>
      <c r="K100" s="207">
        <f>ROUND(E100*J100,2)</f>
        <v>0</v>
      </c>
      <c r="L100" s="207">
        <v>21</v>
      </c>
      <c r="M100" s="207">
        <f>G100*(1+L100/100)</f>
        <v>0</v>
      </c>
      <c r="N100" s="205">
        <v>0</v>
      </c>
      <c r="O100" s="205">
        <f>ROUND(E100*N100,2)</f>
        <v>0</v>
      </c>
      <c r="P100" s="205">
        <v>0</v>
      </c>
      <c r="Q100" s="205">
        <f>ROUND(E100*P100,2)</f>
        <v>0</v>
      </c>
      <c r="R100" s="207"/>
      <c r="S100" s="207" t="s">
        <v>403</v>
      </c>
      <c r="T100" s="208" t="s">
        <v>404</v>
      </c>
      <c r="U100" s="162">
        <v>0</v>
      </c>
      <c r="V100" s="162">
        <f>ROUND(E100*U100,2)</f>
        <v>0</v>
      </c>
      <c r="W100" s="162"/>
      <c r="X100" s="162" t="s">
        <v>2350</v>
      </c>
      <c r="Y100" s="162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2351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202">
        <v>29</v>
      </c>
      <c r="B101" s="203" t="s">
        <v>2352</v>
      </c>
      <c r="C101" s="209" t="s">
        <v>2353</v>
      </c>
      <c r="D101" s="204" t="s">
        <v>318</v>
      </c>
      <c r="E101" s="205">
        <v>1</v>
      </c>
      <c r="F101" s="206"/>
      <c r="G101" s="207">
        <f>ROUND(E101*F101,2)</f>
        <v>0</v>
      </c>
      <c r="H101" s="206"/>
      <c r="I101" s="207">
        <f>ROUND(E101*H101,2)</f>
        <v>0</v>
      </c>
      <c r="J101" s="206"/>
      <c r="K101" s="207">
        <f>ROUND(E101*J101,2)</f>
        <v>0</v>
      </c>
      <c r="L101" s="207">
        <v>21</v>
      </c>
      <c r="M101" s="207">
        <f>G101*(1+L101/100)</f>
        <v>0</v>
      </c>
      <c r="N101" s="205">
        <v>0</v>
      </c>
      <c r="O101" s="205">
        <f>ROUND(E101*N101,2)</f>
        <v>0</v>
      </c>
      <c r="P101" s="205">
        <v>0</v>
      </c>
      <c r="Q101" s="205">
        <f>ROUND(E101*P101,2)</f>
        <v>0</v>
      </c>
      <c r="R101" s="207"/>
      <c r="S101" s="207" t="s">
        <v>403</v>
      </c>
      <c r="T101" s="208" t="s">
        <v>404</v>
      </c>
      <c r="U101" s="162">
        <v>0</v>
      </c>
      <c r="V101" s="162">
        <f>ROUND(E101*U101,2)</f>
        <v>0</v>
      </c>
      <c r="W101" s="162"/>
      <c r="X101" s="162" t="s">
        <v>321</v>
      </c>
      <c r="Y101" s="162" t="s">
        <v>322</v>
      </c>
      <c r="Z101" s="151"/>
      <c r="AA101" s="151"/>
      <c r="AB101" s="151"/>
      <c r="AC101" s="151"/>
      <c r="AD101" s="151"/>
      <c r="AE101" s="151"/>
      <c r="AF101" s="151"/>
      <c r="AG101" s="151" t="s">
        <v>2245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76" t="s">
        <v>314</v>
      </c>
      <c r="B102" s="177" t="s">
        <v>171</v>
      </c>
      <c r="C102" s="191" t="s">
        <v>172</v>
      </c>
      <c r="D102" s="178"/>
      <c r="E102" s="179"/>
      <c r="F102" s="180"/>
      <c r="G102" s="180">
        <f>SUMIF(AG103:AG104,"&lt;&gt;NOR",G103:G104)</f>
        <v>0</v>
      </c>
      <c r="H102" s="180"/>
      <c r="I102" s="180">
        <f>SUM(I103:I104)</f>
        <v>0</v>
      </c>
      <c r="J102" s="180"/>
      <c r="K102" s="180">
        <f>SUM(K103:K104)</f>
        <v>0</v>
      </c>
      <c r="L102" s="180"/>
      <c r="M102" s="180">
        <f>SUM(M103:M104)</f>
        <v>0</v>
      </c>
      <c r="N102" s="179"/>
      <c r="O102" s="179">
        <f>SUM(O103:O104)</f>
        <v>0.01</v>
      </c>
      <c r="P102" s="179"/>
      <c r="Q102" s="179">
        <f>SUM(Q103:Q104)</f>
        <v>0.49</v>
      </c>
      <c r="R102" s="180"/>
      <c r="S102" s="180"/>
      <c r="T102" s="181"/>
      <c r="U102" s="175"/>
      <c r="V102" s="175">
        <f>SUM(V103:V104)</f>
        <v>11.11</v>
      </c>
      <c r="W102" s="175"/>
      <c r="X102" s="175"/>
      <c r="Y102" s="175"/>
      <c r="AG102" t="s">
        <v>315</v>
      </c>
    </row>
    <row r="103" spans="1:60" outlineLevel="1" x14ac:dyDescent="0.2">
      <c r="A103" s="202">
        <v>30</v>
      </c>
      <c r="B103" s="203" t="s">
        <v>2354</v>
      </c>
      <c r="C103" s="209" t="s">
        <v>2355</v>
      </c>
      <c r="D103" s="204" t="s">
        <v>708</v>
      </c>
      <c r="E103" s="205">
        <v>26</v>
      </c>
      <c r="F103" s="206"/>
      <c r="G103" s="207">
        <f>ROUND(E103*F103,2)</f>
        <v>0</v>
      </c>
      <c r="H103" s="206"/>
      <c r="I103" s="207">
        <f>ROUND(E103*H103,2)</f>
        <v>0</v>
      </c>
      <c r="J103" s="206"/>
      <c r="K103" s="207">
        <f>ROUND(E103*J103,2)</f>
        <v>0</v>
      </c>
      <c r="L103" s="207">
        <v>21</v>
      </c>
      <c r="M103" s="207">
        <f>G103*(1+L103/100)</f>
        <v>0</v>
      </c>
      <c r="N103" s="205">
        <v>4.8999999999999998E-4</v>
      </c>
      <c r="O103" s="205">
        <f>ROUND(E103*N103,2)</f>
        <v>0.01</v>
      </c>
      <c r="P103" s="205">
        <v>1.9E-2</v>
      </c>
      <c r="Q103" s="205">
        <f>ROUND(E103*P103,2)</f>
        <v>0.49</v>
      </c>
      <c r="R103" s="207" t="s">
        <v>992</v>
      </c>
      <c r="S103" s="207" t="s">
        <v>320</v>
      </c>
      <c r="T103" s="208" t="s">
        <v>320</v>
      </c>
      <c r="U103" s="162">
        <v>0.38200000000000001</v>
      </c>
      <c r="V103" s="162">
        <f>ROUND(E103*U103,2)</f>
        <v>9.93</v>
      </c>
      <c r="W103" s="162"/>
      <c r="X103" s="162" t="s">
        <v>321</v>
      </c>
      <c r="Y103" s="162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2245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202">
        <v>31</v>
      </c>
      <c r="B104" s="203" t="s">
        <v>2356</v>
      </c>
      <c r="C104" s="209" t="s">
        <v>2357</v>
      </c>
      <c r="D104" s="204" t="s">
        <v>708</v>
      </c>
      <c r="E104" s="205">
        <v>0.5</v>
      </c>
      <c r="F104" s="206"/>
      <c r="G104" s="207">
        <f>ROUND(E104*F104,2)</f>
        <v>0</v>
      </c>
      <c r="H104" s="206"/>
      <c r="I104" s="207">
        <f>ROUND(E104*H104,2)</f>
        <v>0</v>
      </c>
      <c r="J104" s="206"/>
      <c r="K104" s="207">
        <f>ROUND(E104*J104,2)</f>
        <v>0</v>
      </c>
      <c r="L104" s="207">
        <v>21</v>
      </c>
      <c r="M104" s="207">
        <f>G104*(1+L104/100)</f>
        <v>0</v>
      </c>
      <c r="N104" s="205">
        <v>0</v>
      </c>
      <c r="O104" s="205">
        <f>ROUND(E104*N104,2)</f>
        <v>0</v>
      </c>
      <c r="P104" s="205">
        <v>2.14E-3</v>
      </c>
      <c r="Q104" s="205">
        <f>ROUND(E104*P104,2)</f>
        <v>0</v>
      </c>
      <c r="R104" s="207" t="s">
        <v>992</v>
      </c>
      <c r="S104" s="207" t="s">
        <v>320</v>
      </c>
      <c r="T104" s="208" t="s">
        <v>320</v>
      </c>
      <c r="U104" s="162">
        <v>2.35</v>
      </c>
      <c r="V104" s="162">
        <f>ROUND(E104*U104,2)</f>
        <v>1.18</v>
      </c>
      <c r="W104" s="162"/>
      <c r="X104" s="162" t="s">
        <v>321</v>
      </c>
      <c r="Y104" s="162" t="s">
        <v>322</v>
      </c>
      <c r="Z104" s="151"/>
      <c r="AA104" s="151"/>
      <c r="AB104" s="151"/>
      <c r="AC104" s="151"/>
      <c r="AD104" s="151"/>
      <c r="AE104" s="151"/>
      <c r="AF104" s="151"/>
      <c r="AG104" s="151" t="s">
        <v>2245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76" t="s">
        <v>314</v>
      </c>
      <c r="B105" s="177" t="s">
        <v>173</v>
      </c>
      <c r="C105" s="191" t="s">
        <v>174</v>
      </c>
      <c r="D105" s="178"/>
      <c r="E105" s="179"/>
      <c r="F105" s="180"/>
      <c r="G105" s="180">
        <f>SUMIF(AG106:AG107,"&lt;&gt;NOR",G106:G107)</f>
        <v>0</v>
      </c>
      <c r="H105" s="180"/>
      <c r="I105" s="180">
        <f>SUM(I106:I107)</f>
        <v>0</v>
      </c>
      <c r="J105" s="180"/>
      <c r="K105" s="180">
        <f>SUM(K106:K107)</f>
        <v>0</v>
      </c>
      <c r="L105" s="180"/>
      <c r="M105" s="180">
        <f>SUM(M106:M107)</f>
        <v>0</v>
      </c>
      <c r="N105" s="179"/>
      <c r="O105" s="179">
        <f>SUM(O106:O107)</f>
        <v>0</v>
      </c>
      <c r="P105" s="179"/>
      <c r="Q105" s="179">
        <f>SUM(Q106:Q107)</f>
        <v>0</v>
      </c>
      <c r="R105" s="180"/>
      <c r="S105" s="180"/>
      <c r="T105" s="181"/>
      <c r="U105" s="175"/>
      <c r="V105" s="175">
        <f>SUM(V106:V107)</f>
        <v>45.66</v>
      </c>
      <c r="W105" s="175"/>
      <c r="X105" s="175"/>
      <c r="Y105" s="175"/>
      <c r="AG105" t="s">
        <v>315</v>
      </c>
    </row>
    <row r="106" spans="1:60" ht="22.5" outlineLevel="1" x14ac:dyDescent="0.2">
      <c r="A106" s="183">
        <v>32</v>
      </c>
      <c r="B106" s="184" t="s">
        <v>2358</v>
      </c>
      <c r="C106" s="192" t="s">
        <v>2359</v>
      </c>
      <c r="D106" s="185" t="s">
        <v>389</v>
      </c>
      <c r="E106" s="186">
        <v>215.88458</v>
      </c>
      <c r="F106" s="187"/>
      <c r="G106" s="188">
        <f>ROUND(E106*F106,2)</f>
        <v>0</v>
      </c>
      <c r="H106" s="187"/>
      <c r="I106" s="188">
        <f>ROUND(E106*H106,2)</f>
        <v>0</v>
      </c>
      <c r="J106" s="187"/>
      <c r="K106" s="188">
        <f>ROUND(E106*J106,2)</f>
        <v>0</v>
      </c>
      <c r="L106" s="188">
        <v>21</v>
      </c>
      <c r="M106" s="188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8" t="s">
        <v>2335</v>
      </c>
      <c r="S106" s="188" t="s">
        <v>320</v>
      </c>
      <c r="T106" s="189" t="s">
        <v>320</v>
      </c>
      <c r="U106" s="162">
        <v>0.21149999999999999</v>
      </c>
      <c r="V106" s="162">
        <f>ROUND(E106*U106,2)</f>
        <v>45.66</v>
      </c>
      <c r="W106" s="162"/>
      <c r="X106" s="162" t="s">
        <v>390</v>
      </c>
      <c r="Y106" s="162" t="s">
        <v>322</v>
      </c>
      <c r="Z106" s="151"/>
      <c r="AA106" s="151"/>
      <c r="AB106" s="151"/>
      <c r="AC106" s="151"/>
      <c r="AD106" s="151"/>
      <c r="AE106" s="151"/>
      <c r="AF106" s="151"/>
      <c r="AG106" s="151" t="s">
        <v>391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278" t="s">
        <v>2360</v>
      </c>
      <c r="D107" s="279"/>
      <c r="E107" s="279"/>
      <c r="F107" s="279"/>
      <c r="G107" s="279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76" t="s">
        <v>314</v>
      </c>
      <c r="B108" s="177" t="s">
        <v>175</v>
      </c>
      <c r="C108" s="191" t="s">
        <v>176</v>
      </c>
      <c r="D108" s="178"/>
      <c r="E108" s="179"/>
      <c r="F108" s="180"/>
      <c r="G108" s="180">
        <f>SUMIF(AG109:AG118,"&lt;&gt;NOR",G109:G118)</f>
        <v>0</v>
      </c>
      <c r="H108" s="180"/>
      <c r="I108" s="180">
        <f>SUM(I109:I118)</f>
        <v>0</v>
      </c>
      <c r="J108" s="180"/>
      <c r="K108" s="180">
        <f>SUM(K109:K118)</f>
        <v>0</v>
      </c>
      <c r="L108" s="180"/>
      <c r="M108" s="180">
        <f>SUM(M109:M118)</f>
        <v>0</v>
      </c>
      <c r="N108" s="179"/>
      <c r="O108" s="179">
        <f>SUM(O109:O118)</f>
        <v>0.13</v>
      </c>
      <c r="P108" s="179"/>
      <c r="Q108" s="179">
        <f>SUM(Q109:Q118)</f>
        <v>0</v>
      </c>
      <c r="R108" s="180"/>
      <c r="S108" s="180"/>
      <c r="T108" s="181"/>
      <c r="U108" s="175"/>
      <c r="V108" s="175">
        <f>SUM(V109:V118)</f>
        <v>6.32</v>
      </c>
      <c r="W108" s="175"/>
      <c r="X108" s="175"/>
      <c r="Y108" s="175"/>
      <c r="AG108" t="s">
        <v>315</v>
      </c>
    </row>
    <row r="109" spans="1:60" ht="33.75" outlineLevel="1" x14ac:dyDescent="0.2">
      <c r="A109" s="183">
        <v>33</v>
      </c>
      <c r="B109" s="184" t="s">
        <v>2361</v>
      </c>
      <c r="C109" s="192" t="s">
        <v>2362</v>
      </c>
      <c r="D109" s="185" t="s">
        <v>333</v>
      </c>
      <c r="E109" s="186">
        <v>20.25</v>
      </c>
      <c r="F109" s="187"/>
      <c r="G109" s="188">
        <f>ROUND(E109*F109,2)</f>
        <v>0</v>
      </c>
      <c r="H109" s="187"/>
      <c r="I109" s="188">
        <f>ROUND(E109*H109,2)</f>
        <v>0</v>
      </c>
      <c r="J109" s="187"/>
      <c r="K109" s="188">
        <f>ROUND(E109*J109,2)</f>
        <v>0</v>
      </c>
      <c r="L109" s="188">
        <v>21</v>
      </c>
      <c r="M109" s="188">
        <f>G109*(1+L109/100)</f>
        <v>0</v>
      </c>
      <c r="N109" s="186">
        <v>1.09E-3</v>
      </c>
      <c r="O109" s="186">
        <f>ROUND(E109*N109,2)</f>
        <v>0.02</v>
      </c>
      <c r="P109" s="186">
        <v>0</v>
      </c>
      <c r="Q109" s="186">
        <f>ROUND(E109*P109,2)</f>
        <v>0</v>
      </c>
      <c r="R109" s="188" t="s">
        <v>1722</v>
      </c>
      <c r="S109" s="188" t="s">
        <v>320</v>
      </c>
      <c r="T109" s="189" t="s">
        <v>320</v>
      </c>
      <c r="U109" s="162">
        <v>8.2000000000000003E-2</v>
      </c>
      <c r="V109" s="162">
        <f>ROUND(E109*U109,2)</f>
        <v>1.66</v>
      </c>
      <c r="W109" s="162"/>
      <c r="X109" s="162" t="s">
        <v>321</v>
      </c>
      <c r="Y109" s="162" t="s">
        <v>322</v>
      </c>
      <c r="Z109" s="151"/>
      <c r="AA109" s="151"/>
      <c r="AB109" s="151"/>
      <c r="AC109" s="151"/>
      <c r="AD109" s="151"/>
      <c r="AE109" s="151"/>
      <c r="AF109" s="151"/>
      <c r="AG109" s="151" t="s">
        <v>2245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3" t="s">
        <v>2363</v>
      </c>
      <c r="D110" s="164"/>
      <c r="E110" s="165">
        <v>15.25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3" t="s">
        <v>2364</v>
      </c>
      <c r="D111" s="164"/>
      <c r="E111" s="165">
        <v>3.42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3" t="s">
        <v>2365</v>
      </c>
      <c r="D112" s="164"/>
      <c r="E112" s="165">
        <v>1.58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3">
        <v>34</v>
      </c>
      <c r="B113" s="184" t="s">
        <v>2366</v>
      </c>
      <c r="C113" s="192" t="s">
        <v>2367</v>
      </c>
      <c r="D113" s="185" t="s">
        <v>333</v>
      </c>
      <c r="E113" s="186">
        <v>20.25</v>
      </c>
      <c r="F113" s="187"/>
      <c r="G113" s="188">
        <f>ROUND(E113*F113,2)</f>
        <v>0</v>
      </c>
      <c r="H113" s="187"/>
      <c r="I113" s="188">
        <f>ROUND(E113*H113,2)</f>
        <v>0</v>
      </c>
      <c r="J113" s="187"/>
      <c r="K113" s="188">
        <f>ROUND(E113*J113,2)</f>
        <v>0</v>
      </c>
      <c r="L113" s="188">
        <v>21</v>
      </c>
      <c r="M113" s="188">
        <f>G113*(1+L113/100)</f>
        <v>0</v>
      </c>
      <c r="N113" s="186">
        <v>5.5900000000000004E-3</v>
      </c>
      <c r="O113" s="186">
        <f>ROUND(E113*N113,2)</f>
        <v>0.11</v>
      </c>
      <c r="P113" s="186">
        <v>0</v>
      </c>
      <c r="Q113" s="186">
        <f>ROUND(E113*P113,2)</f>
        <v>0</v>
      </c>
      <c r="R113" s="188" t="s">
        <v>1722</v>
      </c>
      <c r="S113" s="188" t="s">
        <v>320</v>
      </c>
      <c r="T113" s="189" t="s">
        <v>320</v>
      </c>
      <c r="U113" s="162">
        <v>0.22991</v>
      </c>
      <c r="V113" s="162">
        <f>ROUND(E113*U113,2)</f>
        <v>4.66</v>
      </c>
      <c r="W113" s="162"/>
      <c r="X113" s="162" t="s">
        <v>321</v>
      </c>
      <c r="Y113" s="162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2245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3" t="s">
        <v>2363</v>
      </c>
      <c r="D114" s="164"/>
      <c r="E114" s="165">
        <v>15.25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3" t="s">
        <v>2364</v>
      </c>
      <c r="D115" s="164"/>
      <c r="E115" s="165">
        <v>3.42</v>
      </c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3" t="s">
        <v>2365</v>
      </c>
      <c r="D116" s="164"/>
      <c r="E116" s="165">
        <v>1.58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>
        <v>35</v>
      </c>
      <c r="B117" s="159" t="s">
        <v>2368</v>
      </c>
      <c r="C117" s="214" t="s">
        <v>2369</v>
      </c>
      <c r="D117" s="160" t="s">
        <v>0</v>
      </c>
      <c r="E117" s="213"/>
      <c r="F117" s="163"/>
      <c r="G117" s="162">
        <f>ROUND(E117*F117,2)</f>
        <v>0</v>
      </c>
      <c r="H117" s="163"/>
      <c r="I117" s="162">
        <f>ROUND(E117*H117,2)</f>
        <v>0</v>
      </c>
      <c r="J117" s="163"/>
      <c r="K117" s="162">
        <f>ROUND(E117*J117,2)</f>
        <v>0</v>
      </c>
      <c r="L117" s="162">
        <v>21</v>
      </c>
      <c r="M117" s="162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2" t="s">
        <v>1722</v>
      </c>
      <c r="S117" s="162" t="s">
        <v>320</v>
      </c>
      <c r="T117" s="162" t="s">
        <v>320</v>
      </c>
      <c r="U117" s="162">
        <v>0</v>
      </c>
      <c r="V117" s="162">
        <f>ROUND(E117*U117,2)</f>
        <v>0</v>
      </c>
      <c r="W117" s="162"/>
      <c r="X117" s="162" t="s">
        <v>390</v>
      </c>
      <c r="Y117" s="162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391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84" t="s">
        <v>1777</v>
      </c>
      <c r="D118" s="285"/>
      <c r="E118" s="285"/>
      <c r="F118" s="285"/>
      <c r="G118" s="285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6" t="s">
        <v>314</v>
      </c>
      <c r="B119" s="177" t="s">
        <v>179</v>
      </c>
      <c r="C119" s="191" t="s">
        <v>180</v>
      </c>
      <c r="D119" s="178"/>
      <c r="E119" s="179"/>
      <c r="F119" s="180"/>
      <c r="G119" s="180">
        <f>SUMIF(AG120:AG127,"&lt;&gt;NOR",G120:G127)</f>
        <v>0</v>
      </c>
      <c r="H119" s="180"/>
      <c r="I119" s="180">
        <f>SUM(I120:I127)</f>
        <v>0</v>
      </c>
      <c r="J119" s="180"/>
      <c r="K119" s="180">
        <f>SUM(K120:K127)</f>
        <v>0</v>
      </c>
      <c r="L119" s="180"/>
      <c r="M119" s="180">
        <f>SUM(M120:M127)</f>
        <v>0</v>
      </c>
      <c r="N119" s="179"/>
      <c r="O119" s="179">
        <f>SUM(O120:O127)</f>
        <v>0.79</v>
      </c>
      <c r="P119" s="179"/>
      <c r="Q119" s="179">
        <f>SUM(Q120:Q127)</f>
        <v>0</v>
      </c>
      <c r="R119" s="180"/>
      <c r="S119" s="180"/>
      <c r="T119" s="181"/>
      <c r="U119" s="175"/>
      <c r="V119" s="175">
        <f>SUM(V120:V127)</f>
        <v>126.7</v>
      </c>
      <c r="W119" s="175"/>
      <c r="X119" s="175"/>
      <c r="Y119" s="175"/>
      <c r="AG119" t="s">
        <v>315</v>
      </c>
    </row>
    <row r="120" spans="1:60" outlineLevel="1" x14ac:dyDescent="0.2">
      <c r="A120" s="202">
        <v>36</v>
      </c>
      <c r="B120" s="203" t="s">
        <v>2370</v>
      </c>
      <c r="C120" s="209" t="s">
        <v>2371</v>
      </c>
      <c r="D120" s="204" t="s">
        <v>708</v>
      </c>
      <c r="E120" s="205">
        <v>485</v>
      </c>
      <c r="F120" s="206"/>
      <c r="G120" s="207">
        <f>ROUND(E120*F120,2)</f>
        <v>0</v>
      </c>
      <c r="H120" s="206"/>
      <c r="I120" s="207">
        <f>ROUND(E120*H120,2)</f>
        <v>0</v>
      </c>
      <c r="J120" s="206"/>
      <c r="K120" s="207">
        <f>ROUND(E120*J120,2)</f>
        <v>0</v>
      </c>
      <c r="L120" s="207">
        <v>21</v>
      </c>
      <c r="M120" s="207">
        <f>G120*(1+L120/100)</f>
        <v>0</v>
      </c>
      <c r="N120" s="205">
        <v>0</v>
      </c>
      <c r="O120" s="205">
        <f>ROUND(E120*N120,2)</f>
        <v>0</v>
      </c>
      <c r="P120" s="205">
        <v>0</v>
      </c>
      <c r="Q120" s="205">
        <f>ROUND(E120*P120,2)</f>
        <v>0</v>
      </c>
      <c r="R120" s="207"/>
      <c r="S120" s="207" t="s">
        <v>403</v>
      </c>
      <c r="T120" s="208" t="s">
        <v>404</v>
      </c>
      <c r="U120" s="162">
        <v>0</v>
      </c>
      <c r="V120" s="162">
        <f>ROUND(E120*U120,2)</f>
        <v>0</v>
      </c>
      <c r="W120" s="162"/>
      <c r="X120" s="162" t="s">
        <v>321</v>
      </c>
      <c r="Y120" s="162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2245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3">
        <v>37</v>
      </c>
      <c r="B121" s="184" t="s">
        <v>2372</v>
      </c>
      <c r="C121" s="192" t="s">
        <v>2373</v>
      </c>
      <c r="D121" s="185" t="s">
        <v>333</v>
      </c>
      <c r="E121" s="186">
        <v>338.77249999999998</v>
      </c>
      <c r="F121" s="187"/>
      <c r="G121" s="188">
        <f>ROUND(E121*F121,2)</f>
        <v>0</v>
      </c>
      <c r="H121" s="187"/>
      <c r="I121" s="188">
        <f>ROUND(E121*H121,2)</f>
        <v>0</v>
      </c>
      <c r="J121" s="187"/>
      <c r="K121" s="188">
        <f>ROUND(E121*J121,2)</f>
        <v>0</v>
      </c>
      <c r="L121" s="188">
        <v>21</v>
      </c>
      <c r="M121" s="188">
        <f>G121*(1+L121/100)</f>
        <v>0</v>
      </c>
      <c r="N121" s="186">
        <v>1.1E-4</v>
      </c>
      <c r="O121" s="186">
        <f>ROUND(E121*N121,2)</f>
        <v>0.04</v>
      </c>
      <c r="P121" s="186">
        <v>0</v>
      </c>
      <c r="Q121" s="186">
        <f>ROUND(E121*P121,2)</f>
        <v>0</v>
      </c>
      <c r="R121" s="188" t="s">
        <v>334</v>
      </c>
      <c r="S121" s="188" t="s">
        <v>320</v>
      </c>
      <c r="T121" s="189" t="s">
        <v>320</v>
      </c>
      <c r="U121" s="162">
        <v>0.374</v>
      </c>
      <c r="V121" s="162">
        <f>ROUND(E121*U121,2)</f>
        <v>126.7</v>
      </c>
      <c r="W121" s="162"/>
      <c r="X121" s="162" t="s">
        <v>321</v>
      </c>
      <c r="Y121" s="162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2245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3" t="s">
        <v>2374</v>
      </c>
      <c r="D122" s="164"/>
      <c r="E122" s="165">
        <v>338.77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3">
        <v>38</v>
      </c>
      <c r="B123" s="184" t="s">
        <v>2375</v>
      </c>
      <c r="C123" s="192" t="s">
        <v>2376</v>
      </c>
      <c r="D123" s="185" t="s">
        <v>1790</v>
      </c>
      <c r="E123" s="186">
        <v>750.21169999999995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21</v>
      </c>
      <c r="M123" s="188">
        <f>G123*(1+L123/100)</f>
        <v>0</v>
      </c>
      <c r="N123" s="186">
        <v>1E-3</v>
      </c>
      <c r="O123" s="186">
        <f>ROUND(E123*N123,2)</f>
        <v>0.75</v>
      </c>
      <c r="P123" s="186">
        <v>0</v>
      </c>
      <c r="Q123" s="186">
        <f>ROUND(E123*P123,2)</f>
        <v>0</v>
      </c>
      <c r="R123" s="188" t="s">
        <v>366</v>
      </c>
      <c r="S123" s="188" t="s">
        <v>320</v>
      </c>
      <c r="T123" s="189" t="s">
        <v>320</v>
      </c>
      <c r="U123" s="162">
        <v>0</v>
      </c>
      <c r="V123" s="162">
        <f>ROUND(E123*U123,2)</f>
        <v>0</v>
      </c>
      <c r="W123" s="162"/>
      <c r="X123" s="162" t="s">
        <v>367</v>
      </c>
      <c r="Y123" s="162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2304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3" t="s">
        <v>2377</v>
      </c>
      <c r="D124" s="164"/>
      <c r="E124" s="165">
        <v>728.36</v>
      </c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3" t="s">
        <v>2378</v>
      </c>
      <c r="D125" s="164"/>
      <c r="E125" s="165">
        <v>21.85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>
        <v>39</v>
      </c>
      <c r="B126" s="159" t="s">
        <v>2379</v>
      </c>
      <c r="C126" s="214" t="s">
        <v>2380</v>
      </c>
      <c r="D126" s="160" t="s">
        <v>0</v>
      </c>
      <c r="E126" s="213"/>
      <c r="F126" s="163"/>
      <c r="G126" s="162">
        <f>ROUND(E126*F126,2)</f>
        <v>0</v>
      </c>
      <c r="H126" s="163"/>
      <c r="I126" s="162">
        <f>ROUND(E126*H126,2)</f>
        <v>0</v>
      </c>
      <c r="J126" s="163"/>
      <c r="K126" s="162">
        <f>ROUND(E126*J126,2)</f>
        <v>0</v>
      </c>
      <c r="L126" s="162">
        <v>21</v>
      </c>
      <c r="M126" s="162">
        <f>G126*(1+L126/100)</f>
        <v>0</v>
      </c>
      <c r="N126" s="161">
        <v>0</v>
      </c>
      <c r="O126" s="161">
        <f>ROUND(E126*N126,2)</f>
        <v>0</v>
      </c>
      <c r="P126" s="161">
        <v>0</v>
      </c>
      <c r="Q126" s="161">
        <f>ROUND(E126*P126,2)</f>
        <v>0</v>
      </c>
      <c r="R126" s="162" t="s">
        <v>334</v>
      </c>
      <c r="S126" s="162" t="s">
        <v>320</v>
      </c>
      <c r="T126" s="162" t="s">
        <v>320</v>
      </c>
      <c r="U126" s="162">
        <v>0</v>
      </c>
      <c r="V126" s="162">
        <f>ROUND(E126*U126,2)</f>
        <v>0</v>
      </c>
      <c r="W126" s="162"/>
      <c r="X126" s="162" t="s">
        <v>390</v>
      </c>
      <c r="Y126" s="162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391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84" t="s">
        <v>392</v>
      </c>
      <c r="D127" s="285"/>
      <c r="E127" s="285"/>
      <c r="F127" s="285"/>
      <c r="G127" s="285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6" t="s">
        <v>314</v>
      </c>
      <c r="B128" s="177" t="s">
        <v>181</v>
      </c>
      <c r="C128" s="191" t="s">
        <v>182</v>
      </c>
      <c r="D128" s="178"/>
      <c r="E128" s="179"/>
      <c r="F128" s="180"/>
      <c r="G128" s="180">
        <f>SUMIF(AG129:AG181,"&lt;&gt;NOR",G129:G181)</f>
        <v>0</v>
      </c>
      <c r="H128" s="180"/>
      <c r="I128" s="180">
        <f>SUM(I129:I181)</f>
        <v>0</v>
      </c>
      <c r="J128" s="180"/>
      <c r="K128" s="180">
        <f>SUM(K129:K181)</f>
        <v>0</v>
      </c>
      <c r="L128" s="180"/>
      <c r="M128" s="180">
        <f>SUM(M129:M181)</f>
        <v>0</v>
      </c>
      <c r="N128" s="179"/>
      <c r="O128" s="179">
        <f>SUM(O129:O181)</f>
        <v>1.62</v>
      </c>
      <c r="P128" s="179"/>
      <c r="Q128" s="179">
        <f>SUM(Q129:Q181)</f>
        <v>0</v>
      </c>
      <c r="R128" s="180"/>
      <c r="S128" s="180"/>
      <c r="T128" s="181"/>
      <c r="U128" s="175"/>
      <c r="V128" s="175">
        <f>SUM(V129:V181)</f>
        <v>668.42</v>
      </c>
      <c r="W128" s="175"/>
      <c r="X128" s="175"/>
      <c r="Y128" s="175"/>
      <c r="AG128" t="s">
        <v>315</v>
      </c>
    </row>
    <row r="129" spans="1:60" outlineLevel="1" x14ac:dyDescent="0.2">
      <c r="A129" s="183">
        <v>40</v>
      </c>
      <c r="B129" s="184" t="s">
        <v>2381</v>
      </c>
      <c r="C129" s="192" t="s">
        <v>2382</v>
      </c>
      <c r="D129" s="185" t="s">
        <v>708</v>
      </c>
      <c r="E129" s="186">
        <v>10</v>
      </c>
      <c r="F129" s="187"/>
      <c r="G129" s="188">
        <f>ROUND(E129*F129,2)</f>
        <v>0</v>
      </c>
      <c r="H129" s="187"/>
      <c r="I129" s="188">
        <f>ROUND(E129*H129,2)</f>
        <v>0</v>
      </c>
      <c r="J129" s="187"/>
      <c r="K129" s="188">
        <f>ROUND(E129*J129,2)</f>
        <v>0</v>
      </c>
      <c r="L129" s="188">
        <v>21</v>
      </c>
      <c r="M129" s="188">
        <f>G129*(1+L129/100)</f>
        <v>0</v>
      </c>
      <c r="N129" s="186">
        <v>3.8000000000000002E-4</v>
      </c>
      <c r="O129" s="186">
        <f>ROUND(E129*N129,2)</f>
        <v>0</v>
      </c>
      <c r="P129" s="186">
        <v>0</v>
      </c>
      <c r="Q129" s="186">
        <f>ROUND(E129*P129,2)</f>
        <v>0</v>
      </c>
      <c r="R129" s="188" t="s">
        <v>2383</v>
      </c>
      <c r="S129" s="188" t="s">
        <v>320</v>
      </c>
      <c r="T129" s="189" t="s">
        <v>320</v>
      </c>
      <c r="U129" s="162">
        <v>0.32</v>
      </c>
      <c r="V129" s="162">
        <f>ROUND(E129*U129,2)</f>
        <v>3.2</v>
      </c>
      <c r="W129" s="162"/>
      <c r="X129" s="162" t="s">
        <v>321</v>
      </c>
      <c r="Y129" s="162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2245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78" t="s">
        <v>2384</v>
      </c>
      <c r="D130" s="279"/>
      <c r="E130" s="279"/>
      <c r="F130" s="279"/>
      <c r="G130" s="279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3" t="s">
        <v>2385</v>
      </c>
      <c r="D131" s="164"/>
      <c r="E131" s="165">
        <v>10</v>
      </c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3">
        <v>41</v>
      </c>
      <c r="B132" s="184" t="s">
        <v>2386</v>
      </c>
      <c r="C132" s="192" t="s">
        <v>2387</v>
      </c>
      <c r="D132" s="185" t="s">
        <v>708</v>
      </c>
      <c r="E132" s="186">
        <v>2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6">
        <v>4.6999999999999999E-4</v>
      </c>
      <c r="O132" s="186">
        <f>ROUND(E132*N132,2)</f>
        <v>0</v>
      </c>
      <c r="P132" s="186">
        <v>0</v>
      </c>
      <c r="Q132" s="186">
        <f>ROUND(E132*P132,2)</f>
        <v>0</v>
      </c>
      <c r="R132" s="188" t="s">
        <v>2383</v>
      </c>
      <c r="S132" s="188" t="s">
        <v>320</v>
      </c>
      <c r="T132" s="189" t="s">
        <v>320</v>
      </c>
      <c r="U132" s="162">
        <v>0.35899999999999999</v>
      </c>
      <c r="V132" s="162">
        <f>ROUND(E132*U132,2)</f>
        <v>0.72</v>
      </c>
      <c r="W132" s="162"/>
      <c r="X132" s="162" t="s">
        <v>321</v>
      </c>
      <c r="Y132" s="162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2245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78" t="s">
        <v>2384</v>
      </c>
      <c r="D133" s="279"/>
      <c r="E133" s="279"/>
      <c r="F133" s="279"/>
      <c r="G133" s="279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3" t="s">
        <v>2388</v>
      </c>
      <c r="D134" s="164"/>
      <c r="E134" s="165">
        <v>2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3">
        <v>42</v>
      </c>
      <c r="B135" s="184" t="s">
        <v>2389</v>
      </c>
      <c r="C135" s="192" t="s">
        <v>2390</v>
      </c>
      <c r="D135" s="185" t="s">
        <v>708</v>
      </c>
      <c r="E135" s="186">
        <v>8</v>
      </c>
      <c r="F135" s="187"/>
      <c r="G135" s="188">
        <f>ROUND(E135*F135,2)</f>
        <v>0</v>
      </c>
      <c r="H135" s="187"/>
      <c r="I135" s="188">
        <f>ROUND(E135*H135,2)</f>
        <v>0</v>
      </c>
      <c r="J135" s="187"/>
      <c r="K135" s="188">
        <f>ROUND(E135*J135,2)</f>
        <v>0</v>
      </c>
      <c r="L135" s="188">
        <v>21</v>
      </c>
      <c r="M135" s="188">
        <f>G135*(1+L135/100)</f>
        <v>0</v>
      </c>
      <c r="N135" s="186">
        <v>1.5200000000000001E-3</v>
      </c>
      <c r="O135" s="186">
        <f>ROUND(E135*N135,2)</f>
        <v>0.01</v>
      </c>
      <c r="P135" s="186">
        <v>0</v>
      </c>
      <c r="Q135" s="186">
        <f>ROUND(E135*P135,2)</f>
        <v>0</v>
      </c>
      <c r="R135" s="188" t="s">
        <v>2383</v>
      </c>
      <c r="S135" s="188" t="s">
        <v>320</v>
      </c>
      <c r="T135" s="189" t="s">
        <v>320</v>
      </c>
      <c r="U135" s="162">
        <v>1.173</v>
      </c>
      <c r="V135" s="162">
        <f>ROUND(E135*U135,2)</f>
        <v>9.3800000000000008</v>
      </c>
      <c r="W135" s="162"/>
      <c r="X135" s="162" t="s">
        <v>321</v>
      </c>
      <c r="Y135" s="162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2245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78" t="s">
        <v>2384</v>
      </c>
      <c r="D136" s="279"/>
      <c r="E136" s="279"/>
      <c r="F136" s="279"/>
      <c r="G136" s="279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3" t="s">
        <v>2391</v>
      </c>
      <c r="D137" s="164"/>
      <c r="E137" s="165">
        <v>8</v>
      </c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3">
        <v>43</v>
      </c>
      <c r="B138" s="184" t="s">
        <v>2392</v>
      </c>
      <c r="C138" s="192" t="s">
        <v>2393</v>
      </c>
      <c r="D138" s="185" t="s">
        <v>708</v>
      </c>
      <c r="E138" s="186">
        <v>495</v>
      </c>
      <c r="F138" s="187"/>
      <c r="G138" s="188">
        <f>ROUND(E138*F138,2)</f>
        <v>0</v>
      </c>
      <c r="H138" s="187"/>
      <c r="I138" s="188">
        <f>ROUND(E138*H138,2)</f>
        <v>0</v>
      </c>
      <c r="J138" s="187"/>
      <c r="K138" s="188">
        <f>ROUND(E138*J138,2)</f>
        <v>0</v>
      </c>
      <c r="L138" s="188">
        <v>21</v>
      </c>
      <c r="M138" s="188">
        <f>G138*(1+L138/100)</f>
        <v>0</v>
      </c>
      <c r="N138" s="186">
        <v>1.4400000000000001E-3</v>
      </c>
      <c r="O138" s="186">
        <f>ROUND(E138*N138,2)</f>
        <v>0.71</v>
      </c>
      <c r="P138" s="186">
        <v>0</v>
      </c>
      <c r="Q138" s="186">
        <f>ROUND(E138*P138,2)</f>
        <v>0</v>
      </c>
      <c r="R138" s="188" t="s">
        <v>2383</v>
      </c>
      <c r="S138" s="188" t="s">
        <v>320</v>
      </c>
      <c r="T138" s="189" t="s">
        <v>320</v>
      </c>
      <c r="U138" s="162">
        <v>0.8</v>
      </c>
      <c r="V138" s="162">
        <f>ROUND(E138*U138,2)</f>
        <v>396</v>
      </c>
      <c r="W138" s="162"/>
      <c r="X138" s="162" t="s">
        <v>321</v>
      </c>
      <c r="Y138" s="162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2245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78" t="s">
        <v>2384</v>
      </c>
      <c r="D139" s="279"/>
      <c r="E139" s="279"/>
      <c r="F139" s="279"/>
      <c r="G139" s="279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3" t="s">
        <v>2394</v>
      </c>
      <c r="D140" s="164"/>
      <c r="E140" s="165">
        <v>495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83">
        <v>44</v>
      </c>
      <c r="B141" s="184" t="s">
        <v>2395</v>
      </c>
      <c r="C141" s="192" t="s">
        <v>2396</v>
      </c>
      <c r="D141" s="185" t="s">
        <v>708</v>
      </c>
      <c r="E141" s="186">
        <v>35</v>
      </c>
      <c r="F141" s="187"/>
      <c r="G141" s="188">
        <f>ROUND(E141*F141,2)</f>
        <v>0</v>
      </c>
      <c r="H141" s="187"/>
      <c r="I141" s="188">
        <f>ROUND(E141*H141,2)</f>
        <v>0</v>
      </c>
      <c r="J141" s="187"/>
      <c r="K141" s="188">
        <f>ROUND(E141*J141,2)</f>
        <v>0</v>
      </c>
      <c r="L141" s="188">
        <v>21</v>
      </c>
      <c r="M141" s="188">
        <f>G141*(1+L141/100)</f>
        <v>0</v>
      </c>
      <c r="N141" s="186">
        <v>1.7099999999999999E-3</v>
      </c>
      <c r="O141" s="186">
        <f>ROUND(E141*N141,2)</f>
        <v>0.06</v>
      </c>
      <c r="P141" s="186">
        <v>0</v>
      </c>
      <c r="Q141" s="186">
        <f>ROUND(E141*P141,2)</f>
        <v>0</v>
      </c>
      <c r="R141" s="188" t="s">
        <v>2383</v>
      </c>
      <c r="S141" s="188" t="s">
        <v>320</v>
      </c>
      <c r="T141" s="189" t="s">
        <v>320</v>
      </c>
      <c r="U141" s="162">
        <v>0.79700000000000004</v>
      </c>
      <c r="V141" s="162">
        <f>ROUND(E141*U141,2)</f>
        <v>27.9</v>
      </c>
      <c r="W141" s="162"/>
      <c r="X141" s="162" t="s">
        <v>321</v>
      </c>
      <c r="Y141" s="162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2245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78" t="s">
        <v>2384</v>
      </c>
      <c r="D142" s="279"/>
      <c r="E142" s="279"/>
      <c r="F142" s="279"/>
      <c r="G142" s="279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3" t="s">
        <v>2397</v>
      </c>
      <c r="D143" s="164"/>
      <c r="E143" s="165">
        <v>35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3">
        <v>45</v>
      </c>
      <c r="B144" s="184" t="s">
        <v>2398</v>
      </c>
      <c r="C144" s="192" t="s">
        <v>2399</v>
      </c>
      <c r="D144" s="185" t="s">
        <v>708</v>
      </c>
      <c r="E144" s="186">
        <v>70</v>
      </c>
      <c r="F144" s="187"/>
      <c r="G144" s="188">
        <f>ROUND(E144*F144,2)</f>
        <v>0</v>
      </c>
      <c r="H144" s="187"/>
      <c r="I144" s="188">
        <f>ROUND(E144*H144,2)</f>
        <v>0</v>
      </c>
      <c r="J144" s="187"/>
      <c r="K144" s="188">
        <f>ROUND(E144*J144,2)</f>
        <v>0</v>
      </c>
      <c r="L144" s="188">
        <v>21</v>
      </c>
      <c r="M144" s="188">
        <f>G144*(1+L144/100)</f>
        <v>0</v>
      </c>
      <c r="N144" s="186">
        <v>1.98E-3</v>
      </c>
      <c r="O144" s="186">
        <f>ROUND(E144*N144,2)</f>
        <v>0.14000000000000001</v>
      </c>
      <c r="P144" s="186">
        <v>0</v>
      </c>
      <c r="Q144" s="186">
        <f>ROUND(E144*P144,2)</f>
        <v>0</v>
      </c>
      <c r="R144" s="188" t="s">
        <v>2383</v>
      </c>
      <c r="S144" s="188" t="s">
        <v>320</v>
      </c>
      <c r="T144" s="189" t="s">
        <v>320</v>
      </c>
      <c r="U144" s="162">
        <v>0.73899999999999999</v>
      </c>
      <c r="V144" s="162">
        <f>ROUND(E144*U144,2)</f>
        <v>51.73</v>
      </c>
      <c r="W144" s="162"/>
      <c r="X144" s="162" t="s">
        <v>321</v>
      </c>
      <c r="Y144" s="162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2245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78" t="s">
        <v>2384</v>
      </c>
      <c r="D145" s="279"/>
      <c r="E145" s="279"/>
      <c r="F145" s="279"/>
      <c r="G145" s="279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3" t="s">
        <v>2400</v>
      </c>
      <c r="D146" s="164"/>
      <c r="E146" s="165">
        <v>70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3">
        <v>46</v>
      </c>
      <c r="B147" s="184" t="s">
        <v>2401</v>
      </c>
      <c r="C147" s="192" t="s">
        <v>2402</v>
      </c>
      <c r="D147" s="185" t="s">
        <v>708</v>
      </c>
      <c r="E147" s="186">
        <v>180</v>
      </c>
      <c r="F147" s="187"/>
      <c r="G147" s="188">
        <f>ROUND(E147*F147,2)</f>
        <v>0</v>
      </c>
      <c r="H147" s="187"/>
      <c r="I147" s="188">
        <f>ROUND(E147*H147,2)</f>
        <v>0</v>
      </c>
      <c r="J147" s="187"/>
      <c r="K147" s="188">
        <f>ROUND(E147*J147,2)</f>
        <v>0</v>
      </c>
      <c r="L147" s="188">
        <v>21</v>
      </c>
      <c r="M147" s="188">
        <f>G147*(1+L147/100)</f>
        <v>0</v>
      </c>
      <c r="N147" s="186">
        <v>2.8500000000000001E-3</v>
      </c>
      <c r="O147" s="186">
        <f>ROUND(E147*N147,2)</f>
        <v>0.51</v>
      </c>
      <c r="P147" s="186">
        <v>0</v>
      </c>
      <c r="Q147" s="186">
        <f>ROUND(E147*P147,2)</f>
        <v>0</v>
      </c>
      <c r="R147" s="188" t="s">
        <v>2383</v>
      </c>
      <c r="S147" s="188" t="s">
        <v>320</v>
      </c>
      <c r="T147" s="189" t="s">
        <v>320</v>
      </c>
      <c r="U147" s="162">
        <v>0.749</v>
      </c>
      <c r="V147" s="162">
        <f>ROUND(E147*U147,2)</f>
        <v>134.82</v>
      </c>
      <c r="W147" s="162"/>
      <c r="X147" s="162" t="s">
        <v>321</v>
      </c>
      <c r="Y147" s="162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2245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78" t="s">
        <v>2384</v>
      </c>
      <c r="D148" s="279"/>
      <c r="E148" s="279"/>
      <c r="F148" s="279"/>
      <c r="G148" s="279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3" t="s">
        <v>2403</v>
      </c>
      <c r="D149" s="164"/>
      <c r="E149" s="165">
        <v>180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3">
        <v>47</v>
      </c>
      <c r="B150" s="184" t="s">
        <v>2404</v>
      </c>
      <c r="C150" s="192" t="s">
        <v>2405</v>
      </c>
      <c r="D150" s="185" t="s">
        <v>708</v>
      </c>
      <c r="E150" s="186">
        <v>5</v>
      </c>
      <c r="F150" s="187"/>
      <c r="G150" s="188">
        <f>ROUND(E150*F150,2)</f>
        <v>0</v>
      </c>
      <c r="H150" s="187"/>
      <c r="I150" s="188">
        <f>ROUND(E150*H150,2)</f>
        <v>0</v>
      </c>
      <c r="J150" s="187"/>
      <c r="K150" s="188">
        <f>ROUND(E150*J150,2)</f>
        <v>0</v>
      </c>
      <c r="L150" s="188">
        <v>21</v>
      </c>
      <c r="M150" s="188">
        <f>G150*(1+L150/100)</f>
        <v>0</v>
      </c>
      <c r="N150" s="186">
        <v>4.0299999999999997E-3</v>
      </c>
      <c r="O150" s="186">
        <f>ROUND(E150*N150,2)</f>
        <v>0.02</v>
      </c>
      <c r="P150" s="186">
        <v>0</v>
      </c>
      <c r="Q150" s="186">
        <f>ROUND(E150*P150,2)</f>
        <v>0</v>
      </c>
      <c r="R150" s="188" t="s">
        <v>2383</v>
      </c>
      <c r="S150" s="188" t="s">
        <v>320</v>
      </c>
      <c r="T150" s="189" t="s">
        <v>320</v>
      </c>
      <c r="U150" s="162">
        <v>0.6</v>
      </c>
      <c r="V150" s="162">
        <f>ROUND(E150*U150,2)</f>
        <v>3</v>
      </c>
      <c r="W150" s="162"/>
      <c r="X150" s="162" t="s">
        <v>321</v>
      </c>
      <c r="Y150" s="162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2245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78" t="s">
        <v>2384</v>
      </c>
      <c r="D151" s="279"/>
      <c r="E151" s="279"/>
      <c r="F151" s="279"/>
      <c r="G151" s="279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3" t="s">
        <v>2406</v>
      </c>
      <c r="D152" s="164"/>
      <c r="E152" s="165">
        <v>5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2">
        <v>48</v>
      </c>
      <c r="B153" s="203" t="s">
        <v>2407</v>
      </c>
      <c r="C153" s="209" t="s">
        <v>2408</v>
      </c>
      <c r="D153" s="204" t="s">
        <v>318</v>
      </c>
      <c r="E153" s="205">
        <v>1</v>
      </c>
      <c r="F153" s="206"/>
      <c r="G153" s="207">
        <f>ROUND(E153*F153,2)</f>
        <v>0</v>
      </c>
      <c r="H153" s="206"/>
      <c r="I153" s="207">
        <f>ROUND(E153*H153,2)</f>
        <v>0</v>
      </c>
      <c r="J153" s="206"/>
      <c r="K153" s="207">
        <f>ROUND(E153*J153,2)</f>
        <v>0</v>
      </c>
      <c r="L153" s="207">
        <v>21</v>
      </c>
      <c r="M153" s="207">
        <f>G153*(1+L153/100)</f>
        <v>0</v>
      </c>
      <c r="N153" s="205">
        <v>2.7E-4</v>
      </c>
      <c r="O153" s="205">
        <f>ROUND(E153*N153,2)</f>
        <v>0</v>
      </c>
      <c r="P153" s="205">
        <v>0</v>
      </c>
      <c r="Q153" s="205">
        <f>ROUND(E153*P153,2)</f>
        <v>0</v>
      </c>
      <c r="R153" s="207" t="s">
        <v>2383</v>
      </c>
      <c r="S153" s="207" t="s">
        <v>320</v>
      </c>
      <c r="T153" s="208" t="s">
        <v>320</v>
      </c>
      <c r="U153" s="162">
        <v>0.33300000000000002</v>
      </c>
      <c r="V153" s="162">
        <f>ROUND(E153*U153,2)</f>
        <v>0.33</v>
      </c>
      <c r="W153" s="162"/>
      <c r="X153" s="162" t="s">
        <v>321</v>
      </c>
      <c r="Y153" s="162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2245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2">
        <v>49</v>
      </c>
      <c r="B154" s="203" t="s">
        <v>2409</v>
      </c>
      <c r="C154" s="209" t="s">
        <v>2410</v>
      </c>
      <c r="D154" s="204" t="s">
        <v>318</v>
      </c>
      <c r="E154" s="205">
        <v>29</v>
      </c>
      <c r="F154" s="206"/>
      <c r="G154" s="207">
        <f>ROUND(E154*F154,2)</f>
        <v>0</v>
      </c>
      <c r="H154" s="206"/>
      <c r="I154" s="207">
        <f>ROUND(E154*H154,2)</f>
        <v>0</v>
      </c>
      <c r="J154" s="206"/>
      <c r="K154" s="207">
        <f>ROUND(E154*J154,2)</f>
        <v>0</v>
      </c>
      <c r="L154" s="207">
        <v>21</v>
      </c>
      <c r="M154" s="207">
        <f>G154*(1+L154/100)</f>
        <v>0</v>
      </c>
      <c r="N154" s="205">
        <v>0</v>
      </c>
      <c r="O154" s="205">
        <f>ROUND(E154*N154,2)</f>
        <v>0</v>
      </c>
      <c r="P154" s="205">
        <v>0</v>
      </c>
      <c r="Q154" s="205">
        <f>ROUND(E154*P154,2)</f>
        <v>0</v>
      </c>
      <c r="R154" s="207"/>
      <c r="S154" s="207" t="s">
        <v>403</v>
      </c>
      <c r="T154" s="208" t="s">
        <v>404</v>
      </c>
      <c r="U154" s="162">
        <v>0</v>
      </c>
      <c r="V154" s="162">
        <f>ROUND(E154*U154,2)</f>
        <v>0</v>
      </c>
      <c r="W154" s="162"/>
      <c r="X154" s="162" t="s">
        <v>321</v>
      </c>
      <c r="Y154" s="162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2245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3">
        <v>50</v>
      </c>
      <c r="B155" s="184" t="s">
        <v>2411</v>
      </c>
      <c r="C155" s="192" t="s">
        <v>2412</v>
      </c>
      <c r="D155" s="185" t="s">
        <v>708</v>
      </c>
      <c r="E155" s="186">
        <v>620</v>
      </c>
      <c r="F155" s="187"/>
      <c r="G155" s="188">
        <f>ROUND(E155*F155,2)</f>
        <v>0</v>
      </c>
      <c r="H155" s="187"/>
      <c r="I155" s="188">
        <f>ROUND(E155*H155,2)</f>
        <v>0</v>
      </c>
      <c r="J155" s="187"/>
      <c r="K155" s="188">
        <f>ROUND(E155*J155,2)</f>
        <v>0</v>
      </c>
      <c r="L155" s="188">
        <v>21</v>
      </c>
      <c r="M155" s="188">
        <f>G155*(1+L155/100)</f>
        <v>0</v>
      </c>
      <c r="N155" s="186">
        <v>0</v>
      </c>
      <c r="O155" s="186">
        <f>ROUND(E155*N155,2)</f>
        <v>0</v>
      </c>
      <c r="P155" s="186">
        <v>0</v>
      </c>
      <c r="Q155" s="186">
        <f>ROUND(E155*P155,2)</f>
        <v>0</v>
      </c>
      <c r="R155" s="188" t="s">
        <v>2383</v>
      </c>
      <c r="S155" s="188" t="s">
        <v>320</v>
      </c>
      <c r="T155" s="189" t="s">
        <v>320</v>
      </c>
      <c r="U155" s="162">
        <v>4.8000000000000001E-2</v>
      </c>
      <c r="V155" s="162">
        <f>ROUND(E155*U155,2)</f>
        <v>29.76</v>
      </c>
      <c r="W155" s="162"/>
      <c r="X155" s="162" t="s">
        <v>321</v>
      </c>
      <c r="Y155" s="162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2245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3" t="s">
        <v>2413</v>
      </c>
      <c r="D156" s="164"/>
      <c r="E156" s="165">
        <v>105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3" t="s">
        <v>2414</v>
      </c>
      <c r="D157" s="164"/>
      <c r="E157" s="165">
        <v>515</v>
      </c>
      <c r="F157" s="162"/>
      <c r="G157" s="162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3">
        <v>51</v>
      </c>
      <c r="B158" s="184" t="s">
        <v>2415</v>
      </c>
      <c r="C158" s="192" t="s">
        <v>2416</v>
      </c>
      <c r="D158" s="185" t="s">
        <v>708</v>
      </c>
      <c r="E158" s="186">
        <v>185</v>
      </c>
      <c r="F158" s="187"/>
      <c r="G158" s="188">
        <f>ROUND(E158*F158,2)</f>
        <v>0</v>
      </c>
      <c r="H158" s="187"/>
      <c r="I158" s="188">
        <f>ROUND(E158*H158,2)</f>
        <v>0</v>
      </c>
      <c r="J158" s="187"/>
      <c r="K158" s="188">
        <f>ROUND(E158*J158,2)</f>
        <v>0</v>
      </c>
      <c r="L158" s="188">
        <v>21</v>
      </c>
      <c r="M158" s="188">
        <f>G158*(1+L158/100)</f>
        <v>0</v>
      </c>
      <c r="N158" s="186">
        <v>0</v>
      </c>
      <c r="O158" s="186">
        <f>ROUND(E158*N158,2)</f>
        <v>0</v>
      </c>
      <c r="P158" s="186">
        <v>0</v>
      </c>
      <c r="Q158" s="186">
        <f>ROUND(E158*P158,2)</f>
        <v>0</v>
      </c>
      <c r="R158" s="188" t="s">
        <v>2383</v>
      </c>
      <c r="S158" s="188" t="s">
        <v>320</v>
      </c>
      <c r="T158" s="189" t="s">
        <v>320</v>
      </c>
      <c r="U158" s="162">
        <v>5.8999999999999997E-2</v>
      </c>
      <c r="V158" s="162">
        <f>ROUND(E158*U158,2)</f>
        <v>10.92</v>
      </c>
      <c r="W158" s="162"/>
      <c r="X158" s="162" t="s">
        <v>321</v>
      </c>
      <c r="Y158" s="162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2245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3" t="s">
        <v>2417</v>
      </c>
      <c r="D159" s="164"/>
      <c r="E159" s="165">
        <v>185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2">
        <v>52</v>
      </c>
      <c r="B160" s="203" t="s">
        <v>2418</v>
      </c>
      <c r="C160" s="209" t="s">
        <v>2419</v>
      </c>
      <c r="D160" s="204" t="s">
        <v>708</v>
      </c>
      <c r="E160" s="205">
        <v>1</v>
      </c>
      <c r="F160" s="206"/>
      <c r="G160" s="207">
        <f>ROUND(E160*F160,2)</f>
        <v>0</v>
      </c>
      <c r="H160" s="206"/>
      <c r="I160" s="207">
        <f>ROUND(E160*H160,2)</f>
        <v>0</v>
      </c>
      <c r="J160" s="206"/>
      <c r="K160" s="207">
        <f>ROUND(E160*J160,2)</f>
        <v>0</v>
      </c>
      <c r="L160" s="207">
        <v>21</v>
      </c>
      <c r="M160" s="207">
        <f>G160*(1+L160/100)</f>
        <v>0</v>
      </c>
      <c r="N160" s="205">
        <v>0</v>
      </c>
      <c r="O160" s="205">
        <f>ROUND(E160*N160,2)</f>
        <v>0</v>
      </c>
      <c r="P160" s="205">
        <v>0</v>
      </c>
      <c r="Q160" s="205">
        <f>ROUND(E160*P160,2)</f>
        <v>0</v>
      </c>
      <c r="R160" s="207"/>
      <c r="S160" s="207" t="s">
        <v>403</v>
      </c>
      <c r="T160" s="208" t="s">
        <v>404</v>
      </c>
      <c r="U160" s="162">
        <v>5.8999999999999997E-2</v>
      </c>
      <c r="V160" s="162">
        <f>ROUND(E160*U160,2)</f>
        <v>0.06</v>
      </c>
      <c r="W160" s="162"/>
      <c r="X160" s="162" t="s">
        <v>321</v>
      </c>
      <c r="Y160" s="162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2245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2">
        <v>53</v>
      </c>
      <c r="B161" s="203" t="s">
        <v>2420</v>
      </c>
      <c r="C161" s="209" t="s">
        <v>2421</v>
      </c>
      <c r="D161" s="204" t="s">
        <v>318</v>
      </c>
      <c r="E161" s="205">
        <v>25</v>
      </c>
      <c r="F161" s="206"/>
      <c r="G161" s="207">
        <f>ROUND(E161*F161,2)</f>
        <v>0</v>
      </c>
      <c r="H161" s="206"/>
      <c r="I161" s="207">
        <f>ROUND(E161*H161,2)</f>
        <v>0</v>
      </c>
      <c r="J161" s="206"/>
      <c r="K161" s="207">
        <f>ROUND(E161*J161,2)</f>
        <v>0</v>
      </c>
      <c r="L161" s="207">
        <v>21</v>
      </c>
      <c r="M161" s="207">
        <f>G161*(1+L161/100)</f>
        <v>0</v>
      </c>
      <c r="N161" s="205">
        <v>0</v>
      </c>
      <c r="O161" s="205">
        <f>ROUND(E161*N161,2)</f>
        <v>0</v>
      </c>
      <c r="P161" s="205">
        <v>0</v>
      </c>
      <c r="Q161" s="205">
        <f>ROUND(E161*P161,2)</f>
        <v>0</v>
      </c>
      <c r="R161" s="207"/>
      <c r="S161" s="207" t="s">
        <v>403</v>
      </c>
      <c r="T161" s="208" t="s">
        <v>404</v>
      </c>
      <c r="U161" s="162">
        <v>0</v>
      </c>
      <c r="V161" s="162">
        <f>ROUND(E161*U161,2)</f>
        <v>0</v>
      </c>
      <c r="W161" s="162"/>
      <c r="X161" s="162" t="s">
        <v>321</v>
      </c>
      <c r="Y161" s="162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2245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3">
        <v>54</v>
      </c>
      <c r="B162" s="184" t="s">
        <v>2422</v>
      </c>
      <c r="C162" s="192" t="s">
        <v>2423</v>
      </c>
      <c r="D162" s="185" t="s">
        <v>318</v>
      </c>
      <c r="E162" s="186">
        <v>2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6">
        <v>8.2699999999999996E-2</v>
      </c>
      <c r="O162" s="186">
        <f>ROUND(E162*N162,2)</f>
        <v>0.17</v>
      </c>
      <c r="P162" s="186">
        <v>0</v>
      </c>
      <c r="Q162" s="186">
        <f>ROUND(E162*P162,2)</f>
        <v>0</v>
      </c>
      <c r="R162" s="188" t="s">
        <v>2383</v>
      </c>
      <c r="S162" s="188" t="s">
        <v>320</v>
      </c>
      <c r="T162" s="189" t="s">
        <v>320</v>
      </c>
      <c r="U162" s="162">
        <v>0.3</v>
      </c>
      <c r="V162" s="162">
        <f>ROUND(E162*U162,2)</f>
        <v>0.6</v>
      </c>
      <c r="W162" s="162"/>
      <c r="X162" s="162" t="s">
        <v>321</v>
      </c>
      <c r="Y162" s="162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2245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78" t="s">
        <v>2424</v>
      </c>
      <c r="D163" s="279"/>
      <c r="E163" s="279"/>
      <c r="F163" s="279"/>
      <c r="G163" s="279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202">
        <v>55</v>
      </c>
      <c r="B164" s="203" t="s">
        <v>2425</v>
      </c>
      <c r="C164" s="209" t="s">
        <v>2426</v>
      </c>
      <c r="D164" s="204" t="s">
        <v>318</v>
      </c>
      <c r="E164" s="205">
        <v>126</v>
      </c>
      <c r="F164" s="206"/>
      <c r="G164" s="207">
        <f t="shared" ref="G164:G173" si="0">ROUND(E164*F164,2)</f>
        <v>0</v>
      </c>
      <c r="H164" s="206"/>
      <c r="I164" s="207">
        <f t="shared" ref="I164:I173" si="1">ROUND(E164*H164,2)</f>
        <v>0</v>
      </c>
      <c r="J164" s="206"/>
      <c r="K164" s="207">
        <f t="shared" ref="K164:K173" si="2">ROUND(E164*J164,2)</f>
        <v>0</v>
      </c>
      <c r="L164" s="207">
        <v>21</v>
      </c>
      <c r="M164" s="207">
        <f t="shared" ref="M164:M173" si="3">G164*(1+L164/100)</f>
        <v>0</v>
      </c>
      <c r="N164" s="205">
        <v>0</v>
      </c>
      <c r="O164" s="205">
        <f t="shared" ref="O164:O173" si="4">ROUND(E164*N164,2)</f>
        <v>0</v>
      </c>
      <c r="P164" s="205">
        <v>0</v>
      </c>
      <c r="Q164" s="205">
        <f t="shared" ref="Q164:Q173" si="5">ROUND(E164*P164,2)</f>
        <v>0</v>
      </c>
      <c r="R164" s="207"/>
      <c r="S164" s="207" t="s">
        <v>403</v>
      </c>
      <c r="T164" s="208" t="s">
        <v>404</v>
      </c>
      <c r="U164" s="162">
        <v>0</v>
      </c>
      <c r="V164" s="162">
        <f t="shared" ref="V164:V173" si="6">ROUND(E164*U164,2)</f>
        <v>0</v>
      </c>
      <c r="W164" s="162"/>
      <c r="X164" s="162" t="s">
        <v>321</v>
      </c>
      <c r="Y164" s="162" t="s">
        <v>322</v>
      </c>
      <c r="Z164" s="151"/>
      <c r="AA164" s="151"/>
      <c r="AB164" s="151"/>
      <c r="AC164" s="151"/>
      <c r="AD164" s="151"/>
      <c r="AE164" s="151"/>
      <c r="AF164" s="151"/>
      <c r="AG164" s="151" t="s">
        <v>2245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2">
        <v>56</v>
      </c>
      <c r="B165" s="203" t="s">
        <v>2427</v>
      </c>
      <c r="C165" s="209" t="s">
        <v>2428</v>
      </c>
      <c r="D165" s="204" t="s">
        <v>318</v>
      </c>
      <c r="E165" s="205">
        <v>48</v>
      </c>
      <c r="F165" s="206"/>
      <c r="G165" s="207">
        <f t="shared" si="0"/>
        <v>0</v>
      </c>
      <c r="H165" s="206"/>
      <c r="I165" s="207">
        <f t="shared" si="1"/>
        <v>0</v>
      </c>
      <c r="J165" s="206"/>
      <c r="K165" s="207">
        <f t="shared" si="2"/>
        <v>0</v>
      </c>
      <c r="L165" s="207">
        <v>21</v>
      </c>
      <c r="M165" s="207">
        <f t="shared" si="3"/>
        <v>0</v>
      </c>
      <c r="N165" s="205">
        <v>0</v>
      </c>
      <c r="O165" s="205">
        <f t="shared" si="4"/>
        <v>0</v>
      </c>
      <c r="P165" s="205">
        <v>0</v>
      </c>
      <c r="Q165" s="205">
        <f t="shared" si="5"/>
        <v>0</v>
      </c>
      <c r="R165" s="207"/>
      <c r="S165" s="207" t="s">
        <v>403</v>
      </c>
      <c r="T165" s="208" t="s">
        <v>404</v>
      </c>
      <c r="U165" s="162">
        <v>0</v>
      </c>
      <c r="V165" s="162">
        <f t="shared" si="6"/>
        <v>0</v>
      </c>
      <c r="W165" s="162"/>
      <c r="X165" s="162" t="s">
        <v>321</v>
      </c>
      <c r="Y165" s="162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2245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2">
        <v>57</v>
      </c>
      <c r="B166" s="203" t="s">
        <v>2429</v>
      </c>
      <c r="C166" s="209" t="s">
        <v>2430</v>
      </c>
      <c r="D166" s="204" t="s">
        <v>318</v>
      </c>
      <c r="E166" s="205">
        <v>126</v>
      </c>
      <c r="F166" s="206"/>
      <c r="G166" s="207">
        <f t="shared" si="0"/>
        <v>0</v>
      </c>
      <c r="H166" s="206"/>
      <c r="I166" s="207">
        <f t="shared" si="1"/>
        <v>0</v>
      </c>
      <c r="J166" s="206"/>
      <c r="K166" s="207">
        <f t="shared" si="2"/>
        <v>0</v>
      </c>
      <c r="L166" s="207">
        <v>21</v>
      </c>
      <c r="M166" s="207">
        <f t="shared" si="3"/>
        <v>0</v>
      </c>
      <c r="N166" s="205">
        <v>0</v>
      </c>
      <c r="O166" s="205">
        <f t="shared" si="4"/>
        <v>0</v>
      </c>
      <c r="P166" s="205">
        <v>0</v>
      </c>
      <c r="Q166" s="205">
        <f t="shared" si="5"/>
        <v>0</v>
      </c>
      <c r="R166" s="207"/>
      <c r="S166" s="207" t="s">
        <v>403</v>
      </c>
      <c r="T166" s="208" t="s">
        <v>404</v>
      </c>
      <c r="U166" s="162">
        <v>0</v>
      </c>
      <c r="V166" s="162">
        <f t="shared" si="6"/>
        <v>0</v>
      </c>
      <c r="W166" s="162"/>
      <c r="X166" s="162" t="s">
        <v>321</v>
      </c>
      <c r="Y166" s="162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2245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2">
        <v>58</v>
      </c>
      <c r="B167" s="203" t="s">
        <v>2431</v>
      </c>
      <c r="C167" s="209" t="s">
        <v>2432</v>
      </c>
      <c r="D167" s="204" t="s">
        <v>318</v>
      </c>
      <c r="E167" s="205">
        <v>2</v>
      </c>
      <c r="F167" s="206"/>
      <c r="G167" s="207">
        <f t="shared" si="0"/>
        <v>0</v>
      </c>
      <c r="H167" s="206"/>
      <c r="I167" s="207">
        <f t="shared" si="1"/>
        <v>0</v>
      </c>
      <c r="J167" s="206"/>
      <c r="K167" s="207">
        <f t="shared" si="2"/>
        <v>0</v>
      </c>
      <c r="L167" s="207">
        <v>21</v>
      </c>
      <c r="M167" s="207">
        <f t="shared" si="3"/>
        <v>0</v>
      </c>
      <c r="N167" s="205">
        <v>0</v>
      </c>
      <c r="O167" s="205">
        <f t="shared" si="4"/>
        <v>0</v>
      </c>
      <c r="P167" s="205">
        <v>0</v>
      </c>
      <c r="Q167" s="205">
        <f t="shared" si="5"/>
        <v>0</v>
      </c>
      <c r="R167" s="207"/>
      <c r="S167" s="207" t="s">
        <v>403</v>
      </c>
      <c r="T167" s="208" t="s">
        <v>404</v>
      </c>
      <c r="U167" s="162">
        <v>0</v>
      </c>
      <c r="V167" s="162">
        <f t="shared" si="6"/>
        <v>0</v>
      </c>
      <c r="W167" s="162"/>
      <c r="X167" s="162" t="s">
        <v>321</v>
      </c>
      <c r="Y167" s="162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2245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2">
        <v>59</v>
      </c>
      <c r="B168" s="203" t="s">
        <v>2433</v>
      </c>
      <c r="C168" s="209" t="s">
        <v>2434</v>
      </c>
      <c r="D168" s="204" t="s">
        <v>318</v>
      </c>
      <c r="E168" s="205">
        <v>1</v>
      </c>
      <c r="F168" s="206"/>
      <c r="G168" s="207">
        <f t="shared" si="0"/>
        <v>0</v>
      </c>
      <c r="H168" s="206"/>
      <c r="I168" s="207">
        <f t="shared" si="1"/>
        <v>0</v>
      </c>
      <c r="J168" s="206"/>
      <c r="K168" s="207">
        <f t="shared" si="2"/>
        <v>0</v>
      </c>
      <c r="L168" s="207">
        <v>21</v>
      </c>
      <c r="M168" s="207">
        <f t="shared" si="3"/>
        <v>0</v>
      </c>
      <c r="N168" s="205">
        <v>0</v>
      </c>
      <c r="O168" s="205">
        <f t="shared" si="4"/>
        <v>0</v>
      </c>
      <c r="P168" s="205">
        <v>0</v>
      </c>
      <c r="Q168" s="205">
        <f t="shared" si="5"/>
        <v>0</v>
      </c>
      <c r="R168" s="207"/>
      <c r="S168" s="207" t="s">
        <v>403</v>
      </c>
      <c r="T168" s="208" t="s">
        <v>404</v>
      </c>
      <c r="U168" s="162">
        <v>0</v>
      </c>
      <c r="V168" s="162">
        <f t="shared" si="6"/>
        <v>0</v>
      </c>
      <c r="W168" s="162"/>
      <c r="X168" s="162" t="s">
        <v>321</v>
      </c>
      <c r="Y168" s="162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2245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2">
        <v>60</v>
      </c>
      <c r="B169" s="203" t="s">
        <v>2435</v>
      </c>
      <c r="C169" s="209" t="s">
        <v>2436</v>
      </c>
      <c r="D169" s="204" t="s">
        <v>318</v>
      </c>
      <c r="E169" s="205">
        <v>1</v>
      </c>
      <c r="F169" s="206"/>
      <c r="G169" s="207">
        <f t="shared" si="0"/>
        <v>0</v>
      </c>
      <c r="H169" s="206"/>
      <c r="I169" s="207">
        <f t="shared" si="1"/>
        <v>0</v>
      </c>
      <c r="J169" s="206"/>
      <c r="K169" s="207">
        <f t="shared" si="2"/>
        <v>0</v>
      </c>
      <c r="L169" s="207">
        <v>21</v>
      </c>
      <c r="M169" s="207">
        <f t="shared" si="3"/>
        <v>0</v>
      </c>
      <c r="N169" s="205">
        <v>0</v>
      </c>
      <c r="O169" s="205">
        <f t="shared" si="4"/>
        <v>0</v>
      </c>
      <c r="P169" s="205">
        <v>0</v>
      </c>
      <c r="Q169" s="205">
        <f t="shared" si="5"/>
        <v>0</v>
      </c>
      <c r="R169" s="207"/>
      <c r="S169" s="207" t="s">
        <v>403</v>
      </c>
      <c r="T169" s="208" t="s">
        <v>404</v>
      </c>
      <c r="U169" s="162">
        <v>0</v>
      </c>
      <c r="V169" s="162">
        <f t="shared" si="6"/>
        <v>0</v>
      </c>
      <c r="W169" s="162"/>
      <c r="X169" s="162" t="s">
        <v>321</v>
      </c>
      <c r="Y169" s="162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2245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2">
        <v>61</v>
      </c>
      <c r="B170" s="203" t="s">
        <v>2437</v>
      </c>
      <c r="C170" s="209" t="s">
        <v>2438</v>
      </c>
      <c r="D170" s="204" t="s">
        <v>318</v>
      </c>
      <c r="E170" s="205">
        <v>4</v>
      </c>
      <c r="F170" s="206"/>
      <c r="G170" s="207">
        <f t="shared" si="0"/>
        <v>0</v>
      </c>
      <c r="H170" s="206"/>
      <c r="I170" s="207">
        <f t="shared" si="1"/>
        <v>0</v>
      </c>
      <c r="J170" s="206"/>
      <c r="K170" s="207">
        <f t="shared" si="2"/>
        <v>0</v>
      </c>
      <c r="L170" s="207">
        <v>21</v>
      </c>
      <c r="M170" s="207">
        <f t="shared" si="3"/>
        <v>0</v>
      </c>
      <c r="N170" s="205">
        <v>0</v>
      </c>
      <c r="O170" s="205">
        <f t="shared" si="4"/>
        <v>0</v>
      </c>
      <c r="P170" s="205">
        <v>0</v>
      </c>
      <c r="Q170" s="205">
        <f t="shared" si="5"/>
        <v>0</v>
      </c>
      <c r="R170" s="207"/>
      <c r="S170" s="207" t="s">
        <v>403</v>
      </c>
      <c r="T170" s="208" t="s">
        <v>404</v>
      </c>
      <c r="U170" s="162">
        <v>0</v>
      </c>
      <c r="V170" s="162">
        <f t="shared" si="6"/>
        <v>0</v>
      </c>
      <c r="W170" s="162"/>
      <c r="X170" s="162" t="s">
        <v>321</v>
      </c>
      <c r="Y170" s="162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2245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2">
        <v>62</v>
      </c>
      <c r="B171" s="203" t="s">
        <v>2439</v>
      </c>
      <c r="C171" s="209" t="s">
        <v>2440</v>
      </c>
      <c r="D171" s="204" t="s">
        <v>318</v>
      </c>
      <c r="E171" s="205">
        <v>2</v>
      </c>
      <c r="F171" s="206"/>
      <c r="G171" s="207">
        <f t="shared" si="0"/>
        <v>0</v>
      </c>
      <c r="H171" s="206"/>
      <c r="I171" s="207">
        <f t="shared" si="1"/>
        <v>0</v>
      </c>
      <c r="J171" s="206"/>
      <c r="K171" s="207">
        <f t="shared" si="2"/>
        <v>0</v>
      </c>
      <c r="L171" s="207">
        <v>21</v>
      </c>
      <c r="M171" s="207">
        <f t="shared" si="3"/>
        <v>0</v>
      </c>
      <c r="N171" s="205">
        <v>0</v>
      </c>
      <c r="O171" s="205">
        <f t="shared" si="4"/>
        <v>0</v>
      </c>
      <c r="P171" s="205">
        <v>0</v>
      </c>
      <c r="Q171" s="205">
        <f t="shared" si="5"/>
        <v>0</v>
      </c>
      <c r="R171" s="207"/>
      <c r="S171" s="207" t="s">
        <v>403</v>
      </c>
      <c r="T171" s="208" t="s">
        <v>404</v>
      </c>
      <c r="U171" s="162">
        <v>0</v>
      </c>
      <c r="V171" s="162">
        <f t="shared" si="6"/>
        <v>0</v>
      </c>
      <c r="W171" s="162"/>
      <c r="X171" s="162" t="s">
        <v>321</v>
      </c>
      <c r="Y171" s="162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2245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2">
        <v>63</v>
      </c>
      <c r="B172" s="203" t="s">
        <v>2441</v>
      </c>
      <c r="C172" s="209" t="s">
        <v>2442</v>
      </c>
      <c r="D172" s="204" t="s">
        <v>318</v>
      </c>
      <c r="E172" s="205">
        <v>2</v>
      </c>
      <c r="F172" s="206"/>
      <c r="G172" s="207">
        <f t="shared" si="0"/>
        <v>0</v>
      </c>
      <c r="H172" s="206"/>
      <c r="I172" s="207">
        <f t="shared" si="1"/>
        <v>0</v>
      </c>
      <c r="J172" s="206"/>
      <c r="K172" s="207">
        <f t="shared" si="2"/>
        <v>0</v>
      </c>
      <c r="L172" s="207">
        <v>21</v>
      </c>
      <c r="M172" s="207">
        <f t="shared" si="3"/>
        <v>0</v>
      </c>
      <c r="N172" s="205">
        <v>0</v>
      </c>
      <c r="O172" s="205">
        <f t="shared" si="4"/>
        <v>0</v>
      </c>
      <c r="P172" s="205">
        <v>0</v>
      </c>
      <c r="Q172" s="205">
        <f t="shared" si="5"/>
        <v>0</v>
      </c>
      <c r="R172" s="207"/>
      <c r="S172" s="207" t="s">
        <v>403</v>
      </c>
      <c r="T172" s="208" t="s">
        <v>404</v>
      </c>
      <c r="U172" s="162">
        <v>0</v>
      </c>
      <c r="V172" s="162">
        <f t="shared" si="6"/>
        <v>0</v>
      </c>
      <c r="W172" s="162"/>
      <c r="X172" s="162" t="s">
        <v>321</v>
      </c>
      <c r="Y172" s="162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2245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83">
        <v>64</v>
      </c>
      <c r="B173" s="184" t="s">
        <v>2443</v>
      </c>
      <c r="C173" s="192" t="s">
        <v>2444</v>
      </c>
      <c r="D173" s="185" t="s">
        <v>333</v>
      </c>
      <c r="E173" s="186">
        <v>360</v>
      </c>
      <c r="F173" s="187"/>
      <c r="G173" s="188">
        <f t="shared" si="0"/>
        <v>0</v>
      </c>
      <c r="H173" s="187"/>
      <c r="I173" s="188">
        <f t="shared" si="1"/>
        <v>0</v>
      </c>
      <c r="J173" s="187"/>
      <c r="K173" s="188">
        <f t="shared" si="2"/>
        <v>0</v>
      </c>
      <c r="L173" s="188">
        <v>21</v>
      </c>
      <c r="M173" s="188">
        <f t="shared" si="3"/>
        <v>0</v>
      </c>
      <c r="N173" s="186">
        <v>0</v>
      </c>
      <c r="O173" s="186">
        <f t="shared" si="4"/>
        <v>0</v>
      </c>
      <c r="P173" s="186">
        <v>0</v>
      </c>
      <c r="Q173" s="186">
        <f t="shared" si="5"/>
        <v>0</v>
      </c>
      <c r="R173" s="188"/>
      <c r="S173" s="188" t="s">
        <v>403</v>
      </c>
      <c r="T173" s="189" t="s">
        <v>404</v>
      </c>
      <c r="U173" s="162">
        <v>0</v>
      </c>
      <c r="V173" s="162">
        <f t="shared" si="6"/>
        <v>0</v>
      </c>
      <c r="W173" s="162"/>
      <c r="X173" s="162" t="s">
        <v>321</v>
      </c>
      <c r="Y173" s="162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2245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2" x14ac:dyDescent="0.2">
      <c r="A174" s="158"/>
      <c r="B174" s="159"/>
      <c r="C174" s="193" t="s">
        <v>2445</v>
      </c>
      <c r="D174" s="164"/>
      <c r="E174" s="165">
        <v>360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202">
        <v>65</v>
      </c>
      <c r="B175" s="203" t="s">
        <v>2446</v>
      </c>
      <c r="C175" s="209" t="s">
        <v>2447</v>
      </c>
      <c r="D175" s="204" t="s">
        <v>333</v>
      </c>
      <c r="E175" s="205">
        <v>180</v>
      </c>
      <c r="F175" s="206"/>
      <c r="G175" s="207">
        <f t="shared" ref="G175:G180" si="7">ROUND(E175*F175,2)</f>
        <v>0</v>
      </c>
      <c r="H175" s="206"/>
      <c r="I175" s="207">
        <f t="shared" ref="I175:I180" si="8">ROUND(E175*H175,2)</f>
        <v>0</v>
      </c>
      <c r="J175" s="206"/>
      <c r="K175" s="207">
        <f t="shared" ref="K175:K180" si="9">ROUND(E175*J175,2)</f>
        <v>0</v>
      </c>
      <c r="L175" s="207">
        <v>21</v>
      </c>
      <c r="M175" s="207">
        <f t="shared" ref="M175:M180" si="10">G175*(1+L175/100)</f>
        <v>0</v>
      </c>
      <c r="N175" s="205">
        <v>0</v>
      </c>
      <c r="O175" s="205">
        <f t="shared" ref="O175:O180" si="11">ROUND(E175*N175,2)</f>
        <v>0</v>
      </c>
      <c r="P175" s="205">
        <v>0</v>
      </c>
      <c r="Q175" s="205">
        <f t="shared" ref="Q175:Q180" si="12">ROUND(E175*P175,2)</f>
        <v>0</v>
      </c>
      <c r="R175" s="207"/>
      <c r="S175" s="207" t="s">
        <v>403</v>
      </c>
      <c r="T175" s="208" t="s">
        <v>404</v>
      </c>
      <c r="U175" s="162">
        <v>0</v>
      </c>
      <c r="V175" s="162">
        <f t="shared" ref="V175:V180" si="13">ROUND(E175*U175,2)</f>
        <v>0</v>
      </c>
      <c r="W175" s="162"/>
      <c r="X175" s="162" t="s">
        <v>321</v>
      </c>
      <c r="Y175" s="162" t="s">
        <v>322</v>
      </c>
      <c r="Z175" s="151"/>
      <c r="AA175" s="151"/>
      <c r="AB175" s="151"/>
      <c r="AC175" s="151"/>
      <c r="AD175" s="151"/>
      <c r="AE175" s="151"/>
      <c r="AF175" s="151"/>
      <c r="AG175" s="151" t="s">
        <v>2245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2">
        <v>66</v>
      </c>
      <c r="B176" s="203" t="s">
        <v>2448</v>
      </c>
      <c r="C176" s="209" t="s">
        <v>2449</v>
      </c>
      <c r="D176" s="204" t="s">
        <v>318</v>
      </c>
      <c r="E176" s="205">
        <v>1</v>
      </c>
      <c r="F176" s="206"/>
      <c r="G176" s="207">
        <f t="shared" si="7"/>
        <v>0</v>
      </c>
      <c r="H176" s="206"/>
      <c r="I176" s="207">
        <f t="shared" si="8"/>
        <v>0</v>
      </c>
      <c r="J176" s="206"/>
      <c r="K176" s="207">
        <f t="shared" si="9"/>
        <v>0</v>
      </c>
      <c r="L176" s="207">
        <v>21</v>
      </c>
      <c r="M176" s="207">
        <f t="shared" si="10"/>
        <v>0</v>
      </c>
      <c r="N176" s="205">
        <v>0</v>
      </c>
      <c r="O176" s="205">
        <f t="shared" si="11"/>
        <v>0</v>
      </c>
      <c r="P176" s="205">
        <v>0</v>
      </c>
      <c r="Q176" s="205">
        <f t="shared" si="12"/>
        <v>0</v>
      </c>
      <c r="R176" s="207"/>
      <c r="S176" s="207" t="s">
        <v>403</v>
      </c>
      <c r="T176" s="208" t="s">
        <v>404</v>
      </c>
      <c r="U176" s="162">
        <v>0</v>
      </c>
      <c r="V176" s="162">
        <f t="shared" si="13"/>
        <v>0</v>
      </c>
      <c r="W176" s="162"/>
      <c r="X176" s="162" t="s">
        <v>321</v>
      </c>
      <c r="Y176" s="162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2245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2">
        <v>67</v>
      </c>
      <c r="B177" s="203" t="s">
        <v>2450</v>
      </c>
      <c r="C177" s="209" t="s">
        <v>2442</v>
      </c>
      <c r="D177" s="204" t="s">
        <v>318</v>
      </c>
      <c r="E177" s="205">
        <v>1</v>
      </c>
      <c r="F177" s="206"/>
      <c r="G177" s="207">
        <f t="shared" si="7"/>
        <v>0</v>
      </c>
      <c r="H177" s="206"/>
      <c r="I177" s="207">
        <f t="shared" si="8"/>
        <v>0</v>
      </c>
      <c r="J177" s="206"/>
      <c r="K177" s="207">
        <f t="shared" si="9"/>
        <v>0</v>
      </c>
      <c r="L177" s="207">
        <v>21</v>
      </c>
      <c r="M177" s="207">
        <f t="shared" si="10"/>
        <v>0</v>
      </c>
      <c r="N177" s="205">
        <v>0</v>
      </c>
      <c r="O177" s="205">
        <f t="shared" si="11"/>
        <v>0</v>
      </c>
      <c r="P177" s="205">
        <v>0</v>
      </c>
      <c r="Q177" s="205">
        <f t="shared" si="12"/>
        <v>0</v>
      </c>
      <c r="R177" s="207"/>
      <c r="S177" s="207" t="s">
        <v>403</v>
      </c>
      <c r="T177" s="208" t="s">
        <v>404</v>
      </c>
      <c r="U177" s="162">
        <v>0</v>
      </c>
      <c r="V177" s="162">
        <f t="shared" si="13"/>
        <v>0</v>
      </c>
      <c r="W177" s="162"/>
      <c r="X177" s="162" t="s">
        <v>321</v>
      </c>
      <c r="Y177" s="162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2245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2">
        <v>68</v>
      </c>
      <c r="B178" s="203" t="s">
        <v>2451</v>
      </c>
      <c r="C178" s="209" t="s">
        <v>2452</v>
      </c>
      <c r="D178" s="204" t="s">
        <v>318</v>
      </c>
      <c r="E178" s="205">
        <v>1</v>
      </c>
      <c r="F178" s="206"/>
      <c r="G178" s="207">
        <f t="shared" si="7"/>
        <v>0</v>
      </c>
      <c r="H178" s="206"/>
      <c r="I178" s="207">
        <f t="shared" si="8"/>
        <v>0</v>
      </c>
      <c r="J178" s="206"/>
      <c r="K178" s="207">
        <f t="shared" si="9"/>
        <v>0</v>
      </c>
      <c r="L178" s="207">
        <v>21</v>
      </c>
      <c r="M178" s="207">
        <f t="shared" si="10"/>
        <v>0</v>
      </c>
      <c r="N178" s="205">
        <v>0</v>
      </c>
      <c r="O178" s="205">
        <f t="shared" si="11"/>
        <v>0</v>
      </c>
      <c r="P178" s="205">
        <v>0</v>
      </c>
      <c r="Q178" s="205">
        <f t="shared" si="12"/>
        <v>0</v>
      </c>
      <c r="R178" s="207"/>
      <c r="S178" s="207" t="s">
        <v>403</v>
      </c>
      <c r="T178" s="208" t="s">
        <v>404</v>
      </c>
      <c r="U178" s="162">
        <v>0</v>
      </c>
      <c r="V178" s="162">
        <f t="shared" si="13"/>
        <v>0</v>
      </c>
      <c r="W178" s="162"/>
      <c r="X178" s="162" t="s">
        <v>321</v>
      </c>
      <c r="Y178" s="162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2245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83">
        <v>69</v>
      </c>
      <c r="B179" s="184" t="s">
        <v>2453</v>
      </c>
      <c r="C179" s="192" t="s">
        <v>2454</v>
      </c>
      <c r="D179" s="185" t="s">
        <v>318</v>
      </c>
      <c r="E179" s="186">
        <v>62</v>
      </c>
      <c r="F179" s="187"/>
      <c r="G179" s="188">
        <f t="shared" si="7"/>
        <v>0</v>
      </c>
      <c r="H179" s="187"/>
      <c r="I179" s="188">
        <f t="shared" si="8"/>
        <v>0</v>
      </c>
      <c r="J179" s="187"/>
      <c r="K179" s="188">
        <f t="shared" si="9"/>
        <v>0</v>
      </c>
      <c r="L179" s="188">
        <v>21</v>
      </c>
      <c r="M179" s="188">
        <f t="shared" si="10"/>
        <v>0</v>
      </c>
      <c r="N179" s="186">
        <v>0</v>
      </c>
      <c r="O179" s="186">
        <f t="shared" si="11"/>
        <v>0</v>
      </c>
      <c r="P179" s="186">
        <v>0</v>
      </c>
      <c r="Q179" s="186">
        <f t="shared" si="12"/>
        <v>0</v>
      </c>
      <c r="R179" s="188"/>
      <c r="S179" s="188" t="s">
        <v>403</v>
      </c>
      <c r="T179" s="189" t="s">
        <v>404</v>
      </c>
      <c r="U179" s="162">
        <v>0</v>
      </c>
      <c r="V179" s="162">
        <f t="shared" si="13"/>
        <v>0</v>
      </c>
      <c r="W179" s="162"/>
      <c r="X179" s="162" t="s">
        <v>321</v>
      </c>
      <c r="Y179" s="162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2245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>
        <v>70</v>
      </c>
      <c r="B180" s="159" t="s">
        <v>2455</v>
      </c>
      <c r="C180" s="214" t="s">
        <v>2456</v>
      </c>
      <c r="D180" s="160" t="s">
        <v>0</v>
      </c>
      <c r="E180" s="213"/>
      <c r="F180" s="163"/>
      <c r="G180" s="162">
        <f t="shared" si="7"/>
        <v>0</v>
      </c>
      <c r="H180" s="163"/>
      <c r="I180" s="162">
        <f t="shared" si="8"/>
        <v>0</v>
      </c>
      <c r="J180" s="163"/>
      <c r="K180" s="162">
        <f t="shared" si="9"/>
        <v>0</v>
      </c>
      <c r="L180" s="162">
        <v>21</v>
      </c>
      <c r="M180" s="162">
        <f t="shared" si="10"/>
        <v>0</v>
      </c>
      <c r="N180" s="161">
        <v>0</v>
      </c>
      <c r="O180" s="161">
        <f t="shared" si="11"/>
        <v>0</v>
      </c>
      <c r="P180" s="161">
        <v>0</v>
      </c>
      <c r="Q180" s="161">
        <f t="shared" si="12"/>
        <v>0</v>
      </c>
      <c r="R180" s="162" t="s">
        <v>2383</v>
      </c>
      <c r="S180" s="162" t="s">
        <v>320</v>
      </c>
      <c r="T180" s="162" t="s">
        <v>320</v>
      </c>
      <c r="U180" s="162">
        <v>0</v>
      </c>
      <c r="V180" s="162">
        <f t="shared" si="13"/>
        <v>0</v>
      </c>
      <c r="W180" s="162"/>
      <c r="X180" s="162" t="s">
        <v>390</v>
      </c>
      <c r="Y180" s="162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391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2" x14ac:dyDescent="0.2">
      <c r="A181" s="158"/>
      <c r="B181" s="159"/>
      <c r="C181" s="284" t="s">
        <v>2457</v>
      </c>
      <c r="D181" s="285"/>
      <c r="E181" s="285"/>
      <c r="F181" s="285"/>
      <c r="G181" s="285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176" t="s">
        <v>314</v>
      </c>
      <c r="B182" s="177" t="s">
        <v>183</v>
      </c>
      <c r="C182" s="191" t="s">
        <v>184</v>
      </c>
      <c r="D182" s="178"/>
      <c r="E182" s="179"/>
      <c r="F182" s="180"/>
      <c r="G182" s="180">
        <f>SUMIF(AG183:AG236,"&lt;&gt;NOR",G183:G236)</f>
        <v>0</v>
      </c>
      <c r="H182" s="180"/>
      <c r="I182" s="180">
        <f>SUM(I183:I236)</f>
        <v>0</v>
      </c>
      <c r="J182" s="180"/>
      <c r="K182" s="180">
        <f>SUM(K183:K236)</f>
        <v>0</v>
      </c>
      <c r="L182" s="180"/>
      <c r="M182" s="180">
        <f>SUM(M183:M236)</f>
        <v>0</v>
      </c>
      <c r="N182" s="179"/>
      <c r="O182" s="179">
        <f>SUM(O183:O236)</f>
        <v>0.32000000000000006</v>
      </c>
      <c r="P182" s="179"/>
      <c r="Q182" s="179">
        <f>SUM(Q183:Q236)</f>
        <v>0</v>
      </c>
      <c r="R182" s="180"/>
      <c r="S182" s="180"/>
      <c r="T182" s="181"/>
      <c r="U182" s="175"/>
      <c r="V182" s="175">
        <f>SUM(V183:V236)</f>
        <v>68.050000000000011</v>
      </c>
      <c r="W182" s="175"/>
      <c r="X182" s="175"/>
      <c r="Y182" s="175"/>
      <c r="AG182" t="s">
        <v>315</v>
      </c>
    </row>
    <row r="183" spans="1:60" ht="22.5" outlineLevel="1" x14ac:dyDescent="0.2">
      <c r="A183" s="183">
        <v>71</v>
      </c>
      <c r="B183" s="184" t="s">
        <v>2458</v>
      </c>
      <c r="C183" s="192" t="s">
        <v>2459</v>
      </c>
      <c r="D183" s="185" t="s">
        <v>708</v>
      </c>
      <c r="E183" s="186">
        <v>20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21</v>
      </c>
      <c r="M183" s="188">
        <f>G183*(1+L183/100)</f>
        <v>0</v>
      </c>
      <c r="N183" s="186">
        <v>1.33E-3</v>
      </c>
      <c r="O183" s="186">
        <f>ROUND(E183*N183,2)</f>
        <v>0.03</v>
      </c>
      <c r="P183" s="186">
        <v>0</v>
      </c>
      <c r="Q183" s="186">
        <f>ROUND(E183*P183,2)</f>
        <v>0</v>
      </c>
      <c r="R183" s="188" t="s">
        <v>2383</v>
      </c>
      <c r="S183" s="188" t="s">
        <v>320</v>
      </c>
      <c r="T183" s="189" t="s">
        <v>320</v>
      </c>
      <c r="U183" s="162">
        <v>0.28499999999999998</v>
      </c>
      <c r="V183" s="162">
        <f>ROUND(E183*U183,2)</f>
        <v>5.7</v>
      </c>
      <c r="W183" s="162"/>
      <c r="X183" s="162" t="s">
        <v>321</v>
      </c>
      <c r="Y183" s="162" t="s">
        <v>322</v>
      </c>
      <c r="Z183" s="151"/>
      <c r="AA183" s="151"/>
      <c r="AB183" s="151"/>
      <c r="AC183" s="151"/>
      <c r="AD183" s="151"/>
      <c r="AE183" s="151"/>
      <c r="AF183" s="151"/>
      <c r="AG183" s="151" t="s">
        <v>2245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">
      <c r="A184" s="158"/>
      <c r="B184" s="159"/>
      <c r="C184" s="278" t="s">
        <v>2460</v>
      </c>
      <c r="D184" s="279"/>
      <c r="E184" s="279"/>
      <c r="F184" s="279"/>
      <c r="G184" s="279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193" t="s">
        <v>2461</v>
      </c>
      <c r="D185" s="164"/>
      <c r="E185" s="165">
        <v>20</v>
      </c>
      <c r="F185" s="162"/>
      <c r="G185" s="162"/>
      <c r="H185" s="162"/>
      <c r="I185" s="162"/>
      <c r="J185" s="162"/>
      <c r="K185" s="162"/>
      <c r="L185" s="162"/>
      <c r="M185" s="162"/>
      <c r="N185" s="161"/>
      <c r="O185" s="161"/>
      <c r="P185" s="161"/>
      <c r="Q185" s="161"/>
      <c r="R185" s="162"/>
      <c r="S185" s="162"/>
      <c r="T185" s="162"/>
      <c r="U185" s="162"/>
      <c r="V185" s="162"/>
      <c r="W185" s="162"/>
      <c r="X185" s="162"/>
      <c r="Y185" s="162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 x14ac:dyDescent="0.2">
      <c r="A186" s="183">
        <v>72</v>
      </c>
      <c r="B186" s="184" t="s">
        <v>2462</v>
      </c>
      <c r="C186" s="192" t="s">
        <v>2463</v>
      </c>
      <c r="D186" s="185" t="s">
        <v>708</v>
      </c>
      <c r="E186" s="186">
        <v>20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21</v>
      </c>
      <c r="M186" s="188">
        <f>G186*(1+L186/100)</f>
        <v>0</v>
      </c>
      <c r="N186" s="186">
        <v>1.6199999999999999E-3</v>
      </c>
      <c r="O186" s="186">
        <f>ROUND(E186*N186,2)</f>
        <v>0.03</v>
      </c>
      <c r="P186" s="186">
        <v>0</v>
      </c>
      <c r="Q186" s="186">
        <f>ROUND(E186*P186,2)</f>
        <v>0</v>
      </c>
      <c r="R186" s="188" t="s">
        <v>2383</v>
      </c>
      <c r="S186" s="188" t="s">
        <v>320</v>
      </c>
      <c r="T186" s="189" t="s">
        <v>320</v>
      </c>
      <c r="U186" s="162">
        <v>0.31900000000000001</v>
      </c>
      <c r="V186" s="162">
        <f>ROUND(E186*U186,2)</f>
        <v>6.38</v>
      </c>
      <c r="W186" s="162"/>
      <c r="X186" s="162" t="s">
        <v>321</v>
      </c>
      <c r="Y186" s="162" t="s">
        <v>322</v>
      </c>
      <c r="Z186" s="151"/>
      <c r="AA186" s="151"/>
      <c r="AB186" s="151"/>
      <c r="AC186" s="151"/>
      <c r="AD186" s="151"/>
      <c r="AE186" s="151"/>
      <c r="AF186" s="151"/>
      <c r="AG186" s="151" t="s">
        <v>2245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">
      <c r="A187" s="158"/>
      <c r="B187" s="159"/>
      <c r="C187" s="278" t="s">
        <v>2460</v>
      </c>
      <c r="D187" s="279"/>
      <c r="E187" s="279"/>
      <c r="F187" s="279"/>
      <c r="G187" s="279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193" t="s">
        <v>2461</v>
      </c>
      <c r="D188" s="164"/>
      <c r="E188" s="165">
        <v>20</v>
      </c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83">
        <v>73</v>
      </c>
      <c r="B189" s="184" t="s">
        <v>2464</v>
      </c>
      <c r="C189" s="192" t="s">
        <v>2465</v>
      </c>
      <c r="D189" s="185" t="s">
        <v>708</v>
      </c>
      <c r="E189" s="186">
        <v>35</v>
      </c>
      <c r="F189" s="187"/>
      <c r="G189" s="188">
        <f>ROUND(E189*F189,2)</f>
        <v>0</v>
      </c>
      <c r="H189" s="187"/>
      <c r="I189" s="188">
        <f>ROUND(E189*H189,2)</f>
        <v>0</v>
      </c>
      <c r="J189" s="187"/>
      <c r="K189" s="188">
        <f>ROUND(E189*J189,2)</f>
        <v>0</v>
      </c>
      <c r="L189" s="188">
        <v>21</v>
      </c>
      <c r="M189" s="188">
        <f>G189*(1+L189/100)</f>
        <v>0</v>
      </c>
      <c r="N189" s="186">
        <v>1.9300000000000001E-3</v>
      </c>
      <c r="O189" s="186">
        <f>ROUND(E189*N189,2)</f>
        <v>7.0000000000000007E-2</v>
      </c>
      <c r="P189" s="186">
        <v>0</v>
      </c>
      <c r="Q189" s="186">
        <f>ROUND(E189*P189,2)</f>
        <v>0</v>
      </c>
      <c r="R189" s="188" t="s">
        <v>2383</v>
      </c>
      <c r="S189" s="188" t="s">
        <v>320</v>
      </c>
      <c r="T189" s="189" t="s">
        <v>320</v>
      </c>
      <c r="U189" s="162">
        <v>0.33200000000000002</v>
      </c>
      <c r="V189" s="162">
        <f>ROUND(E189*U189,2)</f>
        <v>11.62</v>
      </c>
      <c r="W189" s="162"/>
      <c r="X189" s="162" t="s">
        <v>321</v>
      </c>
      <c r="Y189" s="162" t="s">
        <v>322</v>
      </c>
      <c r="Z189" s="151"/>
      <c r="AA189" s="151"/>
      <c r="AB189" s="151"/>
      <c r="AC189" s="151"/>
      <c r="AD189" s="151"/>
      <c r="AE189" s="151"/>
      <c r="AF189" s="151"/>
      <c r="AG189" s="151" t="s">
        <v>2245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278" t="s">
        <v>2460</v>
      </c>
      <c r="D190" s="279"/>
      <c r="E190" s="279"/>
      <c r="F190" s="279"/>
      <c r="G190" s="279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193" t="s">
        <v>2466</v>
      </c>
      <c r="D191" s="164"/>
      <c r="E191" s="165">
        <v>35</v>
      </c>
      <c r="F191" s="162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22.5" outlineLevel="1" x14ac:dyDescent="0.2">
      <c r="A192" s="183">
        <v>74</v>
      </c>
      <c r="B192" s="184" t="s">
        <v>2467</v>
      </c>
      <c r="C192" s="192" t="s">
        <v>2468</v>
      </c>
      <c r="D192" s="185" t="s">
        <v>708</v>
      </c>
      <c r="E192" s="186">
        <v>60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2.47E-3</v>
      </c>
      <c r="O192" s="186">
        <f>ROUND(E192*N192,2)</f>
        <v>0.15</v>
      </c>
      <c r="P192" s="186">
        <v>0</v>
      </c>
      <c r="Q192" s="186">
        <f>ROUND(E192*P192,2)</f>
        <v>0</v>
      </c>
      <c r="R192" s="188" t="s">
        <v>2383</v>
      </c>
      <c r="S192" s="188" t="s">
        <v>320</v>
      </c>
      <c r="T192" s="189" t="s">
        <v>320</v>
      </c>
      <c r="U192" s="162">
        <v>0.34799999999999998</v>
      </c>
      <c r="V192" s="162">
        <f>ROUND(E192*U192,2)</f>
        <v>20.88</v>
      </c>
      <c r="W192" s="162"/>
      <c r="X192" s="162" t="s">
        <v>321</v>
      </c>
      <c r="Y192" s="162" t="s">
        <v>322</v>
      </c>
      <c r="Z192" s="151"/>
      <c r="AA192" s="151"/>
      <c r="AB192" s="151"/>
      <c r="AC192" s="151"/>
      <c r="AD192" s="151"/>
      <c r="AE192" s="151"/>
      <c r="AF192" s="151"/>
      <c r="AG192" s="151" t="s">
        <v>2245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2" x14ac:dyDescent="0.2">
      <c r="A193" s="158"/>
      <c r="B193" s="159"/>
      <c r="C193" s="278" t="s">
        <v>2460</v>
      </c>
      <c r="D193" s="279"/>
      <c r="E193" s="279"/>
      <c r="F193" s="279"/>
      <c r="G193" s="279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193" t="s">
        <v>2469</v>
      </c>
      <c r="D194" s="164"/>
      <c r="E194" s="165">
        <v>60</v>
      </c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 x14ac:dyDescent="0.2">
      <c r="A195" s="183">
        <v>75</v>
      </c>
      <c r="B195" s="184" t="s">
        <v>2470</v>
      </c>
      <c r="C195" s="192" t="s">
        <v>2471</v>
      </c>
      <c r="D195" s="185" t="s">
        <v>708</v>
      </c>
      <c r="E195" s="186">
        <v>8</v>
      </c>
      <c r="F195" s="187"/>
      <c r="G195" s="188">
        <f>ROUND(E195*F195,2)</f>
        <v>0</v>
      </c>
      <c r="H195" s="187"/>
      <c r="I195" s="188">
        <f>ROUND(E195*H195,2)</f>
        <v>0</v>
      </c>
      <c r="J195" s="187"/>
      <c r="K195" s="188">
        <f>ROUND(E195*J195,2)</f>
        <v>0</v>
      </c>
      <c r="L195" s="188">
        <v>21</v>
      </c>
      <c r="M195" s="188">
        <f>G195*(1+L195/100)</f>
        <v>0</v>
      </c>
      <c r="N195" s="186">
        <v>4.0999999999999999E-4</v>
      </c>
      <c r="O195" s="186">
        <f>ROUND(E195*N195,2)</f>
        <v>0</v>
      </c>
      <c r="P195" s="186">
        <v>0</v>
      </c>
      <c r="Q195" s="186">
        <f>ROUND(E195*P195,2)</f>
        <v>0</v>
      </c>
      <c r="R195" s="188" t="s">
        <v>2383</v>
      </c>
      <c r="S195" s="188" t="s">
        <v>320</v>
      </c>
      <c r="T195" s="189" t="s">
        <v>320</v>
      </c>
      <c r="U195" s="162">
        <v>0.25800000000000001</v>
      </c>
      <c r="V195" s="162">
        <f>ROUND(E195*U195,2)</f>
        <v>2.06</v>
      </c>
      <c r="W195" s="162"/>
      <c r="X195" s="162" t="s">
        <v>321</v>
      </c>
      <c r="Y195" s="162" t="s">
        <v>322</v>
      </c>
      <c r="Z195" s="151"/>
      <c r="AA195" s="151"/>
      <c r="AB195" s="151"/>
      <c r="AC195" s="151"/>
      <c r="AD195" s="151"/>
      <c r="AE195" s="151"/>
      <c r="AF195" s="151"/>
      <c r="AG195" s="151" t="s">
        <v>2245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278" t="s">
        <v>2472</v>
      </c>
      <c r="D196" s="279"/>
      <c r="E196" s="279"/>
      <c r="F196" s="279"/>
      <c r="G196" s="279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ht="22.5" outlineLevel="1" x14ac:dyDescent="0.2">
      <c r="A197" s="183">
        <v>76</v>
      </c>
      <c r="B197" s="184" t="s">
        <v>2473</v>
      </c>
      <c r="C197" s="192" t="s">
        <v>2474</v>
      </c>
      <c r="D197" s="185" t="s">
        <v>708</v>
      </c>
      <c r="E197" s="186">
        <v>16</v>
      </c>
      <c r="F197" s="187"/>
      <c r="G197" s="188">
        <f>ROUND(E197*F197,2)</f>
        <v>0</v>
      </c>
      <c r="H197" s="187"/>
      <c r="I197" s="188">
        <f>ROUND(E197*H197,2)</f>
        <v>0</v>
      </c>
      <c r="J197" s="187"/>
      <c r="K197" s="188">
        <f>ROUND(E197*J197,2)</f>
        <v>0</v>
      </c>
      <c r="L197" s="188">
        <v>21</v>
      </c>
      <c r="M197" s="188">
        <f>G197*(1+L197/100)</f>
        <v>0</v>
      </c>
      <c r="N197" s="186">
        <v>5.2999999999999998E-4</v>
      </c>
      <c r="O197" s="186">
        <f>ROUND(E197*N197,2)</f>
        <v>0.01</v>
      </c>
      <c r="P197" s="186">
        <v>0</v>
      </c>
      <c r="Q197" s="186">
        <f>ROUND(E197*P197,2)</f>
        <v>0</v>
      </c>
      <c r="R197" s="188" t="s">
        <v>2383</v>
      </c>
      <c r="S197" s="188" t="s">
        <v>320</v>
      </c>
      <c r="T197" s="189" t="s">
        <v>320</v>
      </c>
      <c r="U197" s="162">
        <v>0.27889999999999998</v>
      </c>
      <c r="V197" s="162">
        <f>ROUND(E197*U197,2)</f>
        <v>4.46</v>
      </c>
      <c r="W197" s="162"/>
      <c r="X197" s="162" t="s">
        <v>321</v>
      </c>
      <c r="Y197" s="162" t="s">
        <v>322</v>
      </c>
      <c r="Z197" s="151"/>
      <c r="AA197" s="151"/>
      <c r="AB197" s="151"/>
      <c r="AC197" s="151"/>
      <c r="AD197" s="151"/>
      <c r="AE197" s="151"/>
      <c r="AF197" s="151"/>
      <c r="AG197" s="151" t="s">
        <v>2245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">
      <c r="A198" s="158"/>
      <c r="B198" s="159"/>
      <c r="C198" s="278" t="s">
        <v>2472</v>
      </c>
      <c r="D198" s="279"/>
      <c r="E198" s="279"/>
      <c r="F198" s="279"/>
      <c r="G198" s="279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ht="22.5" outlineLevel="1" x14ac:dyDescent="0.2">
      <c r="A199" s="183">
        <v>77</v>
      </c>
      <c r="B199" s="184" t="s">
        <v>2475</v>
      </c>
      <c r="C199" s="192" t="s">
        <v>2476</v>
      </c>
      <c r="D199" s="185" t="s">
        <v>708</v>
      </c>
      <c r="E199" s="186">
        <v>2</v>
      </c>
      <c r="F199" s="187"/>
      <c r="G199" s="188">
        <f>ROUND(E199*F199,2)</f>
        <v>0</v>
      </c>
      <c r="H199" s="187"/>
      <c r="I199" s="188">
        <f>ROUND(E199*H199,2)</f>
        <v>0</v>
      </c>
      <c r="J199" s="187"/>
      <c r="K199" s="188">
        <f>ROUND(E199*J199,2)</f>
        <v>0</v>
      </c>
      <c r="L199" s="188">
        <v>21</v>
      </c>
      <c r="M199" s="188">
        <f>G199*(1+L199/100)</f>
        <v>0</v>
      </c>
      <c r="N199" s="186">
        <v>6.8999999999999997E-4</v>
      </c>
      <c r="O199" s="186">
        <f>ROUND(E199*N199,2)</f>
        <v>0</v>
      </c>
      <c r="P199" s="186">
        <v>0</v>
      </c>
      <c r="Q199" s="186">
        <f>ROUND(E199*P199,2)</f>
        <v>0</v>
      </c>
      <c r="R199" s="188" t="s">
        <v>2383</v>
      </c>
      <c r="S199" s="188" t="s">
        <v>320</v>
      </c>
      <c r="T199" s="189" t="s">
        <v>320</v>
      </c>
      <c r="U199" s="162">
        <v>0.33279999999999998</v>
      </c>
      <c r="V199" s="162">
        <f>ROUND(E199*U199,2)</f>
        <v>0.67</v>
      </c>
      <c r="W199" s="162"/>
      <c r="X199" s="162" t="s">
        <v>321</v>
      </c>
      <c r="Y199" s="162" t="s">
        <v>322</v>
      </c>
      <c r="Z199" s="151"/>
      <c r="AA199" s="151"/>
      <c r="AB199" s="151"/>
      <c r="AC199" s="151"/>
      <c r="AD199" s="151"/>
      <c r="AE199" s="151"/>
      <c r="AF199" s="151"/>
      <c r="AG199" s="151" t="s">
        <v>2245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">
      <c r="A200" s="158"/>
      <c r="B200" s="159"/>
      <c r="C200" s="278" t="s">
        <v>2472</v>
      </c>
      <c r="D200" s="279"/>
      <c r="E200" s="279"/>
      <c r="F200" s="279"/>
      <c r="G200" s="279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ht="22.5" outlineLevel="1" x14ac:dyDescent="0.2">
      <c r="A201" s="202">
        <v>78</v>
      </c>
      <c r="B201" s="203" t="s">
        <v>2477</v>
      </c>
      <c r="C201" s="209" t="s">
        <v>2478</v>
      </c>
      <c r="D201" s="204" t="s">
        <v>708</v>
      </c>
      <c r="E201" s="205">
        <v>4</v>
      </c>
      <c r="F201" s="206"/>
      <c r="G201" s="207">
        <f t="shared" ref="G201:G207" si="14">ROUND(E201*F201,2)</f>
        <v>0</v>
      </c>
      <c r="H201" s="206"/>
      <c r="I201" s="207">
        <f t="shared" ref="I201:I207" si="15">ROUND(E201*H201,2)</f>
        <v>0</v>
      </c>
      <c r="J201" s="206"/>
      <c r="K201" s="207">
        <f t="shared" ref="K201:K207" si="16">ROUND(E201*J201,2)</f>
        <v>0</v>
      </c>
      <c r="L201" s="207">
        <v>21</v>
      </c>
      <c r="M201" s="207">
        <f t="shared" ref="M201:M207" si="17">G201*(1+L201/100)</f>
        <v>0</v>
      </c>
      <c r="N201" s="205">
        <v>3.0000000000000001E-5</v>
      </c>
      <c r="O201" s="205">
        <f t="shared" ref="O201:O207" si="18">ROUND(E201*N201,2)</f>
        <v>0</v>
      </c>
      <c r="P201" s="205">
        <v>0</v>
      </c>
      <c r="Q201" s="205">
        <f t="shared" ref="Q201:Q207" si="19">ROUND(E201*P201,2)</f>
        <v>0</v>
      </c>
      <c r="R201" s="207" t="s">
        <v>2383</v>
      </c>
      <c r="S201" s="207" t="s">
        <v>320</v>
      </c>
      <c r="T201" s="208" t="s">
        <v>320</v>
      </c>
      <c r="U201" s="162">
        <v>0.129</v>
      </c>
      <c r="V201" s="162">
        <f t="shared" ref="V201:V207" si="20">ROUND(E201*U201,2)</f>
        <v>0.52</v>
      </c>
      <c r="W201" s="162"/>
      <c r="X201" s="162" t="s">
        <v>321</v>
      </c>
      <c r="Y201" s="162" t="s">
        <v>322</v>
      </c>
      <c r="Z201" s="151"/>
      <c r="AA201" s="151"/>
      <c r="AB201" s="151"/>
      <c r="AC201" s="151"/>
      <c r="AD201" s="151"/>
      <c r="AE201" s="151"/>
      <c r="AF201" s="151"/>
      <c r="AG201" s="151" t="s">
        <v>2245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2">
        <v>79</v>
      </c>
      <c r="B202" s="203" t="s">
        <v>2479</v>
      </c>
      <c r="C202" s="209" t="s">
        <v>2480</v>
      </c>
      <c r="D202" s="204" t="s">
        <v>708</v>
      </c>
      <c r="E202" s="205">
        <v>8</v>
      </c>
      <c r="F202" s="206"/>
      <c r="G202" s="207">
        <f t="shared" si="14"/>
        <v>0</v>
      </c>
      <c r="H202" s="206"/>
      <c r="I202" s="207">
        <f t="shared" si="15"/>
        <v>0</v>
      </c>
      <c r="J202" s="206"/>
      <c r="K202" s="207">
        <f t="shared" si="16"/>
        <v>0</v>
      </c>
      <c r="L202" s="207">
        <v>21</v>
      </c>
      <c r="M202" s="207">
        <f t="shared" si="17"/>
        <v>0</v>
      </c>
      <c r="N202" s="205">
        <v>6.0000000000000002E-5</v>
      </c>
      <c r="O202" s="205">
        <f t="shared" si="18"/>
        <v>0</v>
      </c>
      <c r="P202" s="205">
        <v>0</v>
      </c>
      <c r="Q202" s="205">
        <f t="shared" si="19"/>
        <v>0</v>
      </c>
      <c r="R202" s="207" t="s">
        <v>2383</v>
      </c>
      <c r="S202" s="207" t="s">
        <v>320</v>
      </c>
      <c r="T202" s="208" t="s">
        <v>320</v>
      </c>
      <c r="U202" s="162">
        <v>0.129</v>
      </c>
      <c r="V202" s="162">
        <f t="shared" si="20"/>
        <v>1.03</v>
      </c>
      <c r="W202" s="162"/>
      <c r="X202" s="162" t="s">
        <v>321</v>
      </c>
      <c r="Y202" s="162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2245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2">
        <v>80</v>
      </c>
      <c r="B203" s="203" t="s">
        <v>2481</v>
      </c>
      <c r="C203" s="209" t="s">
        <v>2482</v>
      </c>
      <c r="D203" s="204" t="s">
        <v>708</v>
      </c>
      <c r="E203" s="205">
        <v>2</v>
      </c>
      <c r="F203" s="206"/>
      <c r="G203" s="207">
        <f t="shared" si="14"/>
        <v>0</v>
      </c>
      <c r="H203" s="206"/>
      <c r="I203" s="207">
        <f t="shared" si="15"/>
        <v>0</v>
      </c>
      <c r="J203" s="206"/>
      <c r="K203" s="207">
        <f t="shared" si="16"/>
        <v>0</v>
      </c>
      <c r="L203" s="207">
        <v>21</v>
      </c>
      <c r="M203" s="207">
        <f t="shared" si="17"/>
        <v>0</v>
      </c>
      <c r="N203" s="205">
        <v>6.0000000000000002E-5</v>
      </c>
      <c r="O203" s="205">
        <f t="shared" si="18"/>
        <v>0</v>
      </c>
      <c r="P203" s="205">
        <v>0</v>
      </c>
      <c r="Q203" s="205">
        <f t="shared" si="19"/>
        <v>0</v>
      </c>
      <c r="R203" s="207" t="s">
        <v>2383</v>
      </c>
      <c r="S203" s="207" t="s">
        <v>320</v>
      </c>
      <c r="T203" s="208" t="s">
        <v>320</v>
      </c>
      <c r="U203" s="162">
        <v>0.14199999999999999</v>
      </c>
      <c r="V203" s="162">
        <f t="shared" si="20"/>
        <v>0.28000000000000003</v>
      </c>
      <c r="W203" s="162"/>
      <c r="X203" s="162" t="s">
        <v>321</v>
      </c>
      <c r="Y203" s="162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2245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2">
        <v>81</v>
      </c>
      <c r="B204" s="203" t="s">
        <v>2483</v>
      </c>
      <c r="C204" s="209" t="s">
        <v>2484</v>
      </c>
      <c r="D204" s="204" t="s">
        <v>708</v>
      </c>
      <c r="E204" s="205">
        <v>4</v>
      </c>
      <c r="F204" s="206"/>
      <c r="G204" s="207">
        <f t="shared" si="14"/>
        <v>0</v>
      </c>
      <c r="H204" s="206"/>
      <c r="I204" s="207">
        <f t="shared" si="15"/>
        <v>0</v>
      </c>
      <c r="J204" s="206"/>
      <c r="K204" s="207">
        <f t="shared" si="16"/>
        <v>0</v>
      </c>
      <c r="L204" s="207">
        <v>21</v>
      </c>
      <c r="M204" s="207">
        <f t="shared" si="17"/>
        <v>0</v>
      </c>
      <c r="N204" s="205">
        <v>5.0000000000000002E-5</v>
      </c>
      <c r="O204" s="205">
        <f t="shared" si="18"/>
        <v>0</v>
      </c>
      <c r="P204" s="205">
        <v>0</v>
      </c>
      <c r="Q204" s="205">
        <f t="shared" si="19"/>
        <v>0</v>
      </c>
      <c r="R204" s="207" t="s">
        <v>2383</v>
      </c>
      <c r="S204" s="207" t="s">
        <v>320</v>
      </c>
      <c r="T204" s="208" t="s">
        <v>320</v>
      </c>
      <c r="U204" s="162">
        <v>0.129</v>
      </c>
      <c r="V204" s="162">
        <f t="shared" si="20"/>
        <v>0.52</v>
      </c>
      <c r="W204" s="162"/>
      <c r="X204" s="162" t="s">
        <v>321</v>
      </c>
      <c r="Y204" s="162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2245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2">
        <v>82</v>
      </c>
      <c r="B205" s="203" t="s">
        <v>2485</v>
      </c>
      <c r="C205" s="209" t="s">
        <v>2486</v>
      </c>
      <c r="D205" s="204" t="s">
        <v>708</v>
      </c>
      <c r="E205" s="205">
        <v>8</v>
      </c>
      <c r="F205" s="206"/>
      <c r="G205" s="207">
        <f t="shared" si="14"/>
        <v>0</v>
      </c>
      <c r="H205" s="206"/>
      <c r="I205" s="207">
        <f t="shared" si="15"/>
        <v>0</v>
      </c>
      <c r="J205" s="206"/>
      <c r="K205" s="207">
        <f t="shared" si="16"/>
        <v>0</v>
      </c>
      <c r="L205" s="207">
        <v>21</v>
      </c>
      <c r="M205" s="207">
        <f t="shared" si="17"/>
        <v>0</v>
      </c>
      <c r="N205" s="205">
        <v>6.9999999999999994E-5</v>
      </c>
      <c r="O205" s="205">
        <f t="shared" si="18"/>
        <v>0</v>
      </c>
      <c r="P205" s="205">
        <v>0</v>
      </c>
      <c r="Q205" s="205">
        <f t="shared" si="19"/>
        <v>0</v>
      </c>
      <c r="R205" s="207" t="s">
        <v>2383</v>
      </c>
      <c r="S205" s="207" t="s">
        <v>320</v>
      </c>
      <c r="T205" s="208" t="s">
        <v>320</v>
      </c>
      <c r="U205" s="162">
        <v>0.129</v>
      </c>
      <c r="V205" s="162">
        <f t="shared" si="20"/>
        <v>1.03</v>
      </c>
      <c r="W205" s="162"/>
      <c r="X205" s="162" t="s">
        <v>321</v>
      </c>
      <c r="Y205" s="162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2245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202">
        <v>83</v>
      </c>
      <c r="B206" s="203" t="s">
        <v>2487</v>
      </c>
      <c r="C206" s="209" t="s">
        <v>2488</v>
      </c>
      <c r="D206" s="204" t="s">
        <v>318</v>
      </c>
      <c r="E206" s="205">
        <v>1</v>
      </c>
      <c r="F206" s="206"/>
      <c r="G206" s="207">
        <f t="shared" si="14"/>
        <v>0</v>
      </c>
      <c r="H206" s="206"/>
      <c r="I206" s="207">
        <f t="shared" si="15"/>
        <v>0</v>
      </c>
      <c r="J206" s="206"/>
      <c r="K206" s="207">
        <f t="shared" si="16"/>
        <v>0</v>
      </c>
      <c r="L206" s="207">
        <v>21</v>
      </c>
      <c r="M206" s="207">
        <f t="shared" si="17"/>
        <v>0</v>
      </c>
      <c r="N206" s="205">
        <v>3.1E-4</v>
      </c>
      <c r="O206" s="205">
        <f t="shared" si="18"/>
        <v>0</v>
      </c>
      <c r="P206" s="205">
        <v>0</v>
      </c>
      <c r="Q206" s="205">
        <f t="shared" si="19"/>
        <v>0</v>
      </c>
      <c r="R206" s="207" t="s">
        <v>2383</v>
      </c>
      <c r="S206" s="207" t="s">
        <v>320</v>
      </c>
      <c r="T206" s="208" t="s">
        <v>320</v>
      </c>
      <c r="U206" s="162">
        <v>0.20699999999999999</v>
      </c>
      <c r="V206" s="162">
        <f t="shared" si="20"/>
        <v>0.21</v>
      </c>
      <c r="W206" s="162"/>
      <c r="X206" s="162" t="s">
        <v>321</v>
      </c>
      <c r="Y206" s="162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2245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83">
        <v>84</v>
      </c>
      <c r="B207" s="184" t="s">
        <v>2489</v>
      </c>
      <c r="C207" s="192" t="s">
        <v>2490</v>
      </c>
      <c r="D207" s="185" t="s">
        <v>318</v>
      </c>
      <c r="E207" s="186">
        <v>3</v>
      </c>
      <c r="F207" s="187"/>
      <c r="G207" s="188">
        <f t="shared" si="14"/>
        <v>0</v>
      </c>
      <c r="H207" s="187"/>
      <c r="I207" s="188">
        <f t="shared" si="15"/>
        <v>0</v>
      </c>
      <c r="J207" s="187"/>
      <c r="K207" s="188">
        <f t="shared" si="16"/>
        <v>0</v>
      </c>
      <c r="L207" s="188">
        <v>21</v>
      </c>
      <c r="M207" s="188">
        <f t="shared" si="17"/>
        <v>0</v>
      </c>
      <c r="N207" s="186">
        <v>4.8000000000000001E-4</v>
      </c>
      <c r="O207" s="186">
        <f t="shared" si="18"/>
        <v>0</v>
      </c>
      <c r="P207" s="186">
        <v>0</v>
      </c>
      <c r="Q207" s="186">
        <f t="shared" si="19"/>
        <v>0</v>
      </c>
      <c r="R207" s="188" t="s">
        <v>2383</v>
      </c>
      <c r="S207" s="188" t="s">
        <v>320</v>
      </c>
      <c r="T207" s="189" t="s">
        <v>320</v>
      </c>
      <c r="U207" s="162">
        <v>0.22700000000000001</v>
      </c>
      <c r="V207" s="162">
        <f t="shared" si="20"/>
        <v>0.68</v>
      </c>
      <c r="W207" s="162"/>
      <c r="X207" s="162" t="s">
        <v>321</v>
      </c>
      <c r="Y207" s="162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2245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">
      <c r="A208" s="158"/>
      <c r="B208" s="159"/>
      <c r="C208" s="193" t="s">
        <v>2491</v>
      </c>
      <c r="D208" s="164"/>
      <c r="E208" s="165">
        <v>1</v>
      </c>
      <c r="F208" s="162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3" t="s">
        <v>2492</v>
      </c>
      <c r="D209" s="164"/>
      <c r="E209" s="165">
        <v>2</v>
      </c>
      <c r="F209" s="162"/>
      <c r="G209" s="162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83">
        <v>85</v>
      </c>
      <c r="B210" s="184" t="s">
        <v>2493</v>
      </c>
      <c r="C210" s="192" t="s">
        <v>2494</v>
      </c>
      <c r="D210" s="185" t="s">
        <v>318</v>
      </c>
      <c r="E210" s="186">
        <v>1</v>
      </c>
      <c r="F210" s="187"/>
      <c r="G210" s="188">
        <f>ROUND(E210*F210,2)</f>
        <v>0</v>
      </c>
      <c r="H210" s="187"/>
      <c r="I210" s="188">
        <f>ROUND(E210*H210,2)</f>
        <v>0</v>
      </c>
      <c r="J210" s="187"/>
      <c r="K210" s="188">
        <f>ROUND(E210*J210,2)</f>
        <v>0</v>
      </c>
      <c r="L210" s="188">
        <v>21</v>
      </c>
      <c r="M210" s="188">
        <f>G210*(1+L210/100)</f>
        <v>0</v>
      </c>
      <c r="N210" s="186">
        <v>6.8000000000000005E-4</v>
      </c>
      <c r="O210" s="186">
        <f>ROUND(E210*N210,2)</f>
        <v>0</v>
      </c>
      <c r="P210" s="186">
        <v>0</v>
      </c>
      <c r="Q210" s="186">
        <f>ROUND(E210*P210,2)</f>
        <v>0</v>
      </c>
      <c r="R210" s="188" t="s">
        <v>2383</v>
      </c>
      <c r="S210" s="188" t="s">
        <v>320</v>
      </c>
      <c r="T210" s="189" t="s">
        <v>320</v>
      </c>
      <c r="U210" s="162">
        <v>0.26900000000000002</v>
      </c>
      <c r="V210" s="162">
        <f>ROUND(E210*U210,2)</f>
        <v>0.27</v>
      </c>
      <c r="W210" s="162"/>
      <c r="X210" s="162" t="s">
        <v>321</v>
      </c>
      <c r="Y210" s="162" t="s">
        <v>322</v>
      </c>
      <c r="Z210" s="151"/>
      <c r="AA210" s="151"/>
      <c r="AB210" s="151"/>
      <c r="AC210" s="151"/>
      <c r="AD210" s="151"/>
      <c r="AE210" s="151"/>
      <c r="AF210" s="151"/>
      <c r="AG210" s="151" t="s">
        <v>2245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2" x14ac:dyDescent="0.2">
      <c r="A211" s="158"/>
      <c r="B211" s="159"/>
      <c r="C211" s="193" t="s">
        <v>2495</v>
      </c>
      <c r="D211" s="164"/>
      <c r="E211" s="165">
        <v>1</v>
      </c>
      <c r="F211" s="162"/>
      <c r="G211" s="162"/>
      <c r="H211" s="162"/>
      <c r="I211" s="162"/>
      <c r="J211" s="162"/>
      <c r="K211" s="162"/>
      <c r="L211" s="162"/>
      <c r="M211" s="162"/>
      <c r="N211" s="161"/>
      <c r="O211" s="161"/>
      <c r="P211" s="161"/>
      <c r="Q211" s="161"/>
      <c r="R211" s="162"/>
      <c r="S211" s="162"/>
      <c r="T211" s="162"/>
      <c r="U211" s="162"/>
      <c r="V211" s="162"/>
      <c r="W211" s="162"/>
      <c r="X211" s="162"/>
      <c r="Y211" s="162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83">
        <v>86</v>
      </c>
      <c r="B212" s="184" t="s">
        <v>2496</v>
      </c>
      <c r="C212" s="192" t="s">
        <v>2497</v>
      </c>
      <c r="D212" s="185" t="s">
        <v>318</v>
      </c>
      <c r="E212" s="186">
        <v>2</v>
      </c>
      <c r="F212" s="187"/>
      <c r="G212" s="188">
        <f>ROUND(E212*F212,2)</f>
        <v>0</v>
      </c>
      <c r="H212" s="187"/>
      <c r="I212" s="188">
        <f>ROUND(E212*H212,2)</f>
        <v>0</v>
      </c>
      <c r="J212" s="187"/>
      <c r="K212" s="188">
        <f>ROUND(E212*J212,2)</f>
        <v>0</v>
      </c>
      <c r="L212" s="188">
        <v>21</v>
      </c>
      <c r="M212" s="188">
        <f>G212*(1+L212/100)</f>
        <v>0</v>
      </c>
      <c r="N212" s="186">
        <v>5.6999999999999998E-4</v>
      </c>
      <c r="O212" s="186">
        <f>ROUND(E212*N212,2)</f>
        <v>0</v>
      </c>
      <c r="P212" s="186">
        <v>0</v>
      </c>
      <c r="Q212" s="186">
        <f>ROUND(E212*P212,2)</f>
        <v>0</v>
      </c>
      <c r="R212" s="188" t="s">
        <v>2383</v>
      </c>
      <c r="S212" s="188" t="s">
        <v>320</v>
      </c>
      <c r="T212" s="189" t="s">
        <v>320</v>
      </c>
      <c r="U212" s="162">
        <v>0.22700000000000001</v>
      </c>
      <c r="V212" s="162">
        <f>ROUND(E212*U212,2)</f>
        <v>0.45</v>
      </c>
      <c r="W212" s="162"/>
      <c r="X212" s="162" t="s">
        <v>321</v>
      </c>
      <c r="Y212" s="162" t="s">
        <v>322</v>
      </c>
      <c r="Z212" s="151"/>
      <c r="AA212" s="151"/>
      <c r="AB212" s="151"/>
      <c r="AC212" s="151"/>
      <c r="AD212" s="151"/>
      <c r="AE212" s="151"/>
      <c r="AF212" s="151"/>
      <c r="AG212" s="151" t="s">
        <v>2245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2" x14ac:dyDescent="0.2">
      <c r="A213" s="158"/>
      <c r="B213" s="159"/>
      <c r="C213" s="193" t="s">
        <v>2491</v>
      </c>
      <c r="D213" s="164"/>
      <c r="E213" s="165">
        <v>1</v>
      </c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3" t="s">
        <v>2495</v>
      </c>
      <c r="D214" s="164"/>
      <c r="E214" s="165">
        <v>1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83">
        <v>87</v>
      </c>
      <c r="B215" s="184" t="s">
        <v>2498</v>
      </c>
      <c r="C215" s="192" t="s">
        <v>2499</v>
      </c>
      <c r="D215" s="185" t="s">
        <v>318</v>
      </c>
      <c r="E215" s="186">
        <v>5</v>
      </c>
      <c r="F215" s="187"/>
      <c r="G215" s="188">
        <f>ROUND(E215*F215,2)</f>
        <v>0</v>
      </c>
      <c r="H215" s="187"/>
      <c r="I215" s="188">
        <f>ROUND(E215*H215,2)</f>
        <v>0</v>
      </c>
      <c r="J215" s="187"/>
      <c r="K215" s="188">
        <f>ROUND(E215*J215,2)</f>
        <v>0</v>
      </c>
      <c r="L215" s="188">
        <v>21</v>
      </c>
      <c r="M215" s="188">
        <f>G215*(1+L215/100)</f>
        <v>0</v>
      </c>
      <c r="N215" s="186">
        <v>1.9000000000000001E-4</v>
      </c>
      <c r="O215" s="186">
        <f>ROUND(E215*N215,2)</f>
        <v>0</v>
      </c>
      <c r="P215" s="186">
        <v>0</v>
      </c>
      <c r="Q215" s="186">
        <f>ROUND(E215*P215,2)</f>
        <v>0</v>
      </c>
      <c r="R215" s="188" t="s">
        <v>2383</v>
      </c>
      <c r="S215" s="188" t="s">
        <v>320</v>
      </c>
      <c r="T215" s="189" t="s">
        <v>320</v>
      </c>
      <c r="U215" s="162">
        <v>8.3000000000000004E-2</v>
      </c>
      <c r="V215" s="162">
        <f>ROUND(E215*U215,2)</f>
        <v>0.42</v>
      </c>
      <c r="W215" s="162"/>
      <c r="X215" s="162" t="s">
        <v>321</v>
      </c>
      <c r="Y215" s="162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2245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193" t="s">
        <v>2500</v>
      </c>
      <c r="D216" s="164"/>
      <c r="E216" s="165">
        <v>5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83">
        <v>88</v>
      </c>
      <c r="B217" s="184" t="s">
        <v>2501</v>
      </c>
      <c r="C217" s="192" t="s">
        <v>2502</v>
      </c>
      <c r="D217" s="185" t="s">
        <v>708</v>
      </c>
      <c r="E217" s="186">
        <v>26</v>
      </c>
      <c r="F217" s="187"/>
      <c r="G217" s="188">
        <f>ROUND(E217*F217,2)</f>
        <v>0</v>
      </c>
      <c r="H217" s="187"/>
      <c r="I217" s="188">
        <f>ROUND(E217*H217,2)</f>
        <v>0</v>
      </c>
      <c r="J217" s="187"/>
      <c r="K217" s="188">
        <f>ROUND(E217*J217,2)</f>
        <v>0</v>
      </c>
      <c r="L217" s="188">
        <v>21</v>
      </c>
      <c r="M217" s="188">
        <f>G217*(1+L217/100)</f>
        <v>0</v>
      </c>
      <c r="N217" s="186">
        <v>1.0000000000000001E-5</v>
      </c>
      <c r="O217" s="186">
        <f>ROUND(E217*N217,2)</f>
        <v>0</v>
      </c>
      <c r="P217" s="186">
        <v>0</v>
      </c>
      <c r="Q217" s="186">
        <f>ROUND(E217*P217,2)</f>
        <v>0</v>
      </c>
      <c r="R217" s="188" t="s">
        <v>2383</v>
      </c>
      <c r="S217" s="188" t="s">
        <v>320</v>
      </c>
      <c r="T217" s="189" t="s">
        <v>320</v>
      </c>
      <c r="U217" s="162">
        <v>6.2E-2</v>
      </c>
      <c r="V217" s="162">
        <f>ROUND(E217*U217,2)</f>
        <v>1.61</v>
      </c>
      <c r="W217" s="162"/>
      <c r="X217" s="162" t="s">
        <v>321</v>
      </c>
      <c r="Y217" s="162" t="s">
        <v>322</v>
      </c>
      <c r="Z217" s="151"/>
      <c r="AA217" s="151"/>
      <c r="AB217" s="151"/>
      <c r="AC217" s="151"/>
      <c r="AD217" s="151"/>
      <c r="AE217" s="151"/>
      <c r="AF217" s="151"/>
      <c r="AG217" s="151" t="s">
        <v>2245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">
      <c r="A218" s="158"/>
      <c r="B218" s="159"/>
      <c r="C218" s="193" t="s">
        <v>2503</v>
      </c>
      <c r="D218" s="164"/>
      <c r="E218" s="165">
        <v>26</v>
      </c>
      <c r="F218" s="162"/>
      <c r="G218" s="162"/>
      <c r="H218" s="162"/>
      <c r="I218" s="162"/>
      <c r="J218" s="162"/>
      <c r="K218" s="162"/>
      <c r="L218" s="162"/>
      <c r="M218" s="162"/>
      <c r="N218" s="161"/>
      <c r="O218" s="161"/>
      <c r="P218" s="161"/>
      <c r="Q218" s="161"/>
      <c r="R218" s="162"/>
      <c r="S218" s="162"/>
      <c r="T218" s="162"/>
      <c r="U218" s="162"/>
      <c r="V218" s="162"/>
      <c r="W218" s="162"/>
      <c r="X218" s="162"/>
      <c r="Y218" s="162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83">
        <v>89</v>
      </c>
      <c r="B219" s="184" t="s">
        <v>2504</v>
      </c>
      <c r="C219" s="192" t="s">
        <v>2505</v>
      </c>
      <c r="D219" s="185" t="s">
        <v>708</v>
      </c>
      <c r="E219" s="186">
        <v>66</v>
      </c>
      <c r="F219" s="187"/>
      <c r="G219" s="188">
        <f>ROUND(E219*F219,2)</f>
        <v>0</v>
      </c>
      <c r="H219" s="187"/>
      <c r="I219" s="188">
        <f>ROUND(E219*H219,2)</f>
        <v>0</v>
      </c>
      <c r="J219" s="187"/>
      <c r="K219" s="188">
        <f>ROUND(E219*J219,2)</f>
        <v>0</v>
      </c>
      <c r="L219" s="188">
        <v>21</v>
      </c>
      <c r="M219" s="188">
        <f>G219*(1+L219/100)</f>
        <v>0</v>
      </c>
      <c r="N219" s="186">
        <v>0</v>
      </c>
      <c r="O219" s="186">
        <f>ROUND(E219*N219,2)</f>
        <v>0</v>
      </c>
      <c r="P219" s="186">
        <v>0</v>
      </c>
      <c r="Q219" s="186">
        <f>ROUND(E219*P219,2)</f>
        <v>0</v>
      </c>
      <c r="R219" s="188" t="s">
        <v>2383</v>
      </c>
      <c r="S219" s="188" t="s">
        <v>320</v>
      </c>
      <c r="T219" s="189" t="s">
        <v>320</v>
      </c>
      <c r="U219" s="162">
        <v>2.9000000000000001E-2</v>
      </c>
      <c r="V219" s="162">
        <f>ROUND(E219*U219,2)</f>
        <v>1.91</v>
      </c>
      <c r="W219" s="162"/>
      <c r="X219" s="162" t="s">
        <v>321</v>
      </c>
      <c r="Y219" s="162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2245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3" t="s">
        <v>2506</v>
      </c>
      <c r="D220" s="164"/>
      <c r="E220" s="165">
        <v>26</v>
      </c>
      <c r="F220" s="162"/>
      <c r="G220" s="162"/>
      <c r="H220" s="162"/>
      <c r="I220" s="162"/>
      <c r="J220" s="162"/>
      <c r="K220" s="162"/>
      <c r="L220" s="162"/>
      <c r="M220" s="162"/>
      <c r="N220" s="161"/>
      <c r="O220" s="161"/>
      <c r="P220" s="161"/>
      <c r="Q220" s="161"/>
      <c r="R220" s="162"/>
      <c r="S220" s="162"/>
      <c r="T220" s="162"/>
      <c r="U220" s="162"/>
      <c r="V220" s="162"/>
      <c r="W220" s="162"/>
      <c r="X220" s="162"/>
      <c r="Y220" s="162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3" t="s">
        <v>2507</v>
      </c>
      <c r="D221" s="164"/>
      <c r="E221" s="165">
        <v>40</v>
      </c>
      <c r="F221" s="162"/>
      <c r="G221" s="162"/>
      <c r="H221" s="162"/>
      <c r="I221" s="162"/>
      <c r="J221" s="162"/>
      <c r="K221" s="162"/>
      <c r="L221" s="162"/>
      <c r="M221" s="162"/>
      <c r="N221" s="161"/>
      <c r="O221" s="161"/>
      <c r="P221" s="161"/>
      <c r="Q221" s="161"/>
      <c r="R221" s="162"/>
      <c r="S221" s="162"/>
      <c r="T221" s="162"/>
      <c r="U221" s="162"/>
      <c r="V221" s="162"/>
      <c r="W221" s="162"/>
      <c r="X221" s="162"/>
      <c r="Y221" s="162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83">
        <v>90</v>
      </c>
      <c r="B222" s="184" t="s">
        <v>2508</v>
      </c>
      <c r="C222" s="192" t="s">
        <v>2509</v>
      </c>
      <c r="D222" s="185" t="s">
        <v>708</v>
      </c>
      <c r="E222" s="186">
        <v>35</v>
      </c>
      <c r="F222" s="187"/>
      <c r="G222" s="188">
        <f>ROUND(E222*F222,2)</f>
        <v>0</v>
      </c>
      <c r="H222" s="187"/>
      <c r="I222" s="188">
        <f>ROUND(E222*H222,2)</f>
        <v>0</v>
      </c>
      <c r="J222" s="187"/>
      <c r="K222" s="188">
        <f>ROUND(E222*J222,2)</f>
        <v>0</v>
      </c>
      <c r="L222" s="188">
        <v>21</v>
      </c>
      <c r="M222" s="188">
        <f>G222*(1+L222/100)</f>
        <v>0</v>
      </c>
      <c r="N222" s="186">
        <v>0</v>
      </c>
      <c r="O222" s="186">
        <f>ROUND(E222*N222,2)</f>
        <v>0</v>
      </c>
      <c r="P222" s="186">
        <v>0</v>
      </c>
      <c r="Q222" s="186">
        <f>ROUND(E222*P222,2)</f>
        <v>0</v>
      </c>
      <c r="R222" s="188" t="s">
        <v>2383</v>
      </c>
      <c r="S222" s="188" t="s">
        <v>320</v>
      </c>
      <c r="T222" s="189" t="s">
        <v>320</v>
      </c>
      <c r="U222" s="162">
        <v>3.1E-2</v>
      </c>
      <c r="V222" s="162">
        <f>ROUND(E222*U222,2)</f>
        <v>1.0900000000000001</v>
      </c>
      <c r="W222" s="162"/>
      <c r="X222" s="162" t="s">
        <v>321</v>
      </c>
      <c r="Y222" s="162" t="s">
        <v>322</v>
      </c>
      <c r="Z222" s="151"/>
      <c r="AA222" s="151"/>
      <c r="AB222" s="151"/>
      <c r="AC222" s="151"/>
      <c r="AD222" s="151"/>
      <c r="AE222" s="151"/>
      <c r="AF222" s="151"/>
      <c r="AG222" s="151" t="s">
        <v>2245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2" x14ac:dyDescent="0.2">
      <c r="A223" s="158"/>
      <c r="B223" s="159"/>
      <c r="C223" s="193" t="s">
        <v>2510</v>
      </c>
      <c r="D223" s="164"/>
      <c r="E223" s="165">
        <v>35</v>
      </c>
      <c r="F223" s="162"/>
      <c r="G223" s="162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83">
        <v>91</v>
      </c>
      <c r="B224" s="184" t="s">
        <v>2511</v>
      </c>
      <c r="C224" s="192" t="s">
        <v>2512</v>
      </c>
      <c r="D224" s="185" t="s">
        <v>708</v>
      </c>
      <c r="E224" s="186">
        <v>60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8" t="s">
        <v>2383</v>
      </c>
      <c r="S224" s="188" t="s">
        <v>320</v>
      </c>
      <c r="T224" s="189" t="s">
        <v>320</v>
      </c>
      <c r="U224" s="162">
        <v>4.2000000000000003E-2</v>
      </c>
      <c r="V224" s="162">
        <f>ROUND(E224*U224,2)</f>
        <v>2.52</v>
      </c>
      <c r="W224" s="162"/>
      <c r="X224" s="162" t="s">
        <v>321</v>
      </c>
      <c r="Y224" s="162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2245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3" t="s">
        <v>2513</v>
      </c>
      <c r="D225" s="164"/>
      <c r="E225" s="165">
        <v>60</v>
      </c>
      <c r="F225" s="162"/>
      <c r="G225" s="162"/>
      <c r="H225" s="162"/>
      <c r="I225" s="162"/>
      <c r="J225" s="162"/>
      <c r="K225" s="162"/>
      <c r="L225" s="162"/>
      <c r="M225" s="162"/>
      <c r="N225" s="161"/>
      <c r="O225" s="161"/>
      <c r="P225" s="161"/>
      <c r="Q225" s="161"/>
      <c r="R225" s="162"/>
      <c r="S225" s="162"/>
      <c r="T225" s="162"/>
      <c r="U225" s="162"/>
      <c r="V225" s="162"/>
      <c r="W225" s="162"/>
      <c r="X225" s="162"/>
      <c r="Y225" s="162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22.5" outlineLevel="1" x14ac:dyDescent="0.2">
      <c r="A226" s="202">
        <v>92</v>
      </c>
      <c r="B226" s="203" t="s">
        <v>2514</v>
      </c>
      <c r="C226" s="209" t="s">
        <v>2515</v>
      </c>
      <c r="D226" s="204" t="s">
        <v>318</v>
      </c>
      <c r="E226" s="205">
        <v>1</v>
      </c>
      <c r="F226" s="206"/>
      <c r="G226" s="207">
        <f>ROUND(E226*F226,2)</f>
        <v>0</v>
      </c>
      <c r="H226" s="206"/>
      <c r="I226" s="207">
        <f>ROUND(E226*H226,2)</f>
        <v>0</v>
      </c>
      <c r="J226" s="206"/>
      <c r="K226" s="207">
        <f>ROUND(E226*J226,2)</f>
        <v>0</v>
      </c>
      <c r="L226" s="207">
        <v>21</v>
      </c>
      <c r="M226" s="207">
        <f>G226*(1+L226/100)</f>
        <v>0</v>
      </c>
      <c r="N226" s="205">
        <v>0</v>
      </c>
      <c r="O226" s="205">
        <f>ROUND(E226*N226,2)</f>
        <v>0</v>
      </c>
      <c r="P226" s="205">
        <v>0</v>
      </c>
      <c r="Q226" s="205">
        <f>ROUND(E226*P226,2)</f>
        <v>0</v>
      </c>
      <c r="R226" s="207" t="s">
        <v>2383</v>
      </c>
      <c r="S226" s="207" t="s">
        <v>320</v>
      </c>
      <c r="T226" s="208" t="s">
        <v>320</v>
      </c>
      <c r="U226" s="162">
        <v>0.20699999999999999</v>
      </c>
      <c r="V226" s="162">
        <f>ROUND(E226*U226,2)</f>
        <v>0.21</v>
      </c>
      <c r="W226" s="162"/>
      <c r="X226" s="162" t="s">
        <v>321</v>
      </c>
      <c r="Y226" s="162" t="s">
        <v>322</v>
      </c>
      <c r="Z226" s="151"/>
      <c r="AA226" s="151"/>
      <c r="AB226" s="151"/>
      <c r="AC226" s="151"/>
      <c r="AD226" s="151"/>
      <c r="AE226" s="151"/>
      <c r="AF226" s="151"/>
      <c r="AG226" s="151" t="s">
        <v>2245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2">
        <v>93</v>
      </c>
      <c r="B227" s="203" t="s">
        <v>2516</v>
      </c>
      <c r="C227" s="209" t="s">
        <v>2517</v>
      </c>
      <c r="D227" s="204" t="s">
        <v>318</v>
      </c>
      <c r="E227" s="205">
        <v>1</v>
      </c>
      <c r="F227" s="206"/>
      <c r="G227" s="207">
        <f>ROUND(E227*F227,2)</f>
        <v>0</v>
      </c>
      <c r="H227" s="206"/>
      <c r="I227" s="207">
        <f>ROUND(E227*H227,2)</f>
        <v>0</v>
      </c>
      <c r="J227" s="206"/>
      <c r="K227" s="207">
        <f>ROUND(E227*J227,2)</f>
        <v>0</v>
      </c>
      <c r="L227" s="207">
        <v>21</v>
      </c>
      <c r="M227" s="207">
        <f>G227*(1+L227/100)</f>
        <v>0</v>
      </c>
      <c r="N227" s="205">
        <v>0</v>
      </c>
      <c r="O227" s="205">
        <f>ROUND(E227*N227,2)</f>
        <v>0</v>
      </c>
      <c r="P227" s="205">
        <v>0</v>
      </c>
      <c r="Q227" s="205">
        <f>ROUND(E227*P227,2)</f>
        <v>0</v>
      </c>
      <c r="R227" s="207" t="s">
        <v>2383</v>
      </c>
      <c r="S227" s="207" t="s">
        <v>320</v>
      </c>
      <c r="T227" s="208" t="s">
        <v>320</v>
      </c>
      <c r="U227" s="162">
        <v>0.22700000000000001</v>
      </c>
      <c r="V227" s="162">
        <f>ROUND(E227*U227,2)</f>
        <v>0.23</v>
      </c>
      <c r="W227" s="162"/>
      <c r="X227" s="162" t="s">
        <v>321</v>
      </c>
      <c r="Y227" s="162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2245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83">
        <v>94</v>
      </c>
      <c r="B228" s="184" t="s">
        <v>2518</v>
      </c>
      <c r="C228" s="192" t="s">
        <v>2519</v>
      </c>
      <c r="D228" s="185" t="s">
        <v>318</v>
      </c>
      <c r="E228" s="186">
        <v>1</v>
      </c>
      <c r="F228" s="187"/>
      <c r="G228" s="188">
        <f>ROUND(E228*F228,2)</f>
        <v>0</v>
      </c>
      <c r="H228" s="187"/>
      <c r="I228" s="188">
        <f>ROUND(E228*H228,2)</f>
        <v>0</v>
      </c>
      <c r="J228" s="187"/>
      <c r="K228" s="188">
        <f>ROUND(E228*J228,2)</f>
        <v>0</v>
      </c>
      <c r="L228" s="188">
        <v>21</v>
      </c>
      <c r="M228" s="188">
        <f>G228*(1+L228/100)</f>
        <v>0</v>
      </c>
      <c r="N228" s="186">
        <v>0</v>
      </c>
      <c r="O228" s="186">
        <f>ROUND(E228*N228,2)</f>
        <v>0</v>
      </c>
      <c r="P228" s="186">
        <v>0</v>
      </c>
      <c r="Q228" s="186">
        <f>ROUND(E228*P228,2)</f>
        <v>0</v>
      </c>
      <c r="R228" s="188" t="s">
        <v>2383</v>
      </c>
      <c r="S228" s="188" t="s">
        <v>320</v>
      </c>
      <c r="T228" s="189" t="s">
        <v>320</v>
      </c>
      <c r="U228" s="162">
        <v>0.42399999999999999</v>
      </c>
      <c r="V228" s="162">
        <f>ROUND(E228*U228,2)</f>
        <v>0.42</v>
      </c>
      <c r="W228" s="162"/>
      <c r="X228" s="162" t="s">
        <v>321</v>
      </c>
      <c r="Y228" s="162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2245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">
      <c r="A229" s="158"/>
      <c r="B229" s="159"/>
      <c r="C229" s="193" t="s">
        <v>2495</v>
      </c>
      <c r="D229" s="164"/>
      <c r="E229" s="165">
        <v>1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202">
        <v>95</v>
      </c>
      <c r="B230" s="203" t="s">
        <v>2520</v>
      </c>
      <c r="C230" s="209" t="s">
        <v>2521</v>
      </c>
      <c r="D230" s="204" t="s">
        <v>318</v>
      </c>
      <c r="E230" s="205">
        <v>2</v>
      </c>
      <c r="F230" s="206"/>
      <c r="G230" s="207">
        <f t="shared" ref="G230:G235" si="21">ROUND(E230*F230,2)</f>
        <v>0</v>
      </c>
      <c r="H230" s="206"/>
      <c r="I230" s="207">
        <f t="shared" ref="I230:I235" si="22">ROUND(E230*H230,2)</f>
        <v>0</v>
      </c>
      <c r="J230" s="206"/>
      <c r="K230" s="207">
        <f t="shared" ref="K230:K235" si="23">ROUND(E230*J230,2)</f>
        <v>0</v>
      </c>
      <c r="L230" s="207">
        <v>21</v>
      </c>
      <c r="M230" s="207">
        <f t="shared" ref="M230:M235" si="24">G230*(1+L230/100)</f>
        <v>0</v>
      </c>
      <c r="N230" s="205">
        <v>1.1E-4</v>
      </c>
      <c r="O230" s="205">
        <f t="shared" ref="O230:O235" si="25">ROUND(E230*N230,2)</f>
        <v>0</v>
      </c>
      <c r="P230" s="205">
        <v>0</v>
      </c>
      <c r="Q230" s="205">
        <f t="shared" ref="Q230:Q235" si="26">ROUND(E230*P230,2)</f>
        <v>0</v>
      </c>
      <c r="R230" s="207"/>
      <c r="S230" s="207" t="s">
        <v>403</v>
      </c>
      <c r="T230" s="208" t="s">
        <v>404</v>
      </c>
      <c r="U230" s="162">
        <v>0.246</v>
      </c>
      <c r="V230" s="162">
        <f t="shared" ref="V230:V235" si="27">ROUND(E230*U230,2)</f>
        <v>0.49</v>
      </c>
      <c r="W230" s="162"/>
      <c r="X230" s="162" t="s">
        <v>321</v>
      </c>
      <c r="Y230" s="162" t="s">
        <v>322</v>
      </c>
      <c r="Z230" s="151"/>
      <c r="AA230" s="151"/>
      <c r="AB230" s="151"/>
      <c r="AC230" s="151"/>
      <c r="AD230" s="151"/>
      <c r="AE230" s="151"/>
      <c r="AF230" s="151"/>
      <c r="AG230" s="151" t="s">
        <v>2245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2">
        <v>96</v>
      </c>
      <c r="B231" s="203" t="s">
        <v>2522</v>
      </c>
      <c r="C231" s="209" t="s">
        <v>2523</v>
      </c>
      <c r="D231" s="204" t="s">
        <v>318</v>
      </c>
      <c r="E231" s="205">
        <v>1</v>
      </c>
      <c r="F231" s="206"/>
      <c r="G231" s="207">
        <f t="shared" si="21"/>
        <v>0</v>
      </c>
      <c r="H231" s="206"/>
      <c r="I231" s="207">
        <f t="shared" si="22"/>
        <v>0</v>
      </c>
      <c r="J231" s="206"/>
      <c r="K231" s="207">
        <f t="shared" si="23"/>
        <v>0</v>
      </c>
      <c r="L231" s="207">
        <v>21</v>
      </c>
      <c r="M231" s="207">
        <f t="shared" si="24"/>
        <v>0</v>
      </c>
      <c r="N231" s="205">
        <v>1.1E-4</v>
      </c>
      <c r="O231" s="205">
        <f t="shared" si="25"/>
        <v>0</v>
      </c>
      <c r="P231" s="205">
        <v>0</v>
      </c>
      <c r="Q231" s="205">
        <f t="shared" si="26"/>
        <v>0</v>
      </c>
      <c r="R231" s="207"/>
      <c r="S231" s="207" t="s">
        <v>403</v>
      </c>
      <c r="T231" s="208" t="s">
        <v>404</v>
      </c>
      <c r="U231" s="162">
        <v>0.246</v>
      </c>
      <c r="V231" s="162">
        <f t="shared" si="27"/>
        <v>0.25</v>
      </c>
      <c r="W231" s="162"/>
      <c r="X231" s="162" t="s">
        <v>321</v>
      </c>
      <c r="Y231" s="162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2245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2">
        <v>97</v>
      </c>
      <c r="B232" s="203" t="s">
        <v>2524</v>
      </c>
      <c r="C232" s="209" t="s">
        <v>2525</v>
      </c>
      <c r="D232" s="204" t="s">
        <v>318</v>
      </c>
      <c r="E232" s="205">
        <v>1</v>
      </c>
      <c r="F232" s="206"/>
      <c r="G232" s="207">
        <f t="shared" si="21"/>
        <v>0</v>
      </c>
      <c r="H232" s="206"/>
      <c r="I232" s="207">
        <f t="shared" si="22"/>
        <v>0</v>
      </c>
      <c r="J232" s="206"/>
      <c r="K232" s="207">
        <f t="shared" si="23"/>
        <v>0</v>
      </c>
      <c r="L232" s="207">
        <v>21</v>
      </c>
      <c r="M232" s="207">
        <f t="shared" si="24"/>
        <v>0</v>
      </c>
      <c r="N232" s="205">
        <v>1.1E-4</v>
      </c>
      <c r="O232" s="205">
        <f t="shared" si="25"/>
        <v>0</v>
      </c>
      <c r="P232" s="205">
        <v>0</v>
      </c>
      <c r="Q232" s="205">
        <f t="shared" si="26"/>
        <v>0</v>
      </c>
      <c r="R232" s="207"/>
      <c r="S232" s="207" t="s">
        <v>403</v>
      </c>
      <c r="T232" s="208" t="s">
        <v>404</v>
      </c>
      <c r="U232" s="162">
        <v>0.246</v>
      </c>
      <c r="V232" s="162">
        <f t="shared" si="27"/>
        <v>0.25</v>
      </c>
      <c r="W232" s="162"/>
      <c r="X232" s="162" t="s">
        <v>321</v>
      </c>
      <c r="Y232" s="162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2245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2">
        <v>98</v>
      </c>
      <c r="B233" s="203" t="s">
        <v>2526</v>
      </c>
      <c r="C233" s="209" t="s">
        <v>2527</v>
      </c>
      <c r="D233" s="204" t="s">
        <v>318</v>
      </c>
      <c r="E233" s="205">
        <v>1</v>
      </c>
      <c r="F233" s="206"/>
      <c r="G233" s="207">
        <f t="shared" si="21"/>
        <v>0</v>
      </c>
      <c r="H233" s="206"/>
      <c r="I233" s="207">
        <f t="shared" si="22"/>
        <v>0</v>
      </c>
      <c r="J233" s="206"/>
      <c r="K233" s="207">
        <f t="shared" si="23"/>
        <v>0</v>
      </c>
      <c r="L233" s="207">
        <v>21</v>
      </c>
      <c r="M233" s="207">
        <f t="shared" si="24"/>
        <v>0</v>
      </c>
      <c r="N233" s="205">
        <v>1.1E-4</v>
      </c>
      <c r="O233" s="205">
        <f t="shared" si="25"/>
        <v>0</v>
      </c>
      <c r="P233" s="205">
        <v>0</v>
      </c>
      <c r="Q233" s="205">
        <f t="shared" si="26"/>
        <v>0</v>
      </c>
      <c r="R233" s="207"/>
      <c r="S233" s="207" t="s">
        <v>403</v>
      </c>
      <c r="T233" s="208" t="s">
        <v>404</v>
      </c>
      <c r="U233" s="162">
        <v>0.246</v>
      </c>
      <c r="V233" s="162">
        <f t="shared" si="27"/>
        <v>0.25</v>
      </c>
      <c r="W233" s="162"/>
      <c r="X233" s="162" t="s">
        <v>321</v>
      </c>
      <c r="Y233" s="162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2245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ht="22.5" outlineLevel="1" x14ac:dyDescent="0.2">
      <c r="A234" s="183">
        <v>99</v>
      </c>
      <c r="B234" s="184" t="s">
        <v>2528</v>
      </c>
      <c r="C234" s="192" t="s">
        <v>2529</v>
      </c>
      <c r="D234" s="185" t="s">
        <v>318</v>
      </c>
      <c r="E234" s="186">
        <v>1</v>
      </c>
      <c r="F234" s="187"/>
      <c r="G234" s="188">
        <f t="shared" si="21"/>
        <v>0</v>
      </c>
      <c r="H234" s="187"/>
      <c r="I234" s="188">
        <f t="shared" si="22"/>
        <v>0</v>
      </c>
      <c r="J234" s="187"/>
      <c r="K234" s="188">
        <f t="shared" si="23"/>
        <v>0</v>
      </c>
      <c r="L234" s="188">
        <v>21</v>
      </c>
      <c r="M234" s="188">
        <f t="shared" si="24"/>
        <v>0</v>
      </c>
      <c r="N234" s="186">
        <v>0.03</v>
      </c>
      <c r="O234" s="186">
        <f t="shared" si="25"/>
        <v>0.03</v>
      </c>
      <c r="P234" s="186">
        <v>0</v>
      </c>
      <c r="Q234" s="186">
        <f t="shared" si="26"/>
        <v>0</v>
      </c>
      <c r="R234" s="188" t="s">
        <v>2383</v>
      </c>
      <c r="S234" s="188" t="s">
        <v>320</v>
      </c>
      <c r="T234" s="189" t="s">
        <v>320</v>
      </c>
      <c r="U234" s="162">
        <v>1.6439999999999999</v>
      </c>
      <c r="V234" s="162">
        <f t="shared" si="27"/>
        <v>1.64</v>
      </c>
      <c r="W234" s="162"/>
      <c r="X234" s="162" t="s">
        <v>321</v>
      </c>
      <c r="Y234" s="162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2245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>
        <v>100</v>
      </c>
      <c r="B235" s="159" t="s">
        <v>2530</v>
      </c>
      <c r="C235" s="214" t="s">
        <v>2531</v>
      </c>
      <c r="D235" s="160" t="s">
        <v>0</v>
      </c>
      <c r="E235" s="213"/>
      <c r="F235" s="163"/>
      <c r="G235" s="162">
        <f t="shared" si="21"/>
        <v>0</v>
      </c>
      <c r="H235" s="163"/>
      <c r="I235" s="162">
        <f t="shared" si="22"/>
        <v>0</v>
      </c>
      <c r="J235" s="163"/>
      <c r="K235" s="162">
        <f t="shared" si="23"/>
        <v>0</v>
      </c>
      <c r="L235" s="162">
        <v>21</v>
      </c>
      <c r="M235" s="162">
        <f t="shared" si="24"/>
        <v>0</v>
      </c>
      <c r="N235" s="161">
        <v>0</v>
      </c>
      <c r="O235" s="161">
        <f t="shared" si="25"/>
        <v>0</v>
      </c>
      <c r="P235" s="161">
        <v>0</v>
      </c>
      <c r="Q235" s="161">
        <f t="shared" si="26"/>
        <v>0</v>
      </c>
      <c r="R235" s="162" t="s">
        <v>2383</v>
      </c>
      <c r="S235" s="162" t="s">
        <v>320</v>
      </c>
      <c r="T235" s="162" t="s">
        <v>320</v>
      </c>
      <c r="U235" s="162">
        <v>0</v>
      </c>
      <c r="V235" s="162">
        <f t="shared" si="27"/>
        <v>0</v>
      </c>
      <c r="W235" s="162"/>
      <c r="X235" s="162" t="s">
        <v>390</v>
      </c>
      <c r="Y235" s="162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391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2" x14ac:dyDescent="0.2">
      <c r="A236" s="158"/>
      <c r="B236" s="159"/>
      <c r="C236" s="284" t="s">
        <v>2532</v>
      </c>
      <c r="D236" s="285"/>
      <c r="E236" s="285"/>
      <c r="F236" s="285"/>
      <c r="G236" s="285"/>
      <c r="H236" s="162"/>
      <c r="I236" s="162"/>
      <c r="J236" s="162"/>
      <c r="K236" s="162"/>
      <c r="L236" s="162"/>
      <c r="M236" s="162"/>
      <c r="N236" s="161"/>
      <c r="O236" s="161"/>
      <c r="P236" s="161"/>
      <c r="Q236" s="161"/>
      <c r="R236" s="162"/>
      <c r="S236" s="162"/>
      <c r="T236" s="162"/>
      <c r="U236" s="162"/>
      <c r="V236" s="162"/>
      <c r="W236" s="162"/>
      <c r="X236" s="162"/>
      <c r="Y236" s="162"/>
      <c r="Z236" s="151"/>
      <c r="AA236" s="151"/>
      <c r="AB236" s="151"/>
      <c r="AC236" s="151"/>
      <c r="AD236" s="151"/>
      <c r="AE236" s="151"/>
      <c r="AF236" s="151"/>
      <c r="AG236" s="151" t="s">
        <v>325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x14ac:dyDescent="0.2">
      <c r="A237" s="176" t="s">
        <v>314</v>
      </c>
      <c r="B237" s="177" t="s">
        <v>185</v>
      </c>
      <c r="C237" s="191" t="s">
        <v>186</v>
      </c>
      <c r="D237" s="178"/>
      <c r="E237" s="179"/>
      <c r="F237" s="180"/>
      <c r="G237" s="180">
        <f>SUMIF(AG238:AG258,"&lt;&gt;NOR",G238:G258)</f>
        <v>0</v>
      </c>
      <c r="H237" s="180"/>
      <c r="I237" s="180">
        <f>SUM(I238:I258)</f>
        <v>0</v>
      </c>
      <c r="J237" s="180"/>
      <c r="K237" s="180">
        <f>SUM(K238:K258)</f>
        <v>0</v>
      </c>
      <c r="L237" s="180"/>
      <c r="M237" s="180">
        <f>SUM(M238:M258)</f>
        <v>0</v>
      </c>
      <c r="N237" s="179"/>
      <c r="O237" s="179">
        <f>SUM(O238:O258)</f>
        <v>0.19</v>
      </c>
      <c r="P237" s="179"/>
      <c r="Q237" s="179">
        <f>SUM(Q238:Q258)</f>
        <v>0</v>
      </c>
      <c r="R237" s="180"/>
      <c r="S237" s="180"/>
      <c r="T237" s="181"/>
      <c r="U237" s="175"/>
      <c r="V237" s="175">
        <f>SUM(V238:V258)</f>
        <v>15.39</v>
      </c>
      <c r="W237" s="175"/>
      <c r="X237" s="175"/>
      <c r="Y237" s="175"/>
      <c r="AG237" t="s">
        <v>315</v>
      </c>
    </row>
    <row r="238" spans="1:60" outlineLevel="1" x14ac:dyDescent="0.2">
      <c r="A238" s="202">
        <v>101</v>
      </c>
      <c r="B238" s="203" t="s">
        <v>2533</v>
      </c>
      <c r="C238" s="209" t="s">
        <v>2534</v>
      </c>
      <c r="D238" s="204" t="s">
        <v>318</v>
      </c>
      <c r="E238" s="205">
        <v>2</v>
      </c>
      <c r="F238" s="206"/>
      <c r="G238" s="207">
        <f t="shared" ref="G238:G254" si="28">ROUND(E238*F238,2)</f>
        <v>0</v>
      </c>
      <c r="H238" s="206"/>
      <c r="I238" s="207">
        <f t="shared" ref="I238:I254" si="29">ROUND(E238*H238,2)</f>
        <v>0</v>
      </c>
      <c r="J238" s="206"/>
      <c r="K238" s="207">
        <f t="shared" ref="K238:K254" si="30">ROUND(E238*J238,2)</f>
        <v>0</v>
      </c>
      <c r="L238" s="207">
        <v>21</v>
      </c>
      <c r="M238" s="207">
        <f t="shared" ref="M238:M254" si="31">G238*(1+L238/100)</f>
        <v>0</v>
      </c>
      <c r="N238" s="205">
        <v>1.601E-2</v>
      </c>
      <c r="O238" s="205">
        <f t="shared" ref="O238:O254" si="32">ROUND(E238*N238,2)</f>
        <v>0.03</v>
      </c>
      <c r="P238" s="205">
        <v>0</v>
      </c>
      <c r="Q238" s="205">
        <f t="shared" ref="Q238:Q254" si="33">ROUND(E238*P238,2)</f>
        <v>0</v>
      </c>
      <c r="R238" s="207" t="s">
        <v>2383</v>
      </c>
      <c r="S238" s="207" t="s">
        <v>320</v>
      </c>
      <c r="T238" s="208" t="s">
        <v>320</v>
      </c>
      <c r="U238" s="162">
        <v>1.1890000000000001</v>
      </c>
      <c r="V238" s="162">
        <f t="shared" ref="V238:V254" si="34">ROUND(E238*U238,2)</f>
        <v>2.38</v>
      </c>
      <c r="W238" s="162"/>
      <c r="X238" s="162" t="s">
        <v>321</v>
      </c>
      <c r="Y238" s="162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2245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202">
        <v>102</v>
      </c>
      <c r="B239" s="203" t="s">
        <v>2535</v>
      </c>
      <c r="C239" s="209" t="s">
        <v>2536</v>
      </c>
      <c r="D239" s="204" t="s">
        <v>318</v>
      </c>
      <c r="E239" s="205">
        <v>1</v>
      </c>
      <c r="F239" s="206"/>
      <c r="G239" s="207">
        <f t="shared" si="28"/>
        <v>0</v>
      </c>
      <c r="H239" s="206"/>
      <c r="I239" s="207">
        <f t="shared" si="29"/>
        <v>0</v>
      </c>
      <c r="J239" s="206"/>
      <c r="K239" s="207">
        <f t="shared" si="30"/>
        <v>0</v>
      </c>
      <c r="L239" s="207">
        <v>21</v>
      </c>
      <c r="M239" s="207">
        <f t="shared" si="31"/>
        <v>0</v>
      </c>
      <c r="N239" s="205">
        <v>1.444E-2</v>
      </c>
      <c r="O239" s="205">
        <f t="shared" si="32"/>
        <v>0.01</v>
      </c>
      <c r="P239" s="205">
        <v>0</v>
      </c>
      <c r="Q239" s="205">
        <f t="shared" si="33"/>
        <v>0</v>
      </c>
      <c r="R239" s="207" t="s">
        <v>2383</v>
      </c>
      <c r="S239" s="207" t="s">
        <v>320</v>
      </c>
      <c r="T239" s="208" t="s">
        <v>320</v>
      </c>
      <c r="U239" s="162">
        <v>1.25</v>
      </c>
      <c r="V239" s="162">
        <f t="shared" si="34"/>
        <v>1.25</v>
      </c>
      <c r="W239" s="162"/>
      <c r="X239" s="162" t="s">
        <v>321</v>
      </c>
      <c r="Y239" s="162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2245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202">
        <v>103</v>
      </c>
      <c r="B240" s="203" t="s">
        <v>2537</v>
      </c>
      <c r="C240" s="209" t="s">
        <v>2538</v>
      </c>
      <c r="D240" s="204" t="s">
        <v>318</v>
      </c>
      <c r="E240" s="205">
        <v>1</v>
      </c>
      <c r="F240" s="206"/>
      <c r="G240" s="207">
        <f t="shared" si="28"/>
        <v>0</v>
      </c>
      <c r="H240" s="206"/>
      <c r="I240" s="207">
        <f t="shared" si="29"/>
        <v>0</v>
      </c>
      <c r="J240" s="206"/>
      <c r="K240" s="207">
        <f t="shared" si="30"/>
        <v>0</v>
      </c>
      <c r="L240" s="207">
        <v>21</v>
      </c>
      <c r="M240" s="207">
        <f t="shared" si="31"/>
        <v>0</v>
      </c>
      <c r="N240" s="205">
        <v>1.772E-2</v>
      </c>
      <c r="O240" s="205">
        <f t="shared" si="32"/>
        <v>0.02</v>
      </c>
      <c r="P240" s="205">
        <v>0</v>
      </c>
      <c r="Q240" s="205">
        <f t="shared" si="33"/>
        <v>0</v>
      </c>
      <c r="R240" s="207" t="s">
        <v>2383</v>
      </c>
      <c r="S240" s="207" t="s">
        <v>320</v>
      </c>
      <c r="T240" s="208" t="s">
        <v>320</v>
      </c>
      <c r="U240" s="162">
        <v>0.97299999999999998</v>
      </c>
      <c r="V240" s="162">
        <f t="shared" si="34"/>
        <v>0.97</v>
      </c>
      <c r="W240" s="162"/>
      <c r="X240" s="162" t="s">
        <v>321</v>
      </c>
      <c r="Y240" s="162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2245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202">
        <v>104</v>
      </c>
      <c r="B241" s="203" t="s">
        <v>2539</v>
      </c>
      <c r="C241" s="209" t="s">
        <v>2540</v>
      </c>
      <c r="D241" s="204" t="s">
        <v>318</v>
      </c>
      <c r="E241" s="205">
        <v>1</v>
      </c>
      <c r="F241" s="206"/>
      <c r="G241" s="207">
        <f t="shared" si="28"/>
        <v>0</v>
      </c>
      <c r="H241" s="206"/>
      <c r="I241" s="207">
        <f t="shared" si="29"/>
        <v>0</v>
      </c>
      <c r="J241" s="206"/>
      <c r="K241" s="207">
        <f t="shared" si="30"/>
        <v>0</v>
      </c>
      <c r="L241" s="207">
        <v>21</v>
      </c>
      <c r="M241" s="207">
        <f t="shared" si="31"/>
        <v>0</v>
      </c>
      <c r="N241" s="205">
        <v>6.2E-4</v>
      </c>
      <c r="O241" s="205">
        <f t="shared" si="32"/>
        <v>0</v>
      </c>
      <c r="P241" s="205">
        <v>0</v>
      </c>
      <c r="Q241" s="205">
        <f t="shared" si="33"/>
        <v>0</v>
      </c>
      <c r="R241" s="207" t="s">
        <v>2383</v>
      </c>
      <c r="S241" s="207" t="s">
        <v>320</v>
      </c>
      <c r="T241" s="208" t="s">
        <v>320</v>
      </c>
      <c r="U241" s="162">
        <v>2.6</v>
      </c>
      <c r="V241" s="162">
        <f t="shared" si="34"/>
        <v>2.6</v>
      </c>
      <c r="W241" s="162"/>
      <c r="X241" s="162" t="s">
        <v>321</v>
      </c>
      <c r="Y241" s="162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2245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22.5" outlineLevel="1" x14ac:dyDescent="0.2">
      <c r="A242" s="202">
        <v>105</v>
      </c>
      <c r="B242" s="203" t="s">
        <v>2541</v>
      </c>
      <c r="C242" s="209" t="s">
        <v>2542</v>
      </c>
      <c r="D242" s="204" t="s">
        <v>318</v>
      </c>
      <c r="E242" s="205">
        <v>1</v>
      </c>
      <c r="F242" s="206"/>
      <c r="G242" s="207">
        <f t="shared" si="28"/>
        <v>0</v>
      </c>
      <c r="H242" s="206"/>
      <c r="I242" s="207">
        <f t="shared" si="29"/>
        <v>0</v>
      </c>
      <c r="J242" s="206"/>
      <c r="K242" s="207">
        <f t="shared" si="30"/>
        <v>0</v>
      </c>
      <c r="L242" s="207">
        <v>21</v>
      </c>
      <c r="M242" s="207">
        <f t="shared" si="31"/>
        <v>0</v>
      </c>
      <c r="N242" s="205">
        <v>3.7499999999999999E-2</v>
      </c>
      <c r="O242" s="205">
        <f t="shared" si="32"/>
        <v>0.04</v>
      </c>
      <c r="P242" s="205">
        <v>0</v>
      </c>
      <c r="Q242" s="205">
        <f t="shared" si="33"/>
        <v>0</v>
      </c>
      <c r="R242" s="207" t="s">
        <v>366</v>
      </c>
      <c r="S242" s="207" t="s">
        <v>993</v>
      </c>
      <c r="T242" s="208" t="s">
        <v>993</v>
      </c>
      <c r="U242" s="162">
        <v>0</v>
      </c>
      <c r="V242" s="162">
        <f t="shared" si="34"/>
        <v>0</v>
      </c>
      <c r="W242" s="162"/>
      <c r="X242" s="162" t="s">
        <v>367</v>
      </c>
      <c r="Y242" s="162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2304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2">
        <v>106</v>
      </c>
      <c r="B243" s="203" t="s">
        <v>2543</v>
      </c>
      <c r="C243" s="209" t="s">
        <v>2544</v>
      </c>
      <c r="D243" s="204" t="s">
        <v>318</v>
      </c>
      <c r="E243" s="205">
        <v>2</v>
      </c>
      <c r="F243" s="206"/>
      <c r="G243" s="207">
        <f t="shared" si="28"/>
        <v>0</v>
      </c>
      <c r="H243" s="206"/>
      <c r="I243" s="207">
        <f t="shared" si="29"/>
        <v>0</v>
      </c>
      <c r="J243" s="206"/>
      <c r="K243" s="207">
        <f t="shared" si="30"/>
        <v>0</v>
      </c>
      <c r="L243" s="207">
        <v>21</v>
      </c>
      <c r="M243" s="207">
        <f t="shared" si="31"/>
        <v>0</v>
      </c>
      <c r="N243" s="205">
        <v>4.2000000000000002E-4</v>
      </c>
      <c r="O243" s="205">
        <f t="shared" si="32"/>
        <v>0</v>
      </c>
      <c r="P243" s="205">
        <v>0</v>
      </c>
      <c r="Q243" s="205">
        <f t="shared" si="33"/>
        <v>0</v>
      </c>
      <c r="R243" s="207" t="s">
        <v>2383</v>
      </c>
      <c r="S243" s="207" t="s">
        <v>320</v>
      </c>
      <c r="T243" s="208" t="s">
        <v>320</v>
      </c>
      <c r="U243" s="162">
        <v>0.246</v>
      </c>
      <c r="V243" s="162">
        <f t="shared" si="34"/>
        <v>0.49</v>
      </c>
      <c r="W243" s="162"/>
      <c r="X243" s="162" t="s">
        <v>321</v>
      </c>
      <c r="Y243" s="162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2245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2">
        <v>107</v>
      </c>
      <c r="B244" s="203" t="s">
        <v>2545</v>
      </c>
      <c r="C244" s="209" t="s">
        <v>2546</v>
      </c>
      <c r="D244" s="204" t="s">
        <v>318</v>
      </c>
      <c r="E244" s="205">
        <v>1</v>
      </c>
      <c r="F244" s="206"/>
      <c r="G244" s="207">
        <f t="shared" si="28"/>
        <v>0</v>
      </c>
      <c r="H244" s="206"/>
      <c r="I244" s="207">
        <f t="shared" si="29"/>
        <v>0</v>
      </c>
      <c r="J244" s="206"/>
      <c r="K244" s="207">
        <f t="shared" si="30"/>
        <v>0</v>
      </c>
      <c r="L244" s="207">
        <v>21</v>
      </c>
      <c r="M244" s="207">
        <f t="shared" si="31"/>
        <v>0</v>
      </c>
      <c r="N244" s="205">
        <v>7.2999999999999996E-4</v>
      </c>
      <c r="O244" s="205">
        <f t="shared" si="32"/>
        <v>0</v>
      </c>
      <c r="P244" s="205">
        <v>0</v>
      </c>
      <c r="Q244" s="205">
        <f t="shared" si="33"/>
        <v>0</v>
      </c>
      <c r="R244" s="207" t="s">
        <v>2383</v>
      </c>
      <c r="S244" s="207" t="s">
        <v>320</v>
      </c>
      <c r="T244" s="208" t="s">
        <v>320</v>
      </c>
      <c r="U244" s="162">
        <v>0.246</v>
      </c>
      <c r="V244" s="162">
        <f t="shared" si="34"/>
        <v>0.25</v>
      </c>
      <c r="W244" s="162"/>
      <c r="X244" s="162" t="s">
        <v>321</v>
      </c>
      <c r="Y244" s="162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2245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202">
        <v>108</v>
      </c>
      <c r="B245" s="203" t="s">
        <v>2547</v>
      </c>
      <c r="C245" s="209" t="s">
        <v>2548</v>
      </c>
      <c r="D245" s="204" t="s">
        <v>318</v>
      </c>
      <c r="E245" s="205">
        <v>1</v>
      </c>
      <c r="F245" s="206"/>
      <c r="G245" s="207">
        <f t="shared" si="28"/>
        <v>0</v>
      </c>
      <c r="H245" s="206"/>
      <c r="I245" s="207">
        <f t="shared" si="29"/>
        <v>0</v>
      </c>
      <c r="J245" s="206"/>
      <c r="K245" s="207">
        <f t="shared" si="30"/>
        <v>0</v>
      </c>
      <c r="L245" s="207">
        <v>21</v>
      </c>
      <c r="M245" s="207">
        <f t="shared" si="31"/>
        <v>0</v>
      </c>
      <c r="N245" s="205">
        <v>1.7000000000000001E-2</v>
      </c>
      <c r="O245" s="205">
        <f t="shared" si="32"/>
        <v>0.02</v>
      </c>
      <c r="P245" s="205">
        <v>0</v>
      </c>
      <c r="Q245" s="205">
        <f t="shared" si="33"/>
        <v>0</v>
      </c>
      <c r="R245" s="207"/>
      <c r="S245" s="207" t="s">
        <v>403</v>
      </c>
      <c r="T245" s="208" t="s">
        <v>404</v>
      </c>
      <c r="U245" s="162">
        <v>0</v>
      </c>
      <c r="V245" s="162">
        <f t="shared" si="34"/>
        <v>0</v>
      </c>
      <c r="W245" s="162"/>
      <c r="X245" s="162" t="s">
        <v>367</v>
      </c>
      <c r="Y245" s="162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2304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202">
        <v>109</v>
      </c>
      <c r="B246" s="203" t="s">
        <v>2549</v>
      </c>
      <c r="C246" s="209" t="s">
        <v>2550</v>
      </c>
      <c r="D246" s="204" t="s">
        <v>318</v>
      </c>
      <c r="E246" s="205">
        <v>1</v>
      </c>
      <c r="F246" s="206"/>
      <c r="G246" s="207">
        <f t="shared" si="28"/>
        <v>0</v>
      </c>
      <c r="H246" s="206"/>
      <c r="I246" s="207">
        <f t="shared" si="29"/>
        <v>0</v>
      </c>
      <c r="J246" s="206"/>
      <c r="K246" s="207">
        <f t="shared" si="30"/>
        <v>0</v>
      </c>
      <c r="L246" s="207">
        <v>21</v>
      </c>
      <c r="M246" s="207">
        <f t="shared" si="31"/>
        <v>0</v>
      </c>
      <c r="N246" s="205">
        <v>7.1720000000000006E-2</v>
      </c>
      <c r="O246" s="205">
        <f t="shared" si="32"/>
        <v>7.0000000000000007E-2</v>
      </c>
      <c r="P246" s="205">
        <v>0</v>
      </c>
      <c r="Q246" s="205">
        <f t="shared" si="33"/>
        <v>0</v>
      </c>
      <c r="R246" s="207" t="s">
        <v>2383</v>
      </c>
      <c r="S246" s="207" t="s">
        <v>413</v>
      </c>
      <c r="T246" s="208" t="s">
        <v>413</v>
      </c>
      <c r="U246" s="162">
        <v>3.0720000000000001</v>
      </c>
      <c r="V246" s="162">
        <f t="shared" si="34"/>
        <v>3.07</v>
      </c>
      <c r="W246" s="162"/>
      <c r="X246" s="162" t="s">
        <v>321</v>
      </c>
      <c r="Y246" s="162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2245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2">
        <v>110</v>
      </c>
      <c r="B247" s="203" t="s">
        <v>2551</v>
      </c>
      <c r="C247" s="209" t="s">
        <v>2552</v>
      </c>
      <c r="D247" s="204" t="s">
        <v>318</v>
      </c>
      <c r="E247" s="205">
        <v>2</v>
      </c>
      <c r="F247" s="206"/>
      <c r="G247" s="207">
        <f t="shared" si="28"/>
        <v>0</v>
      </c>
      <c r="H247" s="206"/>
      <c r="I247" s="207">
        <f t="shared" si="29"/>
        <v>0</v>
      </c>
      <c r="J247" s="206"/>
      <c r="K247" s="207">
        <f t="shared" si="30"/>
        <v>0</v>
      </c>
      <c r="L247" s="207">
        <v>21</v>
      </c>
      <c r="M247" s="207">
        <f t="shared" si="31"/>
        <v>0</v>
      </c>
      <c r="N247" s="205">
        <v>2.2000000000000001E-4</v>
      </c>
      <c r="O247" s="205">
        <f t="shared" si="32"/>
        <v>0</v>
      </c>
      <c r="P247" s="205">
        <v>0</v>
      </c>
      <c r="Q247" s="205">
        <f t="shared" si="33"/>
        <v>0</v>
      </c>
      <c r="R247" s="207" t="s">
        <v>2383</v>
      </c>
      <c r="S247" s="207" t="s">
        <v>320</v>
      </c>
      <c r="T247" s="208" t="s">
        <v>320</v>
      </c>
      <c r="U247" s="162">
        <v>0.246</v>
      </c>
      <c r="V247" s="162">
        <f t="shared" si="34"/>
        <v>0.49</v>
      </c>
      <c r="W247" s="162"/>
      <c r="X247" s="162" t="s">
        <v>321</v>
      </c>
      <c r="Y247" s="162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2245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202">
        <v>111</v>
      </c>
      <c r="B248" s="203" t="s">
        <v>2553</v>
      </c>
      <c r="C248" s="209" t="s">
        <v>2554</v>
      </c>
      <c r="D248" s="204" t="s">
        <v>318</v>
      </c>
      <c r="E248" s="205">
        <v>2</v>
      </c>
      <c r="F248" s="206"/>
      <c r="G248" s="207">
        <f t="shared" si="28"/>
        <v>0</v>
      </c>
      <c r="H248" s="206"/>
      <c r="I248" s="207">
        <f t="shared" si="29"/>
        <v>0</v>
      </c>
      <c r="J248" s="206"/>
      <c r="K248" s="207">
        <f t="shared" si="30"/>
        <v>0</v>
      </c>
      <c r="L248" s="207">
        <v>21</v>
      </c>
      <c r="M248" s="207">
        <f t="shared" si="31"/>
        <v>0</v>
      </c>
      <c r="N248" s="205">
        <v>1.1E-4</v>
      </c>
      <c r="O248" s="205">
        <f t="shared" si="32"/>
        <v>0</v>
      </c>
      <c r="P248" s="205">
        <v>0</v>
      </c>
      <c r="Q248" s="205">
        <f t="shared" si="33"/>
        <v>0</v>
      </c>
      <c r="R248" s="207"/>
      <c r="S248" s="207" t="s">
        <v>403</v>
      </c>
      <c r="T248" s="208" t="s">
        <v>404</v>
      </c>
      <c r="U248" s="162">
        <v>0.246</v>
      </c>
      <c r="V248" s="162">
        <f t="shared" si="34"/>
        <v>0.49</v>
      </c>
      <c r="W248" s="162"/>
      <c r="X248" s="162" t="s">
        <v>321</v>
      </c>
      <c r="Y248" s="162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2245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2">
        <v>112</v>
      </c>
      <c r="B249" s="203" t="s">
        <v>2555</v>
      </c>
      <c r="C249" s="209" t="s">
        <v>2556</v>
      </c>
      <c r="D249" s="204" t="s">
        <v>318</v>
      </c>
      <c r="E249" s="205">
        <v>1</v>
      </c>
      <c r="F249" s="206"/>
      <c r="G249" s="207">
        <f t="shared" si="28"/>
        <v>0</v>
      </c>
      <c r="H249" s="206"/>
      <c r="I249" s="207">
        <f t="shared" si="29"/>
        <v>0</v>
      </c>
      <c r="J249" s="206"/>
      <c r="K249" s="207">
        <f t="shared" si="30"/>
        <v>0</v>
      </c>
      <c r="L249" s="207">
        <v>21</v>
      </c>
      <c r="M249" s="207">
        <f t="shared" si="31"/>
        <v>0</v>
      </c>
      <c r="N249" s="205">
        <v>1.1E-4</v>
      </c>
      <c r="O249" s="205">
        <f t="shared" si="32"/>
        <v>0</v>
      </c>
      <c r="P249" s="205">
        <v>0</v>
      </c>
      <c r="Q249" s="205">
        <f t="shared" si="33"/>
        <v>0</v>
      </c>
      <c r="R249" s="207"/>
      <c r="S249" s="207" t="s">
        <v>403</v>
      </c>
      <c r="T249" s="208" t="s">
        <v>404</v>
      </c>
      <c r="U249" s="162">
        <v>0.246</v>
      </c>
      <c r="V249" s="162">
        <f t="shared" si="34"/>
        <v>0.25</v>
      </c>
      <c r="W249" s="162"/>
      <c r="X249" s="162" t="s">
        <v>321</v>
      </c>
      <c r="Y249" s="162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2245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2">
        <v>113</v>
      </c>
      <c r="B250" s="203" t="s">
        <v>2557</v>
      </c>
      <c r="C250" s="209" t="s">
        <v>2558</v>
      </c>
      <c r="D250" s="204" t="s">
        <v>318</v>
      </c>
      <c r="E250" s="205">
        <v>1</v>
      </c>
      <c r="F250" s="206"/>
      <c r="G250" s="207">
        <f t="shared" si="28"/>
        <v>0</v>
      </c>
      <c r="H250" s="206"/>
      <c r="I250" s="207">
        <f t="shared" si="29"/>
        <v>0</v>
      </c>
      <c r="J250" s="206"/>
      <c r="K250" s="207">
        <f t="shared" si="30"/>
        <v>0</v>
      </c>
      <c r="L250" s="207">
        <v>21</v>
      </c>
      <c r="M250" s="207">
        <f t="shared" si="31"/>
        <v>0</v>
      </c>
      <c r="N250" s="205">
        <v>1.1E-4</v>
      </c>
      <c r="O250" s="205">
        <f t="shared" si="32"/>
        <v>0</v>
      </c>
      <c r="P250" s="205">
        <v>0</v>
      </c>
      <c r="Q250" s="205">
        <f t="shared" si="33"/>
        <v>0</v>
      </c>
      <c r="R250" s="207"/>
      <c r="S250" s="207" t="s">
        <v>403</v>
      </c>
      <c r="T250" s="208" t="s">
        <v>404</v>
      </c>
      <c r="U250" s="162">
        <v>0.246</v>
      </c>
      <c r="V250" s="162">
        <f t="shared" si="34"/>
        <v>0.25</v>
      </c>
      <c r="W250" s="162"/>
      <c r="X250" s="162" t="s">
        <v>321</v>
      </c>
      <c r="Y250" s="162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2245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2">
        <v>114</v>
      </c>
      <c r="B251" s="203" t="s">
        <v>2559</v>
      </c>
      <c r="C251" s="209" t="s">
        <v>2560</v>
      </c>
      <c r="D251" s="204" t="s">
        <v>318</v>
      </c>
      <c r="E251" s="205">
        <v>5</v>
      </c>
      <c r="F251" s="206"/>
      <c r="G251" s="207">
        <f t="shared" si="28"/>
        <v>0</v>
      </c>
      <c r="H251" s="206"/>
      <c r="I251" s="207">
        <f t="shared" si="29"/>
        <v>0</v>
      </c>
      <c r="J251" s="206"/>
      <c r="K251" s="207">
        <f t="shared" si="30"/>
        <v>0</v>
      </c>
      <c r="L251" s="207">
        <v>21</v>
      </c>
      <c r="M251" s="207">
        <f t="shared" si="31"/>
        <v>0</v>
      </c>
      <c r="N251" s="205">
        <v>2.4000000000000001E-4</v>
      </c>
      <c r="O251" s="205">
        <f t="shared" si="32"/>
        <v>0</v>
      </c>
      <c r="P251" s="205">
        <v>0</v>
      </c>
      <c r="Q251" s="205">
        <f t="shared" si="33"/>
        <v>0</v>
      </c>
      <c r="R251" s="207" t="s">
        <v>2383</v>
      </c>
      <c r="S251" s="207" t="s">
        <v>320</v>
      </c>
      <c r="T251" s="208" t="s">
        <v>320</v>
      </c>
      <c r="U251" s="162">
        <v>0.124</v>
      </c>
      <c r="V251" s="162">
        <f t="shared" si="34"/>
        <v>0.62</v>
      </c>
      <c r="W251" s="162"/>
      <c r="X251" s="162" t="s">
        <v>321</v>
      </c>
      <c r="Y251" s="162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2245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2">
        <v>115</v>
      </c>
      <c r="B252" s="203" t="s">
        <v>2561</v>
      </c>
      <c r="C252" s="209" t="s">
        <v>2562</v>
      </c>
      <c r="D252" s="204" t="s">
        <v>318</v>
      </c>
      <c r="E252" s="205">
        <v>2</v>
      </c>
      <c r="F252" s="206"/>
      <c r="G252" s="207">
        <f t="shared" si="28"/>
        <v>0</v>
      </c>
      <c r="H252" s="206"/>
      <c r="I252" s="207">
        <f t="shared" si="29"/>
        <v>0</v>
      </c>
      <c r="J252" s="206"/>
      <c r="K252" s="207">
        <f t="shared" si="30"/>
        <v>0</v>
      </c>
      <c r="L252" s="207">
        <v>21</v>
      </c>
      <c r="M252" s="207">
        <f t="shared" si="31"/>
        <v>0</v>
      </c>
      <c r="N252" s="205">
        <v>6.9999999999999999E-4</v>
      </c>
      <c r="O252" s="205">
        <f t="shared" si="32"/>
        <v>0</v>
      </c>
      <c r="P252" s="205">
        <v>0</v>
      </c>
      <c r="Q252" s="205">
        <f t="shared" si="33"/>
        <v>0</v>
      </c>
      <c r="R252" s="207" t="s">
        <v>2383</v>
      </c>
      <c r="S252" s="207" t="s">
        <v>320</v>
      </c>
      <c r="T252" s="208" t="s">
        <v>320</v>
      </c>
      <c r="U252" s="162">
        <v>0.37</v>
      </c>
      <c r="V252" s="162">
        <f t="shared" si="34"/>
        <v>0.74</v>
      </c>
      <c r="W252" s="162"/>
      <c r="X252" s="162" t="s">
        <v>321</v>
      </c>
      <c r="Y252" s="162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2245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 x14ac:dyDescent="0.2">
      <c r="A253" s="202">
        <v>116</v>
      </c>
      <c r="B253" s="203" t="s">
        <v>2563</v>
      </c>
      <c r="C253" s="209" t="s">
        <v>2564</v>
      </c>
      <c r="D253" s="204" t="s">
        <v>318</v>
      </c>
      <c r="E253" s="205">
        <v>2</v>
      </c>
      <c r="F253" s="206"/>
      <c r="G253" s="207">
        <f t="shared" si="28"/>
        <v>0</v>
      </c>
      <c r="H253" s="206"/>
      <c r="I253" s="207">
        <f t="shared" si="29"/>
        <v>0</v>
      </c>
      <c r="J253" s="206"/>
      <c r="K253" s="207">
        <f t="shared" si="30"/>
        <v>0</v>
      </c>
      <c r="L253" s="207">
        <v>21</v>
      </c>
      <c r="M253" s="207">
        <f t="shared" si="31"/>
        <v>0</v>
      </c>
      <c r="N253" s="205">
        <v>8.4999999999999995E-4</v>
      </c>
      <c r="O253" s="205">
        <f t="shared" si="32"/>
        <v>0</v>
      </c>
      <c r="P253" s="205">
        <v>0</v>
      </c>
      <c r="Q253" s="205">
        <f t="shared" si="33"/>
        <v>0</v>
      </c>
      <c r="R253" s="207" t="s">
        <v>2383</v>
      </c>
      <c r="S253" s="207" t="s">
        <v>320</v>
      </c>
      <c r="T253" s="208" t="s">
        <v>320</v>
      </c>
      <c r="U253" s="162">
        <v>0.44500000000000001</v>
      </c>
      <c r="V253" s="162">
        <f t="shared" si="34"/>
        <v>0.89</v>
      </c>
      <c r="W253" s="162"/>
      <c r="X253" s="162" t="s">
        <v>321</v>
      </c>
      <c r="Y253" s="162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2245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33.75" outlineLevel="1" x14ac:dyDescent="0.2">
      <c r="A254" s="183">
        <v>117</v>
      </c>
      <c r="B254" s="184" t="s">
        <v>2565</v>
      </c>
      <c r="C254" s="192" t="s">
        <v>2566</v>
      </c>
      <c r="D254" s="185" t="s">
        <v>318</v>
      </c>
      <c r="E254" s="186">
        <v>1</v>
      </c>
      <c r="F254" s="187"/>
      <c r="G254" s="188">
        <f t="shared" si="28"/>
        <v>0</v>
      </c>
      <c r="H254" s="187"/>
      <c r="I254" s="188">
        <f t="shared" si="29"/>
        <v>0</v>
      </c>
      <c r="J254" s="187"/>
      <c r="K254" s="188">
        <f t="shared" si="30"/>
        <v>0</v>
      </c>
      <c r="L254" s="188">
        <v>21</v>
      </c>
      <c r="M254" s="188">
        <f t="shared" si="31"/>
        <v>0</v>
      </c>
      <c r="N254" s="186">
        <v>1.72E-3</v>
      </c>
      <c r="O254" s="186">
        <f t="shared" si="32"/>
        <v>0</v>
      </c>
      <c r="P254" s="186">
        <v>0</v>
      </c>
      <c r="Q254" s="186">
        <f t="shared" si="33"/>
        <v>0</v>
      </c>
      <c r="R254" s="188" t="s">
        <v>2383</v>
      </c>
      <c r="S254" s="188" t="s">
        <v>320</v>
      </c>
      <c r="T254" s="189" t="s">
        <v>320</v>
      </c>
      <c r="U254" s="162">
        <v>0.47599999999999998</v>
      </c>
      <c r="V254" s="162">
        <f t="shared" si="34"/>
        <v>0.48</v>
      </c>
      <c r="W254" s="162"/>
      <c r="X254" s="162" t="s">
        <v>321</v>
      </c>
      <c r="Y254" s="162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2245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2" x14ac:dyDescent="0.2">
      <c r="A255" s="158"/>
      <c r="B255" s="159"/>
      <c r="C255" s="193" t="s">
        <v>2567</v>
      </c>
      <c r="D255" s="164"/>
      <c r="E255" s="165">
        <v>1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83">
        <v>118</v>
      </c>
      <c r="B256" s="184" t="s">
        <v>2568</v>
      </c>
      <c r="C256" s="192" t="s">
        <v>2569</v>
      </c>
      <c r="D256" s="185" t="s">
        <v>318</v>
      </c>
      <c r="E256" s="186">
        <v>1</v>
      </c>
      <c r="F256" s="187"/>
      <c r="G256" s="188">
        <f>ROUND(E256*F256,2)</f>
        <v>0</v>
      </c>
      <c r="H256" s="187"/>
      <c r="I256" s="188">
        <f>ROUND(E256*H256,2)</f>
        <v>0</v>
      </c>
      <c r="J256" s="187"/>
      <c r="K256" s="188">
        <f>ROUND(E256*J256,2)</f>
        <v>0</v>
      </c>
      <c r="L256" s="188">
        <v>21</v>
      </c>
      <c r="M256" s="188">
        <f>G256*(1+L256/100)</f>
        <v>0</v>
      </c>
      <c r="N256" s="186">
        <v>1.1E-4</v>
      </c>
      <c r="O256" s="186">
        <f>ROUND(E256*N256,2)</f>
        <v>0</v>
      </c>
      <c r="P256" s="186">
        <v>0</v>
      </c>
      <c r="Q256" s="186">
        <f>ROUND(E256*P256,2)</f>
        <v>0</v>
      </c>
      <c r="R256" s="188"/>
      <c r="S256" s="188" t="s">
        <v>403</v>
      </c>
      <c r="T256" s="189" t="s">
        <v>404</v>
      </c>
      <c r="U256" s="162">
        <v>0.16500000000000001</v>
      </c>
      <c r="V256" s="162">
        <f>ROUND(E256*U256,2)</f>
        <v>0.17</v>
      </c>
      <c r="W256" s="162"/>
      <c r="X256" s="162" t="s">
        <v>321</v>
      </c>
      <c r="Y256" s="162" t="s">
        <v>322</v>
      </c>
      <c r="Z256" s="151"/>
      <c r="AA256" s="151"/>
      <c r="AB256" s="151"/>
      <c r="AC256" s="151"/>
      <c r="AD256" s="151"/>
      <c r="AE256" s="151"/>
      <c r="AF256" s="151"/>
      <c r="AG256" s="151" t="s">
        <v>2245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>
        <v>119</v>
      </c>
      <c r="B257" s="159" t="s">
        <v>2570</v>
      </c>
      <c r="C257" s="214" t="s">
        <v>2571</v>
      </c>
      <c r="D257" s="160" t="s">
        <v>0</v>
      </c>
      <c r="E257" s="213"/>
      <c r="F257" s="163"/>
      <c r="G257" s="162">
        <f>ROUND(E257*F257,2)</f>
        <v>0</v>
      </c>
      <c r="H257" s="163"/>
      <c r="I257" s="162">
        <f>ROUND(E257*H257,2)</f>
        <v>0</v>
      </c>
      <c r="J257" s="163"/>
      <c r="K257" s="162">
        <f>ROUND(E257*J257,2)</f>
        <v>0</v>
      </c>
      <c r="L257" s="162">
        <v>21</v>
      </c>
      <c r="M257" s="162">
        <f>G257*(1+L257/100)</f>
        <v>0</v>
      </c>
      <c r="N257" s="161">
        <v>0</v>
      </c>
      <c r="O257" s="161">
        <f>ROUND(E257*N257,2)</f>
        <v>0</v>
      </c>
      <c r="P257" s="161">
        <v>0</v>
      </c>
      <c r="Q257" s="161">
        <f>ROUND(E257*P257,2)</f>
        <v>0</v>
      </c>
      <c r="R257" s="162" t="s">
        <v>2383</v>
      </c>
      <c r="S257" s="162" t="s">
        <v>320</v>
      </c>
      <c r="T257" s="162" t="s">
        <v>320</v>
      </c>
      <c r="U257" s="162">
        <v>0</v>
      </c>
      <c r="V257" s="162">
        <f>ROUND(E257*U257,2)</f>
        <v>0</v>
      </c>
      <c r="W257" s="162"/>
      <c r="X257" s="162" t="s">
        <v>390</v>
      </c>
      <c r="Y257" s="162" t="s">
        <v>322</v>
      </c>
      <c r="Z257" s="151"/>
      <c r="AA257" s="151"/>
      <c r="AB257" s="151"/>
      <c r="AC257" s="151"/>
      <c r="AD257" s="151"/>
      <c r="AE257" s="151"/>
      <c r="AF257" s="151"/>
      <c r="AG257" s="151" t="s">
        <v>391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">
      <c r="A258" s="158"/>
      <c r="B258" s="159"/>
      <c r="C258" s="284" t="s">
        <v>2532</v>
      </c>
      <c r="D258" s="285"/>
      <c r="E258" s="285"/>
      <c r="F258" s="285"/>
      <c r="G258" s="285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1"/>
      <c r="AA258" s="151"/>
      <c r="AB258" s="151"/>
      <c r="AC258" s="151"/>
      <c r="AD258" s="151"/>
      <c r="AE258" s="151"/>
      <c r="AF258" s="151"/>
      <c r="AG258" s="151" t="s">
        <v>325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x14ac:dyDescent="0.2">
      <c r="A259" s="176" t="s">
        <v>314</v>
      </c>
      <c r="B259" s="177" t="s">
        <v>187</v>
      </c>
      <c r="C259" s="191" t="s">
        <v>188</v>
      </c>
      <c r="D259" s="178"/>
      <c r="E259" s="179"/>
      <c r="F259" s="180"/>
      <c r="G259" s="180">
        <f>SUMIF(AG260:AG262,"&lt;&gt;NOR",G260:G262)</f>
        <v>0</v>
      </c>
      <c r="H259" s="180"/>
      <c r="I259" s="180">
        <f>SUM(I260:I262)</f>
        <v>0</v>
      </c>
      <c r="J259" s="180"/>
      <c r="K259" s="180">
        <f>SUM(K260:K262)</f>
        <v>0</v>
      </c>
      <c r="L259" s="180"/>
      <c r="M259" s="180">
        <f>SUM(M260:M262)</f>
        <v>0</v>
      </c>
      <c r="N259" s="179"/>
      <c r="O259" s="179">
        <f>SUM(O260:O262)</f>
        <v>0.01</v>
      </c>
      <c r="P259" s="179"/>
      <c r="Q259" s="179">
        <f>SUM(Q260:Q262)</f>
        <v>0</v>
      </c>
      <c r="R259" s="180"/>
      <c r="S259" s="180"/>
      <c r="T259" s="181"/>
      <c r="U259" s="175"/>
      <c r="V259" s="175">
        <f>SUM(V260:V262)</f>
        <v>1.77</v>
      </c>
      <c r="W259" s="175"/>
      <c r="X259" s="175"/>
      <c r="Y259" s="175"/>
      <c r="AG259" t="s">
        <v>315</v>
      </c>
    </row>
    <row r="260" spans="1:60" ht="45" outlineLevel="1" x14ac:dyDescent="0.2">
      <c r="A260" s="183">
        <v>120</v>
      </c>
      <c r="B260" s="184" t="s">
        <v>2572</v>
      </c>
      <c r="C260" s="192" t="s">
        <v>2573</v>
      </c>
      <c r="D260" s="185" t="s">
        <v>318</v>
      </c>
      <c r="E260" s="186">
        <v>1</v>
      </c>
      <c r="F260" s="187"/>
      <c r="G260" s="188">
        <f>ROUND(E260*F260,2)</f>
        <v>0</v>
      </c>
      <c r="H260" s="187"/>
      <c r="I260" s="188">
        <f>ROUND(E260*H260,2)</f>
        <v>0</v>
      </c>
      <c r="J260" s="187"/>
      <c r="K260" s="188">
        <f>ROUND(E260*J260,2)</f>
        <v>0</v>
      </c>
      <c r="L260" s="188">
        <v>21</v>
      </c>
      <c r="M260" s="188">
        <f>G260*(1+L260/100)</f>
        <v>0</v>
      </c>
      <c r="N260" s="186">
        <v>8.9999999999999993E-3</v>
      </c>
      <c r="O260" s="186">
        <f>ROUND(E260*N260,2)</f>
        <v>0.01</v>
      </c>
      <c r="P260" s="186">
        <v>0</v>
      </c>
      <c r="Q260" s="186">
        <f>ROUND(E260*P260,2)</f>
        <v>0</v>
      </c>
      <c r="R260" s="188" t="s">
        <v>2383</v>
      </c>
      <c r="S260" s="188" t="s">
        <v>320</v>
      </c>
      <c r="T260" s="189" t="s">
        <v>320</v>
      </c>
      <c r="U260" s="162">
        <v>1.77</v>
      </c>
      <c r="V260" s="162">
        <f>ROUND(E260*U260,2)</f>
        <v>1.77</v>
      </c>
      <c r="W260" s="162"/>
      <c r="X260" s="162" t="s">
        <v>321</v>
      </c>
      <c r="Y260" s="162" t="s">
        <v>322</v>
      </c>
      <c r="Z260" s="151"/>
      <c r="AA260" s="151"/>
      <c r="AB260" s="151"/>
      <c r="AC260" s="151"/>
      <c r="AD260" s="151"/>
      <c r="AE260" s="151"/>
      <c r="AF260" s="151"/>
      <c r="AG260" s="151" t="s">
        <v>2245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8">
        <v>121</v>
      </c>
      <c r="B261" s="159" t="s">
        <v>2574</v>
      </c>
      <c r="C261" s="214" t="s">
        <v>2575</v>
      </c>
      <c r="D261" s="160" t="s">
        <v>0</v>
      </c>
      <c r="E261" s="213"/>
      <c r="F261" s="163"/>
      <c r="G261" s="162">
        <f>ROUND(E261*F261,2)</f>
        <v>0</v>
      </c>
      <c r="H261" s="163"/>
      <c r="I261" s="162">
        <f>ROUND(E261*H261,2)</f>
        <v>0</v>
      </c>
      <c r="J261" s="163"/>
      <c r="K261" s="162">
        <f>ROUND(E261*J261,2)</f>
        <v>0</v>
      </c>
      <c r="L261" s="162">
        <v>21</v>
      </c>
      <c r="M261" s="162">
        <f>G261*(1+L261/100)</f>
        <v>0</v>
      </c>
      <c r="N261" s="161">
        <v>0</v>
      </c>
      <c r="O261" s="161">
        <f>ROUND(E261*N261,2)</f>
        <v>0</v>
      </c>
      <c r="P261" s="161">
        <v>0</v>
      </c>
      <c r="Q261" s="161">
        <f>ROUND(E261*P261,2)</f>
        <v>0</v>
      </c>
      <c r="R261" s="162" t="s">
        <v>2383</v>
      </c>
      <c r="S261" s="162" t="s">
        <v>320</v>
      </c>
      <c r="T261" s="162" t="s">
        <v>320</v>
      </c>
      <c r="U261" s="162">
        <v>0</v>
      </c>
      <c r="V261" s="162">
        <f>ROUND(E261*U261,2)</f>
        <v>0</v>
      </c>
      <c r="W261" s="162"/>
      <c r="X261" s="162" t="s">
        <v>390</v>
      </c>
      <c r="Y261" s="162" t="s">
        <v>322</v>
      </c>
      <c r="Z261" s="151"/>
      <c r="AA261" s="151"/>
      <c r="AB261" s="151"/>
      <c r="AC261" s="151"/>
      <c r="AD261" s="151"/>
      <c r="AE261" s="151"/>
      <c r="AF261" s="151"/>
      <c r="AG261" s="151" t="s">
        <v>391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2" x14ac:dyDescent="0.2">
      <c r="A262" s="158"/>
      <c r="B262" s="159"/>
      <c r="C262" s="284" t="s">
        <v>2532</v>
      </c>
      <c r="D262" s="285"/>
      <c r="E262" s="285"/>
      <c r="F262" s="285"/>
      <c r="G262" s="285"/>
      <c r="H262" s="162"/>
      <c r="I262" s="162"/>
      <c r="J262" s="162"/>
      <c r="K262" s="162"/>
      <c r="L262" s="162"/>
      <c r="M262" s="162"/>
      <c r="N262" s="161"/>
      <c r="O262" s="161"/>
      <c r="P262" s="161"/>
      <c r="Q262" s="161"/>
      <c r="R262" s="162"/>
      <c r="S262" s="162"/>
      <c r="T262" s="162"/>
      <c r="U262" s="162"/>
      <c r="V262" s="162"/>
      <c r="W262" s="162"/>
      <c r="X262" s="162"/>
      <c r="Y262" s="162"/>
      <c r="Z262" s="151"/>
      <c r="AA262" s="151"/>
      <c r="AB262" s="151"/>
      <c r="AC262" s="151"/>
      <c r="AD262" s="151"/>
      <c r="AE262" s="151"/>
      <c r="AF262" s="151"/>
      <c r="AG262" s="151" t="s">
        <v>325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x14ac:dyDescent="0.2">
      <c r="A263" s="176" t="s">
        <v>314</v>
      </c>
      <c r="B263" s="177" t="s">
        <v>195</v>
      </c>
      <c r="C263" s="191" t="s">
        <v>196</v>
      </c>
      <c r="D263" s="178"/>
      <c r="E263" s="179"/>
      <c r="F263" s="180"/>
      <c r="G263" s="180">
        <f>SUMIF(AG264:AG268,"&lt;&gt;NOR",G264:G268)</f>
        <v>0</v>
      </c>
      <c r="H263" s="180"/>
      <c r="I263" s="180">
        <f>SUM(I264:I268)</f>
        <v>0</v>
      </c>
      <c r="J263" s="180"/>
      <c r="K263" s="180">
        <f>SUM(K264:K268)</f>
        <v>0</v>
      </c>
      <c r="L263" s="180"/>
      <c r="M263" s="180">
        <f>SUM(M264:M268)</f>
        <v>0</v>
      </c>
      <c r="N263" s="179"/>
      <c r="O263" s="179">
        <f>SUM(O264:O268)</f>
        <v>0</v>
      </c>
      <c r="P263" s="179"/>
      <c r="Q263" s="179">
        <f>SUM(Q264:Q268)</f>
        <v>0</v>
      </c>
      <c r="R263" s="180"/>
      <c r="S263" s="180"/>
      <c r="T263" s="181"/>
      <c r="U263" s="175"/>
      <c r="V263" s="175">
        <f>SUM(V264:V268)</f>
        <v>0</v>
      </c>
      <c r="W263" s="175"/>
      <c r="X263" s="175"/>
      <c r="Y263" s="175"/>
      <c r="AG263" t="s">
        <v>315</v>
      </c>
    </row>
    <row r="264" spans="1:60" outlineLevel="1" x14ac:dyDescent="0.2">
      <c r="A264" s="183">
        <v>122</v>
      </c>
      <c r="B264" s="184" t="s">
        <v>2576</v>
      </c>
      <c r="C264" s="192" t="s">
        <v>2577</v>
      </c>
      <c r="D264" s="185" t="s">
        <v>1790</v>
      </c>
      <c r="E264" s="186">
        <v>170</v>
      </c>
      <c r="F264" s="187"/>
      <c r="G264" s="188">
        <f>ROUND(E264*F264,2)</f>
        <v>0</v>
      </c>
      <c r="H264" s="187"/>
      <c r="I264" s="188">
        <f>ROUND(E264*H264,2)</f>
        <v>0</v>
      </c>
      <c r="J264" s="187"/>
      <c r="K264" s="188">
        <f>ROUND(E264*J264,2)</f>
        <v>0</v>
      </c>
      <c r="L264" s="188">
        <v>21</v>
      </c>
      <c r="M264" s="188">
        <f>G264*(1+L264/100)</f>
        <v>0</v>
      </c>
      <c r="N264" s="186">
        <v>0</v>
      </c>
      <c r="O264" s="186">
        <f>ROUND(E264*N264,2)</f>
        <v>0</v>
      </c>
      <c r="P264" s="186">
        <v>0</v>
      </c>
      <c r="Q264" s="186">
        <f>ROUND(E264*P264,2)</f>
        <v>0</v>
      </c>
      <c r="R264" s="188"/>
      <c r="S264" s="188" t="s">
        <v>403</v>
      </c>
      <c r="T264" s="189" t="s">
        <v>404</v>
      </c>
      <c r="U264" s="162">
        <v>0</v>
      </c>
      <c r="V264" s="162">
        <f>ROUND(E264*U264,2)</f>
        <v>0</v>
      </c>
      <c r="W264" s="162"/>
      <c r="X264" s="162" t="s">
        <v>321</v>
      </c>
      <c r="Y264" s="162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2245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193" t="s">
        <v>2578</v>
      </c>
      <c r="D265" s="164"/>
      <c r="E265" s="165">
        <v>50</v>
      </c>
      <c r="F265" s="162"/>
      <c r="G265" s="162"/>
      <c r="H265" s="162"/>
      <c r="I265" s="162"/>
      <c r="J265" s="162"/>
      <c r="K265" s="162"/>
      <c r="L265" s="162"/>
      <c r="M265" s="162"/>
      <c r="N265" s="161"/>
      <c r="O265" s="161"/>
      <c r="P265" s="161"/>
      <c r="Q265" s="161"/>
      <c r="R265" s="162"/>
      <c r="S265" s="162"/>
      <c r="T265" s="162"/>
      <c r="U265" s="162"/>
      <c r="V265" s="162"/>
      <c r="W265" s="162"/>
      <c r="X265" s="162"/>
      <c r="Y265" s="162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3" t="s">
        <v>2579</v>
      </c>
      <c r="D266" s="164"/>
      <c r="E266" s="165">
        <v>120</v>
      </c>
      <c r="F266" s="162"/>
      <c r="G266" s="162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>
        <v>123</v>
      </c>
      <c r="B267" s="159" t="s">
        <v>2580</v>
      </c>
      <c r="C267" s="214" t="s">
        <v>2581</v>
      </c>
      <c r="D267" s="160" t="s">
        <v>0</v>
      </c>
      <c r="E267" s="213"/>
      <c r="F267" s="163"/>
      <c r="G267" s="162">
        <f>ROUND(E267*F267,2)</f>
        <v>0</v>
      </c>
      <c r="H267" s="163"/>
      <c r="I267" s="162">
        <f>ROUND(E267*H267,2)</f>
        <v>0</v>
      </c>
      <c r="J267" s="163"/>
      <c r="K267" s="162">
        <f>ROUND(E267*J267,2)</f>
        <v>0</v>
      </c>
      <c r="L267" s="162">
        <v>21</v>
      </c>
      <c r="M267" s="162">
        <f>G267*(1+L267/100)</f>
        <v>0</v>
      </c>
      <c r="N267" s="161">
        <v>0</v>
      </c>
      <c r="O267" s="161">
        <f>ROUND(E267*N267,2)</f>
        <v>0</v>
      </c>
      <c r="P267" s="161">
        <v>0</v>
      </c>
      <c r="Q267" s="161">
        <f>ROUND(E267*P267,2)</f>
        <v>0</v>
      </c>
      <c r="R267" s="162" t="s">
        <v>1791</v>
      </c>
      <c r="S267" s="162" t="s">
        <v>320</v>
      </c>
      <c r="T267" s="162" t="s">
        <v>320</v>
      </c>
      <c r="U267" s="162">
        <v>0</v>
      </c>
      <c r="V267" s="162">
        <f>ROUND(E267*U267,2)</f>
        <v>0</v>
      </c>
      <c r="W267" s="162"/>
      <c r="X267" s="162" t="s">
        <v>390</v>
      </c>
      <c r="Y267" s="162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391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284" t="s">
        <v>392</v>
      </c>
      <c r="D268" s="285"/>
      <c r="E268" s="285"/>
      <c r="F268" s="285"/>
      <c r="G268" s="285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1"/>
      <c r="AA268" s="151"/>
      <c r="AB268" s="151"/>
      <c r="AC268" s="151"/>
      <c r="AD268" s="151"/>
      <c r="AE268" s="151"/>
      <c r="AF268" s="151"/>
      <c r="AG268" s="151" t="s">
        <v>325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x14ac:dyDescent="0.2">
      <c r="A269" s="176" t="s">
        <v>314</v>
      </c>
      <c r="B269" s="177" t="s">
        <v>201</v>
      </c>
      <c r="C269" s="191" t="s">
        <v>202</v>
      </c>
      <c r="D269" s="178"/>
      <c r="E269" s="179"/>
      <c r="F269" s="180"/>
      <c r="G269" s="180">
        <f>SUMIF(AG270:AG272,"&lt;&gt;NOR",G270:G272)</f>
        <v>0</v>
      </c>
      <c r="H269" s="180"/>
      <c r="I269" s="180">
        <f>SUM(I270:I272)</f>
        <v>0</v>
      </c>
      <c r="J269" s="180"/>
      <c r="K269" s="180">
        <f>SUM(K270:K272)</f>
        <v>0</v>
      </c>
      <c r="L269" s="180"/>
      <c r="M269" s="180">
        <f>SUM(M270:M272)</f>
        <v>0</v>
      </c>
      <c r="N269" s="179"/>
      <c r="O269" s="179">
        <f>SUM(O270:O272)</f>
        <v>7.0000000000000007E-2</v>
      </c>
      <c r="P269" s="179"/>
      <c r="Q269" s="179">
        <f>SUM(Q270:Q272)</f>
        <v>0</v>
      </c>
      <c r="R269" s="180"/>
      <c r="S269" s="180"/>
      <c r="T269" s="181"/>
      <c r="U269" s="175"/>
      <c r="V269" s="175">
        <f>SUM(V270:V272)</f>
        <v>60.63</v>
      </c>
      <c r="W269" s="175"/>
      <c r="X269" s="175"/>
      <c r="Y269" s="175"/>
      <c r="AG269" t="s">
        <v>315</v>
      </c>
    </row>
    <row r="270" spans="1:60" ht="22.5" outlineLevel="1" x14ac:dyDescent="0.2">
      <c r="A270" s="183">
        <v>124</v>
      </c>
      <c r="B270" s="184" t="s">
        <v>2582</v>
      </c>
      <c r="C270" s="192" t="s">
        <v>2583</v>
      </c>
      <c r="D270" s="185" t="s">
        <v>708</v>
      </c>
      <c r="E270" s="186">
        <v>485</v>
      </c>
      <c r="F270" s="187"/>
      <c r="G270" s="188">
        <f>ROUND(E270*F270,2)</f>
        <v>0</v>
      </c>
      <c r="H270" s="187"/>
      <c r="I270" s="188">
        <f>ROUND(E270*H270,2)</f>
        <v>0</v>
      </c>
      <c r="J270" s="187"/>
      <c r="K270" s="188">
        <f>ROUND(E270*J270,2)</f>
        <v>0</v>
      </c>
      <c r="L270" s="188">
        <v>21</v>
      </c>
      <c r="M270" s="188">
        <f>G270*(1+L270/100)</f>
        <v>0</v>
      </c>
      <c r="N270" s="186">
        <v>1.3999999999999999E-4</v>
      </c>
      <c r="O270" s="186">
        <f>ROUND(E270*N270,2)</f>
        <v>7.0000000000000007E-2</v>
      </c>
      <c r="P270" s="186">
        <v>0</v>
      </c>
      <c r="Q270" s="186">
        <f>ROUND(E270*P270,2)</f>
        <v>0</v>
      </c>
      <c r="R270" s="188" t="s">
        <v>2192</v>
      </c>
      <c r="S270" s="188" t="s">
        <v>320</v>
      </c>
      <c r="T270" s="189" t="s">
        <v>320</v>
      </c>
      <c r="U270" s="162">
        <v>0.125</v>
      </c>
      <c r="V270" s="162">
        <f>ROUND(E270*U270,2)</f>
        <v>60.63</v>
      </c>
      <c r="W270" s="162"/>
      <c r="X270" s="162" t="s">
        <v>321</v>
      </c>
      <c r="Y270" s="162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2245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78" t="s">
        <v>2584</v>
      </c>
      <c r="D271" s="279"/>
      <c r="E271" s="279"/>
      <c r="F271" s="279"/>
      <c r="G271" s="279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62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">
      <c r="A272" s="158"/>
      <c r="B272" s="159"/>
      <c r="C272" s="193" t="s">
        <v>2585</v>
      </c>
      <c r="D272" s="164"/>
      <c r="E272" s="165">
        <v>485</v>
      </c>
      <c r="F272" s="162"/>
      <c r="G272" s="162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x14ac:dyDescent="0.2">
      <c r="A273" s="176" t="s">
        <v>314</v>
      </c>
      <c r="B273" s="177" t="s">
        <v>205</v>
      </c>
      <c r="C273" s="191" t="s">
        <v>206</v>
      </c>
      <c r="D273" s="178"/>
      <c r="E273" s="179"/>
      <c r="F273" s="180"/>
      <c r="G273" s="180">
        <f>SUMIF(AG274:AG275,"&lt;&gt;NOR",G274:G275)</f>
        <v>0</v>
      </c>
      <c r="H273" s="180"/>
      <c r="I273" s="180">
        <f>SUM(I274:I275)</f>
        <v>0</v>
      </c>
      <c r="J273" s="180"/>
      <c r="K273" s="180">
        <f>SUM(K274:K275)</f>
        <v>0</v>
      </c>
      <c r="L273" s="180"/>
      <c r="M273" s="180">
        <f>SUM(M274:M275)</f>
        <v>0</v>
      </c>
      <c r="N273" s="179"/>
      <c r="O273" s="179">
        <f>SUM(O274:O275)</f>
        <v>0</v>
      </c>
      <c r="P273" s="179"/>
      <c r="Q273" s="179">
        <f>SUM(Q274:Q275)</f>
        <v>0</v>
      </c>
      <c r="R273" s="180"/>
      <c r="S273" s="180"/>
      <c r="T273" s="181"/>
      <c r="U273" s="175"/>
      <c r="V273" s="175">
        <f>SUM(V274:V275)</f>
        <v>2.67</v>
      </c>
      <c r="W273" s="175"/>
      <c r="X273" s="175"/>
      <c r="Y273" s="175"/>
      <c r="AG273" t="s">
        <v>315</v>
      </c>
    </row>
    <row r="274" spans="1:60" ht="22.5" outlineLevel="1" x14ac:dyDescent="0.2">
      <c r="A274" s="202">
        <v>125</v>
      </c>
      <c r="B274" s="203" t="s">
        <v>2586</v>
      </c>
      <c r="C274" s="209" t="s">
        <v>2587</v>
      </c>
      <c r="D274" s="204" t="s">
        <v>318</v>
      </c>
      <c r="E274" s="205">
        <v>3</v>
      </c>
      <c r="F274" s="206"/>
      <c r="G274" s="207">
        <f>ROUND(E274*F274,2)</f>
        <v>0</v>
      </c>
      <c r="H274" s="206"/>
      <c r="I274" s="207">
        <f>ROUND(E274*H274,2)</f>
        <v>0</v>
      </c>
      <c r="J274" s="206"/>
      <c r="K274" s="207">
        <f>ROUND(E274*J274,2)</f>
        <v>0</v>
      </c>
      <c r="L274" s="207">
        <v>21</v>
      </c>
      <c r="M274" s="207">
        <f>G274*(1+L274/100)</f>
        <v>0</v>
      </c>
      <c r="N274" s="205">
        <v>6.8000000000000005E-4</v>
      </c>
      <c r="O274" s="205">
        <f>ROUND(E274*N274,2)</f>
        <v>0</v>
      </c>
      <c r="P274" s="205">
        <v>0</v>
      </c>
      <c r="Q274" s="205">
        <f>ROUND(E274*P274,2)</f>
        <v>0</v>
      </c>
      <c r="R274" s="207"/>
      <c r="S274" s="207" t="s">
        <v>403</v>
      </c>
      <c r="T274" s="208" t="s">
        <v>404</v>
      </c>
      <c r="U274" s="162">
        <v>0.89</v>
      </c>
      <c r="V274" s="162">
        <f>ROUND(E274*U274,2)</f>
        <v>2.67</v>
      </c>
      <c r="W274" s="162"/>
      <c r="X274" s="162" t="s">
        <v>321</v>
      </c>
      <c r="Y274" s="162" t="s">
        <v>322</v>
      </c>
      <c r="Z274" s="151"/>
      <c r="AA274" s="151"/>
      <c r="AB274" s="151"/>
      <c r="AC274" s="151"/>
      <c r="AD274" s="151"/>
      <c r="AE274" s="151"/>
      <c r="AF274" s="151"/>
      <c r="AG274" s="151" t="s">
        <v>2245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202">
        <v>126</v>
      </c>
      <c r="B275" s="203" t="s">
        <v>2588</v>
      </c>
      <c r="C275" s="209" t="s">
        <v>2589</v>
      </c>
      <c r="D275" s="204" t="s">
        <v>318</v>
      </c>
      <c r="E275" s="205">
        <v>29</v>
      </c>
      <c r="F275" s="206"/>
      <c r="G275" s="207">
        <f>ROUND(E275*F275,2)</f>
        <v>0</v>
      </c>
      <c r="H275" s="206"/>
      <c r="I275" s="207">
        <f>ROUND(E275*H275,2)</f>
        <v>0</v>
      </c>
      <c r="J275" s="206"/>
      <c r="K275" s="207">
        <f>ROUND(E275*J275,2)</f>
        <v>0</v>
      </c>
      <c r="L275" s="207">
        <v>21</v>
      </c>
      <c r="M275" s="207">
        <f>G275*(1+L275/100)</f>
        <v>0</v>
      </c>
      <c r="N275" s="205">
        <v>0</v>
      </c>
      <c r="O275" s="205">
        <f>ROUND(E275*N275,2)</f>
        <v>0</v>
      </c>
      <c r="P275" s="205">
        <v>0</v>
      </c>
      <c r="Q275" s="205">
        <f>ROUND(E275*P275,2)</f>
        <v>0</v>
      </c>
      <c r="R275" s="207"/>
      <c r="S275" s="207" t="s">
        <v>403</v>
      </c>
      <c r="T275" s="208" t="s">
        <v>404</v>
      </c>
      <c r="U275" s="162">
        <v>0</v>
      </c>
      <c r="V275" s="162">
        <f>ROUND(E275*U275,2)</f>
        <v>0</v>
      </c>
      <c r="W275" s="162"/>
      <c r="X275" s="162" t="s">
        <v>321</v>
      </c>
      <c r="Y275" s="162" t="s">
        <v>322</v>
      </c>
      <c r="Z275" s="151"/>
      <c r="AA275" s="151"/>
      <c r="AB275" s="151"/>
      <c r="AC275" s="151"/>
      <c r="AD275" s="151"/>
      <c r="AE275" s="151"/>
      <c r="AF275" s="151"/>
      <c r="AG275" s="151" t="s">
        <v>2245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6" t="s">
        <v>314</v>
      </c>
      <c r="B276" s="177" t="s">
        <v>281</v>
      </c>
      <c r="C276" s="191" t="s">
        <v>284</v>
      </c>
      <c r="D276" s="178"/>
      <c r="E276" s="179"/>
      <c r="F276" s="180"/>
      <c r="G276" s="180">
        <f>SUMIF(AG277:AG280,"&lt;&gt;NOR",G277:G280)</f>
        <v>0</v>
      </c>
      <c r="H276" s="180"/>
      <c r="I276" s="180">
        <f>SUM(I277:I280)</f>
        <v>0</v>
      </c>
      <c r="J276" s="180"/>
      <c r="K276" s="180">
        <f>SUM(K277:K280)</f>
        <v>0</v>
      </c>
      <c r="L276" s="180"/>
      <c r="M276" s="180">
        <f>SUM(M277:M280)</f>
        <v>0</v>
      </c>
      <c r="N276" s="179"/>
      <c r="O276" s="179">
        <f>SUM(O277:O280)</f>
        <v>0</v>
      </c>
      <c r="P276" s="179"/>
      <c r="Q276" s="179">
        <f>SUM(Q277:Q280)</f>
        <v>0</v>
      </c>
      <c r="R276" s="180"/>
      <c r="S276" s="180"/>
      <c r="T276" s="181"/>
      <c r="U276" s="175"/>
      <c r="V276" s="175">
        <f>SUM(V277:V280)</f>
        <v>0.71</v>
      </c>
      <c r="W276" s="175"/>
      <c r="X276" s="175"/>
      <c r="Y276" s="175"/>
      <c r="AG276" t="s">
        <v>315</v>
      </c>
    </row>
    <row r="277" spans="1:60" outlineLevel="1" x14ac:dyDescent="0.2">
      <c r="A277" s="202">
        <v>127</v>
      </c>
      <c r="B277" s="203" t="s">
        <v>994</v>
      </c>
      <c r="C277" s="209" t="s">
        <v>995</v>
      </c>
      <c r="D277" s="204" t="s">
        <v>389</v>
      </c>
      <c r="E277" s="205">
        <v>0.49507000000000001</v>
      </c>
      <c r="F277" s="206"/>
      <c r="G277" s="207">
        <f>ROUND(E277*F277,2)</f>
        <v>0</v>
      </c>
      <c r="H277" s="206"/>
      <c r="I277" s="207">
        <f>ROUND(E277*H277,2)</f>
        <v>0</v>
      </c>
      <c r="J277" s="206"/>
      <c r="K277" s="207">
        <f>ROUND(E277*J277,2)</f>
        <v>0</v>
      </c>
      <c r="L277" s="207">
        <v>21</v>
      </c>
      <c r="M277" s="207">
        <f>G277*(1+L277/100)</f>
        <v>0</v>
      </c>
      <c r="N277" s="205">
        <v>0</v>
      </c>
      <c r="O277" s="205">
        <f>ROUND(E277*N277,2)</f>
        <v>0</v>
      </c>
      <c r="P277" s="205">
        <v>0</v>
      </c>
      <c r="Q277" s="205">
        <f>ROUND(E277*P277,2)</f>
        <v>0</v>
      </c>
      <c r="R277" s="207" t="s">
        <v>992</v>
      </c>
      <c r="S277" s="207" t="s">
        <v>320</v>
      </c>
      <c r="T277" s="208" t="s">
        <v>320</v>
      </c>
      <c r="U277" s="162">
        <v>0.49</v>
      </c>
      <c r="V277" s="162">
        <f>ROUND(E277*U277,2)</f>
        <v>0.24</v>
      </c>
      <c r="W277" s="162"/>
      <c r="X277" s="162" t="s">
        <v>988</v>
      </c>
      <c r="Y277" s="162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989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2">
        <v>128</v>
      </c>
      <c r="B278" s="203" t="s">
        <v>997</v>
      </c>
      <c r="C278" s="209" t="s">
        <v>998</v>
      </c>
      <c r="D278" s="204" t="s">
        <v>389</v>
      </c>
      <c r="E278" s="205">
        <v>0.49507000000000001</v>
      </c>
      <c r="F278" s="206"/>
      <c r="G278" s="207">
        <f>ROUND(E278*F278,2)</f>
        <v>0</v>
      </c>
      <c r="H278" s="206"/>
      <c r="I278" s="207">
        <f>ROUND(E278*H278,2)</f>
        <v>0</v>
      </c>
      <c r="J278" s="206"/>
      <c r="K278" s="207">
        <f>ROUND(E278*J278,2)</f>
        <v>0</v>
      </c>
      <c r="L278" s="207">
        <v>21</v>
      </c>
      <c r="M278" s="207">
        <f>G278*(1+L278/100)</f>
        <v>0</v>
      </c>
      <c r="N278" s="205">
        <v>0</v>
      </c>
      <c r="O278" s="205">
        <f>ROUND(E278*N278,2)</f>
        <v>0</v>
      </c>
      <c r="P278" s="205">
        <v>0</v>
      </c>
      <c r="Q278" s="205">
        <f>ROUND(E278*P278,2)</f>
        <v>0</v>
      </c>
      <c r="R278" s="207" t="s">
        <v>992</v>
      </c>
      <c r="S278" s="207" t="s">
        <v>320</v>
      </c>
      <c r="T278" s="208" t="s">
        <v>320</v>
      </c>
      <c r="U278" s="162">
        <v>0</v>
      </c>
      <c r="V278" s="162">
        <f>ROUND(E278*U278,2)</f>
        <v>0</v>
      </c>
      <c r="W278" s="162"/>
      <c r="X278" s="162" t="s">
        <v>988</v>
      </c>
      <c r="Y278" s="162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989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202">
        <v>129</v>
      </c>
      <c r="B279" s="203" t="s">
        <v>2211</v>
      </c>
      <c r="C279" s="209" t="s">
        <v>2212</v>
      </c>
      <c r="D279" s="204" t="s">
        <v>389</v>
      </c>
      <c r="E279" s="205">
        <v>0.49507000000000001</v>
      </c>
      <c r="F279" s="206"/>
      <c r="G279" s="207">
        <f>ROUND(E279*F279,2)</f>
        <v>0</v>
      </c>
      <c r="H279" s="206"/>
      <c r="I279" s="207">
        <f>ROUND(E279*H279,2)</f>
        <v>0</v>
      </c>
      <c r="J279" s="206"/>
      <c r="K279" s="207">
        <f>ROUND(E279*J279,2)</f>
        <v>0</v>
      </c>
      <c r="L279" s="207">
        <v>21</v>
      </c>
      <c r="M279" s="207">
        <f>G279*(1+L279/100)</f>
        <v>0</v>
      </c>
      <c r="N279" s="205">
        <v>0</v>
      </c>
      <c r="O279" s="205">
        <f>ROUND(E279*N279,2)</f>
        <v>0</v>
      </c>
      <c r="P279" s="205">
        <v>0</v>
      </c>
      <c r="Q279" s="205">
        <f>ROUND(E279*P279,2)</f>
        <v>0</v>
      </c>
      <c r="R279" s="207" t="s">
        <v>992</v>
      </c>
      <c r="S279" s="207" t="s">
        <v>320</v>
      </c>
      <c r="T279" s="208" t="s">
        <v>320</v>
      </c>
      <c r="U279" s="162">
        <v>0.94199999999999995</v>
      </c>
      <c r="V279" s="162">
        <f>ROUND(E279*U279,2)</f>
        <v>0.47</v>
      </c>
      <c r="W279" s="162"/>
      <c r="X279" s="162" t="s">
        <v>988</v>
      </c>
      <c r="Y279" s="162" t="s">
        <v>322</v>
      </c>
      <c r="Z279" s="151"/>
      <c r="AA279" s="151"/>
      <c r="AB279" s="151"/>
      <c r="AC279" s="151"/>
      <c r="AD279" s="151"/>
      <c r="AE279" s="151"/>
      <c r="AF279" s="151"/>
      <c r="AG279" s="151" t="s">
        <v>989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3">
        <v>130</v>
      </c>
      <c r="B280" s="184" t="s">
        <v>2590</v>
      </c>
      <c r="C280" s="192" t="s">
        <v>2591</v>
      </c>
      <c r="D280" s="185" t="s">
        <v>389</v>
      </c>
      <c r="E280" s="186">
        <v>0.49507000000000001</v>
      </c>
      <c r="F280" s="187"/>
      <c r="G280" s="188">
        <f>ROUND(E280*F280,2)</f>
        <v>0</v>
      </c>
      <c r="H280" s="187"/>
      <c r="I280" s="188">
        <f>ROUND(E280*H280,2)</f>
        <v>0</v>
      </c>
      <c r="J280" s="187"/>
      <c r="K280" s="188">
        <f>ROUND(E280*J280,2)</f>
        <v>0</v>
      </c>
      <c r="L280" s="188">
        <v>21</v>
      </c>
      <c r="M280" s="188">
        <f>G280*(1+L280/100)</f>
        <v>0</v>
      </c>
      <c r="N280" s="186">
        <v>0</v>
      </c>
      <c r="O280" s="186">
        <f>ROUND(E280*N280,2)</f>
        <v>0</v>
      </c>
      <c r="P280" s="186">
        <v>0</v>
      </c>
      <c r="Q280" s="186">
        <f>ROUND(E280*P280,2)</f>
        <v>0</v>
      </c>
      <c r="R280" s="188" t="s">
        <v>992</v>
      </c>
      <c r="S280" s="188" t="s">
        <v>2342</v>
      </c>
      <c r="T280" s="189" t="s">
        <v>993</v>
      </c>
      <c r="U280" s="162">
        <v>0</v>
      </c>
      <c r="V280" s="162">
        <f>ROUND(E280*U280,2)</f>
        <v>0</v>
      </c>
      <c r="W280" s="162"/>
      <c r="X280" s="162" t="s">
        <v>988</v>
      </c>
      <c r="Y280" s="162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989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x14ac:dyDescent="0.2">
      <c r="A281" s="3"/>
      <c r="B281" s="4"/>
      <c r="C281" s="199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AE281">
        <v>15</v>
      </c>
      <c r="AF281">
        <v>21</v>
      </c>
      <c r="AG281" t="s">
        <v>300</v>
      </c>
    </row>
    <row r="282" spans="1:60" x14ac:dyDescent="0.2">
      <c r="A282" s="154"/>
      <c r="B282" s="155" t="s">
        <v>29</v>
      </c>
      <c r="C282" s="200"/>
      <c r="D282" s="156"/>
      <c r="E282" s="157"/>
      <c r="F282" s="157"/>
      <c r="G282" s="182">
        <f>G8+G64+G67+G76+G98+G102+G105+G108+G119+G128+G182+G237+G259+G263+G269+G273+G276</f>
        <v>0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AE282">
        <f>SUMIF(L7:L280,AE281,G7:G280)</f>
        <v>0</v>
      </c>
      <c r="AF282">
        <f>SUMIF(L7:L280,AF281,G7:G280)</f>
        <v>0</v>
      </c>
      <c r="AG282" t="s">
        <v>880</v>
      </c>
    </row>
    <row r="283" spans="1:60" x14ac:dyDescent="0.2">
      <c r="C283" s="201"/>
      <c r="D283" s="10"/>
      <c r="AG283" t="s">
        <v>881</v>
      </c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7vP5qLEi7IWUxxSA5InWeH3WfQScLSwKPkueuRckQDZdKX9IuWvRuQ21Aai6DRZoAiROkWvewLO8KnTQM8FoQ==" saltValue="EUGrMIJAeNKqcHYZn+WoNg==" spinCount="100000" sheet="1" formatRows="0"/>
  <mergeCells count="43">
    <mergeCell ref="C271:G271"/>
    <mergeCell ref="C198:G198"/>
    <mergeCell ref="C200:G200"/>
    <mergeCell ref="C236:G236"/>
    <mergeCell ref="C258:G258"/>
    <mergeCell ref="C262:G262"/>
    <mergeCell ref="C268:G268"/>
    <mergeCell ref="C196:G196"/>
    <mergeCell ref="C139:G139"/>
    <mergeCell ref="C142:G142"/>
    <mergeCell ref="C145:G145"/>
    <mergeCell ref="C148:G148"/>
    <mergeCell ref="C151:G151"/>
    <mergeCell ref="C163:G163"/>
    <mergeCell ref="C181:G181"/>
    <mergeCell ref="C184:G184"/>
    <mergeCell ref="C187:G187"/>
    <mergeCell ref="C190:G190"/>
    <mergeCell ref="C193:G193"/>
    <mergeCell ref="C136:G136"/>
    <mergeCell ref="C61:G61"/>
    <mergeCell ref="C66:G66"/>
    <mergeCell ref="C71:G71"/>
    <mergeCell ref="C73:G73"/>
    <mergeCell ref="C75:G75"/>
    <mergeCell ref="C91:G91"/>
    <mergeCell ref="C107:G107"/>
    <mergeCell ref="C118:G118"/>
    <mergeCell ref="C127:G127"/>
    <mergeCell ref="C130:G130"/>
    <mergeCell ref="C133:G133"/>
    <mergeCell ref="C58:G58"/>
    <mergeCell ref="A1:G1"/>
    <mergeCell ref="C2:G2"/>
    <mergeCell ref="C3:G3"/>
    <mergeCell ref="C4:G4"/>
    <mergeCell ref="C10:G10"/>
    <mergeCell ref="C23:G23"/>
    <mergeCell ref="C26:G26"/>
    <mergeCell ref="C42:G42"/>
    <mergeCell ref="C45:G45"/>
    <mergeCell ref="C49:G49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6E43-CAE5-4F71-BC33-288169F473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5" t="s">
        <v>63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209</v>
      </c>
      <c r="C8" s="191" t="s">
        <v>210</v>
      </c>
      <c r="D8" s="178"/>
      <c r="E8" s="179"/>
      <c r="F8" s="180"/>
      <c r="G8" s="180">
        <f>SUMIF(AG9:AG21,"&lt;&gt;NOR",G9:G21)</f>
        <v>0</v>
      </c>
      <c r="H8" s="180"/>
      <c r="I8" s="180">
        <f>SUM(I9:I21)</f>
        <v>0</v>
      </c>
      <c r="J8" s="180"/>
      <c r="K8" s="180">
        <f>SUM(K9:K21)</f>
        <v>0</v>
      </c>
      <c r="L8" s="180"/>
      <c r="M8" s="180">
        <f>SUM(M9:M21)</f>
        <v>0</v>
      </c>
      <c r="N8" s="179"/>
      <c r="O8" s="179">
        <f>SUM(O9:O21)</f>
        <v>0</v>
      </c>
      <c r="P8" s="179"/>
      <c r="Q8" s="179">
        <f>SUM(Q9:Q21)</f>
        <v>0</v>
      </c>
      <c r="R8" s="180"/>
      <c r="S8" s="180"/>
      <c r="T8" s="181"/>
      <c r="U8" s="175"/>
      <c r="V8" s="175">
        <f>SUM(V9:V21)</f>
        <v>0</v>
      </c>
      <c r="W8" s="175"/>
      <c r="X8" s="175"/>
      <c r="Y8" s="175"/>
      <c r="AG8" t="s">
        <v>315</v>
      </c>
    </row>
    <row r="9" spans="1:60" ht="22.5" outlineLevel="1" x14ac:dyDescent="0.2">
      <c r="A9" s="202">
        <v>1</v>
      </c>
      <c r="B9" s="203" t="s">
        <v>2592</v>
      </c>
      <c r="C9" s="209" t="s">
        <v>2593</v>
      </c>
      <c r="D9" s="204" t="s">
        <v>2594</v>
      </c>
      <c r="E9" s="205">
        <v>1</v>
      </c>
      <c r="F9" s="206"/>
      <c r="G9" s="207">
        <f>ROUND(E9*F9,2)</f>
        <v>0</v>
      </c>
      <c r="H9" s="206"/>
      <c r="I9" s="207">
        <f>ROUND(E9*H9,2)</f>
        <v>0</v>
      </c>
      <c r="J9" s="206"/>
      <c r="K9" s="207">
        <f>ROUND(E9*J9,2)</f>
        <v>0</v>
      </c>
      <c r="L9" s="207">
        <v>21</v>
      </c>
      <c r="M9" s="207">
        <f>G9*(1+L9/100)</f>
        <v>0</v>
      </c>
      <c r="N9" s="205">
        <v>0</v>
      </c>
      <c r="O9" s="205">
        <f>ROUND(E9*N9,2)</f>
        <v>0</v>
      </c>
      <c r="P9" s="205">
        <v>0</v>
      </c>
      <c r="Q9" s="205">
        <f>ROUND(E9*P9,2)</f>
        <v>0</v>
      </c>
      <c r="R9" s="207"/>
      <c r="S9" s="207" t="s">
        <v>403</v>
      </c>
      <c r="T9" s="208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2595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2">
        <v>2</v>
      </c>
      <c r="B10" s="203" t="s">
        <v>2596</v>
      </c>
      <c r="C10" s="209" t="s">
        <v>2597</v>
      </c>
      <c r="D10" s="204" t="s">
        <v>2594</v>
      </c>
      <c r="E10" s="205">
        <v>1</v>
      </c>
      <c r="F10" s="206"/>
      <c r="G10" s="207">
        <f>ROUND(E10*F10,2)</f>
        <v>0</v>
      </c>
      <c r="H10" s="206"/>
      <c r="I10" s="207">
        <f>ROUND(E10*H10,2)</f>
        <v>0</v>
      </c>
      <c r="J10" s="206"/>
      <c r="K10" s="207">
        <f>ROUND(E10*J10,2)</f>
        <v>0</v>
      </c>
      <c r="L10" s="207">
        <v>21</v>
      </c>
      <c r="M10" s="207">
        <f>G10*(1+L10/100)</f>
        <v>0</v>
      </c>
      <c r="N10" s="205">
        <v>0</v>
      </c>
      <c r="O10" s="205">
        <f>ROUND(E10*N10,2)</f>
        <v>0</v>
      </c>
      <c r="P10" s="205">
        <v>0</v>
      </c>
      <c r="Q10" s="205">
        <f>ROUND(E10*P10,2)</f>
        <v>0</v>
      </c>
      <c r="R10" s="207"/>
      <c r="S10" s="207" t="s">
        <v>403</v>
      </c>
      <c r="T10" s="208" t="s">
        <v>404</v>
      </c>
      <c r="U10" s="162">
        <v>0</v>
      </c>
      <c r="V10" s="162">
        <f>ROUND(E10*U10,2)</f>
        <v>0</v>
      </c>
      <c r="W10" s="162"/>
      <c r="X10" s="162" t="s">
        <v>321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2595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3">
        <v>3</v>
      </c>
      <c r="B11" s="184" t="s">
        <v>2598</v>
      </c>
      <c r="C11" s="192" t="s">
        <v>2599</v>
      </c>
      <c r="D11" s="185" t="s">
        <v>2594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403</v>
      </c>
      <c r="T11" s="189" t="s">
        <v>404</v>
      </c>
      <c r="U11" s="162">
        <v>0</v>
      </c>
      <c r="V11" s="162">
        <f>ROUND(E11*U11,2)</f>
        <v>0</v>
      </c>
      <c r="W11" s="162"/>
      <c r="X11" s="162" t="s">
        <v>321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2595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80" t="s">
        <v>2600</v>
      </c>
      <c r="D12" s="281"/>
      <c r="E12" s="281"/>
      <c r="F12" s="281"/>
      <c r="G12" s="281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82" t="s">
        <v>2601</v>
      </c>
      <c r="D13" s="283"/>
      <c r="E13" s="283"/>
      <c r="F13" s="283"/>
      <c r="G13" s="283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344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82" t="s">
        <v>2602</v>
      </c>
      <c r="D14" s="283"/>
      <c r="E14" s="283"/>
      <c r="F14" s="283"/>
      <c r="G14" s="283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344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2">
        <v>4</v>
      </c>
      <c r="B15" s="203" t="s">
        <v>2603</v>
      </c>
      <c r="C15" s="209" t="s">
        <v>2604</v>
      </c>
      <c r="D15" s="204" t="s">
        <v>2594</v>
      </c>
      <c r="E15" s="205">
        <v>1</v>
      </c>
      <c r="F15" s="206"/>
      <c r="G15" s="207">
        <f>ROUND(E15*F15,2)</f>
        <v>0</v>
      </c>
      <c r="H15" s="206"/>
      <c r="I15" s="207">
        <f>ROUND(E15*H15,2)</f>
        <v>0</v>
      </c>
      <c r="J15" s="206"/>
      <c r="K15" s="207">
        <f>ROUND(E15*J15,2)</f>
        <v>0</v>
      </c>
      <c r="L15" s="207">
        <v>21</v>
      </c>
      <c r="M15" s="207">
        <f>G15*(1+L15/100)</f>
        <v>0</v>
      </c>
      <c r="N15" s="205">
        <v>0</v>
      </c>
      <c r="O15" s="205">
        <f>ROUND(E15*N15,2)</f>
        <v>0</v>
      </c>
      <c r="P15" s="205">
        <v>0</v>
      </c>
      <c r="Q15" s="205">
        <f>ROUND(E15*P15,2)</f>
        <v>0</v>
      </c>
      <c r="R15" s="207"/>
      <c r="S15" s="207" t="s">
        <v>403</v>
      </c>
      <c r="T15" s="208" t="s">
        <v>404</v>
      </c>
      <c r="U15" s="162">
        <v>0</v>
      </c>
      <c r="V15" s="162">
        <f>ROUND(E15*U15,2)</f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2595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2">
        <v>5</v>
      </c>
      <c r="B16" s="203" t="s">
        <v>2605</v>
      </c>
      <c r="C16" s="209" t="s">
        <v>2606</v>
      </c>
      <c r="D16" s="204" t="s">
        <v>2594</v>
      </c>
      <c r="E16" s="205">
        <v>1</v>
      </c>
      <c r="F16" s="206"/>
      <c r="G16" s="207">
        <f>ROUND(E16*F16,2)</f>
        <v>0</v>
      </c>
      <c r="H16" s="206"/>
      <c r="I16" s="207">
        <f>ROUND(E16*H16,2)</f>
        <v>0</v>
      </c>
      <c r="J16" s="206"/>
      <c r="K16" s="207">
        <f>ROUND(E16*J16,2)</f>
        <v>0</v>
      </c>
      <c r="L16" s="207">
        <v>21</v>
      </c>
      <c r="M16" s="207">
        <f>G16*(1+L16/100)</f>
        <v>0</v>
      </c>
      <c r="N16" s="205">
        <v>0</v>
      </c>
      <c r="O16" s="205">
        <f>ROUND(E16*N16,2)</f>
        <v>0</v>
      </c>
      <c r="P16" s="205">
        <v>0</v>
      </c>
      <c r="Q16" s="205">
        <f>ROUND(E16*P16,2)</f>
        <v>0</v>
      </c>
      <c r="R16" s="207"/>
      <c r="S16" s="207" t="s">
        <v>403</v>
      </c>
      <c r="T16" s="208" t="s">
        <v>404</v>
      </c>
      <c r="U16" s="162">
        <v>0</v>
      </c>
      <c r="V16" s="162">
        <f>ROUND(E16*U16,2)</f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2595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3">
        <v>6</v>
      </c>
      <c r="B17" s="184" t="s">
        <v>2607</v>
      </c>
      <c r="C17" s="192" t="s">
        <v>2608</v>
      </c>
      <c r="D17" s="185" t="s">
        <v>2594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403</v>
      </c>
      <c r="T17" s="189" t="s">
        <v>404</v>
      </c>
      <c r="U17" s="162">
        <v>0</v>
      </c>
      <c r="V17" s="162">
        <f>ROUND(E17*U17,2)</f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2595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80" t="s">
        <v>2609</v>
      </c>
      <c r="D18" s="281"/>
      <c r="E18" s="281"/>
      <c r="F18" s="281"/>
      <c r="G18" s="281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82" t="s">
        <v>2610</v>
      </c>
      <c r="D19" s="283"/>
      <c r="E19" s="283"/>
      <c r="F19" s="283"/>
      <c r="G19" s="283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344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82" t="s">
        <v>2611</v>
      </c>
      <c r="D20" s="283"/>
      <c r="E20" s="283"/>
      <c r="F20" s="283"/>
      <c r="G20" s="283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344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82" t="s">
        <v>2612</v>
      </c>
      <c r="D21" s="283"/>
      <c r="E21" s="283"/>
      <c r="F21" s="283"/>
      <c r="G21" s="283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344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6" t="s">
        <v>314</v>
      </c>
      <c r="B22" s="177" t="s">
        <v>212</v>
      </c>
      <c r="C22" s="191" t="s">
        <v>213</v>
      </c>
      <c r="D22" s="178"/>
      <c r="E22" s="179"/>
      <c r="F22" s="180"/>
      <c r="G22" s="180">
        <f>SUMIF(AG23:AG37,"&lt;&gt;NOR",G23:G37)</f>
        <v>0</v>
      </c>
      <c r="H22" s="180"/>
      <c r="I22" s="180">
        <f>SUM(I23:I37)</f>
        <v>0</v>
      </c>
      <c r="J22" s="180"/>
      <c r="K22" s="180">
        <f>SUM(K23:K37)</f>
        <v>0</v>
      </c>
      <c r="L22" s="180"/>
      <c r="M22" s="180">
        <f>SUM(M23:M37)</f>
        <v>0</v>
      </c>
      <c r="N22" s="179"/>
      <c r="O22" s="179">
        <f>SUM(O23:O37)</f>
        <v>0</v>
      </c>
      <c r="P22" s="179"/>
      <c r="Q22" s="179">
        <f>SUM(Q23:Q37)</f>
        <v>0</v>
      </c>
      <c r="R22" s="180"/>
      <c r="S22" s="180"/>
      <c r="T22" s="181"/>
      <c r="U22" s="175"/>
      <c r="V22" s="175">
        <f>SUM(V23:V37)</f>
        <v>0</v>
      </c>
      <c r="W22" s="175"/>
      <c r="X22" s="175"/>
      <c r="Y22" s="175"/>
      <c r="AG22" t="s">
        <v>315</v>
      </c>
    </row>
    <row r="23" spans="1:60" ht="22.5" outlineLevel="1" x14ac:dyDescent="0.2">
      <c r="A23" s="202">
        <v>7</v>
      </c>
      <c r="B23" s="203" t="s">
        <v>2613</v>
      </c>
      <c r="C23" s="209" t="s">
        <v>2614</v>
      </c>
      <c r="D23" s="204" t="s">
        <v>2594</v>
      </c>
      <c r="E23" s="205">
        <v>4</v>
      </c>
      <c r="F23" s="206"/>
      <c r="G23" s="207">
        <f t="shared" ref="G23:G37" si="0">ROUND(E23*F23,2)</f>
        <v>0</v>
      </c>
      <c r="H23" s="206"/>
      <c r="I23" s="207">
        <f t="shared" ref="I23:I37" si="1">ROUND(E23*H23,2)</f>
        <v>0</v>
      </c>
      <c r="J23" s="206"/>
      <c r="K23" s="207">
        <f t="shared" ref="K23:K37" si="2">ROUND(E23*J23,2)</f>
        <v>0</v>
      </c>
      <c r="L23" s="207">
        <v>21</v>
      </c>
      <c r="M23" s="207">
        <f t="shared" ref="M23:M37" si="3">G23*(1+L23/100)</f>
        <v>0</v>
      </c>
      <c r="N23" s="205">
        <v>0</v>
      </c>
      <c r="O23" s="205">
        <f t="shared" ref="O23:O37" si="4">ROUND(E23*N23,2)</f>
        <v>0</v>
      </c>
      <c r="P23" s="205">
        <v>0</v>
      </c>
      <c r="Q23" s="205">
        <f t="shared" ref="Q23:Q37" si="5">ROUND(E23*P23,2)</f>
        <v>0</v>
      </c>
      <c r="R23" s="207"/>
      <c r="S23" s="207" t="s">
        <v>403</v>
      </c>
      <c r="T23" s="208" t="s">
        <v>404</v>
      </c>
      <c r="U23" s="162">
        <v>0</v>
      </c>
      <c r="V23" s="162">
        <f t="shared" ref="V23:V37" si="6">ROUND(E23*U23,2)</f>
        <v>0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2595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2">
        <v>8</v>
      </c>
      <c r="B24" s="203" t="s">
        <v>2615</v>
      </c>
      <c r="C24" s="209" t="s">
        <v>2616</v>
      </c>
      <c r="D24" s="204" t="s">
        <v>2594</v>
      </c>
      <c r="E24" s="205">
        <v>280</v>
      </c>
      <c r="F24" s="206"/>
      <c r="G24" s="207">
        <f t="shared" si="0"/>
        <v>0</v>
      </c>
      <c r="H24" s="206"/>
      <c r="I24" s="207">
        <f t="shared" si="1"/>
        <v>0</v>
      </c>
      <c r="J24" s="206"/>
      <c r="K24" s="207">
        <f t="shared" si="2"/>
        <v>0</v>
      </c>
      <c r="L24" s="207">
        <v>21</v>
      </c>
      <c r="M24" s="207">
        <f t="shared" si="3"/>
        <v>0</v>
      </c>
      <c r="N24" s="205">
        <v>0</v>
      </c>
      <c r="O24" s="205">
        <f t="shared" si="4"/>
        <v>0</v>
      </c>
      <c r="P24" s="205">
        <v>0</v>
      </c>
      <c r="Q24" s="205">
        <f t="shared" si="5"/>
        <v>0</v>
      </c>
      <c r="R24" s="207"/>
      <c r="S24" s="207" t="s">
        <v>403</v>
      </c>
      <c r="T24" s="208" t="s">
        <v>404</v>
      </c>
      <c r="U24" s="162">
        <v>0</v>
      </c>
      <c r="V24" s="162">
        <f t="shared" si="6"/>
        <v>0</v>
      </c>
      <c r="W24" s="162"/>
      <c r="X24" s="162" t="s">
        <v>321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2595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2">
        <v>9</v>
      </c>
      <c r="B25" s="203" t="s">
        <v>2617</v>
      </c>
      <c r="C25" s="209" t="s">
        <v>2618</v>
      </c>
      <c r="D25" s="204" t="s">
        <v>2594</v>
      </c>
      <c r="E25" s="205">
        <v>6</v>
      </c>
      <c r="F25" s="206"/>
      <c r="G25" s="207">
        <f t="shared" si="0"/>
        <v>0</v>
      </c>
      <c r="H25" s="206"/>
      <c r="I25" s="207">
        <f t="shared" si="1"/>
        <v>0</v>
      </c>
      <c r="J25" s="206"/>
      <c r="K25" s="207">
        <f t="shared" si="2"/>
        <v>0</v>
      </c>
      <c r="L25" s="207">
        <v>21</v>
      </c>
      <c r="M25" s="207">
        <f t="shared" si="3"/>
        <v>0</v>
      </c>
      <c r="N25" s="205">
        <v>0</v>
      </c>
      <c r="O25" s="205">
        <f t="shared" si="4"/>
        <v>0</v>
      </c>
      <c r="P25" s="205">
        <v>0</v>
      </c>
      <c r="Q25" s="205">
        <f t="shared" si="5"/>
        <v>0</v>
      </c>
      <c r="R25" s="207"/>
      <c r="S25" s="207" t="s">
        <v>403</v>
      </c>
      <c r="T25" s="208" t="s">
        <v>404</v>
      </c>
      <c r="U25" s="162">
        <v>0</v>
      </c>
      <c r="V25" s="162">
        <f t="shared" si="6"/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2">
        <v>10</v>
      </c>
      <c r="B26" s="203" t="s">
        <v>2619</v>
      </c>
      <c r="C26" s="209" t="s">
        <v>2620</v>
      </c>
      <c r="D26" s="204" t="s">
        <v>2594</v>
      </c>
      <c r="E26" s="205">
        <v>74</v>
      </c>
      <c r="F26" s="206"/>
      <c r="G26" s="207">
        <f t="shared" si="0"/>
        <v>0</v>
      </c>
      <c r="H26" s="206"/>
      <c r="I26" s="207">
        <f t="shared" si="1"/>
        <v>0</v>
      </c>
      <c r="J26" s="206"/>
      <c r="K26" s="207">
        <f t="shared" si="2"/>
        <v>0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/>
      <c r="S26" s="207" t="s">
        <v>403</v>
      </c>
      <c r="T26" s="208" t="s">
        <v>404</v>
      </c>
      <c r="U26" s="162">
        <v>0</v>
      </c>
      <c r="V26" s="162">
        <f t="shared" si="6"/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2595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2">
        <v>11</v>
      </c>
      <c r="B27" s="203" t="s">
        <v>2621</v>
      </c>
      <c r="C27" s="209" t="s">
        <v>2622</v>
      </c>
      <c r="D27" s="204" t="s">
        <v>2594</v>
      </c>
      <c r="E27" s="205">
        <v>4</v>
      </c>
      <c r="F27" s="206"/>
      <c r="G27" s="207">
        <f t="shared" si="0"/>
        <v>0</v>
      </c>
      <c r="H27" s="206"/>
      <c r="I27" s="207">
        <f t="shared" si="1"/>
        <v>0</v>
      </c>
      <c r="J27" s="206"/>
      <c r="K27" s="207">
        <f t="shared" si="2"/>
        <v>0</v>
      </c>
      <c r="L27" s="207">
        <v>21</v>
      </c>
      <c r="M27" s="207">
        <f t="shared" si="3"/>
        <v>0</v>
      </c>
      <c r="N27" s="205">
        <v>0</v>
      </c>
      <c r="O27" s="205">
        <f t="shared" si="4"/>
        <v>0</v>
      </c>
      <c r="P27" s="205">
        <v>0</v>
      </c>
      <c r="Q27" s="205">
        <f t="shared" si="5"/>
        <v>0</v>
      </c>
      <c r="R27" s="207"/>
      <c r="S27" s="207" t="s">
        <v>403</v>
      </c>
      <c r="T27" s="208" t="s">
        <v>404</v>
      </c>
      <c r="U27" s="162">
        <v>0</v>
      </c>
      <c r="V27" s="162">
        <f t="shared" si="6"/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2595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2">
        <v>12</v>
      </c>
      <c r="B28" s="203" t="s">
        <v>2623</v>
      </c>
      <c r="C28" s="209" t="s">
        <v>2624</v>
      </c>
      <c r="D28" s="204" t="s">
        <v>2594</v>
      </c>
      <c r="E28" s="205">
        <v>1</v>
      </c>
      <c r="F28" s="206"/>
      <c r="G28" s="207">
        <f t="shared" si="0"/>
        <v>0</v>
      </c>
      <c r="H28" s="206"/>
      <c r="I28" s="207">
        <f t="shared" si="1"/>
        <v>0</v>
      </c>
      <c r="J28" s="206"/>
      <c r="K28" s="207">
        <f t="shared" si="2"/>
        <v>0</v>
      </c>
      <c r="L28" s="207">
        <v>21</v>
      </c>
      <c r="M28" s="207">
        <f t="shared" si="3"/>
        <v>0</v>
      </c>
      <c r="N28" s="205">
        <v>0</v>
      </c>
      <c r="O28" s="205">
        <f t="shared" si="4"/>
        <v>0</v>
      </c>
      <c r="P28" s="205">
        <v>0</v>
      </c>
      <c r="Q28" s="205">
        <f t="shared" si="5"/>
        <v>0</v>
      </c>
      <c r="R28" s="207"/>
      <c r="S28" s="207" t="s">
        <v>403</v>
      </c>
      <c r="T28" s="208" t="s">
        <v>404</v>
      </c>
      <c r="U28" s="162">
        <v>0</v>
      </c>
      <c r="V28" s="162">
        <f t="shared" si="6"/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2595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2">
        <v>13</v>
      </c>
      <c r="B29" s="203" t="s">
        <v>2625</v>
      </c>
      <c r="C29" s="209" t="s">
        <v>2626</v>
      </c>
      <c r="D29" s="204" t="s">
        <v>2594</v>
      </c>
      <c r="E29" s="205">
        <v>64</v>
      </c>
      <c r="F29" s="206"/>
      <c r="G29" s="207">
        <f t="shared" si="0"/>
        <v>0</v>
      </c>
      <c r="H29" s="206"/>
      <c r="I29" s="207">
        <f t="shared" si="1"/>
        <v>0</v>
      </c>
      <c r="J29" s="206"/>
      <c r="K29" s="207">
        <f t="shared" si="2"/>
        <v>0</v>
      </c>
      <c r="L29" s="207">
        <v>21</v>
      </c>
      <c r="M29" s="207">
        <f t="shared" si="3"/>
        <v>0</v>
      </c>
      <c r="N29" s="205">
        <v>0</v>
      </c>
      <c r="O29" s="205">
        <f t="shared" si="4"/>
        <v>0</v>
      </c>
      <c r="P29" s="205">
        <v>0</v>
      </c>
      <c r="Q29" s="205">
        <f t="shared" si="5"/>
        <v>0</v>
      </c>
      <c r="R29" s="207"/>
      <c r="S29" s="207" t="s">
        <v>403</v>
      </c>
      <c r="T29" s="208" t="s">
        <v>404</v>
      </c>
      <c r="U29" s="162">
        <v>0</v>
      </c>
      <c r="V29" s="162">
        <f t="shared" si="6"/>
        <v>0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2595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2">
        <v>14</v>
      </c>
      <c r="B30" s="203" t="s">
        <v>2627</v>
      </c>
      <c r="C30" s="209" t="s">
        <v>2628</v>
      </c>
      <c r="D30" s="204" t="s">
        <v>2594</v>
      </c>
      <c r="E30" s="205">
        <v>64</v>
      </c>
      <c r="F30" s="206"/>
      <c r="G30" s="207">
        <f t="shared" si="0"/>
        <v>0</v>
      </c>
      <c r="H30" s="206"/>
      <c r="I30" s="207">
        <f t="shared" si="1"/>
        <v>0</v>
      </c>
      <c r="J30" s="206"/>
      <c r="K30" s="207">
        <f t="shared" si="2"/>
        <v>0</v>
      </c>
      <c r="L30" s="207">
        <v>21</v>
      </c>
      <c r="M30" s="207">
        <f t="shared" si="3"/>
        <v>0</v>
      </c>
      <c r="N30" s="205">
        <v>0</v>
      </c>
      <c r="O30" s="205">
        <f t="shared" si="4"/>
        <v>0</v>
      </c>
      <c r="P30" s="205">
        <v>0</v>
      </c>
      <c r="Q30" s="205">
        <f t="shared" si="5"/>
        <v>0</v>
      </c>
      <c r="R30" s="207"/>
      <c r="S30" s="207" t="s">
        <v>403</v>
      </c>
      <c r="T30" s="208" t="s">
        <v>404</v>
      </c>
      <c r="U30" s="162">
        <v>0</v>
      </c>
      <c r="V30" s="162">
        <f t="shared" si="6"/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2595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2">
        <v>15</v>
      </c>
      <c r="B31" s="203" t="s">
        <v>2629</v>
      </c>
      <c r="C31" s="209" t="s">
        <v>2630</v>
      </c>
      <c r="D31" s="204" t="s">
        <v>2594</v>
      </c>
      <c r="E31" s="205">
        <v>8</v>
      </c>
      <c r="F31" s="206"/>
      <c r="G31" s="207">
        <f t="shared" si="0"/>
        <v>0</v>
      </c>
      <c r="H31" s="206"/>
      <c r="I31" s="207">
        <f t="shared" si="1"/>
        <v>0</v>
      </c>
      <c r="J31" s="206"/>
      <c r="K31" s="207">
        <f t="shared" si="2"/>
        <v>0</v>
      </c>
      <c r="L31" s="207">
        <v>21</v>
      </c>
      <c r="M31" s="207">
        <f t="shared" si="3"/>
        <v>0</v>
      </c>
      <c r="N31" s="205">
        <v>0</v>
      </c>
      <c r="O31" s="205">
        <f t="shared" si="4"/>
        <v>0</v>
      </c>
      <c r="P31" s="205">
        <v>0</v>
      </c>
      <c r="Q31" s="205">
        <f t="shared" si="5"/>
        <v>0</v>
      </c>
      <c r="R31" s="207"/>
      <c r="S31" s="207" t="s">
        <v>403</v>
      </c>
      <c r="T31" s="208" t="s">
        <v>404</v>
      </c>
      <c r="U31" s="162">
        <v>0</v>
      </c>
      <c r="V31" s="162">
        <f t="shared" si="6"/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2">
        <v>16</v>
      </c>
      <c r="B32" s="203" t="s">
        <v>2631</v>
      </c>
      <c r="C32" s="209" t="s">
        <v>2632</v>
      </c>
      <c r="D32" s="204" t="s">
        <v>708</v>
      </c>
      <c r="E32" s="205">
        <v>190</v>
      </c>
      <c r="F32" s="206"/>
      <c r="G32" s="207">
        <f t="shared" si="0"/>
        <v>0</v>
      </c>
      <c r="H32" s="206"/>
      <c r="I32" s="207">
        <f t="shared" si="1"/>
        <v>0</v>
      </c>
      <c r="J32" s="206"/>
      <c r="K32" s="207">
        <f t="shared" si="2"/>
        <v>0</v>
      </c>
      <c r="L32" s="207">
        <v>21</v>
      </c>
      <c r="M32" s="207">
        <f t="shared" si="3"/>
        <v>0</v>
      </c>
      <c r="N32" s="205">
        <v>0</v>
      </c>
      <c r="O32" s="205">
        <f t="shared" si="4"/>
        <v>0</v>
      </c>
      <c r="P32" s="205">
        <v>0</v>
      </c>
      <c r="Q32" s="205">
        <f t="shared" si="5"/>
        <v>0</v>
      </c>
      <c r="R32" s="207"/>
      <c r="S32" s="207" t="s">
        <v>403</v>
      </c>
      <c r="T32" s="208" t="s">
        <v>404</v>
      </c>
      <c r="U32" s="162">
        <v>0</v>
      </c>
      <c r="V32" s="162">
        <f t="shared" si="6"/>
        <v>0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2595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2">
        <v>17</v>
      </c>
      <c r="B33" s="203" t="s">
        <v>2633</v>
      </c>
      <c r="C33" s="209" t="s">
        <v>2634</v>
      </c>
      <c r="D33" s="204" t="s">
        <v>2594</v>
      </c>
      <c r="E33" s="205">
        <v>2</v>
      </c>
      <c r="F33" s="206"/>
      <c r="G33" s="207">
        <f t="shared" si="0"/>
        <v>0</v>
      </c>
      <c r="H33" s="206"/>
      <c r="I33" s="207">
        <f t="shared" si="1"/>
        <v>0</v>
      </c>
      <c r="J33" s="206"/>
      <c r="K33" s="207">
        <f t="shared" si="2"/>
        <v>0</v>
      </c>
      <c r="L33" s="207">
        <v>21</v>
      </c>
      <c r="M33" s="207">
        <f t="shared" si="3"/>
        <v>0</v>
      </c>
      <c r="N33" s="205">
        <v>0</v>
      </c>
      <c r="O33" s="205">
        <f t="shared" si="4"/>
        <v>0</v>
      </c>
      <c r="P33" s="205">
        <v>0</v>
      </c>
      <c r="Q33" s="205">
        <f t="shared" si="5"/>
        <v>0</v>
      </c>
      <c r="R33" s="207"/>
      <c r="S33" s="207" t="s">
        <v>403</v>
      </c>
      <c r="T33" s="208" t="s">
        <v>404</v>
      </c>
      <c r="U33" s="162">
        <v>0</v>
      </c>
      <c r="V33" s="162">
        <f t="shared" si="6"/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2595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2">
        <v>18</v>
      </c>
      <c r="B34" s="203" t="s">
        <v>2635</v>
      </c>
      <c r="C34" s="209" t="s">
        <v>2636</v>
      </c>
      <c r="D34" s="204" t="s">
        <v>2594</v>
      </c>
      <c r="E34" s="205">
        <v>59</v>
      </c>
      <c r="F34" s="206"/>
      <c r="G34" s="207">
        <f t="shared" si="0"/>
        <v>0</v>
      </c>
      <c r="H34" s="206"/>
      <c r="I34" s="207">
        <f t="shared" si="1"/>
        <v>0</v>
      </c>
      <c r="J34" s="206"/>
      <c r="K34" s="207">
        <f t="shared" si="2"/>
        <v>0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/>
      <c r="S34" s="207" t="s">
        <v>403</v>
      </c>
      <c r="T34" s="208" t="s">
        <v>404</v>
      </c>
      <c r="U34" s="162">
        <v>0</v>
      </c>
      <c r="V34" s="162">
        <f t="shared" si="6"/>
        <v>0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2595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2">
        <v>19</v>
      </c>
      <c r="B35" s="203" t="s">
        <v>2637</v>
      </c>
      <c r="C35" s="209" t="s">
        <v>2638</v>
      </c>
      <c r="D35" s="204" t="s">
        <v>2594</v>
      </c>
      <c r="E35" s="205">
        <v>29</v>
      </c>
      <c r="F35" s="206"/>
      <c r="G35" s="207">
        <f t="shared" si="0"/>
        <v>0</v>
      </c>
      <c r="H35" s="206"/>
      <c r="I35" s="207">
        <f t="shared" si="1"/>
        <v>0</v>
      </c>
      <c r="J35" s="206"/>
      <c r="K35" s="207">
        <f t="shared" si="2"/>
        <v>0</v>
      </c>
      <c r="L35" s="207">
        <v>21</v>
      </c>
      <c r="M35" s="207">
        <f t="shared" si="3"/>
        <v>0</v>
      </c>
      <c r="N35" s="205">
        <v>0</v>
      </c>
      <c r="O35" s="205">
        <f t="shared" si="4"/>
        <v>0</v>
      </c>
      <c r="P35" s="205">
        <v>0</v>
      </c>
      <c r="Q35" s="205">
        <f t="shared" si="5"/>
        <v>0</v>
      </c>
      <c r="R35" s="207"/>
      <c r="S35" s="207" t="s">
        <v>403</v>
      </c>
      <c r="T35" s="208" t="s">
        <v>404</v>
      </c>
      <c r="U35" s="162">
        <v>0</v>
      </c>
      <c r="V35" s="162">
        <f t="shared" si="6"/>
        <v>0</v>
      </c>
      <c r="W35" s="162"/>
      <c r="X35" s="162" t="s">
        <v>321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2595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2">
        <v>20</v>
      </c>
      <c r="B36" s="203" t="s">
        <v>2639</v>
      </c>
      <c r="C36" s="209" t="s">
        <v>2638</v>
      </c>
      <c r="D36" s="204" t="s">
        <v>2594</v>
      </c>
      <c r="E36" s="205">
        <v>29</v>
      </c>
      <c r="F36" s="206"/>
      <c r="G36" s="207">
        <f t="shared" si="0"/>
        <v>0</v>
      </c>
      <c r="H36" s="206"/>
      <c r="I36" s="207">
        <f t="shared" si="1"/>
        <v>0</v>
      </c>
      <c r="J36" s="206"/>
      <c r="K36" s="207">
        <f t="shared" si="2"/>
        <v>0</v>
      </c>
      <c r="L36" s="207">
        <v>21</v>
      </c>
      <c r="M36" s="207">
        <f t="shared" si="3"/>
        <v>0</v>
      </c>
      <c r="N36" s="205">
        <v>0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403</v>
      </c>
      <c r="T36" s="208" t="s">
        <v>404</v>
      </c>
      <c r="U36" s="162">
        <v>0</v>
      </c>
      <c r="V36" s="162">
        <f t="shared" si="6"/>
        <v>0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2595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2">
        <v>21</v>
      </c>
      <c r="B37" s="203" t="s">
        <v>2640</v>
      </c>
      <c r="C37" s="209" t="s">
        <v>2641</v>
      </c>
      <c r="D37" s="204" t="s">
        <v>2594</v>
      </c>
      <c r="E37" s="205">
        <v>43</v>
      </c>
      <c r="F37" s="206"/>
      <c r="G37" s="207">
        <f t="shared" si="0"/>
        <v>0</v>
      </c>
      <c r="H37" s="206"/>
      <c r="I37" s="207">
        <f t="shared" si="1"/>
        <v>0</v>
      </c>
      <c r="J37" s="206"/>
      <c r="K37" s="207">
        <f t="shared" si="2"/>
        <v>0</v>
      </c>
      <c r="L37" s="207">
        <v>21</v>
      </c>
      <c r="M37" s="207">
        <f t="shared" si="3"/>
        <v>0</v>
      </c>
      <c r="N37" s="205">
        <v>0</v>
      </c>
      <c r="O37" s="205">
        <f t="shared" si="4"/>
        <v>0</v>
      </c>
      <c r="P37" s="205">
        <v>0</v>
      </c>
      <c r="Q37" s="205">
        <f t="shared" si="5"/>
        <v>0</v>
      </c>
      <c r="R37" s="207"/>
      <c r="S37" s="207" t="s">
        <v>403</v>
      </c>
      <c r="T37" s="208" t="s">
        <v>404</v>
      </c>
      <c r="U37" s="162">
        <v>0</v>
      </c>
      <c r="V37" s="162">
        <f t="shared" si="6"/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2595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6" t="s">
        <v>314</v>
      </c>
      <c r="B38" s="177" t="s">
        <v>215</v>
      </c>
      <c r="C38" s="191" t="s">
        <v>216</v>
      </c>
      <c r="D38" s="178"/>
      <c r="E38" s="179"/>
      <c r="F38" s="180"/>
      <c r="G38" s="180">
        <f>SUMIF(AG39:AG50,"&lt;&gt;NOR",G39:G50)</f>
        <v>0</v>
      </c>
      <c r="H38" s="180"/>
      <c r="I38" s="180">
        <f>SUM(I39:I50)</f>
        <v>0</v>
      </c>
      <c r="J38" s="180"/>
      <c r="K38" s="180">
        <f>SUM(K39:K50)</f>
        <v>0</v>
      </c>
      <c r="L38" s="180"/>
      <c r="M38" s="180">
        <f>SUM(M39:M50)</f>
        <v>0</v>
      </c>
      <c r="N38" s="179"/>
      <c r="O38" s="179">
        <f>SUM(O39:O50)</f>
        <v>0</v>
      </c>
      <c r="P38" s="179"/>
      <c r="Q38" s="179">
        <f>SUM(Q39:Q50)</f>
        <v>0</v>
      </c>
      <c r="R38" s="180"/>
      <c r="S38" s="180"/>
      <c r="T38" s="181"/>
      <c r="U38" s="175"/>
      <c r="V38" s="175">
        <f>SUM(V39:V50)</f>
        <v>0</v>
      </c>
      <c r="W38" s="175"/>
      <c r="X38" s="175"/>
      <c r="Y38" s="175"/>
      <c r="AG38" t="s">
        <v>315</v>
      </c>
    </row>
    <row r="39" spans="1:60" ht="33.75" outlineLevel="1" x14ac:dyDescent="0.2">
      <c r="A39" s="202">
        <v>22</v>
      </c>
      <c r="B39" s="203" t="s">
        <v>2642</v>
      </c>
      <c r="C39" s="209" t="s">
        <v>2643</v>
      </c>
      <c r="D39" s="204" t="s">
        <v>2594</v>
      </c>
      <c r="E39" s="205">
        <v>6</v>
      </c>
      <c r="F39" s="206"/>
      <c r="G39" s="207">
        <f>ROUND(E39*F39,2)</f>
        <v>0</v>
      </c>
      <c r="H39" s="206"/>
      <c r="I39" s="207">
        <f>ROUND(E39*H39,2)</f>
        <v>0</v>
      </c>
      <c r="J39" s="206"/>
      <c r="K39" s="207">
        <f>ROUND(E39*J39,2)</f>
        <v>0</v>
      </c>
      <c r="L39" s="207">
        <v>21</v>
      </c>
      <c r="M39" s="207">
        <f>G39*(1+L39/100)</f>
        <v>0</v>
      </c>
      <c r="N39" s="205">
        <v>0</v>
      </c>
      <c r="O39" s="205">
        <f>ROUND(E39*N39,2)</f>
        <v>0</v>
      </c>
      <c r="P39" s="205">
        <v>0</v>
      </c>
      <c r="Q39" s="205">
        <f>ROUND(E39*P39,2)</f>
        <v>0</v>
      </c>
      <c r="R39" s="207"/>
      <c r="S39" s="207" t="s">
        <v>403</v>
      </c>
      <c r="T39" s="208" t="s">
        <v>404</v>
      </c>
      <c r="U39" s="162">
        <v>0</v>
      </c>
      <c r="V39" s="162">
        <f>ROUND(E39*U39,2)</f>
        <v>0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2595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3">
        <v>23</v>
      </c>
      <c r="B40" s="184" t="s">
        <v>2644</v>
      </c>
      <c r="C40" s="192" t="s">
        <v>2645</v>
      </c>
      <c r="D40" s="185" t="s">
        <v>2594</v>
      </c>
      <c r="E40" s="186">
        <v>6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/>
      <c r="S40" s="188" t="s">
        <v>403</v>
      </c>
      <c r="T40" s="189" t="s">
        <v>404</v>
      </c>
      <c r="U40" s="162">
        <v>0</v>
      </c>
      <c r="V40" s="162">
        <f>ROUND(E40*U40,2)</f>
        <v>0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2595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80" t="s">
        <v>2646</v>
      </c>
      <c r="D41" s="281"/>
      <c r="E41" s="281"/>
      <c r="F41" s="281"/>
      <c r="G41" s="281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344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90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2">
        <v>24</v>
      </c>
      <c r="B42" s="203" t="s">
        <v>2647</v>
      </c>
      <c r="C42" s="209" t="s">
        <v>2648</v>
      </c>
      <c r="D42" s="204" t="s">
        <v>2594</v>
      </c>
      <c r="E42" s="205">
        <v>23</v>
      </c>
      <c r="F42" s="206"/>
      <c r="G42" s="207">
        <f>ROUND(E42*F42,2)</f>
        <v>0</v>
      </c>
      <c r="H42" s="206"/>
      <c r="I42" s="207">
        <f>ROUND(E42*H42,2)</f>
        <v>0</v>
      </c>
      <c r="J42" s="206"/>
      <c r="K42" s="207">
        <f>ROUND(E42*J42,2)</f>
        <v>0</v>
      </c>
      <c r="L42" s="207">
        <v>21</v>
      </c>
      <c r="M42" s="207">
        <f>G42*(1+L42/100)</f>
        <v>0</v>
      </c>
      <c r="N42" s="205">
        <v>0</v>
      </c>
      <c r="O42" s="205">
        <f>ROUND(E42*N42,2)</f>
        <v>0</v>
      </c>
      <c r="P42" s="205">
        <v>0</v>
      </c>
      <c r="Q42" s="205">
        <f>ROUND(E42*P42,2)</f>
        <v>0</v>
      </c>
      <c r="R42" s="207"/>
      <c r="S42" s="207" t="s">
        <v>403</v>
      </c>
      <c r="T42" s="208" t="s">
        <v>404</v>
      </c>
      <c r="U42" s="162">
        <v>0</v>
      </c>
      <c r="V42" s="162">
        <f>ROUND(E42*U42,2)</f>
        <v>0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2595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3">
        <v>25</v>
      </c>
      <c r="B43" s="184" t="s">
        <v>2649</v>
      </c>
      <c r="C43" s="192" t="s">
        <v>2650</v>
      </c>
      <c r="D43" s="185" t="s">
        <v>2594</v>
      </c>
      <c r="E43" s="186">
        <v>2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403</v>
      </c>
      <c r="T43" s="189" t="s">
        <v>404</v>
      </c>
      <c r="U43" s="162">
        <v>0</v>
      </c>
      <c r="V43" s="162">
        <f>ROUND(E43*U43,2)</f>
        <v>0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2595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80" t="s">
        <v>2651</v>
      </c>
      <c r="D44" s="281"/>
      <c r="E44" s="281"/>
      <c r="F44" s="281"/>
      <c r="G44" s="281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344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2">
        <v>26</v>
      </c>
      <c r="B45" s="203" t="s">
        <v>2652</v>
      </c>
      <c r="C45" s="209" t="s">
        <v>2653</v>
      </c>
      <c r="D45" s="204" t="s">
        <v>2594</v>
      </c>
      <c r="E45" s="205">
        <v>14</v>
      </c>
      <c r="F45" s="206"/>
      <c r="G45" s="207">
        <f t="shared" ref="G45:G50" si="7">ROUND(E45*F45,2)</f>
        <v>0</v>
      </c>
      <c r="H45" s="206"/>
      <c r="I45" s="207">
        <f t="shared" ref="I45:I50" si="8">ROUND(E45*H45,2)</f>
        <v>0</v>
      </c>
      <c r="J45" s="206"/>
      <c r="K45" s="207">
        <f t="shared" ref="K45:K50" si="9">ROUND(E45*J45,2)</f>
        <v>0</v>
      </c>
      <c r="L45" s="207">
        <v>21</v>
      </c>
      <c r="M45" s="207">
        <f t="shared" ref="M45:M50" si="10">G45*(1+L45/100)</f>
        <v>0</v>
      </c>
      <c r="N45" s="205">
        <v>0</v>
      </c>
      <c r="O45" s="205">
        <f t="shared" ref="O45:O50" si="11">ROUND(E45*N45,2)</f>
        <v>0</v>
      </c>
      <c r="P45" s="205">
        <v>0</v>
      </c>
      <c r="Q45" s="205">
        <f t="shared" ref="Q45:Q50" si="12">ROUND(E45*P45,2)</f>
        <v>0</v>
      </c>
      <c r="R45" s="207"/>
      <c r="S45" s="207" t="s">
        <v>403</v>
      </c>
      <c r="T45" s="208" t="s">
        <v>404</v>
      </c>
      <c r="U45" s="162">
        <v>0</v>
      </c>
      <c r="V45" s="162">
        <f t="shared" ref="V45:V50" si="13">ROUND(E45*U45,2)</f>
        <v>0</v>
      </c>
      <c r="W45" s="162"/>
      <c r="X45" s="162" t="s">
        <v>321</v>
      </c>
      <c r="Y45" s="162" t="s">
        <v>322</v>
      </c>
      <c r="Z45" s="151"/>
      <c r="AA45" s="151"/>
      <c r="AB45" s="151"/>
      <c r="AC45" s="151"/>
      <c r="AD45" s="151"/>
      <c r="AE45" s="151"/>
      <c r="AF45" s="151"/>
      <c r="AG45" s="151" t="s">
        <v>2595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2">
        <v>27</v>
      </c>
      <c r="B46" s="203" t="s">
        <v>2654</v>
      </c>
      <c r="C46" s="209" t="s">
        <v>2655</v>
      </c>
      <c r="D46" s="204" t="s">
        <v>2594</v>
      </c>
      <c r="E46" s="205">
        <v>11</v>
      </c>
      <c r="F46" s="206"/>
      <c r="G46" s="207">
        <f t="shared" si="7"/>
        <v>0</v>
      </c>
      <c r="H46" s="206"/>
      <c r="I46" s="207">
        <f t="shared" si="8"/>
        <v>0</v>
      </c>
      <c r="J46" s="206"/>
      <c r="K46" s="207">
        <f t="shared" si="9"/>
        <v>0</v>
      </c>
      <c r="L46" s="207">
        <v>21</v>
      </c>
      <c r="M46" s="207">
        <f t="shared" si="10"/>
        <v>0</v>
      </c>
      <c r="N46" s="205">
        <v>0</v>
      </c>
      <c r="O46" s="205">
        <f t="shared" si="11"/>
        <v>0</v>
      </c>
      <c r="P46" s="205">
        <v>0</v>
      </c>
      <c r="Q46" s="205">
        <f t="shared" si="12"/>
        <v>0</v>
      </c>
      <c r="R46" s="207"/>
      <c r="S46" s="207" t="s">
        <v>403</v>
      </c>
      <c r="T46" s="208" t="s">
        <v>404</v>
      </c>
      <c r="U46" s="162">
        <v>0</v>
      </c>
      <c r="V46" s="162">
        <f t="shared" si="13"/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2595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2">
        <v>28</v>
      </c>
      <c r="B47" s="203" t="s">
        <v>2656</v>
      </c>
      <c r="C47" s="209" t="s">
        <v>2657</v>
      </c>
      <c r="D47" s="204" t="s">
        <v>2594</v>
      </c>
      <c r="E47" s="205">
        <v>1</v>
      </c>
      <c r="F47" s="206"/>
      <c r="G47" s="207">
        <f t="shared" si="7"/>
        <v>0</v>
      </c>
      <c r="H47" s="206"/>
      <c r="I47" s="207">
        <f t="shared" si="8"/>
        <v>0</v>
      </c>
      <c r="J47" s="206"/>
      <c r="K47" s="207">
        <f t="shared" si="9"/>
        <v>0</v>
      </c>
      <c r="L47" s="207">
        <v>21</v>
      </c>
      <c r="M47" s="207">
        <f t="shared" si="10"/>
        <v>0</v>
      </c>
      <c r="N47" s="205">
        <v>0</v>
      </c>
      <c r="O47" s="205">
        <f t="shared" si="11"/>
        <v>0</v>
      </c>
      <c r="P47" s="205">
        <v>0</v>
      </c>
      <c r="Q47" s="205">
        <f t="shared" si="12"/>
        <v>0</v>
      </c>
      <c r="R47" s="207"/>
      <c r="S47" s="207" t="s">
        <v>403</v>
      </c>
      <c r="T47" s="208" t="s">
        <v>404</v>
      </c>
      <c r="U47" s="162">
        <v>0</v>
      </c>
      <c r="V47" s="162">
        <f t="shared" si="13"/>
        <v>0</v>
      </c>
      <c r="W47" s="162"/>
      <c r="X47" s="162" t="s">
        <v>321</v>
      </c>
      <c r="Y47" s="162" t="s">
        <v>322</v>
      </c>
      <c r="Z47" s="151"/>
      <c r="AA47" s="151"/>
      <c r="AB47" s="151"/>
      <c r="AC47" s="151"/>
      <c r="AD47" s="151"/>
      <c r="AE47" s="151"/>
      <c r="AF47" s="151"/>
      <c r="AG47" s="151" t="s">
        <v>2595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2">
        <v>29</v>
      </c>
      <c r="B48" s="203" t="s">
        <v>2658</v>
      </c>
      <c r="C48" s="209" t="s">
        <v>2659</v>
      </c>
      <c r="D48" s="204" t="s">
        <v>2594</v>
      </c>
      <c r="E48" s="205">
        <v>7</v>
      </c>
      <c r="F48" s="206"/>
      <c r="G48" s="207">
        <f t="shared" si="7"/>
        <v>0</v>
      </c>
      <c r="H48" s="206"/>
      <c r="I48" s="207">
        <f t="shared" si="8"/>
        <v>0</v>
      </c>
      <c r="J48" s="206"/>
      <c r="K48" s="207">
        <f t="shared" si="9"/>
        <v>0</v>
      </c>
      <c r="L48" s="207">
        <v>21</v>
      </c>
      <c r="M48" s="207">
        <f t="shared" si="10"/>
        <v>0</v>
      </c>
      <c r="N48" s="205">
        <v>0</v>
      </c>
      <c r="O48" s="205">
        <f t="shared" si="11"/>
        <v>0</v>
      </c>
      <c r="P48" s="205">
        <v>0</v>
      </c>
      <c r="Q48" s="205">
        <f t="shared" si="12"/>
        <v>0</v>
      </c>
      <c r="R48" s="207"/>
      <c r="S48" s="207" t="s">
        <v>403</v>
      </c>
      <c r="T48" s="208" t="s">
        <v>404</v>
      </c>
      <c r="U48" s="162">
        <v>0</v>
      </c>
      <c r="V48" s="162">
        <f t="shared" si="13"/>
        <v>0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2595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2">
        <v>30</v>
      </c>
      <c r="B49" s="203" t="s">
        <v>2660</v>
      </c>
      <c r="C49" s="209" t="s">
        <v>2661</v>
      </c>
      <c r="D49" s="204" t="s">
        <v>2594</v>
      </c>
      <c r="E49" s="205">
        <v>2</v>
      </c>
      <c r="F49" s="206"/>
      <c r="G49" s="207">
        <f t="shared" si="7"/>
        <v>0</v>
      </c>
      <c r="H49" s="206"/>
      <c r="I49" s="207">
        <f t="shared" si="8"/>
        <v>0</v>
      </c>
      <c r="J49" s="206"/>
      <c r="K49" s="207">
        <f t="shared" si="9"/>
        <v>0</v>
      </c>
      <c r="L49" s="207">
        <v>21</v>
      </c>
      <c r="M49" s="207">
        <f t="shared" si="10"/>
        <v>0</v>
      </c>
      <c r="N49" s="205">
        <v>0</v>
      </c>
      <c r="O49" s="205">
        <f t="shared" si="11"/>
        <v>0</v>
      </c>
      <c r="P49" s="205">
        <v>0</v>
      </c>
      <c r="Q49" s="205">
        <f t="shared" si="12"/>
        <v>0</v>
      </c>
      <c r="R49" s="207"/>
      <c r="S49" s="207" t="s">
        <v>403</v>
      </c>
      <c r="T49" s="208" t="s">
        <v>404</v>
      </c>
      <c r="U49" s="162">
        <v>0</v>
      </c>
      <c r="V49" s="162">
        <f t="shared" si="13"/>
        <v>0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2595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2">
        <v>31</v>
      </c>
      <c r="B50" s="203" t="s">
        <v>2662</v>
      </c>
      <c r="C50" s="209" t="s">
        <v>2663</v>
      </c>
      <c r="D50" s="204" t="s">
        <v>2594</v>
      </c>
      <c r="E50" s="205">
        <v>12</v>
      </c>
      <c r="F50" s="206"/>
      <c r="G50" s="207">
        <f t="shared" si="7"/>
        <v>0</v>
      </c>
      <c r="H50" s="206"/>
      <c r="I50" s="207">
        <f t="shared" si="8"/>
        <v>0</v>
      </c>
      <c r="J50" s="206"/>
      <c r="K50" s="207">
        <f t="shared" si="9"/>
        <v>0</v>
      </c>
      <c r="L50" s="207">
        <v>21</v>
      </c>
      <c r="M50" s="207">
        <f t="shared" si="10"/>
        <v>0</v>
      </c>
      <c r="N50" s="205">
        <v>0</v>
      </c>
      <c r="O50" s="205">
        <f t="shared" si="11"/>
        <v>0</v>
      </c>
      <c r="P50" s="205">
        <v>0</v>
      </c>
      <c r="Q50" s="205">
        <f t="shared" si="12"/>
        <v>0</v>
      </c>
      <c r="R50" s="207"/>
      <c r="S50" s="207" t="s">
        <v>403</v>
      </c>
      <c r="T50" s="208" t="s">
        <v>404</v>
      </c>
      <c r="U50" s="162">
        <v>0</v>
      </c>
      <c r="V50" s="162">
        <f t="shared" si="13"/>
        <v>0</v>
      </c>
      <c r="W50" s="162"/>
      <c r="X50" s="162" t="s">
        <v>321</v>
      </c>
      <c r="Y50" s="162" t="s">
        <v>322</v>
      </c>
      <c r="Z50" s="151"/>
      <c r="AA50" s="151"/>
      <c r="AB50" s="151"/>
      <c r="AC50" s="151"/>
      <c r="AD50" s="151"/>
      <c r="AE50" s="151"/>
      <c r="AF50" s="151"/>
      <c r="AG50" s="151" t="s">
        <v>2595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6" t="s">
        <v>314</v>
      </c>
      <c r="B51" s="177" t="s">
        <v>218</v>
      </c>
      <c r="C51" s="191" t="s">
        <v>219</v>
      </c>
      <c r="D51" s="178"/>
      <c r="E51" s="179"/>
      <c r="F51" s="180"/>
      <c r="G51" s="180">
        <f>SUMIF(AG52:AG74,"&lt;&gt;NOR",G52:G74)</f>
        <v>0</v>
      </c>
      <c r="H51" s="180"/>
      <c r="I51" s="180">
        <f>SUM(I52:I74)</f>
        <v>0</v>
      </c>
      <c r="J51" s="180"/>
      <c r="K51" s="180">
        <f>SUM(K52:K74)</f>
        <v>0</v>
      </c>
      <c r="L51" s="180"/>
      <c r="M51" s="180">
        <f>SUM(M52:M74)</f>
        <v>0</v>
      </c>
      <c r="N51" s="179"/>
      <c r="O51" s="179">
        <f>SUM(O52:O74)</f>
        <v>0</v>
      </c>
      <c r="P51" s="179"/>
      <c r="Q51" s="179">
        <f>SUM(Q52:Q74)</f>
        <v>0</v>
      </c>
      <c r="R51" s="180"/>
      <c r="S51" s="180"/>
      <c r="T51" s="181"/>
      <c r="U51" s="175"/>
      <c r="V51" s="175">
        <f>SUM(V52:V74)</f>
        <v>0</v>
      </c>
      <c r="W51" s="175"/>
      <c r="X51" s="175"/>
      <c r="Y51" s="175"/>
      <c r="AG51" t="s">
        <v>315</v>
      </c>
    </row>
    <row r="52" spans="1:60" outlineLevel="1" x14ac:dyDescent="0.2">
      <c r="A52" s="202">
        <v>32</v>
      </c>
      <c r="B52" s="203" t="s">
        <v>2664</v>
      </c>
      <c r="C52" s="209" t="s">
        <v>2665</v>
      </c>
      <c r="D52" s="204" t="s">
        <v>708</v>
      </c>
      <c r="E52" s="205">
        <v>1220</v>
      </c>
      <c r="F52" s="206"/>
      <c r="G52" s="207">
        <f t="shared" ref="G52:G74" si="14">ROUND(E52*F52,2)</f>
        <v>0</v>
      </c>
      <c r="H52" s="206"/>
      <c r="I52" s="207">
        <f t="shared" ref="I52:I74" si="15">ROUND(E52*H52,2)</f>
        <v>0</v>
      </c>
      <c r="J52" s="206"/>
      <c r="K52" s="207">
        <f t="shared" ref="K52:K74" si="16">ROUND(E52*J52,2)</f>
        <v>0</v>
      </c>
      <c r="L52" s="207">
        <v>21</v>
      </c>
      <c r="M52" s="207">
        <f t="shared" ref="M52:M74" si="17">G52*(1+L52/100)</f>
        <v>0</v>
      </c>
      <c r="N52" s="205">
        <v>0</v>
      </c>
      <c r="O52" s="205">
        <f t="shared" ref="O52:O74" si="18">ROUND(E52*N52,2)</f>
        <v>0</v>
      </c>
      <c r="P52" s="205">
        <v>0</v>
      </c>
      <c r="Q52" s="205">
        <f t="shared" ref="Q52:Q74" si="19">ROUND(E52*P52,2)</f>
        <v>0</v>
      </c>
      <c r="R52" s="207"/>
      <c r="S52" s="207" t="s">
        <v>403</v>
      </c>
      <c r="T52" s="208" t="s">
        <v>404</v>
      </c>
      <c r="U52" s="162">
        <v>0</v>
      </c>
      <c r="V52" s="162">
        <f t="shared" ref="V52:V74" si="20">ROUND(E52*U52,2)</f>
        <v>0</v>
      </c>
      <c r="W52" s="162"/>
      <c r="X52" s="162" t="s">
        <v>321</v>
      </c>
      <c r="Y52" s="162" t="s">
        <v>322</v>
      </c>
      <c r="Z52" s="151"/>
      <c r="AA52" s="151"/>
      <c r="AB52" s="151"/>
      <c r="AC52" s="151"/>
      <c r="AD52" s="151"/>
      <c r="AE52" s="151"/>
      <c r="AF52" s="151"/>
      <c r="AG52" s="151" t="s">
        <v>2595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2">
        <v>33</v>
      </c>
      <c r="B53" s="203" t="s">
        <v>2666</v>
      </c>
      <c r="C53" s="209" t="s">
        <v>2667</v>
      </c>
      <c r="D53" s="204" t="s">
        <v>708</v>
      </c>
      <c r="E53" s="205">
        <v>390</v>
      </c>
      <c r="F53" s="206"/>
      <c r="G53" s="207">
        <f t="shared" si="14"/>
        <v>0</v>
      </c>
      <c r="H53" s="206"/>
      <c r="I53" s="207">
        <f t="shared" si="15"/>
        <v>0</v>
      </c>
      <c r="J53" s="206"/>
      <c r="K53" s="207">
        <f t="shared" si="16"/>
        <v>0</v>
      </c>
      <c r="L53" s="207">
        <v>21</v>
      </c>
      <c r="M53" s="207">
        <f t="shared" si="17"/>
        <v>0</v>
      </c>
      <c r="N53" s="205">
        <v>0</v>
      </c>
      <c r="O53" s="205">
        <f t="shared" si="18"/>
        <v>0</v>
      </c>
      <c r="P53" s="205">
        <v>0</v>
      </c>
      <c r="Q53" s="205">
        <f t="shared" si="19"/>
        <v>0</v>
      </c>
      <c r="R53" s="207"/>
      <c r="S53" s="207" t="s">
        <v>403</v>
      </c>
      <c r="T53" s="208" t="s">
        <v>404</v>
      </c>
      <c r="U53" s="162">
        <v>0</v>
      </c>
      <c r="V53" s="162">
        <f t="shared" si="20"/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2595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2">
        <v>34</v>
      </c>
      <c r="B54" s="203" t="s">
        <v>2668</v>
      </c>
      <c r="C54" s="209" t="s">
        <v>2669</v>
      </c>
      <c r="D54" s="204" t="s">
        <v>2594</v>
      </c>
      <c r="E54" s="205">
        <v>1220</v>
      </c>
      <c r="F54" s="206"/>
      <c r="G54" s="207">
        <f t="shared" si="14"/>
        <v>0</v>
      </c>
      <c r="H54" s="206"/>
      <c r="I54" s="207">
        <f t="shared" si="15"/>
        <v>0</v>
      </c>
      <c r="J54" s="206"/>
      <c r="K54" s="207">
        <f t="shared" si="16"/>
        <v>0</v>
      </c>
      <c r="L54" s="207">
        <v>21</v>
      </c>
      <c r="M54" s="207">
        <f t="shared" si="17"/>
        <v>0</v>
      </c>
      <c r="N54" s="205">
        <v>0</v>
      </c>
      <c r="O54" s="205">
        <f t="shared" si="18"/>
        <v>0</v>
      </c>
      <c r="P54" s="205">
        <v>0</v>
      </c>
      <c r="Q54" s="205">
        <f t="shared" si="19"/>
        <v>0</v>
      </c>
      <c r="R54" s="207"/>
      <c r="S54" s="207" t="s">
        <v>403</v>
      </c>
      <c r="T54" s="208" t="s">
        <v>404</v>
      </c>
      <c r="U54" s="162">
        <v>0</v>
      </c>
      <c r="V54" s="162">
        <f t="shared" si="20"/>
        <v>0</v>
      </c>
      <c r="W54" s="162"/>
      <c r="X54" s="162" t="s">
        <v>321</v>
      </c>
      <c r="Y54" s="162" t="s">
        <v>322</v>
      </c>
      <c r="Z54" s="151"/>
      <c r="AA54" s="151"/>
      <c r="AB54" s="151"/>
      <c r="AC54" s="151"/>
      <c r="AD54" s="151"/>
      <c r="AE54" s="151"/>
      <c r="AF54" s="151"/>
      <c r="AG54" s="151" t="s">
        <v>2595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2">
        <v>35</v>
      </c>
      <c r="B55" s="203" t="s">
        <v>2670</v>
      </c>
      <c r="C55" s="209" t="s">
        <v>2671</v>
      </c>
      <c r="D55" s="204" t="s">
        <v>708</v>
      </c>
      <c r="E55" s="205">
        <v>65</v>
      </c>
      <c r="F55" s="206"/>
      <c r="G55" s="207">
        <f t="shared" si="14"/>
        <v>0</v>
      </c>
      <c r="H55" s="206"/>
      <c r="I55" s="207">
        <f t="shared" si="15"/>
        <v>0</v>
      </c>
      <c r="J55" s="206"/>
      <c r="K55" s="207">
        <f t="shared" si="16"/>
        <v>0</v>
      </c>
      <c r="L55" s="207">
        <v>21</v>
      </c>
      <c r="M55" s="207">
        <f t="shared" si="17"/>
        <v>0</v>
      </c>
      <c r="N55" s="205">
        <v>0</v>
      </c>
      <c r="O55" s="205">
        <f t="shared" si="18"/>
        <v>0</v>
      </c>
      <c r="P55" s="205">
        <v>0</v>
      </c>
      <c r="Q55" s="205">
        <f t="shared" si="19"/>
        <v>0</v>
      </c>
      <c r="R55" s="207"/>
      <c r="S55" s="207" t="s">
        <v>403</v>
      </c>
      <c r="T55" s="208" t="s">
        <v>404</v>
      </c>
      <c r="U55" s="162">
        <v>0</v>
      </c>
      <c r="V55" s="162">
        <f t="shared" si="20"/>
        <v>0</v>
      </c>
      <c r="W55" s="162"/>
      <c r="X55" s="162" t="s">
        <v>321</v>
      </c>
      <c r="Y55" s="162" t="s">
        <v>322</v>
      </c>
      <c r="Z55" s="151"/>
      <c r="AA55" s="151"/>
      <c r="AB55" s="151"/>
      <c r="AC55" s="151"/>
      <c r="AD55" s="151"/>
      <c r="AE55" s="151"/>
      <c r="AF55" s="151"/>
      <c r="AG55" s="151" t="s">
        <v>2595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2">
        <v>36</v>
      </c>
      <c r="B56" s="203" t="s">
        <v>2672</v>
      </c>
      <c r="C56" s="209" t="s">
        <v>2673</v>
      </c>
      <c r="D56" s="204" t="s">
        <v>708</v>
      </c>
      <c r="E56" s="205">
        <v>450</v>
      </c>
      <c r="F56" s="206"/>
      <c r="G56" s="207">
        <f t="shared" si="14"/>
        <v>0</v>
      </c>
      <c r="H56" s="206"/>
      <c r="I56" s="207">
        <f t="shared" si="15"/>
        <v>0</v>
      </c>
      <c r="J56" s="206"/>
      <c r="K56" s="207">
        <f t="shared" si="16"/>
        <v>0</v>
      </c>
      <c r="L56" s="207">
        <v>21</v>
      </c>
      <c r="M56" s="207">
        <f t="shared" si="17"/>
        <v>0</v>
      </c>
      <c r="N56" s="205">
        <v>0</v>
      </c>
      <c r="O56" s="205">
        <f t="shared" si="18"/>
        <v>0</v>
      </c>
      <c r="P56" s="205">
        <v>0</v>
      </c>
      <c r="Q56" s="205">
        <f t="shared" si="19"/>
        <v>0</v>
      </c>
      <c r="R56" s="207"/>
      <c r="S56" s="207" t="s">
        <v>403</v>
      </c>
      <c r="T56" s="208" t="s">
        <v>404</v>
      </c>
      <c r="U56" s="162">
        <v>0</v>
      </c>
      <c r="V56" s="162">
        <f t="shared" si="20"/>
        <v>0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2595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2">
        <v>37</v>
      </c>
      <c r="B57" s="203" t="s">
        <v>2674</v>
      </c>
      <c r="C57" s="209" t="s">
        <v>2675</v>
      </c>
      <c r="D57" s="204" t="s">
        <v>708</v>
      </c>
      <c r="E57" s="205">
        <v>756</v>
      </c>
      <c r="F57" s="206"/>
      <c r="G57" s="207">
        <f t="shared" si="14"/>
        <v>0</v>
      </c>
      <c r="H57" s="206"/>
      <c r="I57" s="207">
        <f t="shared" si="15"/>
        <v>0</v>
      </c>
      <c r="J57" s="206"/>
      <c r="K57" s="207">
        <f t="shared" si="16"/>
        <v>0</v>
      </c>
      <c r="L57" s="207">
        <v>21</v>
      </c>
      <c r="M57" s="207">
        <f t="shared" si="17"/>
        <v>0</v>
      </c>
      <c r="N57" s="205">
        <v>0</v>
      </c>
      <c r="O57" s="205">
        <f t="shared" si="18"/>
        <v>0</v>
      </c>
      <c r="P57" s="205">
        <v>0</v>
      </c>
      <c r="Q57" s="205">
        <f t="shared" si="19"/>
        <v>0</v>
      </c>
      <c r="R57" s="207"/>
      <c r="S57" s="207" t="s">
        <v>403</v>
      </c>
      <c r="T57" s="208" t="s">
        <v>404</v>
      </c>
      <c r="U57" s="162">
        <v>0</v>
      </c>
      <c r="V57" s="162">
        <f t="shared" si="20"/>
        <v>0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2595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2">
        <v>38</v>
      </c>
      <c r="B58" s="203" t="s">
        <v>2676</v>
      </c>
      <c r="C58" s="209" t="s">
        <v>2677</v>
      </c>
      <c r="D58" s="204" t="s">
        <v>708</v>
      </c>
      <c r="E58" s="205">
        <v>672</v>
      </c>
      <c r="F58" s="206"/>
      <c r="G58" s="207">
        <f t="shared" si="14"/>
        <v>0</v>
      </c>
      <c r="H58" s="206"/>
      <c r="I58" s="207">
        <f t="shared" si="15"/>
        <v>0</v>
      </c>
      <c r="J58" s="206"/>
      <c r="K58" s="207">
        <f t="shared" si="16"/>
        <v>0</v>
      </c>
      <c r="L58" s="207">
        <v>21</v>
      </c>
      <c r="M58" s="207">
        <f t="shared" si="17"/>
        <v>0</v>
      </c>
      <c r="N58" s="205">
        <v>0</v>
      </c>
      <c r="O58" s="205">
        <f t="shared" si="18"/>
        <v>0</v>
      </c>
      <c r="P58" s="205">
        <v>0</v>
      </c>
      <c r="Q58" s="205">
        <f t="shared" si="19"/>
        <v>0</v>
      </c>
      <c r="R58" s="207"/>
      <c r="S58" s="207" t="s">
        <v>403</v>
      </c>
      <c r="T58" s="208" t="s">
        <v>404</v>
      </c>
      <c r="U58" s="162">
        <v>0</v>
      </c>
      <c r="V58" s="162">
        <f t="shared" si="20"/>
        <v>0</v>
      </c>
      <c r="W58" s="162"/>
      <c r="X58" s="162" t="s">
        <v>321</v>
      </c>
      <c r="Y58" s="162" t="s">
        <v>322</v>
      </c>
      <c r="Z58" s="151"/>
      <c r="AA58" s="151"/>
      <c r="AB58" s="151"/>
      <c r="AC58" s="151"/>
      <c r="AD58" s="151"/>
      <c r="AE58" s="151"/>
      <c r="AF58" s="151"/>
      <c r="AG58" s="151" t="s">
        <v>2595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2">
        <v>39</v>
      </c>
      <c r="B59" s="203" t="s">
        <v>2678</v>
      </c>
      <c r="C59" s="209" t="s">
        <v>2679</v>
      </c>
      <c r="D59" s="204" t="s">
        <v>708</v>
      </c>
      <c r="E59" s="205">
        <v>315</v>
      </c>
      <c r="F59" s="206"/>
      <c r="G59" s="207">
        <f t="shared" si="14"/>
        <v>0</v>
      </c>
      <c r="H59" s="206"/>
      <c r="I59" s="207">
        <f t="shared" si="15"/>
        <v>0</v>
      </c>
      <c r="J59" s="206"/>
      <c r="K59" s="207">
        <f t="shared" si="16"/>
        <v>0</v>
      </c>
      <c r="L59" s="207">
        <v>21</v>
      </c>
      <c r="M59" s="207">
        <f t="shared" si="17"/>
        <v>0</v>
      </c>
      <c r="N59" s="205">
        <v>0</v>
      </c>
      <c r="O59" s="205">
        <f t="shared" si="18"/>
        <v>0</v>
      </c>
      <c r="P59" s="205">
        <v>0</v>
      </c>
      <c r="Q59" s="205">
        <f t="shared" si="19"/>
        <v>0</v>
      </c>
      <c r="R59" s="207"/>
      <c r="S59" s="207" t="s">
        <v>403</v>
      </c>
      <c r="T59" s="208" t="s">
        <v>404</v>
      </c>
      <c r="U59" s="162">
        <v>0</v>
      </c>
      <c r="V59" s="162">
        <f t="shared" si="20"/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2595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2">
        <v>40</v>
      </c>
      <c r="B60" s="203" t="s">
        <v>2680</v>
      </c>
      <c r="C60" s="209" t="s">
        <v>2681</v>
      </c>
      <c r="D60" s="204" t="s">
        <v>708</v>
      </c>
      <c r="E60" s="205">
        <v>553</v>
      </c>
      <c r="F60" s="206"/>
      <c r="G60" s="207">
        <f t="shared" si="14"/>
        <v>0</v>
      </c>
      <c r="H60" s="206"/>
      <c r="I60" s="207">
        <f t="shared" si="15"/>
        <v>0</v>
      </c>
      <c r="J60" s="206"/>
      <c r="K60" s="207">
        <f t="shared" si="16"/>
        <v>0</v>
      </c>
      <c r="L60" s="207">
        <v>21</v>
      </c>
      <c r="M60" s="207">
        <f t="shared" si="17"/>
        <v>0</v>
      </c>
      <c r="N60" s="205">
        <v>0</v>
      </c>
      <c r="O60" s="205">
        <f t="shared" si="18"/>
        <v>0</v>
      </c>
      <c r="P60" s="205">
        <v>0</v>
      </c>
      <c r="Q60" s="205">
        <f t="shared" si="19"/>
        <v>0</v>
      </c>
      <c r="R60" s="207"/>
      <c r="S60" s="207" t="s">
        <v>403</v>
      </c>
      <c r="T60" s="208" t="s">
        <v>404</v>
      </c>
      <c r="U60" s="162">
        <v>0</v>
      </c>
      <c r="V60" s="162">
        <f t="shared" si="20"/>
        <v>0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2595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2">
        <v>41</v>
      </c>
      <c r="B61" s="203" t="s">
        <v>2682</v>
      </c>
      <c r="C61" s="209" t="s">
        <v>2683</v>
      </c>
      <c r="D61" s="204" t="s">
        <v>708</v>
      </c>
      <c r="E61" s="205">
        <v>2478</v>
      </c>
      <c r="F61" s="206"/>
      <c r="G61" s="207">
        <f t="shared" si="14"/>
        <v>0</v>
      </c>
      <c r="H61" s="206"/>
      <c r="I61" s="207">
        <f t="shared" si="15"/>
        <v>0</v>
      </c>
      <c r="J61" s="206"/>
      <c r="K61" s="207">
        <f t="shared" si="16"/>
        <v>0</v>
      </c>
      <c r="L61" s="207">
        <v>21</v>
      </c>
      <c r="M61" s="207">
        <f t="shared" si="17"/>
        <v>0</v>
      </c>
      <c r="N61" s="205">
        <v>0</v>
      </c>
      <c r="O61" s="205">
        <f t="shared" si="18"/>
        <v>0</v>
      </c>
      <c r="P61" s="205">
        <v>0</v>
      </c>
      <c r="Q61" s="205">
        <f t="shared" si="19"/>
        <v>0</v>
      </c>
      <c r="R61" s="207"/>
      <c r="S61" s="207" t="s">
        <v>403</v>
      </c>
      <c r="T61" s="208" t="s">
        <v>404</v>
      </c>
      <c r="U61" s="162">
        <v>0</v>
      </c>
      <c r="V61" s="162">
        <f t="shared" si="20"/>
        <v>0</v>
      </c>
      <c r="W61" s="162"/>
      <c r="X61" s="162" t="s">
        <v>321</v>
      </c>
      <c r="Y61" s="162" t="s">
        <v>322</v>
      </c>
      <c r="Z61" s="151"/>
      <c r="AA61" s="151"/>
      <c r="AB61" s="151"/>
      <c r="AC61" s="151"/>
      <c r="AD61" s="151"/>
      <c r="AE61" s="151"/>
      <c r="AF61" s="151"/>
      <c r="AG61" s="151" t="s">
        <v>2595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2">
        <v>42</v>
      </c>
      <c r="B62" s="203" t="s">
        <v>2684</v>
      </c>
      <c r="C62" s="209" t="s">
        <v>2685</v>
      </c>
      <c r="D62" s="204" t="s">
        <v>708</v>
      </c>
      <c r="E62" s="205">
        <v>35</v>
      </c>
      <c r="F62" s="206"/>
      <c r="G62" s="207">
        <f t="shared" si="14"/>
        <v>0</v>
      </c>
      <c r="H62" s="206"/>
      <c r="I62" s="207">
        <f t="shared" si="15"/>
        <v>0</v>
      </c>
      <c r="J62" s="206"/>
      <c r="K62" s="207">
        <f t="shared" si="16"/>
        <v>0</v>
      </c>
      <c r="L62" s="207">
        <v>21</v>
      </c>
      <c r="M62" s="207">
        <f t="shared" si="17"/>
        <v>0</v>
      </c>
      <c r="N62" s="205">
        <v>0</v>
      </c>
      <c r="O62" s="205">
        <f t="shared" si="18"/>
        <v>0</v>
      </c>
      <c r="P62" s="205">
        <v>0</v>
      </c>
      <c r="Q62" s="205">
        <f t="shared" si="19"/>
        <v>0</v>
      </c>
      <c r="R62" s="207"/>
      <c r="S62" s="207" t="s">
        <v>403</v>
      </c>
      <c r="T62" s="208" t="s">
        <v>404</v>
      </c>
      <c r="U62" s="162">
        <v>0</v>
      </c>
      <c r="V62" s="162">
        <f t="shared" si="20"/>
        <v>0</v>
      </c>
      <c r="W62" s="162"/>
      <c r="X62" s="162" t="s">
        <v>321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2595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2">
        <v>43</v>
      </c>
      <c r="B63" s="203" t="s">
        <v>2686</v>
      </c>
      <c r="C63" s="209" t="s">
        <v>2687</v>
      </c>
      <c r="D63" s="204" t="s">
        <v>708</v>
      </c>
      <c r="E63" s="205">
        <v>1824</v>
      </c>
      <c r="F63" s="206"/>
      <c r="G63" s="207">
        <f t="shared" si="14"/>
        <v>0</v>
      </c>
      <c r="H63" s="206"/>
      <c r="I63" s="207">
        <f t="shared" si="15"/>
        <v>0</v>
      </c>
      <c r="J63" s="206"/>
      <c r="K63" s="207">
        <f t="shared" si="16"/>
        <v>0</v>
      </c>
      <c r="L63" s="207">
        <v>21</v>
      </c>
      <c r="M63" s="207">
        <f t="shared" si="17"/>
        <v>0</v>
      </c>
      <c r="N63" s="205">
        <v>0</v>
      </c>
      <c r="O63" s="205">
        <f t="shared" si="18"/>
        <v>0</v>
      </c>
      <c r="P63" s="205">
        <v>0</v>
      </c>
      <c r="Q63" s="205">
        <f t="shared" si="19"/>
        <v>0</v>
      </c>
      <c r="R63" s="207"/>
      <c r="S63" s="207" t="s">
        <v>403</v>
      </c>
      <c r="T63" s="208" t="s">
        <v>404</v>
      </c>
      <c r="U63" s="162">
        <v>0</v>
      </c>
      <c r="V63" s="162">
        <f t="shared" si="20"/>
        <v>0</v>
      </c>
      <c r="W63" s="162"/>
      <c r="X63" s="162" t="s">
        <v>321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2595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2">
        <v>44</v>
      </c>
      <c r="B64" s="203" t="s">
        <v>2688</v>
      </c>
      <c r="C64" s="209" t="s">
        <v>2689</v>
      </c>
      <c r="D64" s="204" t="s">
        <v>708</v>
      </c>
      <c r="E64" s="205">
        <v>84</v>
      </c>
      <c r="F64" s="206"/>
      <c r="G64" s="207">
        <f t="shared" si="14"/>
        <v>0</v>
      </c>
      <c r="H64" s="206"/>
      <c r="I64" s="207">
        <f t="shared" si="15"/>
        <v>0</v>
      </c>
      <c r="J64" s="206"/>
      <c r="K64" s="207">
        <f t="shared" si="16"/>
        <v>0</v>
      </c>
      <c r="L64" s="207">
        <v>21</v>
      </c>
      <c r="M64" s="207">
        <f t="shared" si="17"/>
        <v>0</v>
      </c>
      <c r="N64" s="205">
        <v>0</v>
      </c>
      <c r="O64" s="205">
        <f t="shared" si="18"/>
        <v>0</v>
      </c>
      <c r="P64" s="205">
        <v>0</v>
      </c>
      <c r="Q64" s="205">
        <f t="shared" si="19"/>
        <v>0</v>
      </c>
      <c r="R64" s="207"/>
      <c r="S64" s="207" t="s">
        <v>403</v>
      </c>
      <c r="T64" s="208" t="s">
        <v>404</v>
      </c>
      <c r="U64" s="162">
        <v>0</v>
      </c>
      <c r="V64" s="162">
        <f t="shared" si="20"/>
        <v>0</v>
      </c>
      <c r="W64" s="162"/>
      <c r="X64" s="162" t="s">
        <v>321</v>
      </c>
      <c r="Y64" s="162" t="s">
        <v>322</v>
      </c>
      <c r="Z64" s="151"/>
      <c r="AA64" s="151"/>
      <c r="AB64" s="151"/>
      <c r="AC64" s="151"/>
      <c r="AD64" s="151"/>
      <c r="AE64" s="151"/>
      <c r="AF64" s="151"/>
      <c r="AG64" s="151" t="s">
        <v>2595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2">
        <v>45</v>
      </c>
      <c r="B65" s="203" t="s">
        <v>2690</v>
      </c>
      <c r="C65" s="209" t="s">
        <v>2691</v>
      </c>
      <c r="D65" s="204" t="s">
        <v>708</v>
      </c>
      <c r="E65" s="205">
        <v>105</v>
      </c>
      <c r="F65" s="206"/>
      <c r="G65" s="207">
        <f t="shared" si="14"/>
        <v>0</v>
      </c>
      <c r="H65" s="206"/>
      <c r="I65" s="207">
        <f t="shared" si="15"/>
        <v>0</v>
      </c>
      <c r="J65" s="206"/>
      <c r="K65" s="207">
        <f t="shared" si="16"/>
        <v>0</v>
      </c>
      <c r="L65" s="207">
        <v>21</v>
      </c>
      <c r="M65" s="207">
        <f t="shared" si="17"/>
        <v>0</v>
      </c>
      <c r="N65" s="205">
        <v>0</v>
      </c>
      <c r="O65" s="205">
        <f t="shared" si="18"/>
        <v>0</v>
      </c>
      <c r="P65" s="205">
        <v>0</v>
      </c>
      <c r="Q65" s="205">
        <f t="shared" si="19"/>
        <v>0</v>
      </c>
      <c r="R65" s="207"/>
      <c r="S65" s="207" t="s">
        <v>403</v>
      </c>
      <c r="T65" s="208" t="s">
        <v>404</v>
      </c>
      <c r="U65" s="162">
        <v>0</v>
      </c>
      <c r="V65" s="162">
        <f t="shared" si="20"/>
        <v>0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2595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2">
        <v>46</v>
      </c>
      <c r="B66" s="203" t="s">
        <v>2692</v>
      </c>
      <c r="C66" s="209" t="s">
        <v>2693</v>
      </c>
      <c r="D66" s="204" t="s">
        <v>708</v>
      </c>
      <c r="E66" s="205">
        <v>21</v>
      </c>
      <c r="F66" s="206"/>
      <c r="G66" s="207">
        <f t="shared" si="14"/>
        <v>0</v>
      </c>
      <c r="H66" s="206"/>
      <c r="I66" s="207">
        <f t="shared" si="15"/>
        <v>0</v>
      </c>
      <c r="J66" s="206"/>
      <c r="K66" s="207">
        <f t="shared" si="16"/>
        <v>0</v>
      </c>
      <c r="L66" s="207">
        <v>21</v>
      </c>
      <c r="M66" s="207">
        <f t="shared" si="17"/>
        <v>0</v>
      </c>
      <c r="N66" s="205">
        <v>0</v>
      </c>
      <c r="O66" s="205">
        <f t="shared" si="18"/>
        <v>0</v>
      </c>
      <c r="P66" s="205">
        <v>0</v>
      </c>
      <c r="Q66" s="205">
        <f t="shared" si="19"/>
        <v>0</v>
      </c>
      <c r="R66" s="207"/>
      <c r="S66" s="207" t="s">
        <v>403</v>
      </c>
      <c r="T66" s="208" t="s">
        <v>404</v>
      </c>
      <c r="U66" s="162">
        <v>0</v>
      </c>
      <c r="V66" s="162">
        <f t="shared" si="20"/>
        <v>0</v>
      </c>
      <c r="W66" s="162"/>
      <c r="X66" s="162" t="s">
        <v>321</v>
      </c>
      <c r="Y66" s="162" t="s">
        <v>322</v>
      </c>
      <c r="Z66" s="151"/>
      <c r="AA66" s="151"/>
      <c r="AB66" s="151"/>
      <c r="AC66" s="151"/>
      <c r="AD66" s="151"/>
      <c r="AE66" s="151"/>
      <c r="AF66" s="151"/>
      <c r="AG66" s="151" t="s">
        <v>2595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2">
        <v>47</v>
      </c>
      <c r="B67" s="203" t="s">
        <v>2694</v>
      </c>
      <c r="C67" s="209" t="s">
        <v>2695</v>
      </c>
      <c r="D67" s="204" t="s">
        <v>708</v>
      </c>
      <c r="E67" s="205">
        <v>252</v>
      </c>
      <c r="F67" s="206"/>
      <c r="G67" s="207">
        <f t="shared" si="14"/>
        <v>0</v>
      </c>
      <c r="H67" s="206"/>
      <c r="I67" s="207">
        <f t="shared" si="15"/>
        <v>0</v>
      </c>
      <c r="J67" s="206"/>
      <c r="K67" s="207">
        <f t="shared" si="16"/>
        <v>0</v>
      </c>
      <c r="L67" s="207">
        <v>21</v>
      </c>
      <c r="M67" s="207">
        <f t="shared" si="17"/>
        <v>0</v>
      </c>
      <c r="N67" s="205">
        <v>0</v>
      </c>
      <c r="O67" s="205">
        <f t="shared" si="18"/>
        <v>0</v>
      </c>
      <c r="P67" s="205">
        <v>0</v>
      </c>
      <c r="Q67" s="205">
        <f t="shared" si="19"/>
        <v>0</v>
      </c>
      <c r="R67" s="207"/>
      <c r="S67" s="207" t="s">
        <v>403</v>
      </c>
      <c r="T67" s="208" t="s">
        <v>404</v>
      </c>
      <c r="U67" s="162">
        <v>0</v>
      </c>
      <c r="V67" s="162">
        <f t="shared" si="20"/>
        <v>0</v>
      </c>
      <c r="W67" s="162"/>
      <c r="X67" s="162" t="s">
        <v>321</v>
      </c>
      <c r="Y67" s="162" t="s">
        <v>322</v>
      </c>
      <c r="Z67" s="151"/>
      <c r="AA67" s="151"/>
      <c r="AB67" s="151"/>
      <c r="AC67" s="151"/>
      <c r="AD67" s="151"/>
      <c r="AE67" s="151"/>
      <c r="AF67" s="151"/>
      <c r="AG67" s="151" t="s">
        <v>2595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2">
        <v>48</v>
      </c>
      <c r="B68" s="203" t="s">
        <v>2696</v>
      </c>
      <c r="C68" s="209" t="s">
        <v>2697</v>
      </c>
      <c r="D68" s="204" t="s">
        <v>2594</v>
      </c>
      <c r="E68" s="205">
        <v>66</v>
      </c>
      <c r="F68" s="206"/>
      <c r="G68" s="207">
        <f t="shared" si="14"/>
        <v>0</v>
      </c>
      <c r="H68" s="206"/>
      <c r="I68" s="207">
        <f t="shared" si="15"/>
        <v>0</v>
      </c>
      <c r="J68" s="206"/>
      <c r="K68" s="207">
        <f t="shared" si="16"/>
        <v>0</v>
      </c>
      <c r="L68" s="207">
        <v>21</v>
      </c>
      <c r="M68" s="207">
        <f t="shared" si="17"/>
        <v>0</v>
      </c>
      <c r="N68" s="205">
        <v>0</v>
      </c>
      <c r="O68" s="205">
        <f t="shared" si="18"/>
        <v>0</v>
      </c>
      <c r="P68" s="205">
        <v>0</v>
      </c>
      <c r="Q68" s="205">
        <f t="shared" si="19"/>
        <v>0</v>
      </c>
      <c r="R68" s="207"/>
      <c r="S68" s="207" t="s">
        <v>403</v>
      </c>
      <c r="T68" s="208" t="s">
        <v>404</v>
      </c>
      <c r="U68" s="162">
        <v>0</v>
      </c>
      <c r="V68" s="162">
        <f t="shared" si="20"/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2595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2">
        <v>49</v>
      </c>
      <c r="B69" s="203" t="s">
        <v>2698</v>
      </c>
      <c r="C69" s="209" t="s">
        <v>2699</v>
      </c>
      <c r="D69" s="204" t="s">
        <v>2594</v>
      </c>
      <c r="E69" s="205">
        <v>6</v>
      </c>
      <c r="F69" s="206"/>
      <c r="G69" s="207">
        <f t="shared" si="14"/>
        <v>0</v>
      </c>
      <c r="H69" s="206"/>
      <c r="I69" s="207">
        <f t="shared" si="15"/>
        <v>0</v>
      </c>
      <c r="J69" s="206"/>
      <c r="K69" s="207">
        <f t="shared" si="16"/>
        <v>0</v>
      </c>
      <c r="L69" s="207">
        <v>21</v>
      </c>
      <c r="M69" s="207">
        <f t="shared" si="17"/>
        <v>0</v>
      </c>
      <c r="N69" s="205">
        <v>0</v>
      </c>
      <c r="O69" s="205">
        <f t="shared" si="18"/>
        <v>0</v>
      </c>
      <c r="P69" s="205">
        <v>0</v>
      </c>
      <c r="Q69" s="205">
        <f t="shared" si="19"/>
        <v>0</v>
      </c>
      <c r="R69" s="207"/>
      <c r="S69" s="207" t="s">
        <v>403</v>
      </c>
      <c r="T69" s="208" t="s">
        <v>404</v>
      </c>
      <c r="U69" s="162">
        <v>0</v>
      </c>
      <c r="V69" s="162">
        <f t="shared" si="20"/>
        <v>0</v>
      </c>
      <c r="W69" s="162"/>
      <c r="X69" s="162" t="s">
        <v>321</v>
      </c>
      <c r="Y69" s="162" t="s">
        <v>322</v>
      </c>
      <c r="Z69" s="151"/>
      <c r="AA69" s="151"/>
      <c r="AB69" s="151"/>
      <c r="AC69" s="151"/>
      <c r="AD69" s="151"/>
      <c r="AE69" s="151"/>
      <c r="AF69" s="151"/>
      <c r="AG69" s="151" t="s">
        <v>2595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2">
        <v>50</v>
      </c>
      <c r="B70" s="203" t="s">
        <v>2700</v>
      </c>
      <c r="C70" s="209" t="s">
        <v>2701</v>
      </c>
      <c r="D70" s="204" t="s">
        <v>2594</v>
      </c>
      <c r="E70" s="205">
        <v>318</v>
      </c>
      <c r="F70" s="206"/>
      <c r="G70" s="207">
        <f t="shared" si="14"/>
        <v>0</v>
      </c>
      <c r="H70" s="206"/>
      <c r="I70" s="207">
        <f t="shared" si="15"/>
        <v>0</v>
      </c>
      <c r="J70" s="206"/>
      <c r="K70" s="207">
        <f t="shared" si="16"/>
        <v>0</v>
      </c>
      <c r="L70" s="207">
        <v>21</v>
      </c>
      <c r="M70" s="207">
        <f t="shared" si="17"/>
        <v>0</v>
      </c>
      <c r="N70" s="205">
        <v>0</v>
      </c>
      <c r="O70" s="205">
        <f t="shared" si="18"/>
        <v>0</v>
      </c>
      <c r="P70" s="205">
        <v>0</v>
      </c>
      <c r="Q70" s="205">
        <f t="shared" si="19"/>
        <v>0</v>
      </c>
      <c r="R70" s="207"/>
      <c r="S70" s="207" t="s">
        <v>403</v>
      </c>
      <c r="T70" s="208" t="s">
        <v>404</v>
      </c>
      <c r="U70" s="162">
        <v>0</v>
      </c>
      <c r="V70" s="162">
        <f t="shared" si="20"/>
        <v>0</v>
      </c>
      <c r="W70" s="162"/>
      <c r="X70" s="162" t="s">
        <v>321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2595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2">
        <v>51</v>
      </c>
      <c r="B71" s="203" t="s">
        <v>2702</v>
      </c>
      <c r="C71" s="209" t="s">
        <v>2703</v>
      </c>
      <c r="D71" s="204" t="s">
        <v>2594</v>
      </c>
      <c r="E71" s="205">
        <v>40</v>
      </c>
      <c r="F71" s="206"/>
      <c r="G71" s="207">
        <f t="shared" si="14"/>
        <v>0</v>
      </c>
      <c r="H71" s="206"/>
      <c r="I71" s="207">
        <f t="shared" si="15"/>
        <v>0</v>
      </c>
      <c r="J71" s="206"/>
      <c r="K71" s="207">
        <f t="shared" si="16"/>
        <v>0</v>
      </c>
      <c r="L71" s="207">
        <v>21</v>
      </c>
      <c r="M71" s="207">
        <f t="shared" si="17"/>
        <v>0</v>
      </c>
      <c r="N71" s="205">
        <v>0</v>
      </c>
      <c r="O71" s="205">
        <f t="shared" si="18"/>
        <v>0</v>
      </c>
      <c r="P71" s="205">
        <v>0</v>
      </c>
      <c r="Q71" s="205">
        <f t="shared" si="19"/>
        <v>0</v>
      </c>
      <c r="R71" s="207"/>
      <c r="S71" s="207" t="s">
        <v>403</v>
      </c>
      <c r="T71" s="208" t="s">
        <v>404</v>
      </c>
      <c r="U71" s="162">
        <v>0</v>
      </c>
      <c r="V71" s="162">
        <f t="shared" si="20"/>
        <v>0</v>
      </c>
      <c r="W71" s="162"/>
      <c r="X71" s="162" t="s">
        <v>321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2595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2">
        <v>52</v>
      </c>
      <c r="B72" s="203" t="s">
        <v>2704</v>
      </c>
      <c r="C72" s="209" t="s">
        <v>2705</v>
      </c>
      <c r="D72" s="204" t="s">
        <v>1790</v>
      </c>
      <c r="E72" s="205">
        <v>50</v>
      </c>
      <c r="F72" s="206"/>
      <c r="G72" s="207">
        <f t="shared" si="14"/>
        <v>0</v>
      </c>
      <c r="H72" s="206"/>
      <c r="I72" s="207">
        <f t="shared" si="15"/>
        <v>0</v>
      </c>
      <c r="J72" s="206"/>
      <c r="K72" s="207">
        <f t="shared" si="16"/>
        <v>0</v>
      </c>
      <c r="L72" s="207">
        <v>21</v>
      </c>
      <c r="M72" s="207">
        <f t="shared" si="17"/>
        <v>0</v>
      </c>
      <c r="N72" s="205">
        <v>0</v>
      </c>
      <c r="O72" s="205">
        <f t="shared" si="18"/>
        <v>0</v>
      </c>
      <c r="P72" s="205">
        <v>0</v>
      </c>
      <c r="Q72" s="205">
        <f t="shared" si="19"/>
        <v>0</v>
      </c>
      <c r="R72" s="207"/>
      <c r="S72" s="207" t="s">
        <v>403</v>
      </c>
      <c r="T72" s="208" t="s">
        <v>404</v>
      </c>
      <c r="U72" s="162">
        <v>0</v>
      </c>
      <c r="V72" s="162">
        <f t="shared" si="20"/>
        <v>0</v>
      </c>
      <c r="W72" s="162"/>
      <c r="X72" s="162" t="s">
        <v>321</v>
      </c>
      <c r="Y72" s="162" t="s">
        <v>322</v>
      </c>
      <c r="Z72" s="151"/>
      <c r="AA72" s="151"/>
      <c r="AB72" s="151"/>
      <c r="AC72" s="151"/>
      <c r="AD72" s="151"/>
      <c r="AE72" s="151"/>
      <c r="AF72" s="151"/>
      <c r="AG72" s="151" t="s">
        <v>2595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2">
        <v>53</v>
      </c>
      <c r="B73" s="203" t="s">
        <v>2706</v>
      </c>
      <c r="C73" s="209" t="s">
        <v>2707</v>
      </c>
      <c r="D73" s="204" t="s">
        <v>2594</v>
      </c>
      <c r="E73" s="205">
        <v>2</v>
      </c>
      <c r="F73" s="206"/>
      <c r="G73" s="207">
        <f t="shared" si="14"/>
        <v>0</v>
      </c>
      <c r="H73" s="206"/>
      <c r="I73" s="207">
        <f t="shared" si="15"/>
        <v>0</v>
      </c>
      <c r="J73" s="206"/>
      <c r="K73" s="207">
        <f t="shared" si="16"/>
        <v>0</v>
      </c>
      <c r="L73" s="207">
        <v>21</v>
      </c>
      <c r="M73" s="207">
        <f t="shared" si="17"/>
        <v>0</v>
      </c>
      <c r="N73" s="205">
        <v>0</v>
      </c>
      <c r="O73" s="205">
        <f t="shared" si="18"/>
        <v>0</v>
      </c>
      <c r="P73" s="205">
        <v>0</v>
      </c>
      <c r="Q73" s="205">
        <f t="shared" si="19"/>
        <v>0</v>
      </c>
      <c r="R73" s="207"/>
      <c r="S73" s="207" t="s">
        <v>403</v>
      </c>
      <c r="T73" s="208" t="s">
        <v>404</v>
      </c>
      <c r="U73" s="162">
        <v>0</v>
      </c>
      <c r="V73" s="162">
        <f t="shared" si="20"/>
        <v>0</v>
      </c>
      <c r="W73" s="162"/>
      <c r="X73" s="162" t="s">
        <v>321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2595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2">
        <v>54</v>
      </c>
      <c r="B74" s="203" t="s">
        <v>2708</v>
      </c>
      <c r="C74" s="209" t="s">
        <v>2709</v>
      </c>
      <c r="D74" s="204" t="s">
        <v>2594</v>
      </c>
      <c r="E74" s="205">
        <v>4</v>
      </c>
      <c r="F74" s="206"/>
      <c r="G74" s="207">
        <f t="shared" si="14"/>
        <v>0</v>
      </c>
      <c r="H74" s="206"/>
      <c r="I74" s="207">
        <f t="shared" si="15"/>
        <v>0</v>
      </c>
      <c r="J74" s="206"/>
      <c r="K74" s="207">
        <f t="shared" si="16"/>
        <v>0</v>
      </c>
      <c r="L74" s="207">
        <v>21</v>
      </c>
      <c r="M74" s="207">
        <f t="shared" si="17"/>
        <v>0</v>
      </c>
      <c r="N74" s="205">
        <v>0</v>
      </c>
      <c r="O74" s="205">
        <f t="shared" si="18"/>
        <v>0</v>
      </c>
      <c r="P74" s="205">
        <v>0</v>
      </c>
      <c r="Q74" s="205">
        <f t="shared" si="19"/>
        <v>0</v>
      </c>
      <c r="R74" s="207"/>
      <c r="S74" s="207" t="s">
        <v>403</v>
      </c>
      <c r="T74" s="208" t="s">
        <v>404</v>
      </c>
      <c r="U74" s="162">
        <v>0</v>
      </c>
      <c r="V74" s="162">
        <f t="shared" si="20"/>
        <v>0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2595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6" t="s">
        <v>314</v>
      </c>
      <c r="B75" s="177" t="s">
        <v>221</v>
      </c>
      <c r="C75" s="191" t="s">
        <v>222</v>
      </c>
      <c r="D75" s="178"/>
      <c r="E75" s="179"/>
      <c r="F75" s="180"/>
      <c r="G75" s="180">
        <f>SUMIF(AG76:AG95,"&lt;&gt;NOR",G76:G95)</f>
        <v>0</v>
      </c>
      <c r="H75" s="180"/>
      <c r="I75" s="180">
        <f>SUM(I76:I95)</f>
        <v>0</v>
      </c>
      <c r="J75" s="180"/>
      <c r="K75" s="180">
        <f>SUM(K76:K95)</f>
        <v>0</v>
      </c>
      <c r="L75" s="180"/>
      <c r="M75" s="180">
        <f>SUM(M76:M95)</f>
        <v>0</v>
      </c>
      <c r="N75" s="179"/>
      <c r="O75" s="179">
        <f>SUM(O76:O95)</f>
        <v>0</v>
      </c>
      <c r="P75" s="179"/>
      <c r="Q75" s="179">
        <f>SUM(Q76:Q95)</f>
        <v>0</v>
      </c>
      <c r="R75" s="180"/>
      <c r="S75" s="180"/>
      <c r="T75" s="181"/>
      <c r="U75" s="175"/>
      <c r="V75" s="175">
        <f>SUM(V76:V95)</f>
        <v>0</v>
      </c>
      <c r="W75" s="175"/>
      <c r="X75" s="175"/>
      <c r="Y75" s="175"/>
      <c r="AG75" t="s">
        <v>315</v>
      </c>
    </row>
    <row r="76" spans="1:60" outlineLevel="1" x14ac:dyDescent="0.2">
      <c r="A76" s="202">
        <v>55</v>
      </c>
      <c r="B76" s="203" t="s">
        <v>2710</v>
      </c>
      <c r="C76" s="209" t="s">
        <v>2711</v>
      </c>
      <c r="D76" s="204" t="s">
        <v>708</v>
      </c>
      <c r="E76" s="205">
        <v>30</v>
      </c>
      <c r="F76" s="206"/>
      <c r="G76" s="207">
        <f t="shared" ref="G76:G95" si="21">ROUND(E76*F76,2)</f>
        <v>0</v>
      </c>
      <c r="H76" s="206"/>
      <c r="I76" s="207">
        <f t="shared" ref="I76:I95" si="22">ROUND(E76*H76,2)</f>
        <v>0</v>
      </c>
      <c r="J76" s="206"/>
      <c r="K76" s="207">
        <f t="shared" ref="K76:K95" si="23">ROUND(E76*J76,2)</f>
        <v>0</v>
      </c>
      <c r="L76" s="207">
        <v>21</v>
      </c>
      <c r="M76" s="207">
        <f t="shared" ref="M76:M95" si="24">G76*(1+L76/100)</f>
        <v>0</v>
      </c>
      <c r="N76" s="205">
        <v>0</v>
      </c>
      <c r="O76" s="205">
        <f t="shared" ref="O76:O95" si="25">ROUND(E76*N76,2)</f>
        <v>0</v>
      </c>
      <c r="P76" s="205">
        <v>0</v>
      </c>
      <c r="Q76" s="205">
        <f t="shared" ref="Q76:Q95" si="26">ROUND(E76*P76,2)</f>
        <v>0</v>
      </c>
      <c r="R76" s="207"/>
      <c r="S76" s="207" t="s">
        <v>403</v>
      </c>
      <c r="T76" s="208" t="s">
        <v>404</v>
      </c>
      <c r="U76" s="162">
        <v>0</v>
      </c>
      <c r="V76" s="162">
        <f t="shared" ref="V76:V95" si="27">ROUND(E76*U76,2)</f>
        <v>0</v>
      </c>
      <c r="W76" s="162"/>
      <c r="X76" s="162" t="s">
        <v>321</v>
      </c>
      <c r="Y76" s="162" t="s">
        <v>322</v>
      </c>
      <c r="Z76" s="151"/>
      <c r="AA76" s="151"/>
      <c r="AB76" s="151"/>
      <c r="AC76" s="151"/>
      <c r="AD76" s="151"/>
      <c r="AE76" s="151"/>
      <c r="AF76" s="151"/>
      <c r="AG76" s="151" t="s">
        <v>2595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2">
        <v>56</v>
      </c>
      <c r="B77" s="203" t="s">
        <v>2712</v>
      </c>
      <c r="C77" s="209" t="s">
        <v>2713</v>
      </c>
      <c r="D77" s="204" t="s">
        <v>708</v>
      </c>
      <c r="E77" s="205">
        <v>360</v>
      </c>
      <c r="F77" s="206"/>
      <c r="G77" s="207">
        <f t="shared" si="21"/>
        <v>0</v>
      </c>
      <c r="H77" s="206"/>
      <c r="I77" s="207">
        <f t="shared" si="22"/>
        <v>0</v>
      </c>
      <c r="J77" s="206"/>
      <c r="K77" s="207">
        <f t="shared" si="23"/>
        <v>0</v>
      </c>
      <c r="L77" s="207">
        <v>21</v>
      </c>
      <c r="M77" s="207">
        <f t="shared" si="24"/>
        <v>0</v>
      </c>
      <c r="N77" s="205">
        <v>0</v>
      </c>
      <c r="O77" s="205">
        <f t="shared" si="25"/>
        <v>0</v>
      </c>
      <c r="P77" s="205">
        <v>0</v>
      </c>
      <c r="Q77" s="205">
        <f t="shared" si="26"/>
        <v>0</v>
      </c>
      <c r="R77" s="207"/>
      <c r="S77" s="207" t="s">
        <v>403</v>
      </c>
      <c r="T77" s="208" t="s">
        <v>404</v>
      </c>
      <c r="U77" s="162">
        <v>0</v>
      </c>
      <c r="V77" s="162">
        <f t="shared" si="27"/>
        <v>0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2595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2">
        <v>57</v>
      </c>
      <c r="B78" s="203" t="s">
        <v>2714</v>
      </c>
      <c r="C78" s="209" t="s">
        <v>2715</v>
      </c>
      <c r="D78" s="204" t="s">
        <v>708</v>
      </c>
      <c r="E78" s="205">
        <v>450</v>
      </c>
      <c r="F78" s="206"/>
      <c r="G78" s="207">
        <f t="shared" si="21"/>
        <v>0</v>
      </c>
      <c r="H78" s="206"/>
      <c r="I78" s="207">
        <f t="shared" si="22"/>
        <v>0</v>
      </c>
      <c r="J78" s="206"/>
      <c r="K78" s="207">
        <f t="shared" si="23"/>
        <v>0</v>
      </c>
      <c r="L78" s="207">
        <v>21</v>
      </c>
      <c r="M78" s="207">
        <f t="shared" si="24"/>
        <v>0</v>
      </c>
      <c r="N78" s="205">
        <v>0</v>
      </c>
      <c r="O78" s="205">
        <f t="shared" si="25"/>
        <v>0</v>
      </c>
      <c r="P78" s="205">
        <v>0</v>
      </c>
      <c r="Q78" s="205">
        <f t="shared" si="26"/>
        <v>0</v>
      </c>
      <c r="R78" s="207"/>
      <c r="S78" s="207" t="s">
        <v>403</v>
      </c>
      <c r="T78" s="208" t="s">
        <v>404</v>
      </c>
      <c r="U78" s="162">
        <v>0</v>
      </c>
      <c r="V78" s="162">
        <f t="shared" si="27"/>
        <v>0</v>
      </c>
      <c r="W78" s="162"/>
      <c r="X78" s="162" t="s">
        <v>321</v>
      </c>
      <c r="Y78" s="162" t="s">
        <v>322</v>
      </c>
      <c r="Z78" s="151"/>
      <c r="AA78" s="151"/>
      <c r="AB78" s="151"/>
      <c r="AC78" s="151"/>
      <c r="AD78" s="151"/>
      <c r="AE78" s="151"/>
      <c r="AF78" s="151"/>
      <c r="AG78" s="151" t="s">
        <v>2595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2">
        <v>58</v>
      </c>
      <c r="B79" s="203" t="s">
        <v>2716</v>
      </c>
      <c r="C79" s="209" t="s">
        <v>2717</v>
      </c>
      <c r="D79" s="204" t="s">
        <v>2594</v>
      </c>
      <c r="E79" s="205">
        <v>16</v>
      </c>
      <c r="F79" s="206"/>
      <c r="G79" s="207">
        <f t="shared" si="21"/>
        <v>0</v>
      </c>
      <c r="H79" s="206"/>
      <c r="I79" s="207">
        <f t="shared" si="22"/>
        <v>0</v>
      </c>
      <c r="J79" s="206"/>
      <c r="K79" s="207">
        <f t="shared" si="23"/>
        <v>0</v>
      </c>
      <c r="L79" s="207">
        <v>21</v>
      </c>
      <c r="M79" s="207">
        <f t="shared" si="24"/>
        <v>0</v>
      </c>
      <c r="N79" s="205">
        <v>0</v>
      </c>
      <c r="O79" s="205">
        <f t="shared" si="25"/>
        <v>0</v>
      </c>
      <c r="P79" s="205">
        <v>0</v>
      </c>
      <c r="Q79" s="205">
        <f t="shared" si="26"/>
        <v>0</v>
      </c>
      <c r="R79" s="207"/>
      <c r="S79" s="207" t="s">
        <v>403</v>
      </c>
      <c r="T79" s="208" t="s">
        <v>404</v>
      </c>
      <c r="U79" s="162">
        <v>0</v>
      </c>
      <c r="V79" s="162">
        <f t="shared" si="27"/>
        <v>0</v>
      </c>
      <c r="W79" s="162"/>
      <c r="X79" s="162" t="s">
        <v>321</v>
      </c>
      <c r="Y79" s="162" t="s">
        <v>322</v>
      </c>
      <c r="Z79" s="151"/>
      <c r="AA79" s="151"/>
      <c r="AB79" s="151"/>
      <c r="AC79" s="151"/>
      <c r="AD79" s="151"/>
      <c r="AE79" s="151"/>
      <c r="AF79" s="151"/>
      <c r="AG79" s="151" t="s">
        <v>2595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2">
        <v>59</v>
      </c>
      <c r="B80" s="203" t="s">
        <v>2718</v>
      </c>
      <c r="C80" s="209" t="s">
        <v>2719</v>
      </c>
      <c r="D80" s="204" t="s">
        <v>2594</v>
      </c>
      <c r="E80" s="205">
        <v>28</v>
      </c>
      <c r="F80" s="206"/>
      <c r="G80" s="207">
        <f t="shared" si="21"/>
        <v>0</v>
      </c>
      <c r="H80" s="206"/>
      <c r="I80" s="207">
        <f t="shared" si="22"/>
        <v>0</v>
      </c>
      <c r="J80" s="206"/>
      <c r="K80" s="207">
        <f t="shared" si="23"/>
        <v>0</v>
      </c>
      <c r="L80" s="207">
        <v>21</v>
      </c>
      <c r="M80" s="207">
        <f t="shared" si="24"/>
        <v>0</v>
      </c>
      <c r="N80" s="205">
        <v>0</v>
      </c>
      <c r="O80" s="205">
        <f t="shared" si="25"/>
        <v>0</v>
      </c>
      <c r="P80" s="205">
        <v>0</v>
      </c>
      <c r="Q80" s="205">
        <f t="shared" si="26"/>
        <v>0</v>
      </c>
      <c r="R80" s="207"/>
      <c r="S80" s="207" t="s">
        <v>403</v>
      </c>
      <c r="T80" s="208" t="s">
        <v>404</v>
      </c>
      <c r="U80" s="162">
        <v>0</v>
      </c>
      <c r="V80" s="162">
        <f t="shared" si="27"/>
        <v>0</v>
      </c>
      <c r="W80" s="162"/>
      <c r="X80" s="162" t="s">
        <v>321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2595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2">
        <v>60</v>
      </c>
      <c r="B81" s="203" t="s">
        <v>2720</v>
      </c>
      <c r="C81" s="209" t="s">
        <v>2721</v>
      </c>
      <c r="D81" s="204" t="s">
        <v>2594</v>
      </c>
      <c r="E81" s="205">
        <v>15</v>
      </c>
      <c r="F81" s="206"/>
      <c r="G81" s="207">
        <f t="shared" si="21"/>
        <v>0</v>
      </c>
      <c r="H81" s="206"/>
      <c r="I81" s="207">
        <f t="shared" si="22"/>
        <v>0</v>
      </c>
      <c r="J81" s="206"/>
      <c r="K81" s="207">
        <f t="shared" si="23"/>
        <v>0</v>
      </c>
      <c r="L81" s="207">
        <v>21</v>
      </c>
      <c r="M81" s="207">
        <f t="shared" si="24"/>
        <v>0</v>
      </c>
      <c r="N81" s="205">
        <v>0</v>
      </c>
      <c r="O81" s="205">
        <f t="shared" si="25"/>
        <v>0</v>
      </c>
      <c r="P81" s="205">
        <v>0</v>
      </c>
      <c r="Q81" s="205">
        <f t="shared" si="26"/>
        <v>0</v>
      </c>
      <c r="R81" s="207"/>
      <c r="S81" s="207" t="s">
        <v>403</v>
      </c>
      <c r="T81" s="208" t="s">
        <v>404</v>
      </c>
      <c r="U81" s="162">
        <v>0</v>
      </c>
      <c r="V81" s="162">
        <f t="shared" si="27"/>
        <v>0</v>
      </c>
      <c r="W81" s="162"/>
      <c r="X81" s="162" t="s">
        <v>321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2595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2">
        <v>61</v>
      </c>
      <c r="B82" s="203" t="s">
        <v>2722</v>
      </c>
      <c r="C82" s="209" t="s">
        <v>2723</v>
      </c>
      <c r="D82" s="204" t="s">
        <v>2594</v>
      </c>
      <c r="E82" s="205">
        <v>36</v>
      </c>
      <c r="F82" s="206"/>
      <c r="G82" s="207">
        <f t="shared" si="21"/>
        <v>0</v>
      </c>
      <c r="H82" s="206"/>
      <c r="I82" s="207">
        <f t="shared" si="22"/>
        <v>0</v>
      </c>
      <c r="J82" s="206"/>
      <c r="K82" s="207">
        <f t="shared" si="23"/>
        <v>0</v>
      </c>
      <c r="L82" s="207">
        <v>21</v>
      </c>
      <c r="M82" s="207">
        <f t="shared" si="24"/>
        <v>0</v>
      </c>
      <c r="N82" s="205">
        <v>0</v>
      </c>
      <c r="O82" s="205">
        <f t="shared" si="25"/>
        <v>0</v>
      </c>
      <c r="P82" s="205">
        <v>0</v>
      </c>
      <c r="Q82" s="205">
        <f t="shared" si="26"/>
        <v>0</v>
      </c>
      <c r="R82" s="207"/>
      <c r="S82" s="207" t="s">
        <v>403</v>
      </c>
      <c r="T82" s="208" t="s">
        <v>404</v>
      </c>
      <c r="U82" s="162">
        <v>0</v>
      </c>
      <c r="V82" s="162">
        <f t="shared" si="27"/>
        <v>0</v>
      </c>
      <c r="W82" s="162"/>
      <c r="X82" s="162" t="s">
        <v>321</v>
      </c>
      <c r="Y82" s="162" t="s">
        <v>322</v>
      </c>
      <c r="Z82" s="151"/>
      <c r="AA82" s="151"/>
      <c r="AB82" s="151"/>
      <c r="AC82" s="151"/>
      <c r="AD82" s="151"/>
      <c r="AE82" s="151"/>
      <c r="AF82" s="151"/>
      <c r="AG82" s="151" t="s">
        <v>2595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2">
        <v>62</v>
      </c>
      <c r="B83" s="203" t="s">
        <v>2724</v>
      </c>
      <c r="C83" s="209" t="s">
        <v>2725</v>
      </c>
      <c r="D83" s="204" t="s">
        <v>2594</v>
      </c>
      <c r="E83" s="205">
        <v>52</v>
      </c>
      <c r="F83" s="206"/>
      <c r="G83" s="207">
        <f t="shared" si="21"/>
        <v>0</v>
      </c>
      <c r="H83" s="206"/>
      <c r="I83" s="207">
        <f t="shared" si="22"/>
        <v>0</v>
      </c>
      <c r="J83" s="206"/>
      <c r="K83" s="207">
        <f t="shared" si="23"/>
        <v>0</v>
      </c>
      <c r="L83" s="207">
        <v>21</v>
      </c>
      <c r="M83" s="207">
        <f t="shared" si="24"/>
        <v>0</v>
      </c>
      <c r="N83" s="205">
        <v>0</v>
      </c>
      <c r="O83" s="205">
        <f t="shared" si="25"/>
        <v>0</v>
      </c>
      <c r="P83" s="205">
        <v>0</v>
      </c>
      <c r="Q83" s="205">
        <f t="shared" si="26"/>
        <v>0</v>
      </c>
      <c r="R83" s="207"/>
      <c r="S83" s="207" t="s">
        <v>403</v>
      </c>
      <c r="T83" s="208" t="s">
        <v>404</v>
      </c>
      <c r="U83" s="162">
        <v>0</v>
      </c>
      <c r="V83" s="162">
        <f t="shared" si="27"/>
        <v>0</v>
      </c>
      <c r="W83" s="162"/>
      <c r="X83" s="162" t="s">
        <v>321</v>
      </c>
      <c r="Y83" s="162" t="s">
        <v>322</v>
      </c>
      <c r="Z83" s="151"/>
      <c r="AA83" s="151"/>
      <c r="AB83" s="151"/>
      <c r="AC83" s="151"/>
      <c r="AD83" s="151"/>
      <c r="AE83" s="151"/>
      <c r="AF83" s="151"/>
      <c r="AG83" s="151" t="s">
        <v>2595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2">
        <v>63</v>
      </c>
      <c r="B84" s="203" t="s">
        <v>2726</v>
      </c>
      <c r="C84" s="209" t="s">
        <v>2727</v>
      </c>
      <c r="D84" s="204" t="s">
        <v>2594</v>
      </c>
      <c r="E84" s="205">
        <v>640</v>
      </c>
      <c r="F84" s="206"/>
      <c r="G84" s="207">
        <f t="shared" si="21"/>
        <v>0</v>
      </c>
      <c r="H84" s="206"/>
      <c r="I84" s="207">
        <f t="shared" si="22"/>
        <v>0</v>
      </c>
      <c r="J84" s="206"/>
      <c r="K84" s="207">
        <f t="shared" si="23"/>
        <v>0</v>
      </c>
      <c r="L84" s="207">
        <v>21</v>
      </c>
      <c r="M84" s="207">
        <f t="shared" si="24"/>
        <v>0</v>
      </c>
      <c r="N84" s="205">
        <v>0</v>
      </c>
      <c r="O84" s="205">
        <f t="shared" si="25"/>
        <v>0</v>
      </c>
      <c r="P84" s="205">
        <v>0</v>
      </c>
      <c r="Q84" s="205">
        <f t="shared" si="26"/>
        <v>0</v>
      </c>
      <c r="R84" s="207"/>
      <c r="S84" s="207" t="s">
        <v>403</v>
      </c>
      <c r="T84" s="208" t="s">
        <v>404</v>
      </c>
      <c r="U84" s="162">
        <v>0</v>
      </c>
      <c r="V84" s="162">
        <f t="shared" si="27"/>
        <v>0</v>
      </c>
      <c r="W84" s="162"/>
      <c r="X84" s="162" t="s">
        <v>321</v>
      </c>
      <c r="Y84" s="162" t="s">
        <v>322</v>
      </c>
      <c r="Z84" s="151"/>
      <c r="AA84" s="151"/>
      <c r="AB84" s="151"/>
      <c r="AC84" s="151"/>
      <c r="AD84" s="151"/>
      <c r="AE84" s="151"/>
      <c r="AF84" s="151"/>
      <c r="AG84" s="151" t="s">
        <v>2595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2">
        <v>64</v>
      </c>
      <c r="B85" s="203" t="s">
        <v>2728</v>
      </c>
      <c r="C85" s="209" t="s">
        <v>2729</v>
      </c>
      <c r="D85" s="204" t="s">
        <v>2594</v>
      </c>
      <c r="E85" s="205">
        <v>4</v>
      </c>
      <c r="F85" s="206"/>
      <c r="G85" s="207">
        <f t="shared" si="21"/>
        <v>0</v>
      </c>
      <c r="H85" s="206"/>
      <c r="I85" s="207">
        <f t="shared" si="22"/>
        <v>0</v>
      </c>
      <c r="J85" s="206"/>
      <c r="K85" s="207">
        <f t="shared" si="23"/>
        <v>0</v>
      </c>
      <c r="L85" s="207">
        <v>21</v>
      </c>
      <c r="M85" s="207">
        <f t="shared" si="24"/>
        <v>0</v>
      </c>
      <c r="N85" s="205">
        <v>0</v>
      </c>
      <c r="O85" s="205">
        <f t="shared" si="25"/>
        <v>0</v>
      </c>
      <c r="P85" s="205">
        <v>0</v>
      </c>
      <c r="Q85" s="205">
        <f t="shared" si="26"/>
        <v>0</v>
      </c>
      <c r="R85" s="207"/>
      <c r="S85" s="207" t="s">
        <v>403</v>
      </c>
      <c r="T85" s="208" t="s">
        <v>404</v>
      </c>
      <c r="U85" s="162">
        <v>0</v>
      </c>
      <c r="V85" s="162">
        <f t="shared" si="27"/>
        <v>0</v>
      </c>
      <c r="W85" s="162"/>
      <c r="X85" s="162" t="s">
        <v>321</v>
      </c>
      <c r="Y85" s="162" t="s">
        <v>322</v>
      </c>
      <c r="Z85" s="151"/>
      <c r="AA85" s="151"/>
      <c r="AB85" s="151"/>
      <c r="AC85" s="151"/>
      <c r="AD85" s="151"/>
      <c r="AE85" s="151"/>
      <c r="AF85" s="151"/>
      <c r="AG85" s="151" t="s">
        <v>2595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2">
        <v>65</v>
      </c>
      <c r="B86" s="203" t="s">
        <v>2730</v>
      </c>
      <c r="C86" s="209" t="s">
        <v>2731</v>
      </c>
      <c r="D86" s="204" t="s">
        <v>2594</v>
      </c>
      <c r="E86" s="205">
        <v>160</v>
      </c>
      <c r="F86" s="206"/>
      <c r="G86" s="207">
        <f t="shared" si="21"/>
        <v>0</v>
      </c>
      <c r="H86" s="206"/>
      <c r="I86" s="207">
        <f t="shared" si="22"/>
        <v>0</v>
      </c>
      <c r="J86" s="206"/>
      <c r="K86" s="207">
        <f t="shared" si="23"/>
        <v>0</v>
      </c>
      <c r="L86" s="207">
        <v>21</v>
      </c>
      <c r="M86" s="207">
        <f t="shared" si="24"/>
        <v>0</v>
      </c>
      <c r="N86" s="205">
        <v>0</v>
      </c>
      <c r="O86" s="205">
        <f t="shared" si="25"/>
        <v>0</v>
      </c>
      <c r="P86" s="205">
        <v>0</v>
      </c>
      <c r="Q86" s="205">
        <f t="shared" si="26"/>
        <v>0</v>
      </c>
      <c r="R86" s="207"/>
      <c r="S86" s="207" t="s">
        <v>403</v>
      </c>
      <c r="T86" s="208" t="s">
        <v>404</v>
      </c>
      <c r="U86" s="162">
        <v>0</v>
      </c>
      <c r="V86" s="162">
        <f t="shared" si="27"/>
        <v>0</v>
      </c>
      <c r="W86" s="162"/>
      <c r="X86" s="162" t="s">
        <v>321</v>
      </c>
      <c r="Y86" s="162" t="s">
        <v>322</v>
      </c>
      <c r="Z86" s="151"/>
      <c r="AA86" s="151"/>
      <c r="AB86" s="151"/>
      <c r="AC86" s="151"/>
      <c r="AD86" s="151"/>
      <c r="AE86" s="151"/>
      <c r="AF86" s="151"/>
      <c r="AG86" s="151" t="s">
        <v>2595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2">
        <v>66</v>
      </c>
      <c r="B87" s="203" t="s">
        <v>2732</v>
      </c>
      <c r="C87" s="209" t="s">
        <v>2733</v>
      </c>
      <c r="D87" s="204" t="s">
        <v>2594</v>
      </c>
      <c r="E87" s="205">
        <v>21</v>
      </c>
      <c r="F87" s="206"/>
      <c r="G87" s="207">
        <f t="shared" si="21"/>
        <v>0</v>
      </c>
      <c r="H87" s="206"/>
      <c r="I87" s="207">
        <f t="shared" si="22"/>
        <v>0</v>
      </c>
      <c r="J87" s="206"/>
      <c r="K87" s="207">
        <f t="shared" si="23"/>
        <v>0</v>
      </c>
      <c r="L87" s="207">
        <v>21</v>
      </c>
      <c r="M87" s="207">
        <f t="shared" si="24"/>
        <v>0</v>
      </c>
      <c r="N87" s="205">
        <v>0</v>
      </c>
      <c r="O87" s="205">
        <f t="shared" si="25"/>
        <v>0</v>
      </c>
      <c r="P87" s="205">
        <v>0</v>
      </c>
      <c r="Q87" s="205">
        <f t="shared" si="26"/>
        <v>0</v>
      </c>
      <c r="R87" s="207"/>
      <c r="S87" s="207" t="s">
        <v>403</v>
      </c>
      <c r="T87" s="208" t="s">
        <v>404</v>
      </c>
      <c r="U87" s="162">
        <v>0</v>
      </c>
      <c r="V87" s="162">
        <f t="shared" si="27"/>
        <v>0</v>
      </c>
      <c r="W87" s="162"/>
      <c r="X87" s="162" t="s">
        <v>321</v>
      </c>
      <c r="Y87" s="162" t="s">
        <v>322</v>
      </c>
      <c r="Z87" s="151"/>
      <c r="AA87" s="151"/>
      <c r="AB87" s="151"/>
      <c r="AC87" s="151"/>
      <c r="AD87" s="151"/>
      <c r="AE87" s="151"/>
      <c r="AF87" s="151"/>
      <c r="AG87" s="151" t="s">
        <v>2595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2">
        <v>67</v>
      </c>
      <c r="B88" s="203" t="s">
        <v>2734</v>
      </c>
      <c r="C88" s="209" t="s">
        <v>2735</v>
      </c>
      <c r="D88" s="204" t="s">
        <v>2594</v>
      </c>
      <c r="E88" s="205">
        <v>21</v>
      </c>
      <c r="F88" s="206"/>
      <c r="G88" s="207">
        <f t="shared" si="21"/>
        <v>0</v>
      </c>
      <c r="H88" s="206"/>
      <c r="I88" s="207">
        <f t="shared" si="22"/>
        <v>0</v>
      </c>
      <c r="J88" s="206"/>
      <c r="K88" s="207">
        <f t="shared" si="23"/>
        <v>0</v>
      </c>
      <c r="L88" s="207">
        <v>21</v>
      </c>
      <c r="M88" s="207">
        <f t="shared" si="24"/>
        <v>0</v>
      </c>
      <c r="N88" s="205">
        <v>0</v>
      </c>
      <c r="O88" s="205">
        <f t="shared" si="25"/>
        <v>0</v>
      </c>
      <c r="P88" s="205">
        <v>0</v>
      </c>
      <c r="Q88" s="205">
        <f t="shared" si="26"/>
        <v>0</v>
      </c>
      <c r="R88" s="207"/>
      <c r="S88" s="207" t="s">
        <v>403</v>
      </c>
      <c r="T88" s="208" t="s">
        <v>404</v>
      </c>
      <c r="U88" s="162">
        <v>0</v>
      </c>
      <c r="V88" s="162">
        <f t="shared" si="27"/>
        <v>0</v>
      </c>
      <c r="W88" s="162"/>
      <c r="X88" s="162" t="s">
        <v>321</v>
      </c>
      <c r="Y88" s="162" t="s">
        <v>322</v>
      </c>
      <c r="Z88" s="151"/>
      <c r="AA88" s="151"/>
      <c r="AB88" s="151"/>
      <c r="AC88" s="151"/>
      <c r="AD88" s="151"/>
      <c r="AE88" s="151"/>
      <c r="AF88" s="151"/>
      <c r="AG88" s="151" t="s">
        <v>2595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2">
        <v>68</v>
      </c>
      <c r="B89" s="203" t="s">
        <v>2736</v>
      </c>
      <c r="C89" s="209" t="s">
        <v>2737</v>
      </c>
      <c r="D89" s="204" t="s">
        <v>2594</v>
      </c>
      <c r="E89" s="205">
        <v>2</v>
      </c>
      <c r="F89" s="206"/>
      <c r="G89" s="207">
        <f t="shared" si="21"/>
        <v>0</v>
      </c>
      <c r="H89" s="206"/>
      <c r="I89" s="207">
        <f t="shared" si="22"/>
        <v>0</v>
      </c>
      <c r="J89" s="206"/>
      <c r="K89" s="207">
        <f t="shared" si="23"/>
        <v>0</v>
      </c>
      <c r="L89" s="207">
        <v>21</v>
      </c>
      <c r="M89" s="207">
        <f t="shared" si="24"/>
        <v>0</v>
      </c>
      <c r="N89" s="205">
        <v>0</v>
      </c>
      <c r="O89" s="205">
        <f t="shared" si="25"/>
        <v>0</v>
      </c>
      <c r="P89" s="205">
        <v>0</v>
      </c>
      <c r="Q89" s="205">
        <f t="shared" si="26"/>
        <v>0</v>
      </c>
      <c r="R89" s="207"/>
      <c r="S89" s="207" t="s">
        <v>403</v>
      </c>
      <c r="T89" s="208" t="s">
        <v>404</v>
      </c>
      <c r="U89" s="162">
        <v>0</v>
      </c>
      <c r="V89" s="162">
        <f t="shared" si="27"/>
        <v>0</v>
      </c>
      <c r="W89" s="162"/>
      <c r="X89" s="162" t="s">
        <v>321</v>
      </c>
      <c r="Y89" s="162" t="s">
        <v>322</v>
      </c>
      <c r="Z89" s="151"/>
      <c r="AA89" s="151"/>
      <c r="AB89" s="151"/>
      <c r="AC89" s="151"/>
      <c r="AD89" s="151"/>
      <c r="AE89" s="151"/>
      <c r="AF89" s="151"/>
      <c r="AG89" s="151" t="s">
        <v>2595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2">
        <v>69</v>
      </c>
      <c r="B90" s="203" t="s">
        <v>2738</v>
      </c>
      <c r="C90" s="209" t="s">
        <v>2739</v>
      </c>
      <c r="D90" s="204" t="s">
        <v>2594</v>
      </c>
      <c r="E90" s="205">
        <v>4</v>
      </c>
      <c r="F90" s="206"/>
      <c r="G90" s="207">
        <f t="shared" si="21"/>
        <v>0</v>
      </c>
      <c r="H90" s="206"/>
      <c r="I90" s="207">
        <f t="shared" si="22"/>
        <v>0</v>
      </c>
      <c r="J90" s="206"/>
      <c r="K90" s="207">
        <f t="shared" si="23"/>
        <v>0</v>
      </c>
      <c r="L90" s="207">
        <v>21</v>
      </c>
      <c r="M90" s="207">
        <f t="shared" si="24"/>
        <v>0</v>
      </c>
      <c r="N90" s="205">
        <v>0</v>
      </c>
      <c r="O90" s="205">
        <f t="shared" si="25"/>
        <v>0</v>
      </c>
      <c r="P90" s="205">
        <v>0</v>
      </c>
      <c r="Q90" s="205">
        <f t="shared" si="26"/>
        <v>0</v>
      </c>
      <c r="R90" s="207"/>
      <c r="S90" s="207" t="s">
        <v>403</v>
      </c>
      <c r="T90" s="208" t="s">
        <v>404</v>
      </c>
      <c r="U90" s="162">
        <v>0</v>
      </c>
      <c r="V90" s="162">
        <f t="shared" si="27"/>
        <v>0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2595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2">
        <v>70</v>
      </c>
      <c r="B91" s="203" t="s">
        <v>2740</v>
      </c>
      <c r="C91" s="209" t="s">
        <v>2741</v>
      </c>
      <c r="D91" s="204" t="s">
        <v>2594</v>
      </c>
      <c r="E91" s="205">
        <v>1</v>
      </c>
      <c r="F91" s="206"/>
      <c r="G91" s="207">
        <f t="shared" si="21"/>
        <v>0</v>
      </c>
      <c r="H91" s="206"/>
      <c r="I91" s="207">
        <f t="shared" si="22"/>
        <v>0</v>
      </c>
      <c r="J91" s="206"/>
      <c r="K91" s="207">
        <f t="shared" si="23"/>
        <v>0</v>
      </c>
      <c r="L91" s="207">
        <v>21</v>
      </c>
      <c r="M91" s="207">
        <f t="shared" si="24"/>
        <v>0</v>
      </c>
      <c r="N91" s="205">
        <v>0</v>
      </c>
      <c r="O91" s="205">
        <f t="shared" si="25"/>
        <v>0</v>
      </c>
      <c r="P91" s="205">
        <v>0</v>
      </c>
      <c r="Q91" s="205">
        <f t="shared" si="26"/>
        <v>0</v>
      </c>
      <c r="R91" s="207"/>
      <c r="S91" s="207" t="s">
        <v>403</v>
      </c>
      <c r="T91" s="208" t="s">
        <v>404</v>
      </c>
      <c r="U91" s="162">
        <v>0</v>
      </c>
      <c r="V91" s="162">
        <f t="shared" si="27"/>
        <v>0</v>
      </c>
      <c r="W91" s="162"/>
      <c r="X91" s="162" t="s">
        <v>321</v>
      </c>
      <c r="Y91" s="162" t="s">
        <v>322</v>
      </c>
      <c r="Z91" s="151"/>
      <c r="AA91" s="151"/>
      <c r="AB91" s="151"/>
      <c r="AC91" s="151"/>
      <c r="AD91" s="151"/>
      <c r="AE91" s="151"/>
      <c r="AF91" s="151"/>
      <c r="AG91" s="151" t="s">
        <v>2595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2">
        <v>71</v>
      </c>
      <c r="B92" s="203" t="s">
        <v>2742</v>
      </c>
      <c r="C92" s="209" t="s">
        <v>2743</v>
      </c>
      <c r="D92" s="204" t="s">
        <v>2594</v>
      </c>
      <c r="E92" s="205">
        <v>3</v>
      </c>
      <c r="F92" s="206"/>
      <c r="G92" s="207">
        <f t="shared" si="21"/>
        <v>0</v>
      </c>
      <c r="H92" s="206"/>
      <c r="I92" s="207">
        <f t="shared" si="22"/>
        <v>0</v>
      </c>
      <c r="J92" s="206"/>
      <c r="K92" s="207">
        <f t="shared" si="23"/>
        <v>0</v>
      </c>
      <c r="L92" s="207">
        <v>21</v>
      </c>
      <c r="M92" s="207">
        <f t="shared" si="24"/>
        <v>0</v>
      </c>
      <c r="N92" s="205">
        <v>0</v>
      </c>
      <c r="O92" s="205">
        <f t="shared" si="25"/>
        <v>0</v>
      </c>
      <c r="P92" s="205">
        <v>0</v>
      </c>
      <c r="Q92" s="205">
        <f t="shared" si="26"/>
        <v>0</v>
      </c>
      <c r="R92" s="207"/>
      <c r="S92" s="207" t="s">
        <v>403</v>
      </c>
      <c r="T92" s="208" t="s">
        <v>404</v>
      </c>
      <c r="U92" s="162">
        <v>0</v>
      </c>
      <c r="V92" s="162">
        <f t="shared" si="27"/>
        <v>0</v>
      </c>
      <c r="W92" s="162"/>
      <c r="X92" s="162" t="s">
        <v>321</v>
      </c>
      <c r="Y92" s="162" t="s">
        <v>322</v>
      </c>
      <c r="Z92" s="151"/>
      <c r="AA92" s="151"/>
      <c r="AB92" s="151"/>
      <c r="AC92" s="151"/>
      <c r="AD92" s="151"/>
      <c r="AE92" s="151"/>
      <c r="AF92" s="151"/>
      <c r="AG92" s="151" t="s">
        <v>2595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2">
        <v>72</v>
      </c>
      <c r="B93" s="203" t="s">
        <v>2744</v>
      </c>
      <c r="C93" s="209" t="s">
        <v>2745</v>
      </c>
      <c r="D93" s="204" t="s">
        <v>2594</v>
      </c>
      <c r="E93" s="205">
        <v>32</v>
      </c>
      <c r="F93" s="206"/>
      <c r="G93" s="207">
        <f t="shared" si="21"/>
        <v>0</v>
      </c>
      <c r="H93" s="206"/>
      <c r="I93" s="207">
        <f t="shared" si="22"/>
        <v>0</v>
      </c>
      <c r="J93" s="206"/>
      <c r="K93" s="207">
        <f t="shared" si="23"/>
        <v>0</v>
      </c>
      <c r="L93" s="207">
        <v>21</v>
      </c>
      <c r="M93" s="207">
        <f t="shared" si="24"/>
        <v>0</v>
      </c>
      <c r="N93" s="205">
        <v>0</v>
      </c>
      <c r="O93" s="205">
        <f t="shared" si="25"/>
        <v>0</v>
      </c>
      <c r="P93" s="205">
        <v>0</v>
      </c>
      <c r="Q93" s="205">
        <f t="shared" si="26"/>
        <v>0</v>
      </c>
      <c r="R93" s="207"/>
      <c r="S93" s="207" t="s">
        <v>403</v>
      </c>
      <c r="T93" s="208" t="s">
        <v>404</v>
      </c>
      <c r="U93" s="162">
        <v>0</v>
      </c>
      <c r="V93" s="162">
        <f t="shared" si="27"/>
        <v>0</v>
      </c>
      <c r="W93" s="162"/>
      <c r="X93" s="162" t="s">
        <v>321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2595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2">
        <v>73</v>
      </c>
      <c r="B94" s="203" t="s">
        <v>2746</v>
      </c>
      <c r="C94" s="209" t="s">
        <v>2747</v>
      </c>
      <c r="D94" s="204" t="s">
        <v>2594</v>
      </c>
      <c r="E94" s="205">
        <v>97</v>
      </c>
      <c r="F94" s="206"/>
      <c r="G94" s="207">
        <f t="shared" si="21"/>
        <v>0</v>
      </c>
      <c r="H94" s="206"/>
      <c r="I94" s="207">
        <f t="shared" si="22"/>
        <v>0</v>
      </c>
      <c r="J94" s="206"/>
      <c r="K94" s="207">
        <f t="shared" si="23"/>
        <v>0</v>
      </c>
      <c r="L94" s="207">
        <v>21</v>
      </c>
      <c r="M94" s="207">
        <f t="shared" si="24"/>
        <v>0</v>
      </c>
      <c r="N94" s="205">
        <v>0</v>
      </c>
      <c r="O94" s="205">
        <f t="shared" si="25"/>
        <v>0</v>
      </c>
      <c r="P94" s="205">
        <v>0</v>
      </c>
      <c r="Q94" s="205">
        <f t="shared" si="26"/>
        <v>0</v>
      </c>
      <c r="R94" s="207"/>
      <c r="S94" s="207" t="s">
        <v>403</v>
      </c>
      <c r="T94" s="208" t="s">
        <v>404</v>
      </c>
      <c r="U94" s="162">
        <v>0</v>
      </c>
      <c r="V94" s="162">
        <f t="shared" si="27"/>
        <v>0</v>
      </c>
      <c r="W94" s="162"/>
      <c r="X94" s="162" t="s">
        <v>321</v>
      </c>
      <c r="Y94" s="162" t="s">
        <v>322</v>
      </c>
      <c r="Z94" s="151"/>
      <c r="AA94" s="151"/>
      <c r="AB94" s="151"/>
      <c r="AC94" s="151"/>
      <c r="AD94" s="151"/>
      <c r="AE94" s="151"/>
      <c r="AF94" s="151"/>
      <c r="AG94" s="151" t="s">
        <v>2595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2">
        <v>74</v>
      </c>
      <c r="B95" s="203" t="s">
        <v>2748</v>
      </c>
      <c r="C95" s="209" t="s">
        <v>2749</v>
      </c>
      <c r="D95" s="204" t="s">
        <v>2594</v>
      </c>
      <c r="E95" s="205">
        <v>4</v>
      </c>
      <c r="F95" s="206"/>
      <c r="G95" s="207">
        <f t="shared" si="21"/>
        <v>0</v>
      </c>
      <c r="H95" s="206"/>
      <c r="I95" s="207">
        <f t="shared" si="22"/>
        <v>0</v>
      </c>
      <c r="J95" s="206"/>
      <c r="K95" s="207">
        <f t="shared" si="23"/>
        <v>0</v>
      </c>
      <c r="L95" s="207">
        <v>21</v>
      </c>
      <c r="M95" s="207">
        <f t="shared" si="24"/>
        <v>0</v>
      </c>
      <c r="N95" s="205">
        <v>0</v>
      </c>
      <c r="O95" s="205">
        <f t="shared" si="25"/>
        <v>0</v>
      </c>
      <c r="P95" s="205">
        <v>0</v>
      </c>
      <c r="Q95" s="205">
        <f t="shared" si="26"/>
        <v>0</v>
      </c>
      <c r="R95" s="207"/>
      <c r="S95" s="207" t="s">
        <v>403</v>
      </c>
      <c r="T95" s="208" t="s">
        <v>404</v>
      </c>
      <c r="U95" s="162">
        <v>0</v>
      </c>
      <c r="V95" s="162">
        <f t="shared" si="27"/>
        <v>0</v>
      </c>
      <c r="W95" s="162"/>
      <c r="X95" s="162" t="s">
        <v>321</v>
      </c>
      <c r="Y95" s="162" t="s">
        <v>322</v>
      </c>
      <c r="Z95" s="151"/>
      <c r="AA95" s="151"/>
      <c r="AB95" s="151"/>
      <c r="AC95" s="151"/>
      <c r="AD95" s="151"/>
      <c r="AE95" s="151"/>
      <c r="AF95" s="151"/>
      <c r="AG95" s="151" t="s">
        <v>2595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6" t="s">
        <v>314</v>
      </c>
      <c r="B96" s="177" t="s">
        <v>223</v>
      </c>
      <c r="C96" s="191" t="s">
        <v>224</v>
      </c>
      <c r="D96" s="178"/>
      <c r="E96" s="179"/>
      <c r="F96" s="180"/>
      <c r="G96" s="180">
        <f>SUMIF(AG97:AG97,"&lt;&gt;NOR",G97:G97)</f>
        <v>0</v>
      </c>
      <c r="H96" s="180"/>
      <c r="I96" s="180">
        <f>SUM(I97:I97)</f>
        <v>0</v>
      </c>
      <c r="J96" s="180"/>
      <c r="K96" s="180">
        <f>SUM(K97:K97)</f>
        <v>0</v>
      </c>
      <c r="L96" s="180"/>
      <c r="M96" s="180">
        <f>SUM(M97:M97)</f>
        <v>0</v>
      </c>
      <c r="N96" s="179"/>
      <c r="O96" s="179">
        <f>SUM(O97:O97)</f>
        <v>0</v>
      </c>
      <c r="P96" s="179"/>
      <c r="Q96" s="179">
        <f>SUM(Q97:Q97)</f>
        <v>0</v>
      </c>
      <c r="R96" s="180"/>
      <c r="S96" s="180"/>
      <c r="T96" s="181"/>
      <c r="U96" s="175"/>
      <c r="V96" s="175">
        <f>SUM(V97:V97)</f>
        <v>0</v>
      </c>
      <c r="W96" s="175"/>
      <c r="X96" s="175"/>
      <c r="Y96" s="175"/>
      <c r="AG96" t="s">
        <v>315</v>
      </c>
    </row>
    <row r="97" spans="1:60" outlineLevel="1" x14ac:dyDescent="0.2">
      <c r="A97" s="202">
        <v>75</v>
      </c>
      <c r="B97" s="203" t="s">
        <v>2750</v>
      </c>
      <c r="C97" s="209" t="s">
        <v>2751</v>
      </c>
      <c r="D97" s="204" t="s">
        <v>333</v>
      </c>
      <c r="E97" s="205">
        <v>2</v>
      </c>
      <c r="F97" s="206"/>
      <c r="G97" s="207">
        <f>ROUND(E97*F97,2)</f>
        <v>0</v>
      </c>
      <c r="H97" s="206"/>
      <c r="I97" s="207">
        <f>ROUND(E97*H97,2)</f>
        <v>0</v>
      </c>
      <c r="J97" s="206"/>
      <c r="K97" s="207">
        <f>ROUND(E97*J97,2)</f>
        <v>0</v>
      </c>
      <c r="L97" s="207">
        <v>21</v>
      </c>
      <c r="M97" s="207">
        <f>G97*(1+L97/100)</f>
        <v>0</v>
      </c>
      <c r="N97" s="205">
        <v>0</v>
      </c>
      <c r="O97" s="205">
        <f>ROUND(E97*N97,2)</f>
        <v>0</v>
      </c>
      <c r="P97" s="205">
        <v>0</v>
      </c>
      <c r="Q97" s="205">
        <f>ROUND(E97*P97,2)</f>
        <v>0</v>
      </c>
      <c r="R97" s="207"/>
      <c r="S97" s="207" t="s">
        <v>403</v>
      </c>
      <c r="T97" s="208" t="s">
        <v>404</v>
      </c>
      <c r="U97" s="162">
        <v>0</v>
      </c>
      <c r="V97" s="162">
        <f>ROUND(E97*U97,2)</f>
        <v>0</v>
      </c>
      <c r="W97" s="162"/>
      <c r="X97" s="162" t="s">
        <v>321</v>
      </c>
      <c r="Y97" s="162" t="s">
        <v>322</v>
      </c>
      <c r="Z97" s="151"/>
      <c r="AA97" s="151"/>
      <c r="AB97" s="151"/>
      <c r="AC97" s="151"/>
      <c r="AD97" s="151"/>
      <c r="AE97" s="151"/>
      <c r="AF97" s="151"/>
      <c r="AG97" s="151" t="s">
        <v>2595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6" t="s">
        <v>314</v>
      </c>
      <c r="B98" s="177" t="s">
        <v>225</v>
      </c>
      <c r="C98" s="191" t="s">
        <v>226</v>
      </c>
      <c r="D98" s="178"/>
      <c r="E98" s="179"/>
      <c r="F98" s="180"/>
      <c r="G98" s="180">
        <f>SUMIF(AG99:AG99,"&lt;&gt;NOR",G99:G99)</f>
        <v>0</v>
      </c>
      <c r="H98" s="180"/>
      <c r="I98" s="180">
        <f>SUM(I99:I99)</f>
        <v>0</v>
      </c>
      <c r="J98" s="180"/>
      <c r="K98" s="180">
        <f>SUM(K99:K99)</f>
        <v>0</v>
      </c>
      <c r="L98" s="180"/>
      <c r="M98" s="180">
        <f>SUM(M99:M99)</f>
        <v>0</v>
      </c>
      <c r="N98" s="179"/>
      <c r="O98" s="179">
        <f>SUM(O99:O99)</f>
        <v>0</v>
      </c>
      <c r="P98" s="179"/>
      <c r="Q98" s="179">
        <f>SUM(Q99:Q99)</f>
        <v>0</v>
      </c>
      <c r="R98" s="180"/>
      <c r="S98" s="180"/>
      <c r="T98" s="181"/>
      <c r="U98" s="175"/>
      <c r="V98" s="175">
        <f>SUM(V99:V99)</f>
        <v>0</v>
      </c>
      <c r="W98" s="175"/>
      <c r="X98" s="175"/>
      <c r="Y98" s="175"/>
      <c r="AG98" t="s">
        <v>315</v>
      </c>
    </row>
    <row r="99" spans="1:60" outlineLevel="1" x14ac:dyDescent="0.2">
      <c r="A99" s="183">
        <v>76</v>
      </c>
      <c r="B99" s="184" t="s">
        <v>2752</v>
      </c>
      <c r="C99" s="192" t="s">
        <v>2753</v>
      </c>
      <c r="D99" s="185" t="s">
        <v>2754</v>
      </c>
      <c r="E99" s="186">
        <v>45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21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403</v>
      </c>
      <c r="T99" s="189" t="s">
        <v>404</v>
      </c>
      <c r="U99" s="162">
        <v>0</v>
      </c>
      <c r="V99" s="162">
        <f>ROUND(E99*U99,2)</f>
        <v>0</v>
      </c>
      <c r="W99" s="162"/>
      <c r="X99" s="162" t="s">
        <v>321</v>
      </c>
      <c r="Y99" s="162" t="s">
        <v>322</v>
      </c>
      <c r="Z99" s="151"/>
      <c r="AA99" s="151"/>
      <c r="AB99" s="151"/>
      <c r="AC99" s="151"/>
      <c r="AD99" s="151"/>
      <c r="AE99" s="151"/>
      <c r="AF99" s="151"/>
      <c r="AG99" s="151" t="s">
        <v>2595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9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15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200"/>
      <c r="D101" s="156"/>
      <c r="E101" s="157"/>
      <c r="F101" s="157"/>
      <c r="G101" s="182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880</v>
      </c>
    </row>
    <row r="102" spans="1:60" x14ac:dyDescent="0.2">
      <c r="C102" s="201"/>
      <c r="D102" s="10"/>
      <c r="AG102" t="s">
        <v>881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t6FrP5IyRZ7VJg14wNUn2a/zGcWZ5Cab2j0WOp8bhovT85owZlOKhXUvfKa8A+lvy1b3N6PjniV8W+FPhZgXQ==" saltValue="D3AXVWFq+aY+O0Jfw71tUA==" spinCount="100000" sheet="1" formatRows="0"/>
  <mergeCells count="13">
    <mergeCell ref="C44:G44"/>
    <mergeCell ref="C14:G14"/>
    <mergeCell ref="C18:G18"/>
    <mergeCell ref="C19:G19"/>
    <mergeCell ref="C20:G20"/>
    <mergeCell ref="C21:G21"/>
    <mergeCell ref="C41:G41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4E2A-0948-4C78-8122-F7607CEE5F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5" t="s">
        <v>65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234</v>
      </c>
      <c r="D8" s="178"/>
      <c r="E8" s="179"/>
      <c r="F8" s="180"/>
      <c r="G8" s="180">
        <f>SUMIF(AG9:AG48,"&lt;&gt;NOR",G9:G48)</f>
        <v>0</v>
      </c>
      <c r="H8" s="180"/>
      <c r="I8" s="180">
        <f>SUM(I9:I48)</f>
        <v>0</v>
      </c>
      <c r="J8" s="180"/>
      <c r="K8" s="180">
        <f>SUM(K9:K48)</f>
        <v>0</v>
      </c>
      <c r="L8" s="180"/>
      <c r="M8" s="180">
        <f>SUM(M9:M48)</f>
        <v>0</v>
      </c>
      <c r="N8" s="179"/>
      <c r="O8" s="179">
        <f>SUM(O9:O48)</f>
        <v>0</v>
      </c>
      <c r="P8" s="179"/>
      <c r="Q8" s="179">
        <f>SUM(Q9:Q48)</f>
        <v>0</v>
      </c>
      <c r="R8" s="180"/>
      <c r="S8" s="180"/>
      <c r="T8" s="181"/>
      <c r="U8" s="175"/>
      <c r="V8" s="175">
        <f>SUM(V9:V48)</f>
        <v>16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2757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3" t="s">
        <v>130</v>
      </c>
      <c r="D11" s="164"/>
      <c r="E11" s="165">
        <v>1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3">
        <v>2</v>
      </c>
      <c r="B12" s="184" t="s">
        <v>2758</v>
      </c>
      <c r="C12" s="192" t="s">
        <v>2759</v>
      </c>
      <c r="D12" s="185" t="s">
        <v>2594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2760</v>
      </c>
      <c r="T12" s="189" t="s">
        <v>404</v>
      </c>
      <c r="U12" s="162">
        <v>0</v>
      </c>
      <c r="V12" s="162">
        <f>ROUND(E12*U12,2)</f>
        <v>0</v>
      </c>
      <c r="W12" s="162"/>
      <c r="X12" s="162" t="s">
        <v>2761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2762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2757</v>
      </c>
      <c r="D13" s="164"/>
      <c r="E13" s="165"/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130</v>
      </c>
      <c r="D14" s="164"/>
      <c r="E14" s="165">
        <v>1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3</v>
      </c>
      <c r="B15" s="184" t="s">
        <v>138</v>
      </c>
      <c r="C15" s="192" t="s">
        <v>2763</v>
      </c>
      <c r="D15" s="185" t="s">
        <v>2594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403</v>
      </c>
      <c r="T15" s="189" t="s">
        <v>404</v>
      </c>
      <c r="U15" s="162">
        <v>0</v>
      </c>
      <c r="V15" s="162">
        <f>ROUND(E15*U15,2)</f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2595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2757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130</v>
      </c>
      <c r="D17" s="164"/>
      <c r="E17" s="165">
        <v>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3">
        <v>4</v>
      </c>
      <c r="B18" s="184" t="s">
        <v>142</v>
      </c>
      <c r="C18" s="192" t="s">
        <v>2764</v>
      </c>
      <c r="D18" s="185" t="s">
        <v>2594</v>
      </c>
      <c r="E18" s="186">
        <v>2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403</v>
      </c>
      <c r="T18" s="189" t="s">
        <v>404</v>
      </c>
      <c r="U18" s="162">
        <v>0</v>
      </c>
      <c r="V18" s="162">
        <f>ROUND(E18*U18,2)</f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2595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80" t="s">
        <v>2765</v>
      </c>
      <c r="D19" s="281"/>
      <c r="E19" s="281"/>
      <c r="F19" s="281"/>
      <c r="G19" s="28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344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2757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49</v>
      </c>
      <c r="D21" s="164"/>
      <c r="E21" s="165">
        <v>2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5</v>
      </c>
      <c r="B22" s="184" t="s">
        <v>146</v>
      </c>
      <c r="C22" s="192" t="s">
        <v>2766</v>
      </c>
      <c r="D22" s="185" t="s">
        <v>2594</v>
      </c>
      <c r="E22" s="186">
        <v>24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2595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2767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2768</v>
      </c>
      <c r="D24" s="164"/>
      <c r="E24" s="165">
        <v>24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3">
        <v>6</v>
      </c>
      <c r="B25" s="184" t="s">
        <v>2769</v>
      </c>
      <c r="C25" s="192" t="s">
        <v>2770</v>
      </c>
      <c r="D25" s="185" t="s">
        <v>2594</v>
      </c>
      <c r="E25" s="186">
        <v>24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403</v>
      </c>
      <c r="T25" s="189" t="s">
        <v>404</v>
      </c>
      <c r="U25" s="162">
        <v>0</v>
      </c>
      <c r="V25" s="162">
        <f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2767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2768</v>
      </c>
      <c r="D27" s="164"/>
      <c r="E27" s="165">
        <v>24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3">
        <v>7</v>
      </c>
      <c r="B28" s="184" t="s">
        <v>2771</v>
      </c>
      <c r="C28" s="192" t="s">
        <v>2772</v>
      </c>
      <c r="D28" s="185" t="s">
        <v>2594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403</v>
      </c>
      <c r="T28" s="189" t="s">
        <v>404</v>
      </c>
      <c r="U28" s="162">
        <v>0</v>
      </c>
      <c r="V28" s="162">
        <f>ROUND(E28*U28,2)</f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2595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2757</v>
      </c>
      <c r="D29" s="164"/>
      <c r="E29" s="165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130</v>
      </c>
      <c r="D30" s="164"/>
      <c r="E30" s="165">
        <v>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8</v>
      </c>
      <c r="B31" s="184" t="s">
        <v>2773</v>
      </c>
      <c r="C31" s="192" t="s">
        <v>2774</v>
      </c>
      <c r="D31" s="185" t="s">
        <v>2594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403</v>
      </c>
      <c r="T31" s="189" t="s">
        <v>404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2757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130</v>
      </c>
      <c r="D33" s="164"/>
      <c r="E33" s="165">
        <v>1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3">
        <v>9</v>
      </c>
      <c r="B34" s="184" t="s">
        <v>2775</v>
      </c>
      <c r="C34" s="192" t="s">
        <v>2776</v>
      </c>
      <c r="D34" s="185" t="s">
        <v>2594</v>
      </c>
      <c r="E34" s="186">
        <v>16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2777</v>
      </c>
      <c r="T34" s="189" t="s">
        <v>404</v>
      </c>
      <c r="U34" s="162">
        <v>1</v>
      </c>
      <c r="V34" s="162">
        <f>ROUND(E34*U34,2)</f>
        <v>16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2595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2778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2779</v>
      </c>
      <c r="D36" s="164"/>
      <c r="E36" s="165">
        <v>16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3">
        <v>10</v>
      </c>
      <c r="B37" s="184" t="s">
        <v>84</v>
      </c>
      <c r="C37" s="192" t="s">
        <v>2780</v>
      </c>
      <c r="D37" s="185" t="s">
        <v>2594</v>
      </c>
      <c r="E37" s="186">
        <v>1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404</v>
      </c>
      <c r="U37" s="162">
        <v>0</v>
      </c>
      <c r="V37" s="162">
        <f>ROUND(E37*U37,2)</f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2595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2757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130</v>
      </c>
      <c r="D39" s="164"/>
      <c r="E39" s="165">
        <v>1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3">
        <v>11</v>
      </c>
      <c r="B40" s="184" t="s">
        <v>2781</v>
      </c>
      <c r="C40" s="192" t="s">
        <v>2782</v>
      </c>
      <c r="D40" s="185" t="s">
        <v>2594</v>
      </c>
      <c r="E40" s="186">
        <v>8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/>
      <c r="S40" s="188" t="s">
        <v>403</v>
      </c>
      <c r="T40" s="189" t="s">
        <v>404</v>
      </c>
      <c r="U40" s="162">
        <v>0</v>
      </c>
      <c r="V40" s="162">
        <f>ROUND(E40*U40,2)</f>
        <v>0</v>
      </c>
      <c r="W40" s="162"/>
      <c r="X40" s="162" t="s">
        <v>367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2783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2773</v>
      </c>
      <c r="D42" s="164"/>
      <c r="E42" s="165">
        <v>8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3">
        <v>12</v>
      </c>
      <c r="B43" s="184" t="s">
        <v>88</v>
      </c>
      <c r="C43" s="192" t="s">
        <v>2784</v>
      </c>
      <c r="D43" s="185" t="s">
        <v>2594</v>
      </c>
      <c r="E43" s="186">
        <v>45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403</v>
      </c>
      <c r="T43" s="189" t="s">
        <v>404</v>
      </c>
      <c r="U43" s="162">
        <v>0</v>
      </c>
      <c r="V43" s="162">
        <f>ROUND(E43*U43,2)</f>
        <v>0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2595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3" t="s">
        <v>2785</v>
      </c>
      <c r="D44" s="164"/>
      <c r="E44" s="165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144</v>
      </c>
      <c r="D45" s="164"/>
      <c r="E45" s="165">
        <v>45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3">
        <v>13</v>
      </c>
      <c r="B46" s="184" t="s">
        <v>90</v>
      </c>
      <c r="C46" s="192" t="s">
        <v>2786</v>
      </c>
      <c r="D46" s="185" t="s">
        <v>2754</v>
      </c>
      <c r="E46" s="186">
        <v>10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403</v>
      </c>
      <c r="T46" s="189" t="s">
        <v>404</v>
      </c>
      <c r="U46" s="162">
        <v>0</v>
      </c>
      <c r="V46" s="162">
        <f>ROUND(E46*U46,2)</f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2595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2787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84</v>
      </c>
      <c r="D48" s="164"/>
      <c r="E48" s="165">
        <v>10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6" t="s">
        <v>314</v>
      </c>
      <c r="B49" s="177" t="s">
        <v>239</v>
      </c>
      <c r="C49" s="191" t="s">
        <v>244</v>
      </c>
      <c r="D49" s="178"/>
      <c r="E49" s="179"/>
      <c r="F49" s="180"/>
      <c r="G49" s="180">
        <f>SUMIF(AG50:AG75,"&lt;&gt;NOR",G50:G75)</f>
        <v>0</v>
      </c>
      <c r="H49" s="180"/>
      <c r="I49" s="180">
        <f>SUM(I50:I75)</f>
        <v>0</v>
      </c>
      <c r="J49" s="180"/>
      <c r="K49" s="180">
        <f>SUM(K50:K75)</f>
        <v>0</v>
      </c>
      <c r="L49" s="180"/>
      <c r="M49" s="180">
        <f>SUM(M50:M75)</f>
        <v>0</v>
      </c>
      <c r="N49" s="179"/>
      <c r="O49" s="179">
        <f>SUM(O50:O75)</f>
        <v>0</v>
      </c>
      <c r="P49" s="179"/>
      <c r="Q49" s="179">
        <f>SUM(Q50:Q75)</f>
        <v>0</v>
      </c>
      <c r="R49" s="180"/>
      <c r="S49" s="180"/>
      <c r="T49" s="181"/>
      <c r="U49" s="175"/>
      <c r="V49" s="175">
        <f>SUM(V50:V75)</f>
        <v>0</v>
      </c>
      <c r="W49" s="175"/>
      <c r="X49" s="175"/>
      <c r="Y49" s="175"/>
      <c r="AG49" t="s">
        <v>315</v>
      </c>
    </row>
    <row r="50" spans="1:60" outlineLevel="1" x14ac:dyDescent="0.2">
      <c r="A50" s="183">
        <v>14</v>
      </c>
      <c r="B50" s="184" t="s">
        <v>92</v>
      </c>
      <c r="C50" s="192" t="s">
        <v>2788</v>
      </c>
      <c r="D50" s="185" t="s">
        <v>708</v>
      </c>
      <c r="E50" s="186">
        <v>960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8"/>
      <c r="S50" s="188" t="s">
        <v>403</v>
      </c>
      <c r="T50" s="189" t="s">
        <v>404</v>
      </c>
      <c r="U50" s="162">
        <v>0</v>
      </c>
      <c r="V50" s="162">
        <f>ROUND(E50*U50,2)</f>
        <v>0</v>
      </c>
      <c r="W50" s="162"/>
      <c r="X50" s="162" t="s">
        <v>321</v>
      </c>
      <c r="Y50" s="162" t="s">
        <v>322</v>
      </c>
      <c r="Z50" s="151"/>
      <c r="AA50" s="151"/>
      <c r="AB50" s="151"/>
      <c r="AC50" s="151"/>
      <c r="AD50" s="151"/>
      <c r="AE50" s="151"/>
      <c r="AF50" s="151"/>
      <c r="AG50" s="151" t="s">
        <v>2595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3" t="s">
        <v>2789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3" t="s">
        <v>2790</v>
      </c>
      <c r="D52" s="164"/>
      <c r="E52" s="165">
        <v>960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3">
        <v>15</v>
      </c>
      <c r="B53" s="184" t="s">
        <v>94</v>
      </c>
      <c r="C53" s="192" t="s">
        <v>2791</v>
      </c>
      <c r="D53" s="185" t="s">
        <v>708</v>
      </c>
      <c r="E53" s="186">
        <v>30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403</v>
      </c>
      <c r="T53" s="189" t="s">
        <v>404</v>
      </c>
      <c r="U53" s="162">
        <v>0</v>
      </c>
      <c r="V53" s="162">
        <f>ROUND(E53*U53,2)</f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2595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3" t="s">
        <v>2792</v>
      </c>
      <c r="D54" s="164"/>
      <c r="E54" s="165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3" t="s">
        <v>140</v>
      </c>
      <c r="D55" s="164"/>
      <c r="E55" s="165">
        <v>30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3">
        <v>16</v>
      </c>
      <c r="B56" s="184" t="s">
        <v>2779</v>
      </c>
      <c r="C56" s="192" t="s">
        <v>2793</v>
      </c>
      <c r="D56" s="185" t="s">
        <v>708</v>
      </c>
      <c r="E56" s="186">
        <v>240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8"/>
      <c r="S56" s="188" t="s">
        <v>403</v>
      </c>
      <c r="T56" s="189" t="s">
        <v>404</v>
      </c>
      <c r="U56" s="162">
        <v>0</v>
      </c>
      <c r="V56" s="162">
        <f>ROUND(E56*U56,2)</f>
        <v>0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2595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3" t="s">
        <v>2794</v>
      </c>
      <c r="D57" s="164"/>
      <c r="E57" s="165"/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3" t="s">
        <v>2795</v>
      </c>
      <c r="D58" s="164"/>
      <c r="E58" s="165">
        <v>240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3">
        <v>17</v>
      </c>
      <c r="B59" s="184" t="s">
        <v>2796</v>
      </c>
      <c r="C59" s="192" t="s">
        <v>2797</v>
      </c>
      <c r="D59" s="185" t="s">
        <v>708</v>
      </c>
      <c r="E59" s="186">
        <v>240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21</v>
      </c>
      <c r="M59" s="188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8"/>
      <c r="S59" s="188" t="s">
        <v>403</v>
      </c>
      <c r="T59" s="189" t="s">
        <v>404</v>
      </c>
      <c r="U59" s="162">
        <v>0</v>
      </c>
      <c r="V59" s="162">
        <f>ROUND(E59*U59,2)</f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2595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3" t="s">
        <v>2794</v>
      </c>
      <c r="D60" s="164"/>
      <c r="E60" s="165"/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3" t="s">
        <v>2795</v>
      </c>
      <c r="D61" s="164"/>
      <c r="E61" s="165">
        <v>240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3">
        <v>18</v>
      </c>
      <c r="B62" s="184" t="s">
        <v>2798</v>
      </c>
      <c r="C62" s="192" t="s">
        <v>2799</v>
      </c>
      <c r="D62" s="185" t="s">
        <v>708</v>
      </c>
      <c r="E62" s="186">
        <v>240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0</v>
      </c>
      <c r="O62" s="186">
        <f>ROUND(E62*N62,2)</f>
        <v>0</v>
      </c>
      <c r="P62" s="186">
        <v>0</v>
      </c>
      <c r="Q62" s="186">
        <f>ROUND(E62*P62,2)</f>
        <v>0</v>
      </c>
      <c r="R62" s="188"/>
      <c r="S62" s="188" t="s">
        <v>403</v>
      </c>
      <c r="T62" s="189" t="s">
        <v>404</v>
      </c>
      <c r="U62" s="162">
        <v>0</v>
      </c>
      <c r="V62" s="162">
        <f>ROUND(E62*U62,2)</f>
        <v>0</v>
      </c>
      <c r="W62" s="162"/>
      <c r="X62" s="162" t="s">
        <v>321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2595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3" t="s">
        <v>2794</v>
      </c>
      <c r="D63" s="164"/>
      <c r="E63" s="165"/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2795</v>
      </c>
      <c r="D64" s="164"/>
      <c r="E64" s="165">
        <v>240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3">
        <v>19</v>
      </c>
      <c r="B65" s="184" t="s">
        <v>2800</v>
      </c>
      <c r="C65" s="192" t="s">
        <v>2801</v>
      </c>
      <c r="D65" s="185" t="s">
        <v>2594</v>
      </c>
      <c r="E65" s="186">
        <v>1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</v>
      </c>
      <c r="O65" s="186">
        <f>ROUND(E65*N65,2)</f>
        <v>0</v>
      </c>
      <c r="P65" s="186">
        <v>0</v>
      </c>
      <c r="Q65" s="186">
        <f>ROUND(E65*P65,2)</f>
        <v>0</v>
      </c>
      <c r="R65" s="188"/>
      <c r="S65" s="188" t="s">
        <v>403</v>
      </c>
      <c r="T65" s="189" t="s">
        <v>404</v>
      </c>
      <c r="U65" s="162">
        <v>0</v>
      </c>
      <c r="V65" s="162">
        <f>ROUND(E65*U65,2)</f>
        <v>0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2595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3" t="s">
        <v>2757</v>
      </c>
      <c r="D66" s="164"/>
      <c r="E66" s="165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3" t="s">
        <v>130</v>
      </c>
      <c r="D67" s="164"/>
      <c r="E67" s="165">
        <v>1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3">
        <v>20</v>
      </c>
      <c r="B68" s="184" t="s">
        <v>2802</v>
      </c>
      <c r="C68" s="192" t="s">
        <v>2803</v>
      </c>
      <c r="D68" s="185" t="s">
        <v>2594</v>
      </c>
      <c r="E68" s="186">
        <v>3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403</v>
      </c>
      <c r="T68" s="189" t="s">
        <v>404</v>
      </c>
      <c r="U68" s="162">
        <v>0</v>
      </c>
      <c r="V68" s="162">
        <f>ROUND(E68*U68,2)</f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2595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2804</v>
      </c>
      <c r="D69" s="164"/>
      <c r="E69" s="165"/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3" t="s">
        <v>138</v>
      </c>
      <c r="D70" s="164"/>
      <c r="E70" s="165">
        <v>3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3">
        <v>21</v>
      </c>
      <c r="B71" s="184" t="s">
        <v>2805</v>
      </c>
      <c r="C71" s="192" t="s">
        <v>2806</v>
      </c>
      <c r="D71" s="185" t="s">
        <v>445</v>
      </c>
      <c r="E71" s="186">
        <v>1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21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320</v>
      </c>
      <c r="T71" s="189" t="s">
        <v>404</v>
      </c>
      <c r="U71" s="162">
        <v>0</v>
      </c>
      <c r="V71" s="162">
        <f>ROUND(E71*U71,2)</f>
        <v>0</v>
      </c>
      <c r="W71" s="162"/>
      <c r="X71" s="162" t="s">
        <v>2761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2762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3" t="s">
        <v>2807</v>
      </c>
      <c r="D72" s="164"/>
      <c r="E72" s="165">
        <v>1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3">
        <v>22</v>
      </c>
      <c r="B73" s="184" t="s">
        <v>2808</v>
      </c>
      <c r="C73" s="192" t="s">
        <v>2809</v>
      </c>
      <c r="D73" s="185" t="s">
        <v>2754</v>
      </c>
      <c r="E73" s="186">
        <v>10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8"/>
      <c r="S73" s="188" t="s">
        <v>403</v>
      </c>
      <c r="T73" s="189" t="s">
        <v>404</v>
      </c>
      <c r="U73" s="162">
        <v>0</v>
      </c>
      <c r="V73" s="162">
        <f>ROUND(E73*U73,2)</f>
        <v>0</v>
      </c>
      <c r="W73" s="162"/>
      <c r="X73" s="162" t="s">
        <v>321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2595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3" t="s">
        <v>2787</v>
      </c>
      <c r="D74" s="164"/>
      <c r="E74" s="165"/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3" t="s">
        <v>84</v>
      </c>
      <c r="D75" s="164"/>
      <c r="E75" s="165">
        <v>10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6" t="s">
        <v>314</v>
      </c>
      <c r="B76" s="177" t="s">
        <v>245</v>
      </c>
      <c r="C76" s="191" t="s">
        <v>250</v>
      </c>
      <c r="D76" s="178"/>
      <c r="E76" s="179"/>
      <c r="F76" s="180"/>
      <c r="G76" s="180">
        <f>SUMIF(AG77:AG81,"&lt;&gt;NOR",G77:G81)</f>
        <v>0</v>
      </c>
      <c r="H76" s="180"/>
      <c r="I76" s="180">
        <f>SUM(I77:I81)</f>
        <v>0</v>
      </c>
      <c r="J76" s="180"/>
      <c r="K76" s="180">
        <f>SUM(K77:K81)</f>
        <v>0</v>
      </c>
      <c r="L76" s="180"/>
      <c r="M76" s="180">
        <f>SUM(M77:M81)</f>
        <v>0</v>
      </c>
      <c r="N76" s="179"/>
      <c r="O76" s="179">
        <f>SUM(O77:O81)</f>
        <v>0</v>
      </c>
      <c r="P76" s="179"/>
      <c r="Q76" s="179">
        <f>SUM(Q77:Q81)</f>
        <v>0</v>
      </c>
      <c r="R76" s="180"/>
      <c r="S76" s="180"/>
      <c r="T76" s="181"/>
      <c r="U76" s="175"/>
      <c r="V76" s="175">
        <f>SUM(V77:V81)</f>
        <v>0</v>
      </c>
      <c r="W76" s="175"/>
      <c r="X76" s="175"/>
      <c r="Y76" s="175"/>
      <c r="AG76" t="s">
        <v>315</v>
      </c>
    </row>
    <row r="77" spans="1:60" outlineLevel="1" x14ac:dyDescent="0.2">
      <c r="A77" s="202">
        <v>23</v>
      </c>
      <c r="B77" s="203" t="s">
        <v>2810</v>
      </c>
      <c r="C77" s="209" t="s">
        <v>2811</v>
      </c>
      <c r="D77" s="204" t="s">
        <v>2594</v>
      </c>
      <c r="E77" s="205">
        <v>16</v>
      </c>
      <c r="F77" s="206"/>
      <c r="G77" s="207">
        <f>ROUND(E77*F77,2)</f>
        <v>0</v>
      </c>
      <c r="H77" s="206"/>
      <c r="I77" s="207">
        <f>ROUND(E77*H77,2)</f>
        <v>0</v>
      </c>
      <c r="J77" s="206"/>
      <c r="K77" s="207">
        <f>ROUND(E77*J77,2)</f>
        <v>0</v>
      </c>
      <c r="L77" s="207">
        <v>21</v>
      </c>
      <c r="M77" s="207">
        <f>G77*(1+L77/100)</f>
        <v>0</v>
      </c>
      <c r="N77" s="205">
        <v>0</v>
      </c>
      <c r="O77" s="205">
        <f>ROUND(E77*N77,2)</f>
        <v>0</v>
      </c>
      <c r="P77" s="205">
        <v>0</v>
      </c>
      <c r="Q77" s="205">
        <f>ROUND(E77*P77,2)</f>
        <v>0</v>
      </c>
      <c r="R77" s="207"/>
      <c r="S77" s="207" t="s">
        <v>403</v>
      </c>
      <c r="T77" s="208" t="s">
        <v>404</v>
      </c>
      <c r="U77" s="162">
        <v>0</v>
      </c>
      <c r="V77" s="162">
        <f>ROUND(E77*U77,2)</f>
        <v>0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2595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2">
        <v>24</v>
      </c>
      <c r="B78" s="203" t="s">
        <v>2768</v>
      </c>
      <c r="C78" s="209" t="s">
        <v>2812</v>
      </c>
      <c r="D78" s="204" t="s">
        <v>2594</v>
      </c>
      <c r="E78" s="205">
        <v>12</v>
      </c>
      <c r="F78" s="206"/>
      <c r="G78" s="207">
        <f>ROUND(E78*F78,2)</f>
        <v>0</v>
      </c>
      <c r="H78" s="206"/>
      <c r="I78" s="207">
        <f>ROUND(E78*H78,2)</f>
        <v>0</v>
      </c>
      <c r="J78" s="206"/>
      <c r="K78" s="207">
        <f>ROUND(E78*J78,2)</f>
        <v>0</v>
      </c>
      <c r="L78" s="207">
        <v>21</v>
      </c>
      <c r="M78" s="207">
        <f>G78*(1+L78/100)</f>
        <v>0</v>
      </c>
      <c r="N78" s="205">
        <v>0</v>
      </c>
      <c r="O78" s="205">
        <f>ROUND(E78*N78,2)</f>
        <v>0</v>
      </c>
      <c r="P78" s="205">
        <v>0</v>
      </c>
      <c r="Q78" s="205">
        <f>ROUND(E78*P78,2)</f>
        <v>0</v>
      </c>
      <c r="R78" s="207"/>
      <c r="S78" s="207" t="s">
        <v>403</v>
      </c>
      <c r="T78" s="208" t="s">
        <v>404</v>
      </c>
      <c r="U78" s="162">
        <v>0</v>
      </c>
      <c r="V78" s="162">
        <f>ROUND(E78*U78,2)</f>
        <v>0</v>
      </c>
      <c r="W78" s="162"/>
      <c r="X78" s="162" t="s">
        <v>321</v>
      </c>
      <c r="Y78" s="162" t="s">
        <v>322</v>
      </c>
      <c r="Z78" s="151"/>
      <c r="AA78" s="151"/>
      <c r="AB78" s="151"/>
      <c r="AC78" s="151"/>
      <c r="AD78" s="151"/>
      <c r="AE78" s="151"/>
      <c r="AF78" s="151"/>
      <c r="AG78" s="151" t="s">
        <v>2595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2">
        <v>25</v>
      </c>
      <c r="B79" s="203" t="s">
        <v>2813</v>
      </c>
      <c r="C79" s="209" t="s">
        <v>2814</v>
      </c>
      <c r="D79" s="204" t="s">
        <v>2594</v>
      </c>
      <c r="E79" s="205">
        <v>24</v>
      </c>
      <c r="F79" s="206"/>
      <c r="G79" s="207">
        <f>ROUND(E79*F79,2)</f>
        <v>0</v>
      </c>
      <c r="H79" s="206"/>
      <c r="I79" s="207">
        <f>ROUND(E79*H79,2)</f>
        <v>0</v>
      </c>
      <c r="J79" s="206"/>
      <c r="K79" s="207">
        <f>ROUND(E79*J79,2)</f>
        <v>0</v>
      </c>
      <c r="L79" s="207">
        <v>21</v>
      </c>
      <c r="M79" s="207">
        <f>G79*(1+L79/100)</f>
        <v>0</v>
      </c>
      <c r="N79" s="205">
        <v>0</v>
      </c>
      <c r="O79" s="205">
        <f>ROUND(E79*N79,2)</f>
        <v>0</v>
      </c>
      <c r="P79" s="205">
        <v>0</v>
      </c>
      <c r="Q79" s="205">
        <f>ROUND(E79*P79,2)</f>
        <v>0</v>
      </c>
      <c r="R79" s="207"/>
      <c r="S79" s="207" t="s">
        <v>403</v>
      </c>
      <c r="T79" s="208" t="s">
        <v>404</v>
      </c>
      <c r="U79" s="162">
        <v>0</v>
      </c>
      <c r="V79" s="162">
        <f>ROUND(E79*U79,2)</f>
        <v>0</v>
      </c>
      <c r="W79" s="162"/>
      <c r="X79" s="162" t="s">
        <v>321</v>
      </c>
      <c r="Y79" s="162" t="s">
        <v>322</v>
      </c>
      <c r="Z79" s="151"/>
      <c r="AA79" s="151"/>
      <c r="AB79" s="151"/>
      <c r="AC79" s="151"/>
      <c r="AD79" s="151"/>
      <c r="AE79" s="151"/>
      <c r="AF79" s="151"/>
      <c r="AG79" s="151" t="s">
        <v>2595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2">
        <v>26</v>
      </c>
      <c r="B80" s="203" t="s">
        <v>2815</v>
      </c>
      <c r="C80" s="209" t="s">
        <v>2816</v>
      </c>
      <c r="D80" s="204" t="s">
        <v>445</v>
      </c>
      <c r="E80" s="205">
        <v>1</v>
      </c>
      <c r="F80" s="206"/>
      <c r="G80" s="207">
        <f>ROUND(E80*F80,2)</f>
        <v>0</v>
      </c>
      <c r="H80" s="206"/>
      <c r="I80" s="207">
        <f>ROUND(E80*H80,2)</f>
        <v>0</v>
      </c>
      <c r="J80" s="206"/>
      <c r="K80" s="207">
        <f>ROUND(E80*J80,2)</f>
        <v>0</v>
      </c>
      <c r="L80" s="207">
        <v>21</v>
      </c>
      <c r="M80" s="207">
        <f>G80*(1+L80/100)</f>
        <v>0</v>
      </c>
      <c r="N80" s="205">
        <v>0</v>
      </c>
      <c r="O80" s="205">
        <f>ROUND(E80*N80,2)</f>
        <v>0</v>
      </c>
      <c r="P80" s="205">
        <v>0</v>
      </c>
      <c r="Q80" s="205">
        <f>ROUND(E80*P80,2)</f>
        <v>0</v>
      </c>
      <c r="R80" s="207"/>
      <c r="S80" s="207" t="s">
        <v>403</v>
      </c>
      <c r="T80" s="208" t="s">
        <v>404</v>
      </c>
      <c r="U80" s="162">
        <v>0</v>
      </c>
      <c r="V80" s="162">
        <f>ROUND(E80*U80,2)</f>
        <v>0</v>
      </c>
      <c r="W80" s="162"/>
      <c r="X80" s="162" t="s">
        <v>321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2595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3">
        <v>27</v>
      </c>
      <c r="B81" s="184" t="s">
        <v>136</v>
      </c>
      <c r="C81" s="192" t="s">
        <v>2817</v>
      </c>
      <c r="D81" s="185" t="s">
        <v>445</v>
      </c>
      <c r="E81" s="186">
        <v>1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8"/>
      <c r="S81" s="188" t="s">
        <v>403</v>
      </c>
      <c r="T81" s="189" t="s">
        <v>404</v>
      </c>
      <c r="U81" s="162">
        <v>0</v>
      </c>
      <c r="V81" s="162">
        <f>ROUND(E81*U81,2)</f>
        <v>0</v>
      </c>
      <c r="W81" s="162"/>
      <c r="X81" s="162" t="s">
        <v>321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2595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200"/>
      <c r="D83" s="156"/>
      <c r="E83" s="157"/>
      <c r="F83" s="157"/>
      <c r="G83" s="182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880</v>
      </c>
    </row>
    <row r="84" spans="1:60" x14ac:dyDescent="0.2">
      <c r="C84" s="201"/>
      <c r="D84" s="10"/>
      <c r="AG84" t="s">
        <v>881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sZNPwB5UJiacLuSdDOvia09udCo7wrI8WOqcLOoXkB2Pyl2VjNPWgSkpbPldCLnZtF5MFcmH1HH3w9zyhZgnA==" saltValue="r2mnA7D98v+BjaW+gqMa8Q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E541-24BD-4A42-8CA3-034371BCD4ED}">
  <sheetPr>
    <outlinePr summaryBelow="0"/>
  </sheetPr>
  <dimension ref="A1:BH5000"/>
  <sheetViews>
    <sheetView workbookViewId="0">
      <pane ySplit="7" topLeftCell="A140" activePane="bottomLeft" state="frozen"/>
      <selection pane="bottomLeft" activeCell="C151" sqref="C15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5" t="s">
        <v>67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232</v>
      </c>
      <c r="D8" s="178"/>
      <c r="E8" s="179"/>
      <c r="F8" s="180"/>
      <c r="G8" s="180">
        <f>SUMIF(AG9:AG28,"&lt;&gt;NOR",G9:G28)</f>
        <v>0</v>
      </c>
      <c r="H8" s="180"/>
      <c r="I8" s="180">
        <f>SUM(I9:I28)</f>
        <v>0</v>
      </c>
      <c r="J8" s="180"/>
      <c r="K8" s="180">
        <f>SUM(K9:K28)</f>
        <v>0</v>
      </c>
      <c r="L8" s="180"/>
      <c r="M8" s="180">
        <f>SUM(M9:M28)</f>
        <v>0</v>
      </c>
      <c r="N8" s="179"/>
      <c r="O8" s="179">
        <f>SUM(O9:O28)</f>
        <v>0</v>
      </c>
      <c r="P8" s="179"/>
      <c r="Q8" s="179">
        <f>SUM(Q9:Q28)</f>
        <v>0</v>
      </c>
      <c r="R8" s="180"/>
      <c r="S8" s="180"/>
      <c r="T8" s="181"/>
      <c r="U8" s="175"/>
      <c r="V8" s="175">
        <f>SUM(V9:V28)</f>
        <v>0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80" t="s">
        <v>2818</v>
      </c>
      <c r="D10" s="281"/>
      <c r="E10" s="281"/>
      <c r="F10" s="281"/>
      <c r="G10" s="28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82" t="s">
        <v>2819</v>
      </c>
      <c r="D11" s="283"/>
      <c r="E11" s="283"/>
      <c r="F11" s="283"/>
      <c r="G11" s="283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344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3" t="s">
        <v>2820</v>
      </c>
      <c r="D12" s="164"/>
      <c r="E12" s="165"/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3" t="s">
        <v>49</v>
      </c>
      <c r="D13" s="164"/>
      <c r="E13" s="165">
        <v>2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3">
        <v>2</v>
      </c>
      <c r="B14" s="184" t="s">
        <v>2758</v>
      </c>
      <c r="C14" s="192" t="s">
        <v>3450</v>
      </c>
      <c r="D14" s="185" t="s">
        <v>2594</v>
      </c>
      <c r="E14" s="186">
        <v>2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/>
      <c r="S14" s="188" t="s">
        <v>403</v>
      </c>
      <c r="T14" s="189" t="s">
        <v>404</v>
      </c>
      <c r="U14" s="162">
        <v>0</v>
      </c>
      <c r="V14" s="162">
        <f>ROUND(E14*U14,2)</f>
        <v>0</v>
      </c>
      <c r="W14" s="162"/>
      <c r="X14" s="162" t="s">
        <v>2761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2762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3" t="s">
        <v>2820</v>
      </c>
      <c r="D15" s="164"/>
      <c r="E15" s="165"/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3" t="s">
        <v>49</v>
      </c>
      <c r="D16" s="164"/>
      <c r="E16" s="165">
        <v>2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3</v>
      </c>
      <c r="B17" s="184" t="s">
        <v>138</v>
      </c>
      <c r="C17" s="192" t="s">
        <v>2821</v>
      </c>
      <c r="D17" s="185" t="s">
        <v>2594</v>
      </c>
      <c r="E17" s="186">
        <v>2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403</v>
      </c>
      <c r="T17" s="189" t="s">
        <v>404</v>
      </c>
      <c r="U17" s="162">
        <v>0</v>
      </c>
      <c r="V17" s="162">
        <f>ROUND(E17*U17,2)</f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2595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3" t="s">
        <v>2820</v>
      </c>
      <c r="D18" s="164"/>
      <c r="E18" s="165"/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3" t="s">
        <v>49</v>
      </c>
      <c r="D19" s="164"/>
      <c r="E19" s="165">
        <v>2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3">
        <v>4</v>
      </c>
      <c r="B20" s="184" t="s">
        <v>142</v>
      </c>
      <c r="C20" s="192" t="s">
        <v>2822</v>
      </c>
      <c r="D20" s="185" t="s">
        <v>2594</v>
      </c>
      <c r="E20" s="186">
        <v>2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403</v>
      </c>
      <c r="T20" s="189" t="s">
        <v>404</v>
      </c>
      <c r="U20" s="162">
        <v>0</v>
      </c>
      <c r="V20" s="162">
        <f>ROUND(E20*U20,2)</f>
        <v>0</v>
      </c>
      <c r="W20" s="162"/>
      <c r="X20" s="162" t="s">
        <v>321</v>
      </c>
      <c r="Y20" s="162" t="s">
        <v>322</v>
      </c>
      <c r="Z20" s="151"/>
      <c r="AA20" s="151"/>
      <c r="AB20" s="151"/>
      <c r="AC20" s="151"/>
      <c r="AD20" s="151"/>
      <c r="AE20" s="151"/>
      <c r="AF20" s="151"/>
      <c r="AG20" s="151" t="s">
        <v>2595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3" t="s">
        <v>2820</v>
      </c>
      <c r="D21" s="164"/>
      <c r="E21" s="165"/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3" t="s">
        <v>49</v>
      </c>
      <c r="D22" s="164"/>
      <c r="E22" s="165">
        <v>2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3">
        <v>5</v>
      </c>
      <c r="B23" s="184" t="s">
        <v>146</v>
      </c>
      <c r="C23" s="192" t="s">
        <v>2823</v>
      </c>
      <c r="D23" s="185" t="s">
        <v>2594</v>
      </c>
      <c r="E23" s="186">
        <v>4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/>
      <c r="S23" s="188" t="s">
        <v>403</v>
      </c>
      <c r="T23" s="189" t="s">
        <v>404</v>
      </c>
      <c r="U23" s="162">
        <v>0</v>
      </c>
      <c r="V23" s="162">
        <f>ROUND(E23*U23,2)</f>
        <v>0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2595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3" t="s">
        <v>2820</v>
      </c>
      <c r="D24" s="164"/>
      <c r="E24" s="165"/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3" t="s">
        <v>142</v>
      </c>
      <c r="D25" s="164"/>
      <c r="E25" s="165">
        <v>4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3">
        <v>6</v>
      </c>
      <c r="B26" s="184" t="s">
        <v>2769</v>
      </c>
      <c r="C26" s="192" t="s">
        <v>2824</v>
      </c>
      <c r="D26" s="185" t="s">
        <v>2594</v>
      </c>
      <c r="E26" s="186">
        <v>2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6">
        <v>0</v>
      </c>
      <c r="O26" s="186">
        <f>ROUND(E26*N26,2)</f>
        <v>0</v>
      </c>
      <c r="P26" s="186">
        <v>0</v>
      </c>
      <c r="Q26" s="186">
        <f>ROUND(E26*P26,2)</f>
        <v>0</v>
      </c>
      <c r="R26" s="188"/>
      <c r="S26" s="188" t="s">
        <v>403</v>
      </c>
      <c r="T26" s="189" t="s">
        <v>404</v>
      </c>
      <c r="U26" s="162">
        <v>0</v>
      </c>
      <c r="V26" s="162">
        <f>ROUND(E26*U26,2)</f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2595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3" t="s">
        <v>2820</v>
      </c>
      <c r="D27" s="164"/>
      <c r="E27" s="165"/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3" t="s">
        <v>49</v>
      </c>
      <c r="D28" s="164"/>
      <c r="E28" s="165">
        <v>2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6" t="s">
        <v>314</v>
      </c>
      <c r="B29" s="177" t="s">
        <v>239</v>
      </c>
      <c r="C29" s="191" t="s">
        <v>242</v>
      </c>
      <c r="D29" s="178"/>
      <c r="E29" s="179"/>
      <c r="F29" s="180"/>
      <c r="G29" s="180">
        <f>SUMIF(AG30:AG44,"&lt;&gt;NOR",G30:G44)</f>
        <v>0</v>
      </c>
      <c r="H29" s="180"/>
      <c r="I29" s="180">
        <f>SUM(I30:I44)</f>
        <v>0</v>
      </c>
      <c r="J29" s="180"/>
      <c r="K29" s="180">
        <f>SUM(K30:K44)</f>
        <v>0</v>
      </c>
      <c r="L29" s="180"/>
      <c r="M29" s="180">
        <f>SUM(M30:M44)</f>
        <v>0</v>
      </c>
      <c r="N29" s="179"/>
      <c r="O29" s="179">
        <f>SUM(O30:O44)</f>
        <v>0</v>
      </c>
      <c r="P29" s="179"/>
      <c r="Q29" s="179">
        <f>SUM(Q30:Q44)</f>
        <v>0</v>
      </c>
      <c r="R29" s="180"/>
      <c r="S29" s="180"/>
      <c r="T29" s="181"/>
      <c r="U29" s="175"/>
      <c r="V29" s="175">
        <f>SUM(V30:V44)</f>
        <v>1</v>
      </c>
      <c r="W29" s="175"/>
      <c r="X29" s="175"/>
      <c r="Y29" s="175"/>
      <c r="AG29" t="s">
        <v>315</v>
      </c>
    </row>
    <row r="30" spans="1:60" ht="22.5" outlineLevel="1" x14ac:dyDescent="0.2">
      <c r="A30" s="183">
        <v>7</v>
      </c>
      <c r="B30" s="184" t="s">
        <v>2771</v>
      </c>
      <c r="C30" s="192" t="s">
        <v>2825</v>
      </c>
      <c r="D30" s="185" t="s">
        <v>2594</v>
      </c>
      <c r="E30" s="186">
        <v>1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8"/>
      <c r="S30" s="188" t="s">
        <v>403</v>
      </c>
      <c r="T30" s="189" t="s">
        <v>404</v>
      </c>
      <c r="U30" s="162">
        <v>0</v>
      </c>
      <c r="V30" s="162">
        <f>ROUND(E30*U30,2)</f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2595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3" t="s">
        <v>2757</v>
      </c>
      <c r="D31" s="164"/>
      <c r="E31" s="165"/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3" t="s">
        <v>130</v>
      </c>
      <c r="D32" s="164"/>
      <c r="E32" s="165">
        <v>1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3">
        <v>8</v>
      </c>
      <c r="B33" s="184" t="s">
        <v>2773</v>
      </c>
      <c r="C33" s="192" t="s">
        <v>2826</v>
      </c>
      <c r="D33" s="185" t="s">
        <v>2594</v>
      </c>
      <c r="E33" s="186">
        <v>1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403</v>
      </c>
      <c r="T33" s="189" t="s">
        <v>404</v>
      </c>
      <c r="U33" s="162">
        <v>0</v>
      </c>
      <c r="V33" s="162">
        <f>ROUND(E33*U33,2)</f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2595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3" t="s">
        <v>2757</v>
      </c>
      <c r="D34" s="164"/>
      <c r="E34" s="165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3" t="s">
        <v>130</v>
      </c>
      <c r="D35" s="164"/>
      <c r="E35" s="165">
        <v>1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3">
        <v>9</v>
      </c>
      <c r="B36" s="184" t="s">
        <v>2775</v>
      </c>
      <c r="C36" s="192" t="s">
        <v>3448</v>
      </c>
      <c r="D36" s="185" t="s">
        <v>2594</v>
      </c>
      <c r="E36" s="186">
        <v>1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8"/>
      <c r="S36" s="188" t="s">
        <v>3449</v>
      </c>
      <c r="T36" s="189" t="s">
        <v>404</v>
      </c>
      <c r="U36" s="162">
        <v>1</v>
      </c>
      <c r="V36" s="162">
        <f>ROUND(E36*U36,2)</f>
        <v>1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2595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3" t="s">
        <v>2757</v>
      </c>
      <c r="D37" s="164"/>
      <c r="E37" s="165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130</v>
      </c>
      <c r="D38" s="164"/>
      <c r="E38" s="165">
        <v>1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3">
        <v>10</v>
      </c>
      <c r="B39" s="184" t="s">
        <v>84</v>
      </c>
      <c r="C39" s="192" t="s">
        <v>2827</v>
      </c>
      <c r="D39" s="185" t="s">
        <v>2594</v>
      </c>
      <c r="E39" s="186">
        <v>2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8"/>
      <c r="S39" s="188" t="s">
        <v>403</v>
      </c>
      <c r="T39" s="189" t="s">
        <v>404</v>
      </c>
      <c r="U39" s="162">
        <v>0</v>
      </c>
      <c r="V39" s="162">
        <f>ROUND(E39*U39,2)</f>
        <v>0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2595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2820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49</v>
      </c>
      <c r="D41" s="164"/>
      <c r="E41" s="165">
        <v>2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3">
        <v>11</v>
      </c>
      <c r="B42" s="184" t="s">
        <v>2781</v>
      </c>
      <c r="C42" s="192" t="s">
        <v>2782</v>
      </c>
      <c r="D42" s="185" t="s">
        <v>2828</v>
      </c>
      <c r="E42" s="186">
        <v>1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403</v>
      </c>
      <c r="T42" s="189" t="s">
        <v>404</v>
      </c>
      <c r="U42" s="162">
        <v>0</v>
      </c>
      <c r="V42" s="162">
        <f>ROUND(E42*U42,2)</f>
        <v>0</v>
      </c>
      <c r="W42" s="162"/>
      <c r="X42" s="162" t="s">
        <v>367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466</v>
      </c>
      <c r="D43" s="164"/>
      <c r="E43" s="165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130</v>
      </c>
      <c r="D44" s="164"/>
      <c r="E44" s="165">
        <v>1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6" t="s">
        <v>314</v>
      </c>
      <c r="B45" s="177" t="s">
        <v>245</v>
      </c>
      <c r="C45" s="191" t="s">
        <v>248</v>
      </c>
      <c r="D45" s="178"/>
      <c r="E45" s="179"/>
      <c r="F45" s="180"/>
      <c r="G45" s="180">
        <f>SUMIF(AG46:AG51,"&lt;&gt;NOR",G46:G51)</f>
        <v>0</v>
      </c>
      <c r="H45" s="180"/>
      <c r="I45" s="180">
        <f>SUM(I46:I51)</f>
        <v>0</v>
      </c>
      <c r="J45" s="180"/>
      <c r="K45" s="180">
        <f>SUM(K46:K51)</f>
        <v>0</v>
      </c>
      <c r="L45" s="180"/>
      <c r="M45" s="180">
        <f>SUM(M46:M51)</f>
        <v>0</v>
      </c>
      <c r="N45" s="179"/>
      <c r="O45" s="179">
        <f>SUM(O46:O51)</f>
        <v>0</v>
      </c>
      <c r="P45" s="179"/>
      <c r="Q45" s="179">
        <f>SUM(Q46:Q51)</f>
        <v>0</v>
      </c>
      <c r="R45" s="180"/>
      <c r="S45" s="180"/>
      <c r="T45" s="181"/>
      <c r="U45" s="175"/>
      <c r="V45" s="175">
        <f>SUM(V46:V51)</f>
        <v>0</v>
      </c>
      <c r="W45" s="175"/>
      <c r="X45" s="175"/>
      <c r="Y45" s="175"/>
      <c r="AG45" t="s">
        <v>315</v>
      </c>
    </row>
    <row r="46" spans="1:60" ht="22.5" outlineLevel="1" x14ac:dyDescent="0.2">
      <c r="A46" s="183">
        <v>12</v>
      </c>
      <c r="B46" s="184" t="s">
        <v>2829</v>
      </c>
      <c r="C46" s="192" t="s">
        <v>2830</v>
      </c>
      <c r="D46" s="185" t="s">
        <v>2594</v>
      </c>
      <c r="E46" s="186">
        <v>1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403</v>
      </c>
      <c r="T46" s="189" t="s">
        <v>404</v>
      </c>
      <c r="U46" s="162">
        <v>0</v>
      </c>
      <c r="V46" s="162">
        <f>ROUND(E46*U46,2)</f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2757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130</v>
      </c>
      <c r="D48" s="164"/>
      <c r="E48" s="165">
        <v>1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3">
        <v>13</v>
      </c>
      <c r="B49" s="184" t="s">
        <v>88</v>
      </c>
      <c r="C49" s="192" t="s">
        <v>2831</v>
      </c>
      <c r="D49" s="185" t="s">
        <v>2594</v>
      </c>
      <c r="E49" s="186">
        <v>2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8"/>
      <c r="S49" s="188" t="s">
        <v>403</v>
      </c>
      <c r="T49" s="189" t="s">
        <v>404</v>
      </c>
      <c r="U49" s="162">
        <v>0</v>
      </c>
      <c r="V49" s="162">
        <f>ROUND(E49*U49,2)</f>
        <v>0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2595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3" t="s">
        <v>2820</v>
      </c>
      <c r="D50" s="164"/>
      <c r="E50" s="165"/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3" t="s">
        <v>49</v>
      </c>
      <c r="D51" s="164"/>
      <c r="E51" s="165">
        <v>2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6" t="s">
        <v>314</v>
      </c>
      <c r="B52" s="177" t="s">
        <v>251</v>
      </c>
      <c r="C52" s="191" t="s">
        <v>252</v>
      </c>
      <c r="D52" s="178"/>
      <c r="E52" s="179"/>
      <c r="F52" s="180"/>
      <c r="G52" s="180">
        <f>SUMIF(AG53:AG61,"&lt;&gt;NOR",G53:G61)</f>
        <v>0</v>
      </c>
      <c r="H52" s="180"/>
      <c r="I52" s="180">
        <f>SUM(I53:I61)</f>
        <v>0</v>
      </c>
      <c r="J52" s="180"/>
      <c r="K52" s="180">
        <f>SUM(K53:K61)</f>
        <v>0</v>
      </c>
      <c r="L52" s="180"/>
      <c r="M52" s="180">
        <f>SUM(M53:M61)</f>
        <v>0</v>
      </c>
      <c r="N52" s="179"/>
      <c r="O52" s="179">
        <f>SUM(O53:O61)</f>
        <v>0</v>
      </c>
      <c r="P52" s="179"/>
      <c r="Q52" s="179">
        <f>SUM(Q53:Q61)</f>
        <v>0</v>
      </c>
      <c r="R52" s="180"/>
      <c r="S52" s="180"/>
      <c r="T52" s="181"/>
      <c r="U52" s="175"/>
      <c r="V52" s="175">
        <f>SUM(V53:V61)</f>
        <v>0</v>
      </c>
      <c r="W52" s="175"/>
      <c r="X52" s="175"/>
      <c r="Y52" s="175"/>
      <c r="AG52" t="s">
        <v>315</v>
      </c>
    </row>
    <row r="53" spans="1:60" outlineLevel="1" x14ac:dyDescent="0.2">
      <c r="A53" s="183">
        <v>14</v>
      </c>
      <c r="B53" s="184" t="s">
        <v>90</v>
      </c>
      <c r="C53" s="192" t="s">
        <v>2832</v>
      </c>
      <c r="D53" s="185" t="s">
        <v>2594</v>
      </c>
      <c r="E53" s="186">
        <v>2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403</v>
      </c>
      <c r="T53" s="189" t="s">
        <v>404</v>
      </c>
      <c r="U53" s="162">
        <v>0</v>
      </c>
      <c r="V53" s="162">
        <f>ROUND(E53*U53,2)</f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2595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3" t="s">
        <v>2820</v>
      </c>
      <c r="D54" s="164"/>
      <c r="E54" s="165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3" t="s">
        <v>49</v>
      </c>
      <c r="D55" s="164"/>
      <c r="E55" s="165">
        <v>2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3">
        <v>15</v>
      </c>
      <c r="B56" s="184" t="s">
        <v>92</v>
      </c>
      <c r="C56" s="192" t="s">
        <v>2833</v>
      </c>
      <c r="D56" s="185" t="s">
        <v>2594</v>
      </c>
      <c r="E56" s="186">
        <v>1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8"/>
      <c r="S56" s="188" t="s">
        <v>403</v>
      </c>
      <c r="T56" s="189" t="s">
        <v>404</v>
      </c>
      <c r="U56" s="162">
        <v>0</v>
      </c>
      <c r="V56" s="162">
        <f>ROUND(E56*U56,2)</f>
        <v>0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2595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3" t="s">
        <v>2757</v>
      </c>
      <c r="D57" s="164"/>
      <c r="E57" s="165"/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3" t="s">
        <v>130</v>
      </c>
      <c r="D58" s="164"/>
      <c r="E58" s="165">
        <v>1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3">
        <v>16</v>
      </c>
      <c r="B59" s="184" t="s">
        <v>94</v>
      </c>
      <c r="C59" s="192" t="s">
        <v>2834</v>
      </c>
      <c r="D59" s="185" t="s">
        <v>2594</v>
      </c>
      <c r="E59" s="186">
        <v>50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21</v>
      </c>
      <c r="M59" s="188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8"/>
      <c r="S59" s="188" t="s">
        <v>403</v>
      </c>
      <c r="T59" s="189" t="s">
        <v>404</v>
      </c>
      <c r="U59" s="162">
        <v>0</v>
      </c>
      <c r="V59" s="162">
        <f>ROUND(E59*U59,2)</f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3" t="s">
        <v>2835</v>
      </c>
      <c r="D60" s="164"/>
      <c r="E60" s="165"/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3" t="s">
        <v>2836</v>
      </c>
      <c r="D61" s="164"/>
      <c r="E61" s="165">
        <v>50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6" t="s">
        <v>314</v>
      </c>
      <c r="B62" s="177" t="s">
        <v>253</v>
      </c>
      <c r="C62" s="191" t="s">
        <v>254</v>
      </c>
      <c r="D62" s="178"/>
      <c r="E62" s="179"/>
      <c r="F62" s="180"/>
      <c r="G62" s="180">
        <f>SUMIF(AG63:AG68,"&lt;&gt;NOR",G63:G68)</f>
        <v>0</v>
      </c>
      <c r="H62" s="180"/>
      <c r="I62" s="180">
        <f>SUM(I63:I68)</f>
        <v>0</v>
      </c>
      <c r="J62" s="180"/>
      <c r="K62" s="180">
        <f>SUM(K63:K68)</f>
        <v>0</v>
      </c>
      <c r="L62" s="180"/>
      <c r="M62" s="180">
        <f>SUM(M63:M68)</f>
        <v>0</v>
      </c>
      <c r="N62" s="179"/>
      <c r="O62" s="179">
        <f>SUM(O63:O68)</f>
        <v>0</v>
      </c>
      <c r="P62" s="179"/>
      <c r="Q62" s="179">
        <f>SUM(Q63:Q68)</f>
        <v>0</v>
      </c>
      <c r="R62" s="180"/>
      <c r="S62" s="180"/>
      <c r="T62" s="181"/>
      <c r="U62" s="175"/>
      <c r="V62" s="175">
        <f>SUM(V63:V68)</f>
        <v>0</v>
      </c>
      <c r="W62" s="175"/>
      <c r="X62" s="175"/>
      <c r="Y62" s="175"/>
      <c r="AG62" t="s">
        <v>315</v>
      </c>
    </row>
    <row r="63" spans="1:60" outlineLevel="1" x14ac:dyDescent="0.2">
      <c r="A63" s="183">
        <v>17</v>
      </c>
      <c r="B63" s="184" t="s">
        <v>2779</v>
      </c>
      <c r="C63" s="192" t="s">
        <v>2837</v>
      </c>
      <c r="D63" s="185" t="s">
        <v>2594</v>
      </c>
      <c r="E63" s="186">
        <v>1</v>
      </c>
      <c r="F63" s="187"/>
      <c r="G63" s="188">
        <f>ROUND(E63*F63,2)</f>
        <v>0</v>
      </c>
      <c r="H63" s="187"/>
      <c r="I63" s="188">
        <f>ROUND(E63*H63,2)</f>
        <v>0</v>
      </c>
      <c r="J63" s="187"/>
      <c r="K63" s="188">
        <f>ROUND(E63*J63,2)</f>
        <v>0</v>
      </c>
      <c r="L63" s="188">
        <v>21</v>
      </c>
      <c r="M63" s="188">
        <f>G63*(1+L63/100)</f>
        <v>0</v>
      </c>
      <c r="N63" s="186">
        <v>0</v>
      </c>
      <c r="O63" s="186">
        <f>ROUND(E63*N63,2)</f>
        <v>0</v>
      </c>
      <c r="P63" s="186">
        <v>0</v>
      </c>
      <c r="Q63" s="186">
        <f>ROUND(E63*P63,2)</f>
        <v>0</v>
      </c>
      <c r="R63" s="188"/>
      <c r="S63" s="188" t="s">
        <v>403</v>
      </c>
      <c r="T63" s="189" t="s">
        <v>404</v>
      </c>
      <c r="U63" s="162">
        <v>0</v>
      </c>
      <c r="V63" s="162">
        <f>ROUND(E63*U63,2)</f>
        <v>0</v>
      </c>
      <c r="W63" s="162"/>
      <c r="X63" s="162" t="s">
        <v>321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2595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3" t="s">
        <v>2757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130</v>
      </c>
      <c r="D65" s="164"/>
      <c r="E65" s="165">
        <v>1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3">
        <v>18</v>
      </c>
      <c r="B66" s="184" t="s">
        <v>2796</v>
      </c>
      <c r="C66" s="192" t="s">
        <v>2838</v>
      </c>
      <c r="D66" s="185" t="s">
        <v>2594</v>
      </c>
      <c r="E66" s="186">
        <v>4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6">
        <v>0</v>
      </c>
      <c r="O66" s="186">
        <f>ROUND(E66*N66,2)</f>
        <v>0</v>
      </c>
      <c r="P66" s="186">
        <v>0</v>
      </c>
      <c r="Q66" s="186">
        <f>ROUND(E66*P66,2)</f>
        <v>0</v>
      </c>
      <c r="R66" s="188"/>
      <c r="S66" s="188" t="s">
        <v>403</v>
      </c>
      <c r="T66" s="189" t="s">
        <v>404</v>
      </c>
      <c r="U66" s="162">
        <v>0</v>
      </c>
      <c r="V66" s="162">
        <f>ROUND(E66*U66,2)</f>
        <v>0</v>
      </c>
      <c r="W66" s="162"/>
      <c r="X66" s="162" t="s">
        <v>321</v>
      </c>
      <c r="Y66" s="162" t="s">
        <v>322</v>
      </c>
      <c r="Z66" s="151"/>
      <c r="AA66" s="151"/>
      <c r="AB66" s="151"/>
      <c r="AC66" s="151"/>
      <c r="AD66" s="151"/>
      <c r="AE66" s="151"/>
      <c r="AF66" s="151"/>
      <c r="AG66" s="151" t="s">
        <v>2595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3" t="s">
        <v>2839</v>
      </c>
      <c r="D67" s="164"/>
      <c r="E67" s="165"/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3" t="s">
        <v>142</v>
      </c>
      <c r="D68" s="164"/>
      <c r="E68" s="165">
        <v>4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6" t="s">
        <v>314</v>
      </c>
      <c r="B69" s="177" t="s">
        <v>255</v>
      </c>
      <c r="C69" s="191" t="s">
        <v>256</v>
      </c>
      <c r="D69" s="178"/>
      <c r="E69" s="179"/>
      <c r="F69" s="180"/>
      <c r="G69" s="180">
        <f>SUMIF(AG70:AG88,"&lt;&gt;NOR",G70:G88)</f>
        <v>0</v>
      </c>
      <c r="H69" s="180"/>
      <c r="I69" s="180">
        <f>SUM(I70:I88)</f>
        <v>0</v>
      </c>
      <c r="J69" s="180"/>
      <c r="K69" s="180">
        <f>SUM(K70:K88)</f>
        <v>0</v>
      </c>
      <c r="L69" s="180"/>
      <c r="M69" s="180">
        <f>SUM(M70:M88)</f>
        <v>0</v>
      </c>
      <c r="N69" s="179"/>
      <c r="O69" s="179">
        <f>SUM(O70:O88)</f>
        <v>0</v>
      </c>
      <c r="P69" s="179"/>
      <c r="Q69" s="179">
        <f>SUM(Q70:Q88)</f>
        <v>0</v>
      </c>
      <c r="R69" s="180"/>
      <c r="S69" s="180"/>
      <c r="T69" s="181"/>
      <c r="U69" s="175"/>
      <c r="V69" s="175">
        <f>SUM(V70:V88)</f>
        <v>0</v>
      </c>
      <c r="W69" s="175"/>
      <c r="X69" s="175"/>
      <c r="Y69" s="175"/>
      <c r="AG69" t="s">
        <v>315</v>
      </c>
    </row>
    <row r="70" spans="1:60" ht="33.75" outlineLevel="1" x14ac:dyDescent="0.2">
      <c r="A70" s="183">
        <v>19</v>
      </c>
      <c r="B70" s="184" t="s">
        <v>2798</v>
      </c>
      <c r="C70" s="192" t="s">
        <v>2840</v>
      </c>
      <c r="D70" s="185" t="s">
        <v>2594</v>
      </c>
      <c r="E70" s="186">
        <v>2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403</v>
      </c>
      <c r="T70" s="189" t="s">
        <v>404</v>
      </c>
      <c r="U70" s="162">
        <v>0</v>
      </c>
      <c r="V70" s="162">
        <f>ROUND(E70*U70,2)</f>
        <v>0</v>
      </c>
      <c r="W70" s="162"/>
      <c r="X70" s="162" t="s">
        <v>321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2595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80" t="s">
        <v>2841</v>
      </c>
      <c r="D71" s="281"/>
      <c r="E71" s="281"/>
      <c r="F71" s="281"/>
      <c r="G71" s="281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344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3" t="s">
        <v>2820</v>
      </c>
      <c r="D72" s="164"/>
      <c r="E72" s="165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3" t="s">
        <v>49</v>
      </c>
      <c r="D73" s="164"/>
      <c r="E73" s="165">
        <v>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3">
        <v>20</v>
      </c>
      <c r="B74" s="184" t="s">
        <v>2800</v>
      </c>
      <c r="C74" s="192" t="s">
        <v>2842</v>
      </c>
      <c r="D74" s="185" t="s">
        <v>2594</v>
      </c>
      <c r="E74" s="186">
        <v>2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8"/>
      <c r="S74" s="188" t="s">
        <v>403</v>
      </c>
      <c r="T74" s="189" t="s">
        <v>404</v>
      </c>
      <c r="U74" s="162">
        <v>0</v>
      </c>
      <c r="V74" s="162">
        <f>ROUND(E74*U74,2)</f>
        <v>0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2595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3" t="s">
        <v>2820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3" t="s">
        <v>49</v>
      </c>
      <c r="D76" s="164"/>
      <c r="E76" s="165">
        <v>2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3">
        <v>21</v>
      </c>
      <c r="B77" s="184" t="s">
        <v>2802</v>
      </c>
      <c r="C77" s="192" t="s">
        <v>2843</v>
      </c>
      <c r="D77" s="185" t="s">
        <v>2594</v>
      </c>
      <c r="E77" s="186">
        <v>2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403</v>
      </c>
      <c r="T77" s="189" t="s">
        <v>404</v>
      </c>
      <c r="U77" s="162">
        <v>0</v>
      </c>
      <c r="V77" s="162">
        <f>ROUND(E77*U77,2)</f>
        <v>0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2595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3" t="s">
        <v>2820</v>
      </c>
      <c r="D78" s="164"/>
      <c r="E78" s="165"/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49</v>
      </c>
      <c r="D79" s="164"/>
      <c r="E79" s="165">
        <v>2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3">
        <v>22</v>
      </c>
      <c r="B80" s="184" t="s">
        <v>2805</v>
      </c>
      <c r="C80" s="192" t="s">
        <v>2806</v>
      </c>
      <c r="D80" s="185" t="s">
        <v>2594</v>
      </c>
      <c r="E80" s="186">
        <v>2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8"/>
      <c r="S80" s="188" t="s">
        <v>320</v>
      </c>
      <c r="T80" s="189" t="s">
        <v>404</v>
      </c>
      <c r="U80" s="162">
        <v>0</v>
      </c>
      <c r="V80" s="162">
        <f>ROUND(E80*U80,2)</f>
        <v>0</v>
      </c>
      <c r="W80" s="162"/>
      <c r="X80" s="162" t="s">
        <v>2761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2762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3" t="s">
        <v>2820</v>
      </c>
      <c r="D81" s="164"/>
      <c r="E81" s="165"/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3" t="s">
        <v>49</v>
      </c>
      <c r="D82" s="164"/>
      <c r="E82" s="165">
        <v>2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3">
        <v>23</v>
      </c>
      <c r="B83" s="184" t="s">
        <v>2808</v>
      </c>
      <c r="C83" s="192" t="s">
        <v>2844</v>
      </c>
      <c r="D83" s="185" t="s">
        <v>2594</v>
      </c>
      <c r="E83" s="186">
        <v>2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6">
        <v>0</v>
      </c>
      <c r="O83" s="186">
        <f>ROUND(E83*N83,2)</f>
        <v>0</v>
      </c>
      <c r="P83" s="186">
        <v>0</v>
      </c>
      <c r="Q83" s="186">
        <f>ROUND(E83*P83,2)</f>
        <v>0</v>
      </c>
      <c r="R83" s="188"/>
      <c r="S83" s="188" t="s">
        <v>403</v>
      </c>
      <c r="T83" s="189" t="s">
        <v>404</v>
      </c>
      <c r="U83" s="162">
        <v>0</v>
      </c>
      <c r="V83" s="162">
        <f>ROUND(E83*U83,2)</f>
        <v>0</v>
      </c>
      <c r="W83" s="162"/>
      <c r="X83" s="162" t="s">
        <v>321</v>
      </c>
      <c r="Y83" s="162" t="s">
        <v>322</v>
      </c>
      <c r="Z83" s="151"/>
      <c r="AA83" s="151"/>
      <c r="AB83" s="151"/>
      <c r="AC83" s="151"/>
      <c r="AD83" s="151"/>
      <c r="AE83" s="151"/>
      <c r="AF83" s="151"/>
      <c r="AG83" s="151" t="s">
        <v>2595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3" t="s">
        <v>2820</v>
      </c>
      <c r="D84" s="164"/>
      <c r="E84" s="165"/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3" t="s">
        <v>49</v>
      </c>
      <c r="D85" s="164"/>
      <c r="E85" s="165">
        <v>2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3">
        <v>24</v>
      </c>
      <c r="B86" s="184" t="s">
        <v>2810</v>
      </c>
      <c r="C86" s="192" t="s">
        <v>2845</v>
      </c>
      <c r="D86" s="185" t="s">
        <v>2594</v>
      </c>
      <c r="E86" s="186">
        <v>2</v>
      </c>
      <c r="F86" s="187"/>
      <c r="G86" s="188">
        <f>ROUND(E86*F86,2)</f>
        <v>0</v>
      </c>
      <c r="H86" s="187"/>
      <c r="I86" s="188">
        <f>ROUND(E86*H86,2)</f>
        <v>0</v>
      </c>
      <c r="J86" s="187"/>
      <c r="K86" s="188">
        <f>ROUND(E86*J86,2)</f>
        <v>0</v>
      </c>
      <c r="L86" s="188">
        <v>21</v>
      </c>
      <c r="M86" s="188">
        <f>G86*(1+L86/100)</f>
        <v>0</v>
      </c>
      <c r="N86" s="186">
        <v>0</v>
      </c>
      <c r="O86" s="186">
        <f>ROUND(E86*N86,2)</f>
        <v>0</v>
      </c>
      <c r="P86" s="186">
        <v>0</v>
      </c>
      <c r="Q86" s="186">
        <f>ROUND(E86*P86,2)</f>
        <v>0</v>
      </c>
      <c r="R86" s="188"/>
      <c r="S86" s="188" t="s">
        <v>403</v>
      </c>
      <c r="T86" s="189" t="s">
        <v>404</v>
      </c>
      <c r="U86" s="162">
        <v>0</v>
      </c>
      <c r="V86" s="162">
        <f>ROUND(E86*U86,2)</f>
        <v>0</v>
      </c>
      <c r="W86" s="162"/>
      <c r="X86" s="162" t="s">
        <v>321</v>
      </c>
      <c r="Y86" s="162" t="s">
        <v>322</v>
      </c>
      <c r="Z86" s="151"/>
      <c r="AA86" s="151"/>
      <c r="AB86" s="151"/>
      <c r="AC86" s="151"/>
      <c r="AD86" s="151"/>
      <c r="AE86" s="151"/>
      <c r="AF86" s="151"/>
      <c r="AG86" s="151" t="s">
        <v>2595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3" t="s">
        <v>2820</v>
      </c>
      <c r="D87" s="164"/>
      <c r="E87" s="165"/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3" t="s">
        <v>49</v>
      </c>
      <c r="D88" s="164"/>
      <c r="E88" s="165">
        <v>2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6" t="s">
        <v>314</v>
      </c>
      <c r="B89" s="177" t="s">
        <v>257</v>
      </c>
      <c r="C89" s="191" t="s">
        <v>258</v>
      </c>
      <c r="D89" s="178"/>
      <c r="E89" s="179"/>
      <c r="F89" s="180"/>
      <c r="G89" s="180">
        <f>SUMIF(AG90:AG95,"&lt;&gt;NOR",G90:G95)</f>
        <v>0</v>
      </c>
      <c r="H89" s="180"/>
      <c r="I89" s="180">
        <f>SUM(I90:I95)</f>
        <v>0</v>
      </c>
      <c r="J89" s="180"/>
      <c r="K89" s="180">
        <f>SUM(K90:K95)</f>
        <v>0</v>
      </c>
      <c r="L89" s="180"/>
      <c r="M89" s="180">
        <f>SUM(M90:M95)</f>
        <v>0</v>
      </c>
      <c r="N89" s="179"/>
      <c r="O89" s="179">
        <f>SUM(O90:O95)</f>
        <v>0</v>
      </c>
      <c r="P89" s="179"/>
      <c r="Q89" s="179">
        <f>SUM(Q90:Q95)</f>
        <v>0</v>
      </c>
      <c r="R89" s="180"/>
      <c r="S89" s="180"/>
      <c r="T89" s="181"/>
      <c r="U89" s="175"/>
      <c r="V89" s="175">
        <f>SUM(V90:V95)</f>
        <v>0</v>
      </c>
      <c r="W89" s="175"/>
      <c r="X89" s="175"/>
      <c r="Y89" s="175"/>
      <c r="AG89" t="s">
        <v>315</v>
      </c>
    </row>
    <row r="90" spans="1:60" outlineLevel="1" x14ac:dyDescent="0.2">
      <c r="A90" s="183">
        <v>25</v>
      </c>
      <c r="B90" s="184" t="s">
        <v>2768</v>
      </c>
      <c r="C90" s="192" t="s">
        <v>2846</v>
      </c>
      <c r="D90" s="185" t="s">
        <v>2594</v>
      </c>
      <c r="E90" s="186">
        <v>1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8"/>
      <c r="S90" s="188" t="s">
        <v>403</v>
      </c>
      <c r="T90" s="189" t="s">
        <v>404</v>
      </c>
      <c r="U90" s="162">
        <v>0</v>
      </c>
      <c r="V90" s="162">
        <f>ROUND(E90*U90,2)</f>
        <v>0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2595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3" t="s">
        <v>2757</v>
      </c>
      <c r="D91" s="164"/>
      <c r="E91" s="165"/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3" t="s">
        <v>130</v>
      </c>
      <c r="D92" s="164"/>
      <c r="E92" s="165">
        <v>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3">
        <v>26</v>
      </c>
      <c r="B93" s="184" t="s">
        <v>2813</v>
      </c>
      <c r="C93" s="192" t="s">
        <v>2847</v>
      </c>
      <c r="D93" s="185" t="s">
        <v>2594</v>
      </c>
      <c r="E93" s="186">
        <v>1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8"/>
      <c r="S93" s="188" t="s">
        <v>403</v>
      </c>
      <c r="T93" s="189" t="s">
        <v>404</v>
      </c>
      <c r="U93" s="162">
        <v>0</v>
      </c>
      <c r="V93" s="162">
        <f>ROUND(E93*U93,2)</f>
        <v>0</v>
      </c>
      <c r="W93" s="162"/>
      <c r="X93" s="162" t="s">
        <v>321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2595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3" t="s">
        <v>2820</v>
      </c>
      <c r="D94" s="164"/>
      <c r="E94" s="165"/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3" t="s">
        <v>130</v>
      </c>
      <c r="D95" s="164"/>
      <c r="E95" s="165">
        <v>1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6" t="s">
        <v>314</v>
      </c>
      <c r="B96" s="177" t="s">
        <v>259</v>
      </c>
      <c r="C96" s="191" t="s">
        <v>260</v>
      </c>
      <c r="D96" s="178"/>
      <c r="E96" s="179"/>
      <c r="F96" s="180"/>
      <c r="G96" s="180">
        <f>SUMIF(AG97:AG105,"&lt;&gt;NOR",G97:G105)</f>
        <v>0</v>
      </c>
      <c r="H96" s="180"/>
      <c r="I96" s="180">
        <f>SUM(I97:I105)</f>
        <v>0</v>
      </c>
      <c r="J96" s="180"/>
      <c r="K96" s="180">
        <f>SUM(K97:K105)</f>
        <v>0</v>
      </c>
      <c r="L96" s="180"/>
      <c r="M96" s="180">
        <f>SUM(M97:M105)</f>
        <v>0</v>
      </c>
      <c r="N96" s="179"/>
      <c r="O96" s="179">
        <f>SUM(O97:O105)</f>
        <v>0</v>
      </c>
      <c r="P96" s="179"/>
      <c r="Q96" s="179">
        <f>SUM(Q97:Q105)</f>
        <v>0</v>
      </c>
      <c r="R96" s="180"/>
      <c r="S96" s="180"/>
      <c r="T96" s="181"/>
      <c r="U96" s="175"/>
      <c r="V96" s="175">
        <f>SUM(V97:V105)</f>
        <v>0</v>
      </c>
      <c r="W96" s="175"/>
      <c r="X96" s="175"/>
      <c r="Y96" s="175"/>
      <c r="AG96" t="s">
        <v>315</v>
      </c>
    </row>
    <row r="97" spans="1:60" ht="22.5" outlineLevel="1" x14ac:dyDescent="0.2">
      <c r="A97" s="183">
        <v>27</v>
      </c>
      <c r="B97" s="184" t="s">
        <v>2815</v>
      </c>
      <c r="C97" s="192" t="s">
        <v>2848</v>
      </c>
      <c r="D97" s="185" t="s">
        <v>2594</v>
      </c>
      <c r="E97" s="186">
        <v>1</v>
      </c>
      <c r="F97" s="187"/>
      <c r="G97" s="188">
        <f>ROUND(E97*F97,2)</f>
        <v>0</v>
      </c>
      <c r="H97" s="187"/>
      <c r="I97" s="188">
        <f>ROUND(E97*H97,2)</f>
        <v>0</v>
      </c>
      <c r="J97" s="187"/>
      <c r="K97" s="188">
        <f>ROUND(E97*J97,2)</f>
        <v>0</v>
      </c>
      <c r="L97" s="188">
        <v>21</v>
      </c>
      <c r="M97" s="188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8"/>
      <c r="S97" s="188" t="s">
        <v>403</v>
      </c>
      <c r="T97" s="189" t="s">
        <v>404</v>
      </c>
      <c r="U97" s="162">
        <v>0</v>
      </c>
      <c r="V97" s="162">
        <f>ROUND(E97*U97,2)</f>
        <v>0</v>
      </c>
      <c r="W97" s="162"/>
      <c r="X97" s="162" t="s">
        <v>321</v>
      </c>
      <c r="Y97" s="162" t="s">
        <v>322</v>
      </c>
      <c r="Z97" s="151"/>
      <c r="AA97" s="151"/>
      <c r="AB97" s="151"/>
      <c r="AC97" s="151"/>
      <c r="AD97" s="151"/>
      <c r="AE97" s="151"/>
      <c r="AF97" s="151"/>
      <c r="AG97" s="151" t="s">
        <v>2595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3" t="s">
        <v>2757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3" t="s">
        <v>130</v>
      </c>
      <c r="D99" s="164"/>
      <c r="E99" s="165">
        <v>1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3">
        <v>28</v>
      </c>
      <c r="B100" s="184" t="s">
        <v>136</v>
      </c>
      <c r="C100" s="192" t="s">
        <v>2849</v>
      </c>
      <c r="D100" s="185" t="s">
        <v>2594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21</v>
      </c>
      <c r="M100" s="188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403</v>
      </c>
      <c r="T100" s="189" t="s">
        <v>404</v>
      </c>
      <c r="U100" s="162">
        <v>0</v>
      </c>
      <c r="V100" s="162">
        <f>ROUND(E100*U100,2)</f>
        <v>0</v>
      </c>
      <c r="W100" s="162"/>
      <c r="X100" s="162" t="s">
        <v>321</v>
      </c>
      <c r="Y100" s="162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2595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3" t="s">
        <v>2757</v>
      </c>
      <c r="D101" s="164"/>
      <c r="E101" s="165"/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3" t="s">
        <v>130</v>
      </c>
      <c r="D102" s="164"/>
      <c r="E102" s="165">
        <v>1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3">
        <v>29</v>
      </c>
      <c r="B103" s="184" t="s">
        <v>2850</v>
      </c>
      <c r="C103" s="192" t="s">
        <v>2851</v>
      </c>
      <c r="D103" s="185" t="s">
        <v>2594</v>
      </c>
      <c r="E103" s="186">
        <v>1</v>
      </c>
      <c r="F103" s="187"/>
      <c r="G103" s="188">
        <f>ROUND(E103*F103,2)</f>
        <v>0</v>
      </c>
      <c r="H103" s="187"/>
      <c r="I103" s="188">
        <f>ROUND(E103*H103,2)</f>
        <v>0</v>
      </c>
      <c r="J103" s="187"/>
      <c r="K103" s="188">
        <f>ROUND(E103*J103,2)</f>
        <v>0</v>
      </c>
      <c r="L103" s="188">
        <v>21</v>
      </c>
      <c r="M103" s="188">
        <f>G103*(1+L103/100)</f>
        <v>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8"/>
      <c r="S103" s="188" t="s">
        <v>403</v>
      </c>
      <c r="T103" s="189" t="s">
        <v>404</v>
      </c>
      <c r="U103" s="162">
        <v>0</v>
      </c>
      <c r="V103" s="162">
        <f>ROUND(E103*U103,2)</f>
        <v>0</v>
      </c>
      <c r="W103" s="162"/>
      <c r="X103" s="162" t="s">
        <v>321</v>
      </c>
      <c r="Y103" s="162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2595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3" t="s">
        <v>2757</v>
      </c>
      <c r="D104" s="164"/>
      <c r="E104" s="165"/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3" t="s">
        <v>130</v>
      </c>
      <c r="D105" s="164"/>
      <c r="E105" s="165">
        <v>1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6" t="s">
        <v>314</v>
      </c>
      <c r="B106" s="177" t="s">
        <v>261</v>
      </c>
      <c r="C106" s="191" t="s">
        <v>262</v>
      </c>
      <c r="D106" s="178"/>
      <c r="E106" s="179"/>
      <c r="F106" s="180"/>
      <c r="G106" s="180">
        <f>SUMIF(AG107:AG128,"&lt;&gt;NOR",G107:G128)</f>
        <v>0</v>
      </c>
      <c r="H106" s="180"/>
      <c r="I106" s="180">
        <f>SUM(I107:I128)</f>
        <v>0</v>
      </c>
      <c r="J106" s="180"/>
      <c r="K106" s="180">
        <f>SUM(K107:K128)</f>
        <v>0</v>
      </c>
      <c r="L106" s="180"/>
      <c r="M106" s="180">
        <f>SUM(M107:M128)</f>
        <v>0</v>
      </c>
      <c r="N106" s="179"/>
      <c r="O106" s="179">
        <f>SUM(O107:O128)</f>
        <v>0</v>
      </c>
      <c r="P106" s="179"/>
      <c r="Q106" s="179">
        <f>SUM(Q107:Q128)</f>
        <v>0</v>
      </c>
      <c r="R106" s="180"/>
      <c r="S106" s="180"/>
      <c r="T106" s="181"/>
      <c r="U106" s="175"/>
      <c r="V106" s="175">
        <f>SUM(V107:V128)</f>
        <v>0</v>
      </c>
      <c r="W106" s="175"/>
      <c r="X106" s="175"/>
      <c r="Y106" s="175"/>
      <c r="AG106" t="s">
        <v>315</v>
      </c>
    </row>
    <row r="107" spans="1:60" ht="33.75" outlineLevel="1" x14ac:dyDescent="0.2">
      <c r="A107" s="183">
        <v>30</v>
      </c>
      <c r="B107" s="184" t="s">
        <v>2852</v>
      </c>
      <c r="C107" s="192" t="s">
        <v>2853</v>
      </c>
      <c r="D107" s="185" t="s">
        <v>2594</v>
      </c>
      <c r="E107" s="186">
        <v>1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21</v>
      </c>
      <c r="M107" s="188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8"/>
      <c r="S107" s="188" t="s">
        <v>403</v>
      </c>
      <c r="T107" s="189" t="s">
        <v>404</v>
      </c>
      <c r="U107" s="162">
        <v>0</v>
      </c>
      <c r="V107" s="162">
        <f>ROUND(E107*U107,2)</f>
        <v>0</v>
      </c>
      <c r="W107" s="162"/>
      <c r="X107" s="162" t="s">
        <v>321</v>
      </c>
      <c r="Y107" s="162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2595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80" t="s">
        <v>2854</v>
      </c>
      <c r="D108" s="281"/>
      <c r="E108" s="281"/>
      <c r="F108" s="281"/>
      <c r="G108" s="281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344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3" t="s">
        <v>2757</v>
      </c>
      <c r="D109" s="164"/>
      <c r="E109" s="165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3" t="s">
        <v>130</v>
      </c>
      <c r="D110" s="164"/>
      <c r="E110" s="165">
        <v>1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3">
        <v>31</v>
      </c>
      <c r="B111" s="184" t="s">
        <v>140</v>
      </c>
      <c r="C111" s="192" t="s">
        <v>2855</v>
      </c>
      <c r="D111" s="185" t="s">
        <v>445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6">
        <v>0</v>
      </c>
      <c r="O111" s="186">
        <f>ROUND(E111*N111,2)</f>
        <v>0</v>
      </c>
      <c r="P111" s="186">
        <v>0</v>
      </c>
      <c r="Q111" s="186">
        <f>ROUND(E111*P111,2)</f>
        <v>0</v>
      </c>
      <c r="R111" s="188"/>
      <c r="S111" s="188" t="s">
        <v>403</v>
      </c>
      <c r="T111" s="189" t="s">
        <v>404</v>
      </c>
      <c r="U111" s="162">
        <v>0</v>
      </c>
      <c r="V111" s="162">
        <f>ROUND(E111*U111,2)</f>
        <v>0</v>
      </c>
      <c r="W111" s="162"/>
      <c r="X111" s="162" t="s">
        <v>321</v>
      </c>
      <c r="Y111" s="162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2595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80" t="s">
        <v>2856</v>
      </c>
      <c r="D112" s="281"/>
      <c r="E112" s="281"/>
      <c r="F112" s="281"/>
      <c r="G112" s="281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344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90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3" t="s">
        <v>2757</v>
      </c>
      <c r="D113" s="164"/>
      <c r="E113" s="165"/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3" t="s">
        <v>130</v>
      </c>
      <c r="D114" s="164"/>
      <c r="E114" s="165">
        <v>1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3">
        <v>32</v>
      </c>
      <c r="B115" s="184" t="s">
        <v>2857</v>
      </c>
      <c r="C115" s="192" t="s">
        <v>2858</v>
      </c>
      <c r="D115" s="185" t="s">
        <v>445</v>
      </c>
      <c r="E115" s="186">
        <v>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21</v>
      </c>
      <c r="M115" s="188">
        <f>G115*(1+L115/100)</f>
        <v>0</v>
      </c>
      <c r="N115" s="186">
        <v>0</v>
      </c>
      <c r="O115" s="186">
        <f>ROUND(E115*N115,2)</f>
        <v>0</v>
      </c>
      <c r="P115" s="186">
        <v>0</v>
      </c>
      <c r="Q115" s="186">
        <f>ROUND(E115*P115,2)</f>
        <v>0</v>
      </c>
      <c r="R115" s="188"/>
      <c r="S115" s="188" t="s">
        <v>403</v>
      </c>
      <c r="T115" s="189" t="s">
        <v>404</v>
      </c>
      <c r="U115" s="162">
        <v>0</v>
      </c>
      <c r="V115" s="162">
        <f>ROUND(E115*U115,2)</f>
        <v>0</v>
      </c>
      <c r="W115" s="162"/>
      <c r="X115" s="162" t="s">
        <v>321</v>
      </c>
      <c r="Y115" s="162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2595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80" t="s">
        <v>2859</v>
      </c>
      <c r="D116" s="281"/>
      <c r="E116" s="281"/>
      <c r="F116" s="281"/>
      <c r="G116" s="281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344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90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3" t="s">
        <v>2757</v>
      </c>
      <c r="D117" s="164"/>
      <c r="E117" s="165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3" t="s">
        <v>130</v>
      </c>
      <c r="D118" s="164"/>
      <c r="E118" s="165">
        <v>1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3">
        <v>33</v>
      </c>
      <c r="B119" s="184" t="s">
        <v>2860</v>
      </c>
      <c r="C119" s="192" t="s">
        <v>2861</v>
      </c>
      <c r="D119" s="185" t="s">
        <v>445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6">
        <v>0</v>
      </c>
      <c r="O119" s="186">
        <f>ROUND(E119*N119,2)</f>
        <v>0</v>
      </c>
      <c r="P119" s="186">
        <v>0</v>
      </c>
      <c r="Q119" s="186">
        <f>ROUND(E119*P119,2)</f>
        <v>0</v>
      </c>
      <c r="R119" s="188"/>
      <c r="S119" s="188" t="s">
        <v>403</v>
      </c>
      <c r="T119" s="189" t="s">
        <v>404</v>
      </c>
      <c r="U119" s="162">
        <v>0</v>
      </c>
      <c r="V119" s="162">
        <f>ROUND(E119*U119,2)</f>
        <v>0</v>
      </c>
      <c r="W119" s="162"/>
      <c r="X119" s="162" t="s">
        <v>321</v>
      </c>
      <c r="Y119" s="162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2595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80" t="s">
        <v>2862</v>
      </c>
      <c r="D120" s="281"/>
      <c r="E120" s="281"/>
      <c r="F120" s="281"/>
      <c r="G120" s="281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344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3" t="s">
        <v>2757</v>
      </c>
      <c r="D121" s="164"/>
      <c r="E121" s="165"/>
      <c r="F121" s="162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3" t="s">
        <v>130</v>
      </c>
      <c r="D122" s="164"/>
      <c r="E122" s="165">
        <v>1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3">
        <v>34</v>
      </c>
      <c r="B123" s="184" t="s">
        <v>2863</v>
      </c>
      <c r="C123" s="192" t="s">
        <v>2864</v>
      </c>
      <c r="D123" s="185" t="s">
        <v>2754</v>
      </c>
      <c r="E123" s="186">
        <v>30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21</v>
      </c>
      <c r="M123" s="188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8"/>
      <c r="S123" s="188" t="s">
        <v>320</v>
      </c>
      <c r="T123" s="189" t="s">
        <v>404</v>
      </c>
      <c r="U123" s="162">
        <v>0</v>
      </c>
      <c r="V123" s="162">
        <f>ROUND(E123*U123,2)</f>
        <v>0</v>
      </c>
      <c r="W123" s="162"/>
      <c r="X123" s="162" t="s">
        <v>2761</v>
      </c>
      <c r="Y123" s="162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2762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3" t="s">
        <v>2757</v>
      </c>
      <c r="D124" s="164"/>
      <c r="E124" s="165"/>
      <c r="F124" s="162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3" t="s">
        <v>140</v>
      </c>
      <c r="D125" s="164"/>
      <c r="E125" s="165">
        <v>30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3">
        <v>35</v>
      </c>
      <c r="B126" s="184" t="s">
        <v>2865</v>
      </c>
      <c r="C126" s="192" t="s">
        <v>2866</v>
      </c>
      <c r="D126" s="185" t="s">
        <v>2594</v>
      </c>
      <c r="E126" s="186">
        <v>1</v>
      </c>
      <c r="F126" s="187"/>
      <c r="G126" s="188">
        <f>ROUND(E126*F126,2)</f>
        <v>0</v>
      </c>
      <c r="H126" s="187"/>
      <c r="I126" s="188">
        <f>ROUND(E126*H126,2)</f>
        <v>0</v>
      </c>
      <c r="J126" s="187"/>
      <c r="K126" s="188">
        <f>ROUND(E126*J126,2)</f>
        <v>0</v>
      </c>
      <c r="L126" s="188">
        <v>21</v>
      </c>
      <c r="M126" s="188">
        <f>G126*(1+L126/100)</f>
        <v>0</v>
      </c>
      <c r="N126" s="186">
        <v>0</v>
      </c>
      <c r="O126" s="186">
        <f>ROUND(E126*N126,2)</f>
        <v>0</v>
      </c>
      <c r="P126" s="186">
        <v>0</v>
      </c>
      <c r="Q126" s="186">
        <f>ROUND(E126*P126,2)</f>
        <v>0</v>
      </c>
      <c r="R126" s="188"/>
      <c r="S126" s="188" t="s">
        <v>403</v>
      </c>
      <c r="T126" s="189" t="s">
        <v>404</v>
      </c>
      <c r="U126" s="162">
        <v>0</v>
      </c>
      <c r="V126" s="162">
        <f>ROUND(E126*U126,2)</f>
        <v>0</v>
      </c>
      <c r="W126" s="162"/>
      <c r="X126" s="162" t="s">
        <v>321</v>
      </c>
      <c r="Y126" s="162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2595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3" t="s">
        <v>2757</v>
      </c>
      <c r="D127" s="164"/>
      <c r="E127" s="165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3" t="s">
        <v>130</v>
      </c>
      <c r="D128" s="164"/>
      <c r="E128" s="165">
        <v>1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6" t="s">
        <v>314</v>
      </c>
      <c r="B129" s="177" t="s">
        <v>235</v>
      </c>
      <c r="C129" s="191" t="s">
        <v>236</v>
      </c>
      <c r="D129" s="178"/>
      <c r="E129" s="179"/>
      <c r="F129" s="180"/>
      <c r="G129" s="180">
        <f>SUMIF(AG130:AG153,"&lt;&gt;NOR",G130:G153)</f>
        <v>0</v>
      </c>
      <c r="H129" s="180"/>
      <c r="I129" s="180">
        <f>SUM(I130:I153)</f>
        <v>0</v>
      </c>
      <c r="J129" s="180"/>
      <c r="K129" s="180">
        <f>SUM(K130:K153)</f>
        <v>0</v>
      </c>
      <c r="L129" s="180"/>
      <c r="M129" s="180">
        <f>SUM(M130:M153)</f>
        <v>0</v>
      </c>
      <c r="N129" s="179"/>
      <c r="O129" s="179">
        <f>SUM(O130:O153)</f>
        <v>0</v>
      </c>
      <c r="P129" s="179"/>
      <c r="Q129" s="179">
        <f>SUM(Q130:Q153)</f>
        <v>0</v>
      </c>
      <c r="R129" s="180"/>
      <c r="S129" s="180"/>
      <c r="T129" s="181"/>
      <c r="U129" s="175"/>
      <c r="V129" s="175">
        <f>SUM(V130:V153)</f>
        <v>0</v>
      </c>
      <c r="W129" s="175"/>
      <c r="X129" s="175"/>
      <c r="Y129" s="175"/>
      <c r="AG129" t="s">
        <v>315</v>
      </c>
    </row>
    <row r="130" spans="1:60" outlineLevel="1" x14ac:dyDescent="0.2">
      <c r="A130" s="183">
        <v>36</v>
      </c>
      <c r="B130" s="184" t="s">
        <v>2867</v>
      </c>
      <c r="C130" s="192" t="s">
        <v>2868</v>
      </c>
      <c r="D130" s="185" t="s">
        <v>708</v>
      </c>
      <c r="E130" s="186">
        <v>480</v>
      </c>
      <c r="F130" s="187"/>
      <c r="G130" s="188">
        <f>ROUND(E130*F130,2)</f>
        <v>0</v>
      </c>
      <c r="H130" s="187"/>
      <c r="I130" s="188">
        <f>ROUND(E130*H130,2)</f>
        <v>0</v>
      </c>
      <c r="J130" s="187"/>
      <c r="K130" s="188">
        <f>ROUND(E130*J130,2)</f>
        <v>0</v>
      </c>
      <c r="L130" s="188">
        <v>21</v>
      </c>
      <c r="M130" s="188">
        <f>G130*(1+L130/100)</f>
        <v>0</v>
      </c>
      <c r="N130" s="186">
        <v>0</v>
      </c>
      <c r="O130" s="186">
        <f>ROUND(E130*N130,2)</f>
        <v>0</v>
      </c>
      <c r="P130" s="186">
        <v>0</v>
      </c>
      <c r="Q130" s="186">
        <f>ROUND(E130*P130,2)</f>
        <v>0</v>
      </c>
      <c r="R130" s="188"/>
      <c r="S130" s="188" t="s">
        <v>403</v>
      </c>
      <c r="T130" s="189" t="s">
        <v>404</v>
      </c>
      <c r="U130" s="162">
        <v>0</v>
      </c>
      <c r="V130" s="162">
        <f>ROUND(E130*U130,2)</f>
        <v>0</v>
      </c>
      <c r="W130" s="162"/>
      <c r="X130" s="162" t="s">
        <v>321</v>
      </c>
      <c r="Y130" s="162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2595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3" t="s">
        <v>2869</v>
      </c>
      <c r="D131" s="164"/>
      <c r="E131" s="165"/>
      <c r="F131" s="162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3" t="s">
        <v>2870</v>
      </c>
      <c r="D132" s="164"/>
      <c r="E132" s="165">
        <v>480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3">
        <v>37</v>
      </c>
      <c r="B133" s="184" t="s">
        <v>2871</v>
      </c>
      <c r="C133" s="192" t="s">
        <v>2872</v>
      </c>
      <c r="D133" s="185" t="s">
        <v>708</v>
      </c>
      <c r="E133" s="186">
        <v>120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6">
        <v>0</v>
      </c>
      <c r="O133" s="186">
        <f>ROUND(E133*N133,2)</f>
        <v>0</v>
      </c>
      <c r="P133" s="186">
        <v>0</v>
      </c>
      <c r="Q133" s="186">
        <f>ROUND(E133*P133,2)</f>
        <v>0</v>
      </c>
      <c r="R133" s="188"/>
      <c r="S133" s="188" t="s">
        <v>403</v>
      </c>
      <c r="T133" s="189" t="s">
        <v>404</v>
      </c>
      <c r="U133" s="162">
        <v>0</v>
      </c>
      <c r="V133" s="162">
        <f>ROUND(E133*U133,2)</f>
        <v>0</v>
      </c>
      <c r="W133" s="162"/>
      <c r="X133" s="162" t="s">
        <v>321</v>
      </c>
      <c r="Y133" s="162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2595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3" t="s">
        <v>2873</v>
      </c>
      <c r="D134" s="164"/>
      <c r="E134" s="165"/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3" t="s">
        <v>2874</v>
      </c>
      <c r="D135" s="164"/>
      <c r="E135" s="165">
        <v>120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3">
        <v>38</v>
      </c>
      <c r="B136" s="184" t="s">
        <v>2875</v>
      </c>
      <c r="C136" s="192" t="s">
        <v>2791</v>
      </c>
      <c r="D136" s="185" t="s">
        <v>708</v>
      </c>
      <c r="E136" s="186">
        <v>120</v>
      </c>
      <c r="F136" s="187"/>
      <c r="G136" s="188">
        <f>ROUND(E136*F136,2)</f>
        <v>0</v>
      </c>
      <c r="H136" s="187"/>
      <c r="I136" s="188">
        <f>ROUND(E136*H136,2)</f>
        <v>0</v>
      </c>
      <c r="J136" s="187"/>
      <c r="K136" s="188">
        <f>ROUND(E136*J136,2)</f>
        <v>0</v>
      </c>
      <c r="L136" s="188">
        <v>21</v>
      </c>
      <c r="M136" s="188">
        <f>G136*(1+L136/100)</f>
        <v>0</v>
      </c>
      <c r="N136" s="186">
        <v>0</v>
      </c>
      <c r="O136" s="186">
        <f>ROUND(E136*N136,2)</f>
        <v>0</v>
      </c>
      <c r="P136" s="186">
        <v>0</v>
      </c>
      <c r="Q136" s="186">
        <f>ROUND(E136*P136,2)</f>
        <v>0</v>
      </c>
      <c r="R136" s="188"/>
      <c r="S136" s="188" t="s">
        <v>403</v>
      </c>
      <c r="T136" s="189" t="s">
        <v>404</v>
      </c>
      <c r="U136" s="162">
        <v>0</v>
      </c>
      <c r="V136" s="162">
        <f>ROUND(E136*U136,2)</f>
        <v>0</v>
      </c>
      <c r="W136" s="162"/>
      <c r="X136" s="162" t="s">
        <v>321</v>
      </c>
      <c r="Y136" s="162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2595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3" t="s">
        <v>2873</v>
      </c>
      <c r="D137" s="164"/>
      <c r="E137" s="165"/>
      <c r="F137" s="162"/>
      <c r="G137" s="162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3" t="s">
        <v>2874</v>
      </c>
      <c r="D138" s="164"/>
      <c r="E138" s="165">
        <v>120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3">
        <v>39</v>
      </c>
      <c r="B139" s="184" t="s">
        <v>2876</v>
      </c>
      <c r="C139" s="192" t="s">
        <v>2877</v>
      </c>
      <c r="D139" s="185" t="s">
        <v>2594</v>
      </c>
      <c r="E139" s="186">
        <v>1</v>
      </c>
      <c r="F139" s="187"/>
      <c r="G139" s="188">
        <f>ROUND(E139*F139,2)</f>
        <v>0</v>
      </c>
      <c r="H139" s="187"/>
      <c r="I139" s="188">
        <f>ROUND(E139*H139,2)</f>
        <v>0</v>
      </c>
      <c r="J139" s="187"/>
      <c r="K139" s="188">
        <f>ROUND(E139*J139,2)</f>
        <v>0</v>
      </c>
      <c r="L139" s="188">
        <v>21</v>
      </c>
      <c r="M139" s="188">
        <f>G139*(1+L139/100)</f>
        <v>0</v>
      </c>
      <c r="N139" s="186">
        <v>0</v>
      </c>
      <c r="O139" s="186">
        <f>ROUND(E139*N139,2)</f>
        <v>0</v>
      </c>
      <c r="P139" s="186">
        <v>0</v>
      </c>
      <c r="Q139" s="186">
        <f>ROUND(E139*P139,2)</f>
        <v>0</v>
      </c>
      <c r="R139" s="188"/>
      <c r="S139" s="188" t="s">
        <v>403</v>
      </c>
      <c r="T139" s="189" t="s">
        <v>404</v>
      </c>
      <c r="U139" s="162">
        <v>0</v>
      </c>
      <c r="V139" s="162">
        <f>ROUND(E139*U139,2)</f>
        <v>0</v>
      </c>
      <c r="W139" s="162"/>
      <c r="X139" s="162" t="s">
        <v>321</v>
      </c>
      <c r="Y139" s="162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2595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3" t="s">
        <v>2878</v>
      </c>
      <c r="D140" s="164"/>
      <c r="E140" s="165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3" t="s">
        <v>130</v>
      </c>
      <c r="D141" s="164"/>
      <c r="E141" s="165">
        <v>1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3">
        <v>40</v>
      </c>
      <c r="B142" s="184" t="s">
        <v>2879</v>
      </c>
      <c r="C142" s="192" t="s">
        <v>2880</v>
      </c>
      <c r="D142" s="185" t="s">
        <v>2594</v>
      </c>
      <c r="E142" s="186">
        <v>3</v>
      </c>
      <c r="F142" s="187"/>
      <c r="G142" s="188">
        <f>ROUND(E142*F142,2)</f>
        <v>0</v>
      </c>
      <c r="H142" s="187"/>
      <c r="I142" s="188">
        <f>ROUND(E142*H142,2)</f>
        <v>0</v>
      </c>
      <c r="J142" s="187"/>
      <c r="K142" s="188">
        <f>ROUND(E142*J142,2)</f>
        <v>0</v>
      </c>
      <c r="L142" s="188">
        <v>21</v>
      </c>
      <c r="M142" s="188">
        <f>G142*(1+L142/100)</f>
        <v>0</v>
      </c>
      <c r="N142" s="186">
        <v>0</v>
      </c>
      <c r="O142" s="186">
        <f>ROUND(E142*N142,2)</f>
        <v>0</v>
      </c>
      <c r="P142" s="186">
        <v>0</v>
      </c>
      <c r="Q142" s="186">
        <f>ROUND(E142*P142,2)</f>
        <v>0</v>
      </c>
      <c r="R142" s="188"/>
      <c r="S142" s="188" t="s">
        <v>403</v>
      </c>
      <c r="T142" s="189" t="s">
        <v>404</v>
      </c>
      <c r="U142" s="162">
        <v>0</v>
      </c>
      <c r="V142" s="162">
        <f>ROUND(E142*U142,2)</f>
        <v>0</v>
      </c>
      <c r="W142" s="162"/>
      <c r="X142" s="162" t="s">
        <v>321</v>
      </c>
      <c r="Y142" s="162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2595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3" t="s">
        <v>2804</v>
      </c>
      <c r="D143" s="164"/>
      <c r="E143" s="165"/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3" t="s">
        <v>138</v>
      </c>
      <c r="D144" s="164"/>
      <c r="E144" s="165">
        <v>3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3">
        <v>41</v>
      </c>
      <c r="B145" s="184" t="s">
        <v>2881</v>
      </c>
      <c r="C145" s="192" t="s">
        <v>2882</v>
      </c>
      <c r="D145" s="185" t="s">
        <v>2594</v>
      </c>
      <c r="E145" s="186">
        <v>3</v>
      </c>
      <c r="F145" s="187"/>
      <c r="G145" s="188">
        <f>ROUND(E145*F145,2)</f>
        <v>0</v>
      </c>
      <c r="H145" s="187"/>
      <c r="I145" s="188">
        <f>ROUND(E145*H145,2)</f>
        <v>0</v>
      </c>
      <c r="J145" s="187"/>
      <c r="K145" s="188">
        <f>ROUND(E145*J145,2)</f>
        <v>0</v>
      </c>
      <c r="L145" s="188">
        <v>21</v>
      </c>
      <c r="M145" s="188">
        <f>G145*(1+L145/100)</f>
        <v>0</v>
      </c>
      <c r="N145" s="186">
        <v>0</v>
      </c>
      <c r="O145" s="186">
        <f>ROUND(E145*N145,2)</f>
        <v>0</v>
      </c>
      <c r="P145" s="186">
        <v>0</v>
      </c>
      <c r="Q145" s="186">
        <f>ROUND(E145*P145,2)</f>
        <v>0</v>
      </c>
      <c r="R145" s="188"/>
      <c r="S145" s="188" t="s">
        <v>403</v>
      </c>
      <c r="T145" s="189" t="s">
        <v>404</v>
      </c>
      <c r="U145" s="162">
        <v>0</v>
      </c>
      <c r="V145" s="162">
        <f>ROUND(E145*U145,2)</f>
        <v>0</v>
      </c>
      <c r="W145" s="162"/>
      <c r="X145" s="162" t="s">
        <v>321</v>
      </c>
      <c r="Y145" s="162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2595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3" t="s">
        <v>2804</v>
      </c>
      <c r="D146" s="164"/>
      <c r="E146" s="165"/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3" t="s">
        <v>138</v>
      </c>
      <c r="D147" s="164"/>
      <c r="E147" s="165">
        <v>3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3">
        <v>42</v>
      </c>
      <c r="B148" s="184" t="s">
        <v>2883</v>
      </c>
      <c r="C148" s="192" t="s">
        <v>2884</v>
      </c>
      <c r="D148" s="185" t="s">
        <v>445</v>
      </c>
      <c r="E148" s="186">
        <v>1</v>
      </c>
      <c r="F148" s="187"/>
      <c r="G148" s="188">
        <f>ROUND(E148*F148,2)</f>
        <v>0</v>
      </c>
      <c r="H148" s="187"/>
      <c r="I148" s="188">
        <f>ROUND(E148*H148,2)</f>
        <v>0</v>
      </c>
      <c r="J148" s="187"/>
      <c r="K148" s="188">
        <f>ROUND(E148*J148,2)</f>
        <v>0</v>
      </c>
      <c r="L148" s="188">
        <v>21</v>
      </c>
      <c r="M148" s="188">
        <f>G148*(1+L148/100)</f>
        <v>0</v>
      </c>
      <c r="N148" s="186">
        <v>0</v>
      </c>
      <c r="O148" s="186">
        <f>ROUND(E148*N148,2)</f>
        <v>0</v>
      </c>
      <c r="P148" s="186">
        <v>0</v>
      </c>
      <c r="Q148" s="186">
        <f>ROUND(E148*P148,2)</f>
        <v>0</v>
      </c>
      <c r="R148" s="188"/>
      <c r="S148" s="188" t="s">
        <v>403</v>
      </c>
      <c r="T148" s="189" t="s">
        <v>404</v>
      </c>
      <c r="U148" s="162">
        <v>0</v>
      </c>
      <c r="V148" s="162">
        <f>ROUND(E148*U148,2)</f>
        <v>0</v>
      </c>
      <c r="W148" s="162"/>
      <c r="X148" s="162" t="s">
        <v>321</v>
      </c>
      <c r="Y148" s="162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2595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3" t="s">
        <v>2757</v>
      </c>
      <c r="D149" s="164"/>
      <c r="E149" s="165"/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3" t="s">
        <v>130</v>
      </c>
      <c r="D150" s="164"/>
      <c r="E150" s="165">
        <v>1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3">
        <v>43</v>
      </c>
      <c r="B151" s="184" t="s">
        <v>2885</v>
      </c>
      <c r="C151" s="192" t="s">
        <v>2809</v>
      </c>
      <c r="D151" s="185" t="s">
        <v>2754</v>
      </c>
      <c r="E151" s="186">
        <v>10</v>
      </c>
      <c r="F151" s="187"/>
      <c r="G151" s="188">
        <f>ROUND(E151*F151,2)</f>
        <v>0</v>
      </c>
      <c r="H151" s="187"/>
      <c r="I151" s="188">
        <f>ROUND(E151*H151,2)</f>
        <v>0</v>
      </c>
      <c r="J151" s="187"/>
      <c r="K151" s="188">
        <f>ROUND(E151*J151,2)</f>
        <v>0</v>
      </c>
      <c r="L151" s="188">
        <v>21</v>
      </c>
      <c r="M151" s="188">
        <f>G151*(1+L151/100)</f>
        <v>0</v>
      </c>
      <c r="N151" s="186">
        <v>0</v>
      </c>
      <c r="O151" s="186">
        <f>ROUND(E151*N151,2)</f>
        <v>0</v>
      </c>
      <c r="P151" s="186">
        <v>0</v>
      </c>
      <c r="Q151" s="186">
        <f>ROUND(E151*P151,2)</f>
        <v>0</v>
      </c>
      <c r="R151" s="188"/>
      <c r="S151" s="188" t="s">
        <v>403</v>
      </c>
      <c r="T151" s="189" t="s">
        <v>404</v>
      </c>
      <c r="U151" s="162">
        <v>0</v>
      </c>
      <c r="V151" s="162">
        <f>ROUND(E151*U151,2)</f>
        <v>0</v>
      </c>
      <c r="W151" s="162"/>
      <c r="X151" s="162" t="s">
        <v>321</v>
      </c>
      <c r="Y151" s="162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2595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3" t="s">
        <v>2787</v>
      </c>
      <c r="D152" s="164"/>
      <c r="E152" s="165"/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3" t="s">
        <v>84</v>
      </c>
      <c r="D153" s="164"/>
      <c r="E153" s="165">
        <v>10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6" t="s">
        <v>314</v>
      </c>
      <c r="B154" s="177" t="s">
        <v>237</v>
      </c>
      <c r="C154" s="191" t="s">
        <v>238</v>
      </c>
      <c r="D154" s="178"/>
      <c r="E154" s="179"/>
      <c r="F154" s="180"/>
      <c r="G154" s="180">
        <f>SUMIF(AG155:AG158,"&lt;&gt;NOR",G155:G158)</f>
        <v>0</v>
      </c>
      <c r="H154" s="180"/>
      <c r="I154" s="180">
        <f>SUM(I155:I158)</f>
        <v>0</v>
      </c>
      <c r="J154" s="180"/>
      <c r="K154" s="180">
        <f>SUM(K155:K158)</f>
        <v>0</v>
      </c>
      <c r="L154" s="180"/>
      <c r="M154" s="180">
        <f>SUM(M155:M158)</f>
        <v>0</v>
      </c>
      <c r="N154" s="179"/>
      <c r="O154" s="179">
        <f>SUM(O155:O158)</f>
        <v>0</v>
      </c>
      <c r="P154" s="179"/>
      <c r="Q154" s="179">
        <f>SUM(Q155:Q158)</f>
        <v>0</v>
      </c>
      <c r="R154" s="180"/>
      <c r="S154" s="180"/>
      <c r="T154" s="181"/>
      <c r="U154" s="175"/>
      <c r="V154" s="175">
        <f>SUM(V155:V158)</f>
        <v>0</v>
      </c>
      <c r="W154" s="175"/>
      <c r="X154" s="175"/>
      <c r="Y154" s="175"/>
      <c r="AG154" t="s">
        <v>315</v>
      </c>
    </row>
    <row r="155" spans="1:60" ht="33.75" outlineLevel="1" x14ac:dyDescent="0.2">
      <c r="A155" s="183">
        <v>44</v>
      </c>
      <c r="B155" s="184" t="s">
        <v>2886</v>
      </c>
      <c r="C155" s="192" t="s">
        <v>2887</v>
      </c>
      <c r="D155" s="185" t="s">
        <v>445</v>
      </c>
      <c r="E155" s="186">
        <v>1</v>
      </c>
      <c r="F155" s="187"/>
      <c r="G155" s="188">
        <f>ROUND(E155*F155,2)</f>
        <v>0</v>
      </c>
      <c r="H155" s="187"/>
      <c r="I155" s="188">
        <f>ROUND(E155*H155,2)</f>
        <v>0</v>
      </c>
      <c r="J155" s="187"/>
      <c r="K155" s="188">
        <f>ROUND(E155*J155,2)</f>
        <v>0</v>
      </c>
      <c r="L155" s="188">
        <v>21</v>
      </c>
      <c r="M155" s="188">
        <f>G155*(1+L155/100)</f>
        <v>0</v>
      </c>
      <c r="N155" s="186">
        <v>0</v>
      </c>
      <c r="O155" s="186">
        <f>ROUND(E155*N155,2)</f>
        <v>0</v>
      </c>
      <c r="P155" s="186">
        <v>0</v>
      </c>
      <c r="Q155" s="186">
        <f>ROUND(E155*P155,2)</f>
        <v>0</v>
      </c>
      <c r="R155" s="188"/>
      <c r="S155" s="188" t="s">
        <v>403</v>
      </c>
      <c r="T155" s="189" t="s">
        <v>404</v>
      </c>
      <c r="U155" s="162">
        <v>0</v>
      </c>
      <c r="V155" s="162">
        <f>ROUND(E155*U155,2)</f>
        <v>0</v>
      </c>
      <c r="W155" s="162"/>
      <c r="X155" s="162" t="s">
        <v>321</v>
      </c>
      <c r="Y155" s="162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2595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80" t="s">
        <v>2888</v>
      </c>
      <c r="D156" s="281"/>
      <c r="E156" s="281"/>
      <c r="F156" s="281"/>
      <c r="G156" s="281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344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2">
        <v>45</v>
      </c>
      <c r="B157" s="203" t="s">
        <v>2889</v>
      </c>
      <c r="C157" s="209" t="s">
        <v>2890</v>
      </c>
      <c r="D157" s="204" t="s">
        <v>445</v>
      </c>
      <c r="E157" s="205">
        <v>1</v>
      </c>
      <c r="F157" s="206"/>
      <c r="G157" s="207">
        <f>ROUND(E157*F157,2)</f>
        <v>0</v>
      </c>
      <c r="H157" s="206"/>
      <c r="I157" s="207">
        <f>ROUND(E157*H157,2)</f>
        <v>0</v>
      </c>
      <c r="J157" s="206"/>
      <c r="K157" s="207">
        <f>ROUND(E157*J157,2)</f>
        <v>0</v>
      </c>
      <c r="L157" s="207">
        <v>21</v>
      </c>
      <c r="M157" s="207">
        <f>G157*(1+L157/100)</f>
        <v>0</v>
      </c>
      <c r="N157" s="205">
        <v>0</v>
      </c>
      <c r="O157" s="205">
        <f>ROUND(E157*N157,2)</f>
        <v>0</v>
      </c>
      <c r="P157" s="205">
        <v>0</v>
      </c>
      <c r="Q157" s="205">
        <f>ROUND(E157*P157,2)</f>
        <v>0</v>
      </c>
      <c r="R157" s="207"/>
      <c r="S157" s="207" t="s">
        <v>403</v>
      </c>
      <c r="T157" s="208" t="s">
        <v>404</v>
      </c>
      <c r="U157" s="162">
        <v>0</v>
      </c>
      <c r="V157" s="162">
        <f>ROUND(E157*U157,2)</f>
        <v>0</v>
      </c>
      <c r="W157" s="162"/>
      <c r="X157" s="162" t="s">
        <v>321</v>
      </c>
      <c r="Y157" s="162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2595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2">
        <v>46</v>
      </c>
      <c r="B158" s="203" t="s">
        <v>144</v>
      </c>
      <c r="C158" s="209" t="s">
        <v>2891</v>
      </c>
      <c r="D158" s="204" t="s">
        <v>445</v>
      </c>
      <c r="E158" s="205">
        <v>1</v>
      </c>
      <c r="F158" s="206"/>
      <c r="G158" s="207">
        <f>ROUND(E158*F158,2)</f>
        <v>0</v>
      </c>
      <c r="H158" s="206"/>
      <c r="I158" s="207">
        <f>ROUND(E158*H158,2)</f>
        <v>0</v>
      </c>
      <c r="J158" s="206"/>
      <c r="K158" s="207">
        <f>ROUND(E158*J158,2)</f>
        <v>0</v>
      </c>
      <c r="L158" s="207">
        <v>21</v>
      </c>
      <c r="M158" s="207">
        <f>G158*(1+L158/100)</f>
        <v>0</v>
      </c>
      <c r="N158" s="205">
        <v>0</v>
      </c>
      <c r="O158" s="205">
        <f>ROUND(E158*N158,2)</f>
        <v>0</v>
      </c>
      <c r="P158" s="205">
        <v>0</v>
      </c>
      <c r="Q158" s="205">
        <f>ROUND(E158*P158,2)</f>
        <v>0</v>
      </c>
      <c r="R158" s="207"/>
      <c r="S158" s="207" t="s">
        <v>403</v>
      </c>
      <c r="T158" s="208" t="s">
        <v>404</v>
      </c>
      <c r="U158" s="162">
        <v>0</v>
      </c>
      <c r="V158" s="162">
        <f>ROUND(E158*U158,2)</f>
        <v>0</v>
      </c>
      <c r="W158" s="162"/>
      <c r="X158" s="162" t="s">
        <v>321</v>
      </c>
      <c r="Y158" s="162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2595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6" t="s">
        <v>314</v>
      </c>
      <c r="B159" s="177" t="s">
        <v>239</v>
      </c>
      <c r="C159" s="191" t="s">
        <v>242</v>
      </c>
      <c r="D159" s="178"/>
      <c r="E159" s="179"/>
      <c r="F159" s="180"/>
      <c r="G159" s="180">
        <f>SUMIF(AG160:AG164,"&lt;&gt;NOR",G160:G164)</f>
        <v>0</v>
      </c>
      <c r="H159" s="180"/>
      <c r="I159" s="180">
        <f>SUM(I160:I164)</f>
        <v>0</v>
      </c>
      <c r="J159" s="180"/>
      <c r="K159" s="180">
        <f>SUM(K160:K164)</f>
        <v>0</v>
      </c>
      <c r="L159" s="180"/>
      <c r="M159" s="180">
        <f>SUM(M160:M164)</f>
        <v>0</v>
      </c>
      <c r="N159" s="179"/>
      <c r="O159" s="179">
        <f>SUM(O160:O164)</f>
        <v>0</v>
      </c>
      <c r="P159" s="179"/>
      <c r="Q159" s="179">
        <f>SUM(Q160:Q164)</f>
        <v>0</v>
      </c>
      <c r="R159" s="180"/>
      <c r="S159" s="180"/>
      <c r="T159" s="181"/>
      <c r="U159" s="175"/>
      <c r="V159" s="175">
        <f>SUM(V160:V164)</f>
        <v>0</v>
      </c>
      <c r="W159" s="175"/>
      <c r="X159" s="175"/>
      <c r="Y159" s="175"/>
      <c r="AG159" t="s">
        <v>315</v>
      </c>
    </row>
    <row r="160" spans="1:60" ht="22.5" outlineLevel="1" x14ac:dyDescent="0.2">
      <c r="A160" s="183">
        <v>47</v>
      </c>
      <c r="B160" s="184" t="s">
        <v>2892</v>
      </c>
      <c r="C160" s="192" t="s">
        <v>2893</v>
      </c>
      <c r="D160" s="185" t="s">
        <v>2894</v>
      </c>
      <c r="E160" s="186">
        <v>1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21</v>
      </c>
      <c r="M160" s="188">
        <f>G160*(1+L160/100)</f>
        <v>0</v>
      </c>
      <c r="N160" s="186">
        <v>0</v>
      </c>
      <c r="O160" s="186">
        <f>ROUND(E160*N160,2)</f>
        <v>0</v>
      </c>
      <c r="P160" s="186">
        <v>0</v>
      </c>
      <c r="Q160" s="186">
        <f>ROUND(E160*P160,2)</f>
        <v>0</v>
      </c>
      <c r="R160" s="188"/>
      <c r="S160" s="188" t="s">
        <v>403</v>
      </c>
      <c r="T160" s="189" t="s">
        <v>404</v>
      </c>
      <c r="U160" s="162">
        <v>0</v>
      </c>
      <c r="V160" s="162">
        <f>ROUND(E160*U160,2)</f>
        <v>0</v>
      </c>
      <c r="W160" s="162"/>
      <c r="X160" s="162" t="s">
        <v>321</v>
      </c>
      <c r="Y160" s="162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3" t="s">
        <v>130</v>
      </c>
      <c r="D161" s="164"/>
      <c r="E161" s="165">
        <v>1</v>
      </c>
      <c r="F161" s="162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3">
        <v>48</v>
      </c>
      <c r="B162" s="184" t="s">
        <v>2895</v>
      </c>
      <c r="C162" s="192" t="s">
        <v>2896</v>
      </c>
      <c r="D162" s="185" t="s">
        <v>318</v>
      </c>
      <c r="E162" s="186">
        <v>1</v>
      </c>
      <c r="F162" s="187"/>
      <c r="G162" s="188">
        <f>ROUND(E162*F162,2)</f>
        <v>0</v>
      </c>
      <c r="H162" s="187"/>
      <c r="I162" s="188">
        <f>ROUND(E162*H162,2)</f>
        <v>0</v>
      </c>
      <c r="J162" s="187"/>
      <c r="K162" s="188">
        <f>ROUND(E162*J162,2)</f>
        <v>0</v>
      </c>
      <c r="L162" s="188">
        <v>21</v>
      </c>
      <c r="M162" s="188">
        <f>G162*(1+L162/100)</f>
        <v>0</v>
      </c>
      <c r="N162" s="186">
        <v>0</v>
      </c>
      <c r="O162" s="186">
        <f>ROUND(E162*N162,2)</f>
        <v>0</v>
      </c>
      <c r="P162" s="186">
        <v>0</v>
      </c>
      <c r="Q162" s="186">
        <f>ROUND(E162*P162,2)</f>
        <v>0</v>
      </c>
      <c r="R162" s="188"/>
      <c r="S162" s="188" t="s">
        <v>403</v>
      </c>
      <c r="T162" s="189" t="s">
        <v>404</v>
      </c>
      <c r="U162" s="162">
        <v>0</v>
      </c>
      <c r="V162" s="162">
        <f>ROUND(E162*U162,2)</f>
        <v>0</v>
      </c>
      <c r="W162" s="162"/>
      <c r="X162" s="162" t="s">
        <v>321</v>
      </c>
      <c r="Y162" s="162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80" t="s">
        <v>2897</v>
      </c>
      <c r="D163" s="281"/>
      <c r="E163" s="281"/>
      <c r="F163" s="281"/>
      <c r="G163" s="281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344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3" t="s">
        <v>130</v>
      </c>
      <c r="D164" s="164"/>
      <c r="E164" s="165">
        <v>1</v>
      </c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15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200"/>
      <c r="D166" s="156"/>
      <c r="E166" s="157"/>
      <c r="F166" s="157"/>
      <c r="G166" s="182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880</v>
      </c>
    </row>
    <row r="167" spans="1:60" x14ac:dyDescent="0.2">
      <c r="C167" s="201"/>
      <c r="D167" s="10"/>
      <c r="AG167" t="s">
        <v>881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E78cpzgPp7M4Z2kS3pE6X8ToVwBthTv9dOn12Cg1/7oeWjR0FTgK0FBows9yOnhNGY6Hkpe2CyPYOSKZNOr1Q==" saltValue="MXxIadpV1u2VTxhBw02FJg==" spinCount="100000" sheet="1" formatRows="0"/>
  <mergeCells count="13">
    <mergeCell ref="C163:G163"/>
    <mergeCell ref="C71:G71"/>
    <mergeCell ref="C108:G108"/>
    <mergeCell ref="C112:G112"/>
    <mergeCell ref="C116:G116"/>
    <mergeCell ref="C120:G120"/>
    <mergeCell ref="C156:G15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5638-F99F-44C2-A175-BD6B5AD62E7C}">
  <sheetPr>
    <outlinePr summaryBelow="0"/>
  </sheetPr>
  <dimension ref="A1:BH5000"/>
  <sheetViews>
    <sheetView workbookViewId="0">
      <pane ySplit="7" topLeftCell="A8" activePane="bottomLeft" state="frozen"/>
      <selection pane="bottomLeft" activeCell="Z6" sqref="Z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5" t="s">
        <v>69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233</v>
      </c>
      <c r="D8" s="178"/>
      <c r="E8" s="179"/>
      <c r="F8" s="180"/>
      <c r="G8" s="180">
        <f>SUMIF(AG9:AG42,"&lt;&gt;NOR",G9:G42)</f>
        <v>0</v>
      </c>
      <c r="H8" s="180"/>
      <c r="I8" s="180">
        <f>SUM(I9:I42)</f>
        <v>0</v>
      </c>
      <c r="J8" s="180"/>
      <c r="K8" s="180">
        <f>SUM(K9:K42)</f>
        <v>0</v>
      </c>
      <c r="L8" s="180"/>
      <c r="M8" s="180">
        <f>SUM(M9:M42)</f>
        <v>0</v>
      </c>
      <c r="N8" s="179"/>
      <c r="O8" s="179">
        <f>SUM(O9:O42)</f>
        <v>0</v>
      </c>
      <c r="P8" s="179"/>
      <c r="Q8" s="179">
        <f>SUM(Q9:Q42)</f>
        <v>0</v>
      </c>
      <c r="R8" s="180"/>
      <c r="S8" s="180"/>
      <c r="T8" s="181"/>
      <c r="U8" s="175"/>
      <c r="V8" s="175">
        <f>SUM(V9:V42)</f>
        <v>22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21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2898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3" t="s">
        <v>134</v>
      </c>
      <c r="D11" s="164"/>
      <c r="E11" s="165">
        <v>21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3">
        <v>2</v>
      </c>
      <c r="B12" s="184" t="s">
        <v>2758</v>
      </c>
      <c r="C12" s="192" t="s">
        <v>3452</v>
      </c>
      <c r="D12" s="185" t="s">
        <v>2594</v>
      </c>
      <c r="E12" s="186">
        <v>21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403</v>
      </c>
      <c r="T12" s="189" t="s">
        <v>404</v>
      </c>
      <c r="U12" s="162">
        <v>0</v>
      </c>
      <c r="V12" s="162">
        <f>ROUND(E12*U12,2)</f>
        <v>0</v>
      </c>
      <c r="W12" s="162"/>
      <c r="X12" s="162" t="s">
        <v>2761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2762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2898</v>
      </c>
      <c r="D13" s="164"/>
      <c r="E13" s="165"/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134</v>
      </c>
      <c r="D14" s="164"/>
      <c r="E14" s="165">
        <v>21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3</v>
      </c>
      <c r="B15" s="184" t="s">
        <v>138</v>
      </c>
      <c r="C15" s="192" t="s">
        <v>2899</v>
      </c>
      <c r="D15" s="185" t="s">
        <v>2594</v>
      </c>
      <c r="E15" s="186">
        <v>21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403</v>
      </c>
      <c r="T15" s="189" t="s">
        <v>404</v>
      </c>
      <c r="U15" s="162">
        <v>0</v>
      </c>
      <c r="V15" s="162">
        <f>ROUND(E15*U15,2)</f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2595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2898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134</v>
      </c>
      <c r="D17" s="164"/>
      <c r="E17" s="165">
        <v>21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3">
        <v>4</v>
      </c>
      <c r="B18" s="184" t="s">
        <v>142</v>
      </c>
      <c r="C18" s="192" t="s">
        <v>2900</v>
      </c>
      <c r="D18" s="185" t="s">
        <v>2594</v>
      </c>
      <c r="E18" s="186">
        <v>1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403</v>
      </c>
      <c r="T18" s="189" t="s">
        <v>404</v>
      </c>
      <c r="U18" s="162">
        <v>0</v>
      </c>
      <c r="V18" s="162">
        <f>ROUND(E18*U18,2)</f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2595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80" t="s">
        <v>2901</v>
      </c>
      <c r="D19" s="281"/>
      <c r="E19" s="281"/>
      <c r="F19" s="281"/>
      <c r="G19" s="28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344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90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2757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130</v>
      </c>
      <c r="D21" s="164"/>
      <c r="E21" s="165">
        <v>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5</v>
      </c>
      <c r="B22" s="184" t="s">
        <v>146</v>
      </c>
      <c r="C22" s="192" t="s">
        <v>2902</v>
      </c>
      <c r="D22" s="185" t="s">
        <v>2594</v>
      </c>
      <c r="E22" s="186">
        <v>2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2595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2757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49</v>
      </c>
      <c r="D24" s="164"/>
      <c r="E24" s="165">
        <v>2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3">
        <v>6</v>
      </c>
      <c r="B25" s="184" t="s">
        <v>2769</v>
      </c>
      <c r="C25" s="192" t="s">
        <v>2903</v>
      </c>
      <c r="D25" s="185" t="s">
        <v>2594</v>
      </c>
      <c r="E25" s="186">
        <v>21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403</v>
      </c>
      <c r="T25" s="189" t="s">
        <v>404</v>
      </c>
      <c r="U25" s="162">
        <v>0</v>
      </c>
      <c r="V25" s="162">
        <f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2898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134</v>
      </c>
      <c r="D27" s="164"/>
      <c r="E27" s="165">
        <v>21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3">
        <v>7</v>
      </c>
      <c r="B28" s="184" t="s">
        <v>2771</v>
      </c>
      <c r="C28" s="192" t="s">
        <v>2904</v>
      </c>
      <c r="D28" s="185" t="s">
        <v>2594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403</v>
      </c>
      <c r="T28" s="189" t="s">
        <v>404</v>
      </c>
      <c r="U28" s="162">
        <v>0</v>
      </c>
      <c r="V28" s="162">
        <f>ROUND(E28*U28,2)</f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2595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2757</v>
      </c>
      <c r="D29" s="164"/>
      <c r="E29" s="165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130</v>
      </c>
      <c r="D30" s="164"/>
      <c r="E30" s="165">
        <v>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8</v>
      </c>
      <c r="B31" s="184" t="s">
        <v>2773</v>
      </c>
      <c r="C31" s="192" t="s">
        <v>2905</v>
      </c>
      <c r="D31" s="185" t="s">
        <v>2594</v>
      </c>
      <c r="E31" s="186">
        <v>22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403</v>
      </c>
      <c r="T31" s="189" t="s">
        <v>404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2906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2808</v>
      </c>
      <c r="D33" s="164"/>
      <c r="E33" s="165">
        <v>22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3">
        <v>9</v>
      </c>
      <c r="B34" s="184" t="s">
        <v>2775</v>
      </c>
      <c r="C34" s="192" t="s">
        <v>3451</v>
      </c>
      <c r="D34" s="185" t="s">
        <v>2594</v>
      </c>
      <c r="E34" s="186">
        <v>22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403</v>
      </c>
      <c r="T34" s="189" t="s">
        <v>404</v>
      </c>
      <c r="U34" s="162">
        <v>1</v>
      </c>
      <c r="V34" s="162">
        <f>ROUND(E34*U34,2)</f>
        <v>22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2595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2906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2808</v>
      </c>
      <c r="D36" s="164"/>
      <c r="E36" s="165">
        <v>22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3">
        <v>10</v>
      </c>
      <c r="B37" s="184" t="s">
        <v>84</v>
      </c>
      <c r="C37" s="192" t="s">
        <v>2907</v>
      </c>
      <c r="D37" s="185" t="s">
        <v>445</v>
      </c>
      <c r="E37" s="186">
        <v>1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404</v>
      </c>
      <c r="U37" s="162">
        <v>0</v>
      </c>
      <c r="V37" s="162">
        <f>ROUND(E37*U37,2)</f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2595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2757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130</v>
      </c>
      <c r="D39" s="164"/>
      <c r="E39" s="165">
        <v>1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3">
        <v>11</v>
      </c>
      <c r="B40" s="184" t="s">
        <v>2781</v>
      </c>
      <c r="C40" s="192" t="s">
        <v>2782</v>
      </c>
      <c r="D40" s="185" t="s">
        <v>2754</v>
      </c>
      <c r="E40" s="186">
        <v>12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/>
      <c r="S40" s="188" t="s">
        <v>403</v>
      </c>
      <c r="T40" s="189" t="s">
        <v>404</v>
      </c>
      <c r="U40" s="162">
        <v>0</v>
      </c>
      <c r="V40" s="162">
        <f>ROUND(E40*U40,2)</f>
        <v>0</v>
      </c>
      <c r="W40" s="162"/>
      <c r="X40" s="162" t="s">
        <v>367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2908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88</v>
      </c>
      <c r="D42" s="164"/>
      <c r="E42" s="165">
        <v>12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6" t="s">
        <v>314</v>
      </c>
      <c r="B43" s="177" t="s">
        <v>239</v>
      </c>
      <c r="C43" s="191" t="s">
        <v>243</v>
      </c>
      <c r="D43" s="178"/>
      <c r="E43" s="179"/>
      <c r="F43" s="180"/>
      <c r="G43" s="180">
        <f>SUMIF(AG44:AG55,"&lt;&gt;NOR",G44:G55)</f>
        <v>0</v>
      </c>
      <c r="H43" s="180"/>
      <c r="I43" s="180">
        <f>SUM(I44:I55)</f>
        <v>0</v>
      </c>
      <c r="J43" s="180"/>
      <c r="K43" s="180">
        <f>SUM(K44:K55)</f>
        <v>0</v>
      </c>
      <c r="L43" s="180"/>
      <c r="M43" s="180">
        <f>SUM(M44:M55)</f>
        <v>0</v>
      </c>
      <c r="N43" s="179"/>
      <c r="O43" s="179">
        <f>SUM(O44:O55)</f>
        <v>0</v>
      </c>
      <c r="P43" s="179"/>
      <c r="Q43" s="179">
        <f>SUM(Q44:Q55)</f>
        <v>0</v>
      </c>
      <c r="R43" s="180"/>
      <c r="S43" s="180"/>
      <c r="T43" s="181"/>
      <c r="U43" s="175"/>
      <c r="V43" s="175">
        <f>SUM(V44:V55)</f>
        <v>0</v>
      </c>
      <c r="W43" s="175"/>
      <c r="X43" s="175"/>
      <c r="Y43" s="175"/>
      <c r="AG43" t="s">
        <v>315</v>
      </c>
    </row>
    <row r="44" spans="1:60" outlineLevel="1" x14ac:dyDescent="0.2">
      <c r="A44" s="183">
        <v>12</v>
      </c>
      <c r="B44" s="184" t="s">
        <v>88</v>
      </c>
      <c r="C44" s="192" t="s">
        <v>2909</v>
      </c>
      <c r="D44" s="185" t="s">
        <v>708</v>
      </c>
      <c r="E44" s="186">
        <v>1540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8"/>
      <c r="S44" s="188" t="s">
        <v>403</v>
      </c>
      <c r="T44" s="189" t="s">
        <v>404</v>
      </c>
      <c r="U44" s="162">
        <v>0</v>
      </c>
      <c r="V44" s="162">
        <f>ROUND(E44*U44,2)</f>
        <v>0</v>
      </c>
      <c r="W44" s="162"/>
      <c r="X44" s="162" t="s">
        <v>321</v>
      </c>
      <c r="Y44" s="162" t="s">
        <v>322</v>
      </c>
      <c r="Z44" s="151"/>
      <c r="AA44" s="151"/>
      <c r="AB44" s="151"/>
      <c r="AC44" s="151"/>
      <c r="AD44" s="151"/>
      <c r="AE44" s="151"/>
      <c r="AF44" s="151"/>
      <c r="AG44" s="151" t="s">
        <v>2595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3" t="s">
        <v>2910</v>
      </c>
      <c r="D45" s="164"/>
      <c r="E45" s="165"/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3" t="s">
        <v>2911</v>
      </c>
      <c r="D46" s="164"/>
      <c r="E46" s="165">
        <v>1540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3">
        <v>13</v>
      </c>
      <c r="B47" s="184" t="s">
        <v>90</v>
      </c>
      <c r="C47" s="192" t="s">
        <v>2912</v>
      </c>
      <c r="D47" s="185" t="s">
        <v>708</v>
      </c>
      <c r="E47" s="186">
        <v>1540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8"/>
      <c r="S47" s="188" t="s">
        <v>403</v>
      </c>
      <c r="T47" s="189" t="s">
        <v>404</v>
      </c>
      <c r="U47" s="162">
        <v>0</v>
      </c>
      <c r="V47" s="162">
        <f>ROUND(E47*U47,2)</f>
        <v>0</v>
      </c>
      <c r="W47" s="162"/>
      <c r="X47" s="162" t="s">
        <v>321</v>
      </c>
      <c r="Y47" s="162" t="s">
        <v>322</v>
      </c>
      <c r="Z47" s="151"/>
      <c r="AA47" s="151"/>
      <c r="AB47" s="151"/>
      <c r="AC47" s="151"/>
      <c r="AD47" s="151"/>
      <c r="AE47" s="151"/>
      <c r="AF47" s="151"/>
      <c r="AG47" s="151" t="s">
        <v>2595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3" t="s">
        <v>2910</v>
      </c>
      <c r="D48" s="164"/>
      <c r="E48" s="165"/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3" t="s">
        <v>2911</v>
      </c>
      <c r="D49" s="164"/>
      <c r="E49" s="165">
        <v>1540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3">
        <v>14</v>
      </c>
      <c r="B50" s="184" t="s">
        <v>92</v>
      </c>
      <c r="C50" s="192" t="s">
        <v>2913</v>
      </c>
      <c r="D50" s="185" t="s">
        <v>445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8"/>
      <c r="S50" s="188" t="s">
        <v>403</v>
      </c>
      <c r="T50" s="189" t="s">
        <v>404</v>
      </c>
      <c r="U50" s="162">
        <v>0</v>
      </c>
      <c r="V50" s="162">
        <f>ROUND(E50*U50,2)</f>
        <v>0</v>
      </c>
      <c r="W50" s="162"/>
      <c r="X50" s="162" t="s">
        <v>321</v>
      </c>
      <c r="Y50" s="162" t="s">
        <v>322</v>
      </c>
      <c r="Z50" s="151"/>
      <c r="AA50" s="151"/>
      <c r="AB50" s="151"/>
      <c r="AC50" s="151"/>
      <c r="AD50" s="151"/>
      <c r="AE50" s="151"/>
      <c r="AF50" s="151"/>
      <c r="AG50" s="151" t="s">
        <v>2595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3" t="s">
        <v>2757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3" t="s">
        <v>130</v>
      </c>
      <c r="D52" s="164"/>
      <c r="E52" s="165">
        <v>1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3">
        <v>15</v>
      </c>
      <c r="B53" s="184" t="s">
        <v>94</v>
      </c>
      <c r="C53" s="192" t="s">
        <v>2809</v>
      </c>
      <c r="D53" s="185" t="s">
        <v>2754</v>
      </c>
      <c r="E53" s="186">
        <v>4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403</v>
      </c>
      <c r="T53" s="189" t="s">
        <v>404</v>
      </c>
      <c r="U53" s="162">
        <v>0</v>
      </c>
      <c r="V53" s="162">
        <f>ROUND(E53*U53,2)</f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2595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3" t="s">
        <v>2839</v>
      </c>
      <c r="D54" s="164"/>
      <c r="E54" s="165"/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3" t="s">
        <v>142</v>
      </c>
      <c r="D55" s="164"/>
      <c r="E55" s="165">
        <v>4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6" t="s">
        <v>314</v>
      </c>
      <c r="B56" s="177" t="s">
        <v>245</v>
      </c>
      <c r="C56" s="191" t="s">
        <v>249</v>
      </c>
      <c r="D56" s="178"/>
      <c r="E56" s="179"/>
      <c r="F56" s="180"/>
      <c r="G56" s="180">
        <f>SUMIF(AG57:AG69,"&lt;&gt;NOR",G57:G69)</f>
        <v>0</v>
      </c>
      <c r="H56" s="180"/>
      <c r="I56" s="180">
        <f>SUM(I57:I69)</f>
        <v>0</v>
      </c>
      <c r="J56" s="180"/>
      <c r="K56" s="180">
        <f>SUM(K57:K69)</f>
        <v>0</v>
      </c>
      <c r="L56" s="180"/>
      <c r="M56" s="180">
        <f>SUM(M57:M69)</f>
        <v>0</v>
      </c>
      <c r="N56" s="179"/>
      <c r="O56" s="179">
        <f>SUM(O57:O69)</f>
        <v>0</v>
      </c>
      <c r="P56" s="179"/>
      <c r="Q56" s="179">
        <f>SUM(Q57:Q69)</f>
        <v>0</v>
      </c>
      <c r="R56" s="180"/>
      <c r="S56" s="180"/>
      <c r="T56" s="181"/>
      <c r="U56" s="175"/>
      <c r="V56" s="175">
        <f>SUM(V57:V69)</f>
        <v>0</v>
      </c>
      <c r="W56" s="175"/>
      <c r="X56" s="175"/>
      <c r="Y56" s="175"/>
      <c r="AG56" t="s">
        <v>315</v>
      </c>
    </row>
    <row r="57" spans="1:60" outlineLevel="1" x14ac:dyDescent="0.2">
      <c r="A57" s="202">
        <v>16</v>
      </c>
      <c r="B57" s="203" t="s">
        <v>2779</v>
      </c>
      <c r="C57" s="209" t="s">
        <v>2914</v>
      </c>
      <c r="D57" s="204" t="s">
        <v>2915</v>
      </c>
      <c r="E57" s="205">
        <v>1</v>
      </c>
      <c r="F57" s="206"/>
      <c r="G57" s="207">
        <f>ROUND(E57*F57,2)</f>
        <v>0</v>
      </c>
      <c r="H57" s="206"/>
      <c r="I57" s="207">
        <f>ROUND(E57*H57,2)</f>
        <v>0</v>
      </c>
      <c r="J57" s="206"/>
      <c r="K57" s="207">
        <f>ROUND(E57*J57,2)</f>
        <v>0</v>
      </c>
      <c r="L57" s="207">
        <v>21</v>
      </c>
      <c r="M57" s="207">
        <f>G57*(1+L57/100)</f>
        <v>0</v>
      </c>
      <c r="N57" s="205">
        <v>0</v>
      </c>
      <c r="O57" s="205">
        <f>ROUND(E57*N57,2)</f>
        <v>0</v>
      </c>
      <c r="P57" s="205">
        <v>0</v>
      </c>
      <c r="Q57" s="205">
        <f>ROUND(E57*P57,2)</f>
        <v>0</v>
      </c>
      <c r="R57" s="207"/>
      <c r="S57" s="207" t="s">
        <v>403</v>
      </c>
      <c r="T57" s="208" t="s">
        <v>404</v>
      </c>
      <c r="U57" s="162">
        <v>0</v>
      </c>
      <c r="V57" s="162">
        <f>ROUND(E57*U57,2)</f>
        <v>0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2595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2">
        <v>17</v>
      </c>
      <c r="B58" s="203" t="s">
        <v>2796</v>
      </c>
      <c r="C58" s="209" t="s">
        <v>2916</v>
      </c>
      <c r="D58" s="204" t="s">
        <v>2915</v>
      </c>
      <c r="E58" s="205">
        <v>1</v>
      </c>
      <c r="F58" s="206"/>
      <c r="G58" s="207">
        <f>ROUND(E58*F58,2)</f>
        <v>0</v>
      </c>
      <c r="H58" s="206"/>
      <c r="I58" s="207">
        <f>ROUND(E58*H58,2)</f>
        <v>0</v>
      </c>
      <c r="J58" s="206"/>
      <c r="K58" s="207">
        <f>ROUND(E58*J58,2)</f>
        <v>0</v>
      </c>
      <c r="L58" s="207">
        <v>21</v>
      </c>
      <c r="M58" s="207">
        <f>G58*(1+L58/100)</f>
        <v>0</v>
      </c>
      <c r="N58" s="205">
        <v>0</v>
      </c>
      <c r="O58" s="205">
        <f>ROUND(E58*N58,2)</f>
        <v>0</v>
      </c>
      <c r="P58" s="205">
        <v>0</v>
      </c>
      <c r="Q58" s="205">
        <f>ROUND(E58*P58,2)</f>
        <v>0</v>
      </c>
      <c r="R58" s="207"/>
      <c r="S58" s="207" t="s">
        <v>403</v>
      </c>
      <c r="T58" s="208" t="s">
        <v>404</v>
      </c>
      <c r="U58" s="162">
        <v>0</v>
      </c>
      <c r="V58" s="162">
        <f>ROUND(E58*U58,2)</f>
        <v>0</v>
      </c>
      <c r="W58" s="162"/>
      <c r="X58" s="162" t="s">
        <v>321</v>
      </c>
      <c r="Y58" s="162" t="s">
        <v>322</v>
      </c>
      <c r="Z58" s="151"/>
      <c r="AA58" s="151"/>
      <c r="AB58" s="151"/>
      <c r="AC58" s="151"/>
      <c r="AD58" s="151"/>
      <c r="AE58" s="151"/>
      <c r="AF58" s="151"/>
      <c r="AG58" s="151" t="s">
        <v>2595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2">
        <v>18</v>
      </c>
      <c r="B59" s="203" t="s">
        <v>2798</v>
      </c>
      <c r="C59" s="209" t="s">
        <v>2817</v>
      </c>
      <c r="D59" s="204" t="s">
        <v>2915</v>
      </c>
      <c r="E59" s="205">
        <v>1</v>
      </c>
      <c r="F59" s="206"/>
      <c r="G59" s="207">
        <f>ROUND(E59*F59,2)</f>
        <v>0</v>
      </c>
      <c r="H59" s="206"/>
      <c r="I59" s="207">
        <f>ROUND(E59*H59,2)</f>
        <v>0</v>
      </c>
      <c r="J59" s="206"/>
      <c r="K59" s="207">
        <f>ROUND(E59*J59,2)</f>
        <v>0</v>
      </c>
      <c r="L59" s="207">
        <v>21</v>
      </c>
      <c r="M59" s="207">
        <f>G59*(1+L59/100)</f>
        <v>0</v>
      </c>
      <c r="N59" s="205">
        <v>0</v>
      </c>
      <c r="O59" s="205">
        <f>ROUND(E59*N59,2)</f>
        <v>0</v>
      </c>
      <c r="P59" s="205">
        <v>0</v>
      </c>
      <c r="Q59" s="205">
        <f>ROUND(E59*P59,2)</f>
        <v>0</v>
      </c>
      <c r="R59" s="207"/>
      <c r="S59" s="207" t="s">
        <v>403</v>
      </c>
      <c r="T59" s="208" t="s">
        <v>404</v>
      </c>
      <c r="U59" s="162">
        <v>0</v>
      </c>
      <c r="V59" s="162">
        <f>ROUND(E59*U59,2)</f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2595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3">
        <v>19</v>
      </c>
      <c r="B60" s="184" t="s">
        <v>2800</v>
      </c>
      <c r="C60" s="192" t="s">
        <v>2917</v>
      </c>
      <c r="D60" s="185" t="s">
        <v>2894</v>
      </c>
      <c r="E60" s="186">
        <v>1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/>
      <c r="S60" s="188" t="s">
        <v>403</v>
      </c>
      <c r="T60" s="189" t="s">
        <v>404</v>
      </c>
      <c r="U60" s="162">
        <v>0</v>
      </c>
      <c r="V60" s="162">
        <f>ROUND(E60*U60,2)</f>
        <v>0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80" t="s">
        <v>2918</v>
      </c>
      <c r="D61" s="281"/>
      <c r="E61" s="281"/>
      <c r="F61" s="281"/>
      <c r="G61" s="281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344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90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82" t="s">
        <v>2919</v>
      </c>
      <c r="D62" s="283"/>
      <c r="E62" s="283"/>
      <c r="F62" s="283"/>
      <c r="G62" s="283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344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82" t="s">
        <v>2920</v>
      </c>
      <c r="D63" s="283"/>
      <c r="E63" s="283"/>
      <c r="F63" s="283"/>
      <c r="G63" s="283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344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82" t="s">
        <v>2921</v>
      </c>
      <c r="D64" s="283"/>
      <c r="E64" s="283"/>
      <c r="F64" s="283"/>
      <c r="G64" s="283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344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82" t="s">
        <v>2922</v>
      </c>
      <c r="D65" s="283"/>
      <c r="E65" s="283"/>
      <c r="F65" s="283"/>
      <c r="G65" s="283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344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82" t="s">
        <v>2923</v>
      </c>
      <c r="D66" s="283"/>
      <c r="E66" s="283"/>
      <c r="F66" s="283"/>
      <c r="G66" s="283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344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82" t="s">
        <v>2924</v>
      </c>
      <c r="D67" s="283"/>
      <c r="E67" s="283"/>
      <c r="F67" s="283"/>
      <c r="G67" s="283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344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82" t="s">
        <v>2925</v>
      </c>
      <c r="D68" s="283"/>
      <c r="E68" s="283"/>
      <c r="F68" s="283"/>
      <c r="G68" s="283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344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130</v>
      </c>
      <c r="D69" s="164"/>
      <c r="E69" s="165">
        <v>1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200"/>
      <c r="D71" s="156"/>
      <c r="E71" s="157"/>
      <c r="F71" s="157"/>
      <c r="G71" s="182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880</v>
      </c>
    </row>
    <row r="72" spans="1:60" x14ac:dyDescent="0.2">
      <c r="C72" s="201"/>
      <c r="D72" s="10"/>
      <c r="AG72" t="s">
        <v>881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Pv7zVVbUES34MB1S7MzESkJohvPtUGrMmCCBAKttPe8q5O/UkaYT/Uu4zEJl9tF/J+hbdkASHicB4Qpd7Q4sg==" saltValue="Qd7Rl/IfTxhcBcbi4fXeNg==" spinCount="100000" sheet="1" formatRows="0"/>
  <mergeCells count="13">
    <mergeCell ref="C68:G68"/>
    <mergeCell ref="C62:G62"/>
    <mergeCell ref="C63:G63"/>
    <mergeCell ref="C64:G64"/>
    <mergeCell ref="C65:G65"/>
    <mergeCell ref="C66:G66"/>
    <mergeCell ref="C67:G67"/>
    <mergeCell ref="C61:G61"/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A7D7-C614-4BC1-A9ED-13A3C357F310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5" t="s">
        <v>71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228</v>
      </c>
      <c r="D8" s="178"/>
      <c r="E8" s="179"/>
      <c r="F8" s="180"/>
      <c r="G8" s="180">
        <f>SUMIF(AG9:AG31,"&lt;&gt;NOR",G9:G31)</f>
        <v>0</v>
      </c>
      <c r="H8" s="180"/>
      <c r="I8" s="180">
        <f>SUM(I9:I31)</f>
        <v>0</v>
      </c>
      <c r="J8" s="180"/>
      <c r="K8" s="180">
        <f>SUM(K9:K31)</f>
        <v>0</v>
      </c>
      <c r="L8" s="180"/>
      <c r="M8" s="180">
        <f>SUM(M9:M31)</f>
        <v>0</v>
      </c>
      <c r="N8" s="179"/>
      <c r="O8" s="179">
        <f>SUM(O9:O31)</f>
        <v>0</v>
      </c>
      <c r="P8" s="179"/>
      <c r="Q8" s="179">
        <f>SUM(Q9:Q31)</f>
        <v>0</v>
      </c>
      <c r="R8" s="180"/>
      <c r="S8" s="180"/>
      <c r="T8" s="181"/>
      <c r="U8" s="175"/>
      <c r="V8" s="175">
        <f>SUM(V9:V31)</f>
        <v>1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2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80" t="s">
        <v>2926</v>
      </c>
      <c r="D10" s="281"/>
      <c r="E10" s="281"/>
      <c r="F10" s="281"/>
      <c r="G10" s="28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2820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49</v>
      </c>
      <c r="D12" s="164"/>
      <c r="E12" s="165">
        <v>2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2</v>
      </c>
      <c r="B13" s="184" t="s">
        <v>2758</v>
      </c>
      <c r="C13" s="192" t="s">
        <v>3453</v>
      </c>
      <c r="D13" s="185" t="s">
        <v>2594</v>
      </c>
      <c r="E13" s="186">
        <v>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2760</v>
      </c>
      <c r="T13" s="189" t="s">
        <v>404</v>
      </c>
      <c r="U13" s="162">
        <v>0</v>
      </c>
      <c r="V13" s="162">
        <f>ROUND(E13*U13,2)</f>
        <v>0</v>
      </c>
      <c r="W13" s="162"/>
      <c r="X13" s="162" t="s">
        <v>2761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2762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2820</v>
      </c>
      <c r="D14" s="164"/>
      <c r="E14" s="165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49</v>
      </c>
      <c r="D15" s="164"/>
      <c r="E15" s="165">
        <v>2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3">
        <v>3</v>
      </c>
      <c r="B16" s="184" t="s">
        <v>138</v>
      </c>
      <c r="C16" s="192" t="s">
        <v>2927</v>
      </c>
      <c r="D16" s="185" t="s">
        <v>2594</v>
      </c>
      <c r="E16" s="186">
        <v>2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403</v>
      </c>
      <c r="T16" s="189" t="s">
        <v>404</v>
      </c>
      <c r="U16" s="162">
        <v>0</v>
      </c>
      <c r="V16" s="162">
        <f>ROUND(E16*U16,2)</f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2595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3" t="s">
        <v>2820</v>
      </c>
      <c r="D17" s="164"/>
      <c r="E17" s="165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3" t="s">
        <v>49</v>
      </c>
      <c r="D18" s="164"/>
      <c r="E18" s="165">
        <v>2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4</v>
      </c>
      <c r="B19" s="184" t="s">
        <v>142</v>
      </c>
      <c r="C19" s="192" t="s">
        <v>2928</v>
      </c>
      <c r="D19" s="185" t="s">
        <v>2594</v>
      </c>
      <c r="E19" s="186">
        <v>1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403</v>
      </c>
      <c r="T19" s="189" t="s">
        <v>404</v>
      </c>
      <c r="U19" s="162">
        <v>0</v>
      </c>
      <c r="V19" s="162">
        <f>ROUND(E19*U19,2)</f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2595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2757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130</v>
      </c>
      <c r="D21" s="164"/>
      <c r="E21" s="165">
        <v>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3">
        <v>5</v>
      </c>
      <c r="B22" s="184" t="s">
        <v>146</v>
      </c>
      <c r="C22" s="192" t="s">
        <v>2913</v>
      </c>
      <c r="D22" s="185" t="s">
        <v>445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2595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2757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130</v>
      </c>
      <c r="D24" s="164"/>
      <c r="E24" s="165">
        <v>1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3">
        <v>6</v>
      </c>
      <c r="B25" s="184" t="s">
        <v>2769</v>
      </c>
      <c r="C25" s="192" t="s">
        <v>2929</v>
      </c>
      <c r="D25" s="185" t="s">
        <v>2754</v>
      </c>
      <c r="E25" s="186">
        <v>10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403</v>
      </c>
      <c r="T25" s="189" t="s">
        <v>404</v>
      </c>
      <c r="U25" s="162">
        <v>0</v>
      </c>
      <c r="V25" s="162">
        <f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2908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2930</v>
      </c>
      <c r="D27" s="164"/>
      <c r="E27" s="165"/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3" t="s">
        <v>84</v>
      </c>
      <c r="D28" s="164"/>
      <c r="E28" s="165">
        <v>10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2">
        <v>7</v>
      </c>
      <c r="B29" s="203" t="s">
        <v>2771</v>
      </c>
      <c r="C29" s="209" t="s">
        <v>2914</v>
      </c>
      <c r="D29" s="204" t="s">
        <v>2915</v>
      </c>
      <c r="E29" s="205">
        <v>1</v>
      </c>
      <c r="F29" s="206"/>
      <c r="G29" s="207">
        <f>ROUND(E29*F29,2)</f>
        <v>0</v>
      </c>
      <c r="H29" s="206"/>
      <c r="I29" s="207">
        <f>ROUND(E29*H29,2)</f>
        <v>0</v>
      </c>
      <c r="J29" s="206"/>
      <c r="K29" s="207">
        <f>ROUND(E29*J29,2)</f>
        <v>0</v>
      </c>
      <c r="L29" s="207">
        <v>21</v>
      </c>
      <c r="M29" s="207">
        <f>G29*(1+L29/100)</f>
        <v>0</v>
      </c>
      <c r="N29" s="205">
        <v>0</v>
      </c>
      <c r="O29" s="205">
        <f>ROUND(E29*N29,2)</f>
        <v>0</v>
      </c>
      <c r="P29" s="205">
        <v>0</v>
      </c>
      <c r="Q29" s="205">
        <f>ROUND(E29*P29,2)</f>
        <v>0</v>
      </c>
      <c r="R29" s="207"/>
      <c r="S29" s="207" t="s">
        <v>403</v>
      </c>
      <c r="T29" s="208" t="s">
        <v>404</v>
      </c>
      <c r="U29" s="162">
        <v>0</v>
      </c>
      <c r="V29" s="162">
        <f>ROUND(E29*U29,2)</f>
        <v>0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2595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2">
        <v>8</v>
      </c>
      <c r="B30" s="203" t="s">
        <v>2773</v>
      </c>
      <c r="C30" s="209" t="s">
        <v>2931</v>
      </c>
      <c r="D30" s="204" t="s">
        <v>2915</v>
      </c>
      <c r="E30" s="205">
        <v>1</v>
      </c>
      <c r="F30" s="206"/>
      <c r="G30" s="207">
        <f>ROUND(E30*F30,2)</f>
        <v>0</v>
      </c>
      <c r="H30" s="206"/>
      <c r="I30" s="207">
        <f>ROUND(E30*H30,2)</f>
        <v>0</v>
      </c>
      <c r="J30" s="206"/>
      <c r="K30" s="207">
        <f>ROUND(E30*J30,2)</f>
        <v>0</v>
      </c>
      <c r="L30" s="207">
        <v>21</v>
      </c>
      <c r="M30" s="207">
        <f>G30*(1+L30/100)</f>
        <v>0</v>
      </c>
      <c r="N30" s="205">
        <v>0</v>
      </c>
      <c r="O30" s="205">
        <f>ROUND(E30*N30,2)</f>
        <v>0</v>
      </c>
      <c r="P30" s="205">
        <v>0</v>
      </c>
      <c r="Q30" s="205">
        <f>ROUND(E30*P30,2)</f>
        <v>0</v>
      </c>
      <c r="R30" s="207"/>
      <c r="S30" s="207" t="s">
        <v>403</v>
      </c>
      <c r="T30" s="208" t="s">
        <v>404</v>
      </c>
      <c r="U30" s="162">
        <v>0</v>
      </c>
      <c r="V30" s="162">
        <f>ROUND(E30*U30,2)</f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2595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9</v>
      </c>
      <c r="B31" s="184" t="s">
        <v>2775</v>
      </c>
      <c r="C31" s="192" t="s">
        <v>2776</v>
      </c>
      <c r="D31" s="185" t="s">
        <v>2915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2777</v>
      </c>
      <c r="T31" s="189" t="s">
        <v>404</v>
      </c>
      <c r="U31" s="162">
        <v>1</v>
      </c>
      <c r="V31" s="162">
        <f>ROUND(E31*U31,2)</f>
        <v>1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200"/>
      <c r="D33" s="156"/>
      <c r="E33" s="157"/>
      <c r="F33" s="157"/>
      <c r="G33" s="182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880</v>
      </c>
    </row>
    <row r="34" spans="1:33" x14ac:dyDescent="0.2">
      <c r="C34" s="201"/>
      <c r="D34" s="10"/>
      <c r="AG34" t="s">
        <v>881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T902pMuzPC1LV0+AEYzRJXE7kQZKkYBoODFmiAzgdWapqP+5r73IOn0iPELDGZEmgpwSglYRGbQQpJu1Bhw2Q==" saltValue="qhEkAAU92tQ4OZSgYmZEF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19C4-9C19-4A52-8216-7AB165C8B265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5" t="s">
        <v>73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229</v>
      </c>
      <c r="D8" s="178"/>
      <c r="E8" s="179"/>
      <c r="F8" s="180"/>
      <c r="G8" s="180">
        <f>SUMIF(AG9:AG79,"&lt;&gt;NOR",G9:G79)</f>
        <v>0</v>
      </c>
      <c r="H8" s="180"/>
      <c r="I8" s="180">
        <f>SUM(I9:I79)</f>
        <v>0</v>
      </c>
      <c r="J8" s="180"/>
      <c r="K8" s="180">
        <f>SUM(K9:K79)</f>
        <v>0</v>
      </c>
      <c r="L8" s="180"/>
      <c r="M8" s="180">
        <f>SUM(M9:M79)</f>
        <v>0</v>
      </c>
      <c r="N8" s="179"/>
      <c r="O8" s="179">
        <f>SUM(O9:O79)</f>
        <v>0</v>
      </c>
      <c r="P8" s="179"/>
      <c r="Q8" s="179">
        <f>SUM(Q9:Q79)</f>
        <v>0</v>
      </c>
      <c r="R8" s="180"/>
      <c r="S8" s="180"/>
      <c r="T8" s="181"/>
      <c r="U8" s="175"/>
      <c r="V8" s="175">
        <f>SUM(V9:V79)</f>
        <v>1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80" t="s">
        <v>2932</v>
      </c>
      <c r="D10" s="281"/>
      <c r="E10" s="281"/>
      <c r="F10" s="281"/>
      <c r="G10" s="28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2757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130</v>
      </c>
      <c r="D12" s="164"/>
      <c r="E12" s="165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2</v>
      </c>
      <c r="B13" s="184" t="s">
        <v>2758</v>
      </c>
      <c r="C13" s="192" t="s">
        <v>3454</v>
      </c>
      <c r="D13" s="185" t="s">
        <v>2594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2760</v>
      </c>
      <c r="T13" s="189" t="s">
        <v>404</v>
      </c>
      <c r="U13" s="162">
        <v>0</v>
      </c>
      <c r="V13" s="162">
        <f>ROUND(E13*U13,2)</f>
        <v>0</v>
      </c>
      <c r="W13" s="162"/>
      <c r="X13" s="162" t="s">
        <v>2761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2762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2757</v>
      </c>
      <c r="D14" s="164"/>
      <c r="E14" s="165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130</v>
      </c>
      <c r="D15" s="164"/>
      <c r="E15" s="165">
        <v>1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3">
        <v>3</v>
      </c>
      <c r="B16" s="184" t="s">
        <v>138</v>
      </c>
      <c r="C16" s="192" t="s">
        <v>2933</v>
      </c>
      <c r="D16" s="185" t="s">
        <v>2594</v>
      </c>
      <c r="E16" s="186">
        <v>1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403</v>
      </c>
      <c r="T16" s="189" t="s">
        <v>404</v>
      </c>
      <c r="U16" s="162">
        <v>0</v>
      </c>
      <c r="V16" s="162">
        <f>ROUND(E16*U16,2)</f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2595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3" t="s">
        <v>2757</v>
      </c>
      <c r="D17" s="164"/>
      <c r="E17" s="165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3" t="s">
        <v>130</v>
      </c>
      <c r="D18" s="164"/>
      <c r="E18" s="165">
        <v>1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4</v>
      </c>
      <c r="B19" s="184" t="s">
        <v>142</v>
      </c>
      <c r="C19" s="192" t="s">
        <v>2934</v>
      </c>
      <c r="D19" s="185" t="s">
        <v>2594</v>
      </c>
      <c r="E19" s="186">
        <v>1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403</v>
      </c>
      <c r="T19" s="189" t="s">
        <v>404</v>
      </c>
      <c r="U19" s="162">
        <v>0</v>
      </c>
      <c r="V19" s="162">
        <f>ROUND(E19*U19,2)</f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2595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2757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130</v>
      </c>
      <c r="D21" s="164"/>
      <c r="E21" s="165">
        <v>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5</v>
      </c>
      <c r="B22" s="184" t="s">
        <v>146</v>
      </c>
      <c r="C22" s="192" t="s">
        <v>2935</v>
      </c>
      <c r="D22" s="185" t="s">
        <v>2594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2595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2757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130</v>
      </c>
      <c r="D24" s="164"/>
      <c r="E24" s="165">
        <v>1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3">
        <v>6</v>
      </c>
      <c r="B25" s="184" t="s">
        <v>2769</v>
      </c>
      <c r="C25" s="192" t="s">
        <v>2936</v>
      </c>
      <c r="D25" s="185" t="s">
        <v>2594</v>
      </c>
      <c r="E25" s="186">
        <v>3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403</v>
      </c>
      <c r="T25" s="189" t="s">
        <v>404</v>
      </c>
      <c r="U25" s="162">
        <v>0</v>
      </c>
      <c r="V25" s="162">
        <f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2804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138</v>
      </c>
      <c r="D27" s="164"/>
      <c r="E27" s="165">
        <v>3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3">
        <v>7</v>
      </c>
      <c r="B28" s="184" t="s">
        <v>2771</v>
      </c>
      <c r="C28" s="192" t="s">
        <v>2937</v>
      </c>
      <c r="D28" s="185" t="s">
        <v>2594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403</v>
      </c>
      <c r="T28" s="189" t="s">
        <v>404</v>
      </c>
      <c r="U28" s="162">
        <v>0</v>
      </c>
      <c r="V28" s="162">
        <f>ROUND(E28*U28,2)</f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2595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2757</v>
      </c>
      <c r="D29" s="164"/>
      <c r="E29" s="165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130</v>
      </c>
      <c r="D30" s="164"/>
      <c r="E30" s="165">
        <v>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8</v>
      </c>
      <c r="B31" s="184" t="s">
        <v>2773</v>
      </c>
      <c r="C31" s="192" t="s">
        <v>2938</v>
      </c>
      <c r="D31" s="185" t="s">
        <v>2594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403</v>
      </c>
      <c r="T31" s="189" t="s">
        <v>404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2757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130</v>
      </c>
      <c r="D33" s="164"/>
      <c r="E33" s="165">
        <v>1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3">
        <v>9</v>
      </c>
      <c r="B34" s="184" t="s">
        <v>2775</v>
      </c>
      <c r="C34" s="192" t="s">
        <v>2776</v>
      </c>
      <c r="D34" s="185" t="s">
        <v>2594</v>
      </c>
      <c r="E34" s="186">
        <v>1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2777</v>
      </c>
      <c r="T34" s="189" t="s">
        <v>404</v>
      </c>
      <c r="U34" s="162">
        <v>1</v>
      </c>
      <c r="V34" s="162">
        <f>ROUND(E34*U34,2)</f>
        <v>1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2595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2757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130</v>
      </c>
      <c r="D36" s="164"/>
      <c r="E36" s="165">
        <v>1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3">
        <v>10</v>
      </c>
      <c r="B37" s="184" t="s">
        <v>84</v>
      </c>
      <c r="C37" s="192" t="s">
        <v>2939</v>
      </c>
      <c r="D37" s="185" t="s">
        <v>2594</v>
      </c>
      <c r="E37" s="186">
        <v>4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404</v>
      </c>
      <c r="U37" s="162">
        <v>0</v>
      </c>
      <c r="V37" s="162">
        <f>ROUND(E37*U37,2)</f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2595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2839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142</v>
      </c>
      <c r="D39" s="164"/>
      <c r="E39" s="165">
        <v>4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3">
        <v>11</v>
      </c>
      <c r="B40" s="184" t="s">
        <v>2781</v>
      </c>
      <c r="C40" s="192" t="s">
        <v>2782</v>
      </c>
      <c r="D40" s="185" t="s">
        <v>2594</v>
      </c>
      <c r="E40" s="186">
        <v>2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/>
      <c r="S40" s="188" t="s">
        <v>403</v>
      </c>
      <c r="T40" s="189" t="s">
        <v>404</v>
      </c>
      <c r="U40" s="162">
        <v>0</v>
      </c>
      <c r="V40" s="162">
        <f>ROUND(E40*U40,2)</f>
        <v>0</v>
      </c>
      <c r="W40" s="162"/>
      <c r="X40" s="162" t="s">
        <v>367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2820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49</v>
      </c>
      <c r="D42" s="164"/>
      <c r="E42" s="165">
        <v>2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3">
        <v>12</v>
      </c>
      <c r="B43" s="184" t="s">
        <v>88</v>
      </c>
      <c r="C43" s="192" t="s">
        <v>2940</v>
      </c>
      <c r="D43" s="185" t="s">
        <v>2594</v>
      </c>
      <c r="E43" s="186">
        <v>6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403</v>
      </c>
      <c r="T43" s="189" t="s">
        <v>404</v>
      </c>
      <c r="U43" s="162">
        <v>0</v>
      </c>
      <c r="V43" s="162">
        <f>ROUND(E43*U43,2)</f>
        <v>0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2595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3" t="s">
        <v>2941</v>
      </c>
      <c r="D44" s="164"/>
      <c r="E44" s="165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2769</v>
      </c>
      <c r="D45" s="164"/>
      <c r="E45" s="165">
        <v>6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3">
        <v>13</v>
      </c>
      <c r="B46" s="184" t="s">
        <v>90</v>
      </c>
      <c r="C46" s="192" t="s">
        <v>2942</v>
      </c>
      <c r="D46" s="185" t="s">
        <v>2594</v>
      </c>
      <c r="E46" s="186">
        <v>1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403</v>
      </c>
      <c r="T46" s="189" t="s">
        <v>404</v>
      </c>
      <c r="U46" s="162">
        <v>0</v>
      </c>
      <c r="V46" s="162">
        <f>ROUND(E46*U46,2)</f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2595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2757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130</v>
      </c>
      <c r="D48" s="164"/>
      <c r="E48" s="165">
        <v>1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3">
        <v>14</v>
      </c>
      <c r="B49" s="184" t="s">
        <v>92</v>
      </c>
      <c r="C49" s="192" t="s">
        <v>2943</v>
      </c>
      <c r="D49" s="185" t="s">
        <v>2594</v>
      </c>
      <c r="E49" s="186">
        <v>1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8"/>
      <c r="S49" s="188" t="s">
        <v>403</v>
      </c>
      <c r="T49" s="189" t="s">
        <v>404</v>
      </c>
      <c r="U49" s="162">
        <v>0</v>
      </c>
      <c r="V49" s="162">
        <f>ROUND(E49*U49,2)</f>
        <v>0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2595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3" t="s">
        <v>2757</v>
      </c>
      <c r="D50" s="164"/>
      <c r="E50" s="165"/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3" t="s">
        <v>130</v>
      </c>
      <c r="D51" s="164"/>
      <c r="E51" s="165">
        <v>1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3">
        <v>15</v>
      </c>
      <c r="B52" s="184" t="s">
        <v>94</v>
      </c>
      <c r="C52" s="192" t="s">
        <v>2944</v>
      </c>
      <c r="D52" s="185" t="s">
        <v>2594</v>
      </c>
      <c r="E52" s="186">
        <v>1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21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403</v>
      </c>
      <c r="T52" s="189" t="s">
        <v>404</v>
      </c>
      <c r="U52" s="162">
        <v>0</v>
      </c>
      <c r="V52" s="162">
        <f>ROUND(E52*U52,2)</f>
        <v>0</v>
      </c>
      <c r="W52" s="162"/>
      <c r="X52" s="162" t="s">
        <v>321</v>
      </c>
      <c r="Y52" s="162" t="s">
        <v>322</v>
      </c>
      <c r="Z52" s="151"/>
      <c r="AA52" s="151"/>
      <c r="AB52" s="151"/>
      <c r="AC52" s="151"/>
      <c r="AD52" s="151"/>
      <c r="AE52" s="151"/>
      <c r="AF52" s="151"/>
      <c r="AG52" s="151" t="s">
        <v>2595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3" t="s">
        <v>2757</v>
      </c>
      <c r="D53" s="164"/>
      <c r="E53" s="165"/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3" t="s">
        <v>130</v>
      </c>
      <c r="D54" s="164"/>
      <c r="E54" s="165">
        <v>1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3">
        <v>16</v>
      </c>
      <c r="B55" s="184" t="s">
        <v>2779</v>
      </c>
      <c r="C55" s="192" t="s">
        <v>2945</v>
      </c>
      <c r="D55" s="185" t="s">
        <v>2594</v>
      </c>
      <c r="E55" s="186">
        <v>131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21</v>
      </c>
      <c r="M55" s="188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8"/>
      <c r="S55" s="188" t="s">
        <v>403</v>
      </c>
      <c r="T55" s="189" t="s">
        <v>404</v>
      </c>
      <c r="U55" s="162">
        <v>0</v>
      </c>
      <c r="V55" s="162">
        <f>ROUND(E55*U55,2)</f>
        <v>0</v>
      </c>
      <c r="W55" s="162"/>
      <c r="X55" s="162" t="s">
        <v>321</v>
      </c>
      <c r="Y55" s="162" t="s">
        <v>322</v>
      </c>
      <c r="Z55" s="151"/>
      <c r="AA55" s="151"/>
      <c r="AB55" s="151"/>
      <c r="AC55" s="151"/>
      <c r="AD55" s="151"/>
      <c r="AE55" s="151"/>
      <c r="AF55" s="151"/>
      <c r="AG55" s="151" t="s">
        <v>2595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3" t="s">
        <v>2946</v>
      </c>
      <c r="D56" s="164"/>
      <c r="E56" s="165"/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3" t="s">
        <v>2947</v>
      </c>
      <c r="D57" s="164"/>
      <c r="E57" s="165">
        <v>131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3">
        <v>17</v>
      </c>
      <c r="B58" s="184" t="s">
        <v>2796</v>
      </c>
      <c r="C58" s="192" t="s">
        <v>2948</v>
      </c>
      <c r="D58" s="185" t="s">
        <v>2594</v>
      </c>
      <c r="E58" s="186">
        <v>3</v>
      </c>
      <c r="F58" s="187"/>
      <c r="G58" s="188">
        <f>ROUND(E58*F58,2)</f>
        <v>0</v>
      </c>
      <c r="H58" s="187"/>
      <c r="I58" s="188">
        <f>ROUND(E58*H58,2)</f>
        <v>0</v>
      </c>
      <c r="J58" s="187"/>
      <c r="K58" s="188">
        <f>ROUND(E58*J58,2)</f>
        <v>0</v>
      </c>
      <c r="L58" s="188">
        <v>21</v>
      </c>
      <c r="M58" s="188">
        <f>G58*(1+L58/100)</f>
        <v>0</v>
      </c>
      <c r="N58" s="186">
        <v>0</v>
      </c>
      <c r="O58" s="186">
        <f>ROUND(E58*N58,2)</f>
        <v>0</v>
      </c>
      <c r="P58" s="186">
        <v>0</v>
      </c>
      <c r="Q58" s="186">
        <f>ROUND(E58*P58,2)</f>
        <v>0</v>
      </c>
      <c r="R58" s="188"/>
      <c r="S58" s="188" t="s">
        <v>403</v>
      </c>
      <c r="T58" s="189" t="s">
        <v>404</v>
      </c>
      <c r="U58" s="162">
        <v>0</v>
      </c>
      <c r="V58" s="162">
        <f>ROUND(E58*U58,2)</f>
        <v>0</v>
      </c>
      <c r="W58" s="162"/>
      <c r="X58" s="162" t="s">
        <v>321</v>
      </c>
      <c r="Y58" s="162" t="s">
        <v>322</v>
      </c>
      <c r="Z58" s="151"/>
      <c r="AA58" s="151"/>
      <c r="AB58" s="151"/>
      <c r="AC58" s="151"/>
      <c r="AD58" s="151"/>
      <c r="AE58" s="151"/>
      <c r="AF58" s="151"/>
      <c r="AG58" s="151" t="s">
        <v>2595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3" t="s">
        <v>2804</v>
      </c>
      <c r="D59" s="164"/>
      <c r="E59" s="165"/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3" t="s">
        <v>138</v>
      </c>
      <c r="D60" s="164"/>
      <c r="E60" s="165">
        <v>3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3">
        <v>18</v>
      </c>
      <c r="B61" s="184" t="s">
        <v>2798</v>
      </c>
      <c r="C61" s="192" t="s">
        <v>2949</v>
      </c>
      <c r="D61" s="185" t="s">
        <v>2594</v>
      </c>
      <c r="E61" s="186">
        <v>16</v>
      </c>
      <c r="F61" s="187"/>
      <c r="G61" s="188">
        <f>ROUND(E61*F61,2)</f>
        <v>0</v>
      </c>
      <c r="H61" s="187"/>
      <c r="I61" s="188">
        <f>ROUND(E61*H61,2)</f>
        <v>0</v>
      </c>
      <c r="J61" s="187"/>
      <c r="K61" s="188">
        <f>ROUND(E61*J61,2)</f>
        <v>0</v>
      </c>
      <c r="L61" s="188">
        <v>21</v>
      </c>
      <c r="M61" s="188">
        <f>G61*(1+L61/100)</f>
        <v>0</v>
      </c>
      <c r="N61" s="186">
        <v>0</v>
      </c>
      <c r="O61" s="186">
        <f>ROUND(E61*N61,2)</f>
        <v>0</v>
      </c>
      <c r="P61" s="186">
        <v>0</v>
      </c>
      <c r="Q61" s="186">
        <f>ROUND(E61*P61,2)</f>
        <v>0</v>
      </c>
      <c r="R61" s="188"/>
      <c r="S61" s="188" t="s">
        <v>403</v>
      </c>
      <c r="T61" s="189" t="s">
        <v>404</v>
      </c>
      <c r="U61" s="162">
        <v>0</v>
      </c>
      <c r="V61" s="162">
        <f>ROUND(E61*U61,2)</f>
        <v>0</v>
      </c>
      <c r="W61" s="162"/>
      <c r="X61" s="162" t="s">
        <v>321</v>
      </c>
      <c r="Y61" s="162" t="s">
        <v>322</v>
      </c>
      <c r="Z61" s="151"/>
      <c r="AA61" s="151"/>
      <c r="AB61" s="151"/>
      <c r="AC61" s="151"/>
      <c r="AD61" s="151"/>
      <c r="AE61" s="151"/>
      <c r="AF61" s="151"/>
      <c r="AG61" s="151" t="s">
        <v>2595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80" t="s">
        <v>2950</v>
      </c>
      <c r="D62" s="281"/>
      <c r="E62" s="281"/>
      <c r="F62" s="281"/>
      <c r="G62" s="281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344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3" t="s">
        <v>2778</v>
      </c>
      <c r="D63" s="164"/>
      <c r="E63" s="165"/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2779</v>
      </c>
      <c r="D64" s="164"/>
      <c r="E64" s="165">
        <v>16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3">
        <v>19</v>
      </c>
      <c r="B65" s="184" t="s">
        <v>2800</v>
      </c>
      <c r="C65" s="192" t="s">
        <v>2951</v>
      </c>
      <c r="D65" s="185" t="s">
        <v>2594</v>
      </c>
      <c r="E65" s="186">
        <v>16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</v>
      </c>
      <c r="O65" s="186">
        <f>ROUND(E65*N65,2)</f>
        <v>0</v>
      </c>
      <c r="P65" s="186">
        <v>0</v>
      </c>
      <c r="Q65" s="186">
        <f>ROUND(E65*P65,2)</f>
        <v>0</v>
      </c>
      <c r="R65" s="188"/>
      <c r="S65" s="188" t="s">
        <v>403</v>
      </c>
      <c r="T65" s="189" t="s">
        <v>404</v>
      </c>
      <c r="U65" s="162">
        <v>0</v>
      </c>
      <c r="V65" s="162">
        <f>ROUND(E65*U65,2)</f>
        <v>0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2595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3" t="s">
        <v>2778</v>
      </c>
      <c r="D66" s="164"/>
      <c r="E66" s="165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3" t="s">
        <v>2779</v>
      </c>
      <c r="D67" s="164"/>
      <c r="E67" s="165">
        <v>16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3">
        <v>20</v>
      </c>
      <c r="B68" s="184" t="s">
        <v>2802</v>
      </c>
      <c r="C68" s="192" t="s">
        <v>2952</v>
      </c>
      <c r="D68" s="185" t="s">
        <v>2594</v>
      </c>
      <c r="E68" s="186">
        <v>134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403</v>
      </c>
      <c r="T68" s="189" t="s">
        <v>404</v>
      </c>
      <c r="U68" s="162">
        <v>0</v>
      </c>
      <c r="V68" s="162">
        <f>ROUND(E68*U68,2)</f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2595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2953</v>
      </c>
      <c r="D69" s="164"/>
      <c r="E69" s="165"/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3" t="s">
        <v>2954</v>
      </c>
      <c r="D70" s="164"/>
      <c r="E70" s="165">
        <v>134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3">
        <v>21</v>
      </c>
      <c r="B71" s="184" t="s">
        <v>2805</v>
      </c>
      <c r="C71" s="192" t="s">
        <v>2806</v>
      </c>
      <c r="D71" s="185" t="s">
        <v>2594</v>
      </c>
      <c r="E71" s="186">
        <v>1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21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320</v>
      </c>
      <c r="T71" s="189" t="s">
        <v>404</v>
      </c>
      <c r="U71" s="162">
        <v>0</v>
      </c>
      <c r="V71" s="162">
        <f>ROUND(E71*U71,2)</f>
        <v>0</v>
      </c>
      <c r="W71" s="162"/>
      <c r="X71" s="162" t="s">
        <v>2761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2762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3" t="s">
        <v>2757</v>
      </c>
      <c r="D72" s="164"/>
      <c r="E72" s="165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3" t="s">
        <v>130</v>
      </c>
      <c r="D73" s="164"/>
      <c r="E73" s="165">
        <v>1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3">
        <v>22</v>
      </c>
      <c r="B74" s="184" t="s">
        <v>2808</v>
      </c>
      <c r="C74" s="192" t="s">
        <v>2955</v>
      </c>
      <c r="D74" s="185" t="s">
        <v>445</v>
      </c>
      <c r="E74" s="186">
        <v>1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8"/>
      <c r="S74" s="188" t="s">
        <v>403</v>
      </c>
      <c r="T74" s="189" t="s">
        <v>404</v>
      </c>
      <c r="U74" s="162">
        <v>0</v>
      </c>
      <c r="V74" s="162">
        <f>ROUND(E74*U74,2)</f>
        <v>0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2595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3" t="s">
        <v>2757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3" t="s">
        <v>130</v>
      </c>
      <c r="D76" s="164"/>
      <c r="E76" s="165">
        <v>1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3">
        <v>23</v>
      </c>
      <c r="B77" s="184" t="s">
        <v>2810</v>
      </c>
      <c r="C77" s="192" t="s">
        <v>2956</v>
      </c>
      <c r="D77" s="185" t="s">
        <v>2754</v>
      </c>
      <c r="E77" s="186">
        <v>50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403</v>
      </c>
      <c r="T77" s="189" t="s">
        <v>404</v>
      </c>
      <c r="U77" s="162">
        <v>0</v>
      </c>
      <c r="V77" s="162">
        <f>ROUND(E77*U77,2)</f>
        <v>0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2595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3" t="s">
        <v>2835</v>
      </c>
      <c r="D78" s="164"/>
      <c r="E78" s="165"/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2836</v>
      </c>
      <c r="D79" s="164"/>
      <c r="E79" s="165">
        <v>50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6" t="s">
        <v>314</v>
      </c>
      <c r="B80" s="177" t="s">
        <v>239</v>
      </c>
      <c r="C80" s="191" t="s">
        <v>240</v>
      </c>
      <c r="D80" s="178"/>
      <c r="E80" s="179"/>
      <c r="F80" s="180"/>
      <c r="G80" s="180">
        <f>SUMIF(AG81:AG116,"&lt;&gt;NOR",G81:G116)</f>
        <v>0</v>
      </c>
      <c r="H80" s="180"/>
      <c r="I80" s="180">
        <f>SUM(I81:I116)</f>
        <v>0</v>
      </c>
      <c r="J80" s="180"/>
      <c r="K80" s="180">
        <f>SUM(K81:K116)</f>
        <v>0</v>
      </c>
      <c r="L80" s="180"/>
      <c r="M80" s="180">
        <f>SUM(M81:M116)</f>
        <v>0</v>
      </c>
      <c r="N80" s="179"/>
      <c r="O80" s="179">
        <f>SUM(O81:O116)</f>
        <v>0</v>
      </c>
      <c r="P80" s="179"/>
      <c r="Q80" s="179">
        <f>SUM(Q81:Q116)</f>
        <v>0</v>
      </c>
      <c r="R80" s="180"/>
      <c r="S80" s="180"/>
      <c r="T80" s="181"/>
      <c r="U80" s="175"/>
      <c r="V80" s="175">
        <f>SUM(V81:V116)</f>
        <v>0</v>
      </c>
      <c r="W80" s="175"/>
      <c r="X80" s="175"/>
      <c r="Y80" s="175"/>
      <c r="AG80" t="s">
        <v>315</v>
      </c>
    </row>
    <row r="81" spans="1:60" outlineLevel="1" x14ac:dyDescent="0.2">
      <c r="A81" s="183">
        <v>24</v>
      </c>
      <c r="B81" s="184" t="s">
        <v>2768</v>
      </c>
      <c r="C81" s="192" t="s">
        <v>2957</v>
      </c>
      <c r="D81" s="185" t="s">
        <v>708</v>
      </c>
      <c r="E81" s="186">
        <v>1600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8"/>
      <c r="S81" s="188" t="s">
        <v>403</v>
      </c>
      <c r="T81" s="189" t="s">
        <v>404</v>
      </c>
      <c r="U81" s="162">
        <v>0</v>
      </c>
      <c r="V81" s="162">
        <f>ROUND(E81*U81,2)</f>
        <v>0</v>
      </c>
      <c r="W81" s="162"/>
      <c r="X81" s="162" t="s">
        <v>321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2595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3" t="s">
        <v>2958</v>
      </c>
      <c r="D82" s="164"/>
      <c r="E82" s="165"/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3" t="s">
        <v>2959</v>
      </c>
      <c r="D83" s="164"/>
      <c r="E83" s="165">
        <v>1600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3">
        <v>25</v>
      </c>
      <c r="B84" s="184" t="s">
        <v>2813</v>
      </c>
      <c r="C84" s="192" t="s">
        <v>2960</v>
      </c>
      <c r="D84" s="185" t="s">
        <v>708</v>
      </c>
      <c r="E84" s="186">
        <v>400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6">
        <v>0</v>
      </c>
      <c r="O84" s="186">
        <f>ROUND(E84*N84,2)</f>
        <v>0</v>
      </c>
      <c r="P84" s="186">
        <v>0</v>
      </c>
      <c r="Q84" s="186">
        <f>ROUND(E84*P84,2)</f>
        <v>0</v>
      </c>
      <c r="R84" s="188"/>
      <c r="S84" s="188" t="s">
        <v>403</v>
      </c>
      <c r="T84" s="189" t="s">
        <v>404</v>
      </c>
      <c r="U84" s="162">
        <v>0</v>
      </c>
      <c r="V84" s="162">
        <f>ROUND(E84*U84,2)</f>
        <v>0</v>
      </c>
      <c r="W84" s="162"/>
      <c r="X84" s="162" t="s">
        <v>321</v>
      </c>
      <c r="Y84" s="162" t="s">
        <v>322</v>
      </c>
      <c r="Z84" s="151"/>
      <c r="AA84" s="151"/>
      <c r="AB84" s="151"/>
      <c r="AC84" s="151"/>
      <c r="AD84" s="151"/>
      <c r="AE84" s="151"/>
      <c r="AF84" s="151"/>
      <c r="AG84" s="151" t="s">
        <v>2595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3" t="s">
        <v>2961</v>
      </c>
      <c r="D85" s="164"/>
      <c r="E85" s="165"/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3" t="s">
        <v>2962</v>
      </c>
      <c r="D86" s="164"/>
      <c r="E86" s="165">
        <v>400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3">
        <v>26</v>
      </c>
      <c r="B87" s="184" t="s">
        <v>2815</v>
      </c>
      <c r="C87" s="192" t="s">
        <v>2963</v>
      </c>
      <c r="D87" s="185" t="s">
        <v>708</v>
      </c>
      <c r="E87" s="186">
        <v>500</v>
      </c>
      <c r="F87" s="187"/>
      <c r="G87" s="188">
        <f>ROUND(E87*F87,2)</f>
        <v>0</v>
      </c>
      <c r="H87" s="187"/>
      <c r="I87" s="188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8"/>
      <c r="S87" s="188" t="s">
        <v>403</v>
      </c>
      <c r="T87" s="189" t="s">
        <v>404</v>
      </c>
      <c r="U87" s="162">
        <v>0</v>
      </c>
      <c r="V87" s="162">
        <f>ROUND(E87*U87,2)</f>
        <v>0</v>
      </c>
      <c r="W87" s="162"/>
      <c r="X87" s="162" t="s">
        <v>321</v>
      </c>
      <c r="Y87" s="162" t="s">
        <v>322</v>
      </c>
      <c r="Z87" s="151"/>
      <c r="AA87" s="151"/>
      <c r="AB87" s="151"/>
      <c r="AC87" s="151"/>
      <c r="AD87" s="151"/>
      <c r="AE87" s="151"/>
      <c r="AF87" s="151"/>
      <c r="AG87" s="151" t="s">
        <v>2595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3" t="s">
        <v>2964</v>
      </c>
      <c r="D88" s="164"/>
      <c r="E88" s="165"/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3" t="s">
        <v>2965</v>
      </c>
      <c r="D89" s="164"/>
      <c r="E89" s="165">
        <v>500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3">
        <v>27</v>
      </c>
      <c r="B90" s="184" t="s">
        <v>136</v>
      </c>
      <c r="C90" s="192" t="s">
        <v>2966</v>
      </c>
      <c r="D90" s="185" t="s">
        <v>708</v>
      </c>
      <c r="E90" s="186">
        <v>20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8"/>
      <c r="S90" s="188" t="s">
        <v>403</v>
      </c>
      <c r="T90" s="189" t="s">
        <v>404</v>
      </c>
      <c r="U90" s="162">
        <v>0</v>
      </c>
      <c r="V90" s="162">
        <f>ROUND(E90*U90,2)</f>
        <v>0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2595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3" t="s">
        <v>2967</v>
      </c>
      <c r="D91" s="164"/>
      <c r="E91" s="165"/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3" t="s">
        <v>2802</v>
      </c>
      <c r="D92" s="164"/>
      <c r="E92" s="165">
        <v>20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3">
        <v>28</v>
      </c>
      <c r="B93" s="184" t="s">
        <v>2850</v>
      </c>
      <c r="C93" s="192" t="s">
        <v>2968</v>
      </c>
      <c r="D93" s="185" t="s">
        <v>708</v>
      </c>
      <c r="E93" s="186">
        <v>150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8"/>
      <c r="S93" s="188" t="s">
        <v>403</v>
      </c>
      <c r="T93" s="189" t="s">
        <v>404</v>
      </c>
      <c r="U93" s="162">
        <v>0</v>
      </c>
      <c r="V93" s="162">
        <f>ROUND(E93*U93,2)</f>
        <v>0</v>
      </c>
      <c r="W93" s="162"/>
      <c r="X93" s="162" t="s">
        <v>321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2595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3" t="s">
        <v>2969</v>
      </c>
      <c r="D94" s="164"/>
      <c r="E94" s="165"/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3" t="s">
        <v>2970</v>
      </c>
      <c r="D95" s="164"/>
      <c r="E95" s="165">
        <v>150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3">
        <v>29</v>
      </c>
      <c r="B96" s="184" t="s">
        <v>2852</v>
      </c>
      <c r="C96" s="192" t="s">
        <v>2971</v>
      </c>
      <c r="D96" s="185" t="s">
        <v>2594</v>
      </c>
      <c r="E96" s="186">
        <v>1500</v>
      </c>
      <c r="F96" s="187"/>
      <c r="G96" s="188">
        <f>ROUND(E96*F96,2)</f>
        <v>0</v>
      </c>
      <c r="H96" s="187"/>
      <c r="I96" s="188">
        <f>ROUND(E96*H96,2)</f>
        <v>0</v>
      </c>
      <c r="J96" s="187"/>
      <c r="K96" s="188">
        <f>ROUND(E96*J96,2)</f>
        <v>0</v>
      </c>
      <c r="L96" s="188">
        <v>21</v>
      </c>
      <c r="M96" s="188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8"/>
      <c r="S96" s="188" t="s">
        <v>403</v>
      </c>
      <c r="T96" s="189" t="s">
        <v>404</v>
      </c>
      <c r="U96" s="162">
        <v>0</v>
      </c>
      <c r="V96" s="162">
        <f>ROUND(E96*U96,2)</f>
        <v>0</v>
      </c>
      <c r="W96" s="162"/>
      <c r="X96" s="162" t="s">
        <v>321</v>
      </c>
      <c r="Y96" s="162" t="s">
        <v>322</v>
      </c>
      <c r="Z96" s="151"/>
      <c r="AA96" s="151"/>
      <c r="AB96" s="151"/>
      <c r="AC96" s="151"/>
      <c r="AD96" s="151"/>
      <c r="AE96" s="151"/>
      <c r="AF96" s="151"/>
      <c r="AG96" s="151" t="s">
        <v>2595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3" t="s">
        <v>2972</v>
      </c>
      <c r="D97" s="164"/>
      <c r="E97" s="165"/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3" t="s">
        <v>2973</v>
      </c>
      <c r="D98" s="164"/>
      <c r="E98" s="165">
        <v>1500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3">
        <v>30</v>
      </c>
      <c r="B99" s="184" t="s">
        <v>140</v>
      </c>
      <c r="C99" s="192" t="s">
        <v>2974</v>
      </c>
      <c r="D99" s="185" t="s">
        <v>2594</v>
      </c>
      <c r="E99" s="186">
        <v>1500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21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403</v>
      </c>
      <c r="T99" s="189" t="s">
        <v>404</v>
      </c>
      <c r="U99" s="162">
        <v>0</v>
      </c>
      <c r="V99" s="162">
        <f>ROUND(E99*U99,2)</f>
        <v>0</v>
      </c>
      <c r="W99" s="162"/>
      <c r="X99" s="162" t="s">
        <v>321</v>
      </c>
      <c r="Y99" s="162" t="s">
        <v>322</v>
      </c>
      <c r="Z99" s="151"/>
      <c r="AA99" s="151"/>
      <c r="AB99" s="151"/>
      <c r="AC99" s="151"/>
      <c r="AD99" s="151"/>
      <c r="AE99" s="151"/>
      <c r="AF99" s="151"/>
      <c r="AG99" s="151" t="s">
        <v>2595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3" t="s">
        <v>2972</v>
      </c>
      <c r="D100" s="164"/>
      <c r="E100" s="165"/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3" t="s">
        <v>2973</v>
      </c>
      <c r="D101" s="164"/>
      <c r="E101" s="165">
        <v>1500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3">
        <v>31</v>
      </c>
      <c r="B102" s="184" t="s">
        <v>2857</v>
      </c>
      <c r="C102" s="192" t="s">
        <v>2975</v>
      </c>
      <c r="D102" s="185" t="s">
        <v>2594</v>
      </c>
      <c r="E102" s="186">
        <v>2000</v>
      </c>
      <c r="F102" s="187"/>
      <c r="G102" s="188">
        <f>ROUND(E102*F102,2)</f>
        <v>0</v>
      </c>
      <c r="H102" s="187"/>
      <c r="I102" s="188">
        <f>ROUND(E102*H102,2)</f>
        <v>0</v>
      </c>
      <c r="J102" s="187"/>
      <c r="K102" s="188">
        <f>ROUND(E102*J102,2)</f>
        <v>0</v>
      </c>
      <c r="L102" s="188">
        <v>21</v>
      </c>
      <c r="M102" s="188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8"/>
      <c r="S102" s="188" t="s">
        <v>403</v>
      </c>
      <c r="T102" s="189" t="s">
        <v>404</v>
      </c>
      <c r="U102" s="162">
        <v>0</v>
      </c>
      <c r="V102" s="162">
        <f>ROUND(E102*U102,2)</f>
        <v>0</v>
      </c>
      <c r="W102" s="162"/>
      <c r="X102" s="162" t="s">
        <v>321</v>
      </c>
      <c r="Y102" s="162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2595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3" t="s">
        <v>2976</v>
      </c>
      <c r="D103" s="164"/>
      <c r="E103" s="165"/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3" t="s">
        <v>2977</v>
      </c>
      <c r="D104" s="164"/>
      <c r="E104" s="165">
        <v>2000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3">
        <v>32</v>
      </c>
      <c r="B105" s="184" t="s">
        <v>2860</v>
      </c>
      <c r="C105" s="192" t="s">
        <v>2978</v>
      </c>
      <c r="D105" s="185" t="s">
        <v>2594</v>
      </c>
      <c r="E105" s="186">
        <v>8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21</v>
      </c>
      <c r="M105" s="188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8"/>
      <c r="S105" s="188" t="s">
        <v>403</v>
      </c>
      <c r="T105" s="189" t="s">
        <v>404</v>
      </c>
      <c r="U105" s="162">
        <v>0</v>
      </c>
      <c r="V105" s="162">
        <f>ROUND(E105*U105,2)</f>
        <v>0</v>
      </c>
      <c r="W105" s="162"/>
      <c r="X105" s="162" t="s">
        <v>321</v>
      </c>
      <c r="Y105" s="162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2595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3" t="s">
        <v>2783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3" t="s">
        <v>2773</v>
      </c>
      <c r="D107" s="164"/>
      <c r="E107" s="165">
        <v>8</v>
      </c>
      <c r="F107" s="162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3">
        <v>33</v>
      </c>
      <c r="B108" s="184" t="s">
        <v>2863</v>
      </c>
      <c r="C108" s="192" t="s">
        <v>2864</v>
      </c>
      <c r="D108" s="185" t="s">
        <v>2594</v>
      </c>
      <c r="E108" s="186">
        <v>8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21</v>
      </c>
      <c r="M108" s="188">
        <f>G108*(1+L108/100)</f>
        <v>0</v>
      </c>
      <c r="N108" s="186">
        <v>0</v>
      </c>
      <c r="O108" s="186">
        <f>ROUND(E108*N108,2)</f>
        <v>0</v>
      </c>
      <c r="P108" s="186">
        <v>0</v>
      </c>
      <c r="Q108" s="186">
        <f>ROUND(E108*P108,2)</f>
        <v>0</v>
      </c>
      <c r="R108" s="188"/>
      <c r="S108" s="188" t="s">
        <v>320</v>
      </c>
      <c r="T108" s="189" t="s">
        <v>404</v>
      </c>
      <c r="U108" s="162">
        <v>0</v>
      </c>
      <c r="V108" s="162">
        <f>ROUND(E108*U108,2)</f>
        <v>0</v>
      </c>
      <c r="W108" s="162"/>
      <c r="X108" s="162" t="s">
        <v>2761</v>
      </c>
      <c r="Y108" s="162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2762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3" t="s">
        <v>2783</v>
      </c>
      <c r="D109" s="164"/>
      <c r="E109" s="165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3" t="s">
        <v>2773</v>
      </c>
      <c r="D110" s="164"/>
      <c r="E110" s="165">
        <v>8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3">
        <v>34</v>
      </c>
      <c r="B111" s="184" t="s">
        <v>2865</v>
      </c>
      <c r="C111" s="192" t="s">
        <v>2913</v>
      </c>
      <c r="D111" s="185" t="s">
        <v>445</v>
      </c>
      <c r="E111" s="186">
        <v>1</v>
      </c>
      <c r="F111" s="187"/>
      <c r="G111" s="188">
        <f>ROUND(E111*F111,2)</f>
        <v>0</v>
      </c>
      <c r="H111" s="187"/>
      <c r="I111" s="188">
        <f>ROUND(E111*H111,2)</f>
        <v>0</v>
      </c>
      <c r="J111" s="187"/>
      <c r="K111" s="188">
        <f>ROUND(E111*J111,2)</f>
        <v>0</v>
      </c>
      <c r="L111" s="188">
        <v>21</v>
      </c>
      <c r="M111" s="188">
        <f>G111*(1+L111/100)</f>
        <v>0</v>
      </c>
      <c r="N111" s="186">
        <v>0</v>
      </c>
      <c r="O111" s="186">
        <f>ROUND(E111*N111,2)</f>
        <v>0</v>
      </c>
      <c r="P111" s="186">
        <v>0</v>
      </c>
      <c r="Q111" s="186">
        <f>ROUND(E111*P111,2)</f>
        <v>0</v>
      </c>
      <c r="R111" s="188"/>
      <c r="S111" s="188" t="s">
        <v>403</v>
      </c>
      <c r="T111" s="189" t="s">
        <v>404</v>
      </c>
      <c r="U111" s="162">
        <v>0</v>
      </c>
      <c r="V111" s="162">
        <f>ROUND(E111*U111,2)</f>
        <v>0</v>
      </c>
      <c r="W111" s="162"/>
      <c r="X111" s="162" t="s">
        <v>321</v>
      </c>
      <c r="Y111" s="162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2595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3" t="s">
        <v>2757</v>
      </c>
      <c r="D112" s="164"/>
      <c r="E112" s="165"/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3" t="s">
        <v>130</v>
      </c>
      <c r="D113" s="164"/>
      <c r="E113" s="165">
        <v>1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3">
        <v>35</v>
      </c>
      <c r="B114" s="184" t="s">
        <v>2867</v>
      </c>
      <c r="C114" s="192" t="s">
        <v>2786</v>
      </c>
      <c r="D114" s="185" t="s">
        <v>2754</v>
      </c>
      <c r="E114" s="186">
        <v>50</v>
      </c>
      <c r="F114" s="187"/>
      <c r="G114" s="188">
        <f>ROUND(E114*F114,2)</f>
        <v>0</v>
      </c>
      <c r="H114" s="187"/>
      <c r="I114" s="188">
        <f>ROUND(E114*H114,2)</f>
        <v>0</v>
      </c>
      <c r="J114" s="187"/>
      <c r="K114" s="188">
        <f>ROUND(E114*J114,2)</f>
        <v>0</v>
      </c>
      <c r="L114" s="188">
        <v>21</v>
      </c>
      <c r="M114" s="188">
        <f>G114*(1+L114/100)</f>
        <v>0</v>
      </c>
      <c r="N114" s="186">
        <v>0</v>
      </c>
      <c r="O114" s="186">
        <f>ROUND(E114*N114,2)</f>
        <v>0</v>
      </c>
      <c r="P114" s="186">
        <v>0</v>
      </c>
      <c r="Q114" s="186">
        <f>ROUND(E114*P114,2)</f>
        <v>0</v>
      </c>
      <c r="R114" s="188"/>
      <c r="S114" s="188" t="s">
        <v>403</v>
      </c>
      <c r="T114" s="189" t="s">
        <v>404</v>
      </c>
      <c r="U114" s="162">
        <v>0</v>
      </c>
      <c r="V114" s="162">
        <f>ROUND(E114*U114,2)</f>
        <v>0</v>
      </c>
      <c r="W114" s="162"/>
      <c r="X114" s="162" t="s">
        <v>321</v>
      </c>
      <c r="Y114" s="162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2595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3" t="s">
        <v>2835</v>
      </c>
      <c r="D115" s="164"/>
      <c r="E115" s="165"/>
      <c r="F115" s="162"/>
      <c r="G115" s="162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3" t="s">
        <v>2836</v>
      </c>
      <c r="D116" s="164"/>
      <c r="E116" s="165">
        <v>50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6" t="s">
        <v>314</v>
      </c>
      <c r="B117" s="177" t="s">
        <v>245</v>
      </c>
      <c r="C117" s="191" t="s">
        <v>246</v>
      </c>
      <c r="D117" s="178"/>
      <c r="E117" s="179"/>
      <c r="F117" s="180"/>
      <c r="G117" s="180">
        <f>SUMIF(AG118:AG123,"&lt;&gt;NOR",G118:G123)</f>
        <v>0</v>
      </c>
      <c r="H117" s="180"/>
      <c r="I117" s="180">
        <f>SUM(I118:I123)</f>
        <v>0</v>
      </c>
      <c r="J117" s="180"/>
      <c r="K117" s="180">
        <f>SUM(K118:K123)</f>
        <v>0</v>
      </c>
      <c r="L117" s="180"/>
      <c r="M117" s="180">
        <f>SUM(M118:M123)</f>
        <v>0</v>
      </c>
      <c r="N117" s="179"/>
      <c r="O117" s="179">
        <f>SUM(O118:O123)</f>
        <v>0</v>
      </c>
      <c r="P117" s="179"/>
      <c r="Q117" s="179">
        <f>SUM(Q118:Q123)</f>
        <v>0</v>
      </c>
      <c r="R117" s="180"/>
      <c r="S117" s="180"/>
      <c r="T117" s="181"/>
      <c r="U117" s="175"/>
      <c r="V117" s="175">
        <f>SUM(V118:V123)</f>
        <v>0</v>
      </c>
      <c r="W117" s="175"/>
      <c r="X117" s="175"/>
      <c r="Y117" s="175"/>
      <c r="AG117" t="s">
        <v>315</v>
      </c>
    </row>
    <row r="118" spans="1:60" outlineLevel="1" x14ac:dyDescent="0.2">
      <c r="A118" s="202">
        <v>36</v>
      </c>
      <c r="B118" s="203" t="s">
        <v>2871</v>
      </c>
      <c r="C118" s="209" t="s">
        <v>2979</v>
      </c>
      <c r="D118" s="204" t="s">
        <v>2594</v>
      </c>
      <c r="E118" s="205">
        <v>150</v>
      </c>
      <c r="F118" s="206"/>
      <c r="G118" s="207">
        <f t="shared" ref="G118:G123" si="0">ROUND(E118*F118,2)</f>
        <v>0</v>
      </c>
      <c r="H118" s="206"/>
      <c r="I118" s="207">
        <f t="shared" ref="I118:I123" si="1">ROUND(E118*H118,2)</f>
        <v>0</v>
      </c>
      <c r="J118" s="206"/>
      <c r="K118" s="207">
        <f t="shared" ref="K118:K123" si="2">ROUND(E118*J118,2)</f>
        <v>0</v>
      </c>
      <c r="L118" s="207">
        <v>21</v>
      </c>
      <c r="M118" s="207">
        <f t="shared" ref="M118:M123" si="3">G118*(1+L118/100)</f>
        <v>0</v>
      </c>
      <c r="N118" s="205">
        <v>0</v>
      </c>
      <c r="O118" s="205">
        <f t="shared" ref="O118:O123" si="4">ROUND(E118*N118,2)</f>
        <v>0</v>
      </c>
      <c r="P118" s="205">
        <v>0</v>
      </c>
      <c r="Q118" s="205">
        <f t="shared" ref="Q118:Q123" si="5">ROUND(E118*P118,2)</f>
        <v>0</v>
      </c>
      <c r="R118" s="207"/>
      <c r="S118" s="207" t="s">
        <v>403</v>
      </c>
      <c r="T118" s="208" t="s">
        <v>404</v>
      </c>
      <c r="U118" s="162">
        <v>0</v>
      </c>
      <c r="V118" s="162">
        <f t="shared" ref="V118:V123" si="6">ROUND(E118*U118,2)</f>
        <v>0</v>
      </c>
      <c r="W118" s="162"/>
      <c r="X118" s="162" t="s">
        <v>321</v>
      </c>
      <c r="Y118" s="162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2595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2">
        <v>37</v>
      </c>
      <c r="B119" s="203" t="s">
        <v>2875</v>
      </c>
      <c r="C119" s="209" t="s">
        <v>2980</v>
      </c>
      <c r="D119" s="204" t="s">
        <v>2594</v>
      </c>
      <c r="E119" s="205">
        <v>1</v>
      </c>
      <c r="F119" s="206"/>
      <c r="G119" s="207">
        <f t="shared" si="0"/>
        <v>0</v>
      </c>
      <c r="H119" s="206"/>
      <c r="I119" s="207">
        <f t="shared" si="1"/>
        <v>0</v>
      </c>
      <c r="J119" s="206"/>
      <c r="K119" s="207">
        <f t="shared" si="2"/>
        <v>0</v>
      </c>
      <c r="L119" s="207">
        <v>21</v>
      </c>
      <c r="M119" s="207">
        <f t="shared" si="3"/>
        <v>0</v>
      </c>
      <c r="N119" s="205">
        <v>0</v>
      </c>
      <c r="O119" s="205">
        <f t="shared" si="4"/>
        <v>0</v>
      </c>
      <c r="P119" s="205">
        <v>0</v>
      </c>
      <c r="Q119" s="205">
        <f t="shared" si="5"/>
        <v>0</v>
      </c>
      <c r="R119" s="207"/>
      <c r="S119" s="207" t="s">
        <v>403</v>
      </c>
      <c r="T119" s="208" t="s">
        <v>404</v>
      </c>
      <c r="U119" s="162">
        <v>0</v>
      </c>
      <c r="V119" s="162">
        <f t="shared" si="6"/>
        <v>0</v>
      </c>
      <c r="W119" s="162"/>
      <c r="X119" s="162" t="s">
        <v>321</v>
      </c>
      <c r="Y119" s="162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2595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2">
        <v>38</v>
      </c>
      <c r="B120" s="203" t="s">
        <v>2876</v>
      </c>
      <c r="C120" s="209" t="s">
        <v>2981</v>
      </c>
      <c r="D120" s="204" t="s">
        <v>2594</v>
      </c>
      <c r="E120" s="205">
        <v>1</v>
      </c>
      <c r="F120" s="206"/>
      <c r="G120" s="207">
        <f t="shared" si="0"/>
        <v>0</v>
      </c>
      <c r="H120" s="206"/>
      <c r="I120" s="207">
        <f t="shared" si="1"/>
        <v>0</v>
      </c>
      <c r="J120" s="206"/>
      <c r="K120" s="207">
        <f t="shared" si="2"/>
        <v>0</v>
      </c>
      <c r="L120" s="207">
        <v>21</v>
      </c>
      <c r="M120" s="207">
        <f t="shared" si="3"/>
        <v>0</v>
      </c>
      <c r="N120" s="205">
        <v>0</v>
      </c>
      <c r="O120" s="205">
        <f t="shared" si="4"/>
        <v>0</v>
      </c>
      <c r="P120" s="205">
        <v>0</v>
      </c>
      <c r="Q120" s="205">
        <f t="shared" si="5"/>
        <v>0</v>
      </c>
      <c r="R120" s="207"/>
      <c r="S120" s="207" t="s">
        <v>403</v>
      </c>
      <c r="T120" s="208" t="s">
        <v>404</v>
      </c>
      <c r="U120" s="162">
        <v>0</v>
      </c>
      <c r="V120" s="162">
        <f t="shared" si="6"/>
        <v>0</v>
      </c>
      <c r="W120" s="162"/>
      <c r="X120" s="162" t="s">
        <v>321</v>
      </c>
      <c r="Y120" s="162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2595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2">
        <v>39</v>
      </c>
      <c r="B121" s="203" t="s">
        <v>2879</v>
      </c>
      <c r="C121" s="209" t="s">
        <v>2982</v>
      </c>
      <c r="D121" s="204" t="s">
        <v>2594</v>
      </c>
      <c r="E121" s="205">
        <v>1</v>
      </c>
      <c r="F121" s="206"/>
      <c r="G121" s="207">
        <f t="shared" si="0"/>
        <v>0</v>
      </c>
      <c r="H121" s="206"/>
      <c r="I121" s="207">
        <f t="shared" si="1"/>
        <v>0</v>
      </c>
      <c r="J121" s="206"/>
      <c r="K121" s="207">
        <f t="shared" si="2"/>
        <v>0</v>
      </c>
      <c r="L121" s="207">
        <v>21</v>
      </c>
      <c r="M121" s="207">
        <f t="shared" si="3"/>
        <v>0</v>
      </c>
      <c r="N121" s="205">
        <v>0</v>
      </c>
      <c r="O121" s="205">
        <f t="shared" si="4"/>
        <v>0</v>
      </c>
      <c r="P121" s="205">
        <v>0</v>
      </c>
      <c r="Q121" s="205">
        <f t="shared" si="5"/>
        <v>0</v>
      </c>
      <c r="R121" s="207"/>
      <c r="S121" s="207" t="s">
        <v>403</v>
      </c>
      <c r="T121" s="208" t="s">
        <v>404</v>
      </c>
      <c r="U121" s="162">
        <v>0</v>
      </c>
      <c r="V121" s="162">
        <f t="shared" si="6"/>
        <v>0</v>
      </c>
      <c r="W121" s="162"/>
      <c r="X121" s="162" t="s">
        <v>321</v>
      </c>
      <c r="Y121" s="162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2595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2">
        <v>40</v>
      </c>
      <c r="B122" s="203" t="s">
        <v>2881</v>
      </c>
      <c r="C122" s="209" t="s">
        <v>2983</v>
      </c>
      <c r="D122" s="204" t="s">
        <v>2594</v>
      </c>
      <c r="E122" s="205">
        <v>1</v>
      </c>
      <c r="F122" s="206"/>
      <c r="G122" s="207">
        <f t="shared" si="0"/>
        <v>0</v>
      </c>
      <c r="H122" s="206"/>
      <c r="I122" s="207">
        <f t="shared" si="1"/>
        <v>0</v>
      </c>
      <c r="J122" s="206"/>
      <c r="K122" s="207">
        <f t="shared" si="2"/>
        <v>0</v>
      </c>
      <c r="L122" s="207">
        <v>21</v>
      </c>
      <c r="M122" s="207">
        <f t="shared" si="3"/>
        <v>0</v>
      </c>
      <c r="N122" s="205">
        <v>0</v>
      </c>
      <c r="O122" s="205">
        <f t="shared" si="4"/>
        <v>0</v>
      </c>
      <c r="P122" s="205">
        <v>0</v>
      </c>
      <c r="Q122" s="205">
        <f t="shared" si="5"/>
        <v>0</v>
      </c>
      <c r="R122" s="207"/>
      <c r="S122" s="207" t="s">
        <v>403</v>
      </c>
      <c r="T122" s="208" t="s">
        <v>404</v>
      </c>
      <c r="U122" s="162">
        <v>0</v>
      </c>
      <c r="V122" s="162">
        <f t="shared" si="6"/>
        <v>0</v>
      </c>
      <c r="W122" s="162"/>
      <c r="X122" s="162" t="s">
        <v>321</v>
      </c>
      <c r="Y122" s="162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2595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3">
        <v>41</v>
      </c>
      <c r="B123" s="184" t="s">
        <v>2883</v>
      </c>
      <c r="C123" s="192" t="s">
        <v>2984</v>
      </c>
      <c r="D123" s="185" t="s">
        <v>445</v>
      </c>
      <c r="E123" s="186">
        <v>1</v>
      </c>
      <c r="F123" s="187"/>
      <c r="G123" s="188">
        <f t="shared" si="0"/>
        <v>0</v>
      </c>
      <c r="H123" s="187"/>
      <c r="I123" s="188">
        <f t="shared" si="1"/>
        <v>0</v>
      </c>
      <c r="J123" s="187"/>
      <c r="K123" s="188">
        <f t="shared" si="2"/>
        <v>0</v>
      </c>
      <c r="L123" s="188">
        <v>21</v>
      </c>
      <c r="M123" s="188">
        <f t="shared" si="3"/>
        <v>0</v>
      </c>
      <c r="N123" s="186">
        <v>0</v>
      </c>
      <c r="O123" s="186">
        <f t="shared" si="4"/>
        <v>0</v>
      </c>
      <c r="P123" s="186">
        <v>0</v>
      </c>
      <c r="Q123" s="186">
        <f t="shared" si="5"/>
        <v>0</v>
      </c>
      <c r="R123" s="188"/>
      <c r="S123" s="188" t="s">
        <v>403</v>
      </c>
      <c r="T123" s="189" t="s">
        <v>404</v>
      </c>
      <c r="U123" s="162">
        <v>0</v>
      </c>
      <c r="V123" s="162">
        <f t="shared" si="6"/>
        <v>0</v>
      </c>
      <c r="W123" s="162"/>
      <c r="X123" s="162" t="s">
        <v>321</v>
      </c>
      <c r="Y123" s="162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2595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200"/>
      <c r="D125" s="156"/>
      <c r="E125" s="157"/>
      <c r="F125" s="157"/>
      <c r="G125" s="182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880</v>
      </c>
    </row>
    <row r="126" spans="1:60" x14ac:dyDescent="0.2">
      <c r="C126" s="201"/>
      <c r="D126" s="10"/>
      <c r="AG126" t="s">
        <v>881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QXDCPtMy58SuFJCS8vYA3Q0HzCPYphm+7AvoBm3CZzShwzMIOZwKMC5JiESrBiWvBEnCEttmgpGSlrGxV//0g==" saltValue="2Y2f13lZNfgTFtwMvzO4K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B863-2827-4453-B5FD-518A59CEE686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5" t="s">
        <v>75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230</v>
      </c>
      <c r="D8" s="178"/>
      <c r="E8" s="179"/>
      <c r="F8" s="180"/>
      <c r="G8" s="180">
        <f>SUMIF(AG9:AG63,"&lt;&gt;NOR",G9:G63)</f>
        <v>0</v>
      </c>
      <c r="H8" s="180"/>
      <c r="I8" s="180">
        <f>SUM(I9:I63)</f>
        <v>0</v>
      </c>
      <c r="J8" s="180"/>
      <c r="K8" s="180">
        <f>SUM(K9:K63)</f>
        <v>0</v>
      </c>
      <c r="L8" s="180"/>
      <c r="M8" s="180">
        <f>SUM(M9:M63)</f>
        <v>0</v>
      </c>
      <c r="N8" s="179"/>
      <c r="O8" s="179">
        <f>SUM(O9:O63)</f>
        <v>0</v>
      </c>
      <c r="P8" s="179"/>
      <c r="Q8" s="179">
        <f>SUM(Q9:Q63)</f>
        <v>0</v>
      </c>
      <c r="R8" s="180"/>
      <c r="S8" s="180"/>
      <c r="T8" s="181"/>
      <c r="U8" s="175"/>
      <c r="V8" s="175">
        <f>SUM(V9:V63)</f>
        <v>1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2594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80" t="s">
        <v>2985</v>
      </c>
      <c r="D10" s="281"/>
      <c r="E10" s="281"/>
      <c r="F10" s="281"/>
      <c r="G10" s="281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344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2757</v>
      </c>
      <c r="D11" s="164"/>
      <c r="E11" s="165"/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3" t="s">
        <v>130</v>
      </c>
      <c r="D12" s="164"/>
      <c r="E12" s="165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2</v>
      </c>
      <c r="B13" s="184" t="s">
        <v>2758</v>
      </c>
      <c r="C13" s="192" t="s">
        <v>3455</v>
      </c>
      <c r="D13" s="185" t="s">
        <v>2594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2760</v>
      </c>
      <c r="T13" s="189" t="s">
        <v>404</v>
      </c>
      <c r="U13" s="162">
        <v>0</v>
      </c>
      <c r="V13" s="162">
        <f>ROUND(E13*U13,2)</f>
        <v>0</v>
      </c>
      <c r="W13" s="162"/>
      <c r="X13" s="162" t="s">
        <v>2761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2762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2757</v>
      </c>
      <c r="D14" s="164"/>
      <c r="E14" s="165"/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3" t="s">
        <v>130</v>
      </c>
      <c r="D15" s="164"/>
      <c r="E15" s="165">
        <v>1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3">
        <v>3</v>
      </c>
      <c r="B16" s="184" t="s">
        <v>138</v>
      </c>
      <c r="C16" s="192" t="s">
        <v>2986</v>
      </c>
      <c r="D16" s="185" t="s">
        <v>2594</v>
      </c>
      <c r="E16" s="186">
        <v>1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403</v>
      </c>
      <c r="T16" s="189" t="s">
        <v>404</v>
      </c>
      <c r="U16" s="162">
        <v>0</v>
      </c>
      <c r="V16" s="162">
        <f>ROUND(E16*U16,2)</f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2595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3" t="s">
        <v>2757</v>
      </c>
      <c r="D17" s="164"/>
      <c r="E17" s="165"/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3" t="s">
        <v>130</v>
      </c>
      <c r="D18" s="164"/>
      <c r="E18" s="165">
        <v>1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4</v>
      </c>
      <c r="B19" s="184" t="s">
        <v>142</v>
      </c>
      <c r="C19" s="192" t="s">
        <v>2987</v>
      </c>
      <c r="D19" s="185" t="s">
        <v>2594</v>
      </c>
      <c r="E19" s="186">
        <v>1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403</v>
      </c>
      <c r="T19" s="189" t="s">
        <v>404</v>
      </c>
      <c r="U19" s="162">
        <v>0</v>
      </c>
      <c r="V19" s="162">
        <f>ROUND(E19*U19,2)</f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2595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2757</v>
      </c>
      <c r="D20" s="164"/>
      <c r="E20" s="165"/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3" t="s">
        <v>130</v>
      </c>
      <c r="D21" s="164"/>
      <c r="E21" s="165">
        <v>1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5</v>
      </c>
      <c r="B22" s="184" t="s">
        <v>146</v>
      </c>
      <c r="C22" s="192" t="s">
        <v>2988</v>
      </c>
      <c r="D22" s="185" t="s">
        <v>2594</v>
      </c>
      <c r="E22" s="186">
        <v>1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2595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2757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3" t="s">
        <v>130</v>
      </c>
      <c r="D24" s="164"/>
      <c r="E24" s="165">
        <v>1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3">
        <v>6</v>
      </c>
      <c r="B25" s="184" t="s">
        <v>2769</v>
      </c>
      <c r="C25" s="192" t="s">
        <v>2989</v>
      </c>
      <c r="D25" s="185" t="s">
        <v>2594</v>
      </c>
      <c r="E25" s="186">
        <v>4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403</v>
      </c>
      <c r="T25" s="189" t="s">
        <v>404</v>
      </c>
      <c r="U25" s="162">
        <v>0</v>
      </c>
      <c r="V25" s="162">
        <f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2595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3" t="s">
        <v>2839</v>
      </c>
      <c r="D26" s="164"/>
      <c r="E26" s="165"/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3" t="s">
        <v>142</v>
      </c>
      <c r="D27" s="164"/>
      <c r="E27" s="165">
        <v>4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3">
        <v>7</v>
      </c>
      <c r="B28" s="184" t="s">
        <v>2771</v>
      </c>
      <c r="C28" s="192" t="s">
        <v>2990</v>
      </c>
      <c r="D28" s="185" t="s">
        <v>2594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403</v>
      </c>
      <c r="T28" s="189" t="s">
        <v>404</v>
      </c>
      <c r="U28" s="162">
        <v>0</v>
      </c>
      <c r="V28" s="162">
        <f>ROUND(E28*U28,2)</f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2595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2757</v>
      </c>
      <c r="D29" s="164"/>
      <c r="E29" s="165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3" t="s">
        <v>130</v>
      </c>
      <c r="D30" s="164"/>
      <c r="E30" s="165">
        <v>1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8</v>
      </c>
      <c r="B31" s="184" t="s">
        <v>2773</v>
      </c>
      <c r="C31" s="192" t="s">
        <v>2991</v>
      </c>
      <c r="D31" s="185" t="s">
        <v>2594</v>
      </c>
      <c r="E31" s="186">
        <v>1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/>
      <c r="S31" s="188" t="s">
        <v>403</v>
      </c>
      <c r="T31" s="189" t="s">
        <v>404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2595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2757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3" t="s">
        <v>130</v>
      </c>
      <c r="D33" s="164"/>
      <c r="E33" s="165">
        <v>1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3">
        <v>9</v>
      </c>
      <c r="B34" s="184" t="s">
        <v>2775</v>
      </c>
      <c r="C34" s="192" t="s">
        <v>3456</v>
      </c>
      <c r="D34" s="185" t="s">
        <v>2594</v>
      </c>
      <c r="E34" s="186">
        <v>1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21</v>
      </c>
      <c r="M34" s="188">
        <f>G34*(1+L34/100)</f>
        <v>0</v>
      </c>
      <c r="N34" s="186">
        <v>0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2777</v>
      </c>
      <c r="T34" s="189" t="s">
        <v>404</v>
      </c>
      <c r="U34" s="162">
        <v>1</v>
      </c>
      <c r="V34" s="162">
        <f>ROUND(E34*U34,2)</f>
        <v>1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2595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2757</v>
      </c>
      <c r="D35" s="164"/>
      <c r="E35" s="165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3" t="s">
        <v>130</v>
      </c>
      <c r="D36" s="164"/>
      <c r="E36" s="165">
        <v>1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3">
        <v>10</v>
      </c>
      <c r="B37" s="184" t="s">
        <v>84</v>
      </c>
      <c r="C37" s="192" t="s">
        <v>2992</v>
      </c>
      <c r="D37" s="185" t="s">
        <v>2594</v>
      </c>
      <c r="E37" s="186">
        <v>10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404</v>
      </c>
      <c r="U37" s="162">
        <v>0</v>
      </c>
      <c r="V37" s="162">
        <f>ROUND(E37*U37,2)</f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2595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2787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3" t="s">
        <v>84</v>
      </c>
      <c r="D39" s="164"/>
      <c r="E39" s="165">
        <v>10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3">
        <v>11</v>
      </c>
      <c r="B40" s="184" t="s">
        <v>2781</v>
      </c>
      <c r="C40" s="192" t="s">
        <v>2782</v>
      </c>
      <c r="D40" s="185" t="s">
        <v>2594</v>
      </c>
      <c r="E40" s="186">
        <v>1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8"/>
      <c r="S40" s="188" t="s">
        <v>403</v>
      </c>
      <c r="T40" s="189" t="s">
        <v>404</v>
      </c>
      <c r="U40" s="162">
        <v>0</v>
      </c>
      <c r="V40" s="162">
        <f>ROUND(E40*U40,2)</f>
        <v>0</v>
      </c>
      <c r="W40" s="162"/>
      <c r="X40" s="162" t="s">
        <v>367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2757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3" t="s">
        <v>130</v>
      </c>
      <c r="D42" s="164"/>
      <c r="E42" s="165">
        <v>1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3">
        <v>12</v>
      </c>
      <c r="B43" s="184" t="s">
        <v>88</v>
      </c>
      <c r="C43" s="192" t="s">
        <v>2993</v>
      </c>
      <c r="D43" s="185" t="s">
        <v>2594</v>
      </c>
      <c r="E43" s="186">
        <v>2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403</v>
      </c>
      <c r="T43" s="189" t="s">
        <v>404</v>
      </c>
      <c r="U43" s="162">
        <v>0</v>
      </c>
      <c r="V43" s="162">
        <f>ROUND(E43*U43,2)</f>
        <v>0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2595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3" t="s">
        <v>2820</v>
      </c>
      <c r="D44" s="164"/>
      <c r="E44" s="165"/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3" t="s">
        <v>49</v>
      </c>
      <c r="D45" s="164"/>
      <c r="E45" s="165">
        <v>2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3">
        <v>13</v>
      </c>
      <c r="B46" s="184" t="s">
        <v>90</v>
      </c>
      <c r="C46" s="192" t="s">
        <v>2994</v>
      </c>
      <c r="D46" s="185" t="s">
        <v>2594</v>
      </c>
      <c r="E46" s="186">
        <v>1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403</v>
      </c>
      <c r="T46" s="189" t="s">
        <v>404</v>
      </c>
      <c r="U46" s="162">
        <v>0</v>
      </c>
      <c r="V46" s="162">
        <f>ROUND(E46*U46,2)</f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2595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2757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3" t="s">
        <v>130</v>
      </c>
      <c r="D48" s="164"/>
      <c r="E48" s="165">
        <v>1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3">
        <v>14</v>
      </c>
      <c r="B49" s="184" t="s">
        <v>92</v>
      </c>
      <c r="C49" s="192" t="s">
        <v>2995</v>
      </c>
      <c r="D49" s="185" t="s">
        <v>2594</v>
      </c>
      <c r="E49" s="186">
        <v>219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0</v>
      </c>
      <c r="O49" s="186">
        <f>ROUND(E49*N49,2)</f>
        <v>0</v>
      </c>
      <c r="P49" s="186">
        <v>0</v>
      </c>
      <c r="Q49" s="186">
        <f>ROUND(E49*P49,2)</f>
        <v>0</v>
      </c>
      <c r="R49" s="188"/>
      <c r="S49" s="188" t="s">
        <v>403</v>
      </c>
      <c r="T49" s="189" t="s">
        <v>404</v>
      </c>
      <c r="U49" s="162">
        <v>0</v>
      </c>
      <c r="V49" s="162">
        <f>ROUND(E49*U49,2)</f>
        <v>0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2595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80" t="s">
        <v>2996</v>
      </c>
      <c r="D50" s="281"/>
      <c r="E50" s="281"/>
      <c r="F50" s="281"/>
      <c r="G50" s="281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344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90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3" t="s">
        <v>2997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3" t="s">
        <v>2998</v>
      </c>
      <c r="D52" s="164"/>
      <c r="E52" s="165">
        <v>219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3">
        <v>15</v>
      </c>
      <c r="B53" s="184" t="s">
        <v>94</v>
      </c>
      <c r="C53" s="192" t="s">
        <v>2999</v>
      </c>
      <c r="D53" s="185" t="s">
        <v>2594</v>
      </c>
      <c r="E53" s="186">
        <v>16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403</v>
      </c>
      <c r="T53" s="189" t="s">
        <v>404</v>
      </c>
      <c r="U53" s="162">
        <v>0</v>
      </c>
      <c r="V53" s="162">
        <f>ROUND(E53*U53,2)</f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2595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80" t="s">
        <v>3000</v>
      </c>
      <c r="D54" s="281"/>
      <c r="E54" s="281"/>
      <c r="F54" s="281"/>
      <c r="G54" s="281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344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90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3" t="s">
        <v>2997</v>
      </c>
      <c r="D55" s="164"/>
      <c r="E55" s="165"/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3" t="s">
        <v>2779</v>
      </c>
      <c r="D56" s="164"/>
      <c r="E56" s="165">
        <v>16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3">
        <v>16</v>
      </c>
      <c r="B57" s="184" t="s">
        <v>2779</v>
      </c>
      <c r="C57" s="192" t="s">
        <v>3001</v>
      </c>
      <c r="D57" s="185" t="s">
        <v>2594</v>
      </c>
      <c r="E57" s="186">
        <v>4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8"/>
      <c r="S57" s="188" t="s">
        <v>403</v>
      </c>
      <c r="T57" s="189" t="s">
        <v>404</v>
      </c>
      <c r="U57" s="162">
        <v>0</v>
      </c>
      <c r="V57" s="162">
        <f>ROUND(E57*U57,2)</f>
        <v>0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2595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80" t="s">
        <v>3002</v>
      </c>
      <c r="D58" s="281"/>
      <c r="E58" s="281"/>
      <c r="F58" s="281"/>
      <c r="G58" s="281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344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90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3" t="s">
        <v>2839</v>
      </c>
      <c r="D59" s="164"/>
      <c r="E59" s="165"/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3" t="s">
        <v>142</v>
      </c>
      <c r="D60" s="164"/>
      <c r="E60" s="165">
        <v>4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3">
        <v>17</v>
      </c>
      <c r="B61" s="184" t="s">
        <v>2796</v>
      </c>
      <c r="C61" s="192" t="s">
        <v>3003</v>
      </c>
      <c r="D61" s="185" t="s">
        <v>2754</v>
      </c>
      <c r="E61" s="186">
        <v>50</v>
      </c>
      <c r="F61" s="187"/>
      <c r="G61" s="188">
        <f>ROUND(E61*F61,2)</f>
        <v>0</v>
      </c>
      <c r="H61" s="187"/>
      <c r="I61" s="188">
        <f>ROUND(E61*H61,2)</f>
        <v>0</v>
      </c>
      <c r="J61" s="187"/>
      <c r="K61" s="188">
        <f>ROUND(E61*J61,2)</f>
        <v>0</v>
      </c>
      <c r="L61" s="188">
        <v>21</v>
      </c>
      <c r="M61" s="188">
        <f>G61*(1+L61/100)</f>
        <v>0</v>
      </c>
      <c r="N61" s="186">
        <v>0</v>
      </c>
      <c r="O61" s="186">
        <f>ROUND(E61*N61,2)</f>
        <v>0</v>
      </c>
      <c r="P61" s="186">
        <v>0</v>
      </c>
      <c r="Q61" s="186">
        <f>ROUND(E61*P61,2)</f>
        <v>0</v>
      </c>
      <c r="R61" s="188"/>
      <c r="S61" s="188" t="s">
        <v>403</v>
      </c>
      <c r="T61" s="189" t="s">
        <v>404</v>
      </c>
      <c r="U61" s="162">
        <v>0</v>
      </c>
      <c r="V61" s="162">
        <f>ROUND(E61*U61,2)</f>
        <v>0</v>
      </c>
      <c r="W61" s="162"/>
      <c r="X61" s="162" t="s">
        <v>321</v>
      </c>
      <c r="Y61" s="162" t="s">
        <v>322</v>
      </c>
      <c r="Z61" s="151"/>
      <c r="AA61" s="151"/>
      <c r="AB61" s="151"/>
      <c r="AC61" s="151"/>
      <c r="AD61" s="151"/>
      <c r="AE61" s="151"/>
      <c r="AF61" s="151"/>
      <c r="AG61" s="151" t="s">
        <v>2595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3" t="s">
        <v>2835</v>
      </c>
      <c r="D62" s="164"/>
      <c r="E62" s="165"/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3" t="s">
        <v>2836</v>
      </c>
      <c r="D63" s="164"/>
      <c r="E63" s="165">
        <v>50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6" t="s">
        <v>314</v>
      </c>
      <c r="B64" s="177" t="s">
        <v>239</v>
      </c>
      <c r="C64" s="191" t="s">
        <v>241</v>
      </c>
      <c r="D64" s="178"/>
      <c r="E64" s="179"/>
      <c r="F64" s="180"/>
      <c r="G64" s="180">
        <f>SUMIF(AG65:AG91,"&lt;&gt;NOR",G65:G91)</f>
        <v>0</v>
      </c>
      <c r="H64" s="180"/>
      <c r="I64" s="180">
        <f>SUM(I65:I91)</f>
        <v>0</v>
      </c>
      <c r="J64" s="180"/>
      <c r="K64" s="180">
        <f>SUM(K65:K91)</f>
        <v>0</v>
      </c>
      <c r="L64" s="180"/>
      <c r="M64" s="180">
        <f>SUM(M65:M91)</f>
        <v>0</v>
      </c>
      <c r="N64" s="179"/>
      <c r="O64" s="179">
        <f>SUM(O65:O91)</f>
        <v>0</v>
      </c>
      <c r="P64" s="179"/>
      <c r="Q64" s="179">
        <f>SUM(Q65:Q91)</f>
        <v>0</v>
      </c>
      <c r="R64" s="180"/>
      <c r="S64" s="180"/>
      <c r="T64" s="181"/>
      <c r="U64" s="175"/>
      <c r="V64" s="175">
        <f>SUM(V65:V91)</f>
        <v>0</v>
      </c>
      <c r="W64" s="175"/>
      <c r="X64" s="175"/>
      <c r="Y64" s="175"/>
      <c r="AG64" t="s">
        <v>315</v>
      </c>
    </row>
    <row r="65" spans="1:60" outlineLevel="1" x14ac:dyDescent="0.2">
      <c r="A65" s="183">
        <v>18</v>
      </c>
      <c r="B65" s="184" t="s">
        <v>2798</v>
      </c>
      <c r="C65" s="192" t="s">
        <v>3004</v>
      </c>
      <c r="D65" s="185" t="s">
        <v>708</v>
      </c>
      <c r="E65" s="186">
        <v>2510</v>
      </c>
      <c r="F65" s="187"/>
      <c r="G65" s="188">
        <f>ROUND(E65*F65,2)</f>
        <v>0</v>
      </c>
      <c r="H65" s="187"/>
      <c r="I65" s="188">
        <f>ROUND(E65*H65,2)</f>
        <v>0</v>
      </c>
      <c r="J65" s="187"/>
      <c r="K65" s="188">
        <f>ROUND(E65*J65,2)</f>
        <v>0</v>
      </c>
      <c r="L65" s="188">
        <v>21</v>
      </c>
      <c r="M65" s="188">
        <f>G65*(1+L65/100)</f>
        <v>0</v>
      </c>
      <c r="N65" s="186">
        <v>0</v>
      </c>
      <c r="O65" s="186">
        <f>ROUND(E65*N65,2)</f>
        <v>0</v>
      </c>
      <c r="P65" s="186">
        <v>0</v>
      </c>
      <c r="Q65" s="186">
        <f>ROUND(E65*P65,2)</f>
        <v>0</v>
      </c>
      <c r="R65" s="188"/>
      <c r="S65" s="188" t="s">
        <v>403</v>
      </c>
      <c r="T65" s="189" t="s">
        <v>404</v>
      </c>
      <c r="U65" s="162">
        <v>0</v>
      </c>
      <c r="V65" s="162">
        <f>ROUND(E65*U65,2)</f>
        <v>0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2595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3" t="s">
        <v>3005</v>
      </c>
      <c r="D66" s="164"/>
      <c r="E66" s="165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3" t="s">
        <v>3006</v>
      </c>
      <c r="D67" s="164"/>
      <c r="E67" s="165">
        <v>2510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3">
        <v>19</v>
      </c>
      <c r="B68" s="184" t="s">
        <v>2800</v>
      </c>
      <c r="C68" s="192" t="s">
        <v>2971</v>
      </c>
      <c r="D68" s="185" t="s">
        <v>2594</v>
      </c>
      <c r="E68" s="186">
        <v>8000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21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403</v>
      </c>
      <c r="T68" s="189" t="s">
        <v>404</v>
      </c>
      <c r="U68" s="162">
        <v>0</v>
      </c>
      <c r="V68" s="162">
        <f>ROUND(E68*U68,2)</f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2595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3" t="s">
        <v>3007</v>
      </c>
      <c r="D69" s="164"/>
      <c r="E69" s="165"/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3" t="s">
        <v>3008</v>
      </c>
      <c r="D70" s="164"/>
      <c r="E70" s="165">
        <v>8000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3">
        <v>20</v>
      </c>
      <c r="B71" s="184" t="s">
        <v>2802</v>
      </c>
      <c r="C71" s="192" t="s">
        <v>2974</v>
      </c>
      <c r="D71" s="185" t="s">
        <v>2594</v>
      </c>
      <c r="E71" s="186">
        <v>8000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21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403</v>
      </c>
      <c r="T71" s="189" t="s">
        <v>404</v>
      </c>
      <c r="U71" s="162">
        <v>0</v>
      </c>
      <c r="V71" s="162">
        <f>ROUND(E71*U71,2)</f>
        <v>0</v>
      </c>
      <c r="W71" s="162"/>
      <c r="X71" s="162" t="s">
        <v>321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2595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3" t="s">
        <v>3007</v>
      </c>
      <c r="D72" s="164"/>
      <c r="E72" s="165"/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3" t="s">
        <v>3008</v>
      </c>
      <c r="D73" s="164"/>
      <c r="E73" s="165">
        <v>8000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3">
        <v>21</v>
      </c>
      <c r="B74" s="184" t="s">
        <v>2805</v>
      </c>
      <c r="C74" s="192" t="s">
        <v>2806</v>
      </c>
      <c r="D74" s="185" t="s">
        <v>708</v>
      </c>
      <c r="E74" s="186">
        <v>20</v>
      </c>
      <c r="F74" s="187"/>
      <c r="G74" s="188">
        <f>ROUND(E74*F74,2)</f>
        <v>0</v>
      </c>
      <c r="H74" s="187"/>
      <c r="I74" s="188">
        <f>ROUND(E74*H74,2)</f>
        <v>0</v>
      </c>
      <c r="J74" s="187"/>
      <c r="K74" s="188">
        <f>ROUND(E74*J74,2)</f>
        <v>0</v>
      </c>
      <c r="L74" s="188">
        <v>21</v>
      </c>
      <c r="M74" s="188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8"/>
      <c r="S74" s="188" t="s">
        <v>320</v>
      </c>
      <c r="T74" s="189" t="s">
        <v>404</v>
      </c>
      <c r="U74" s="162">
        <v>0</v>
      </c>
      <c r="V74" s="162">
        <f>ROUND(E74*U74,2)</f>
        <v>0</v>
      </c>
      <c r="W74" s="162"/>
      <c r="X74" s="162" t="s">
        <v>2761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2762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3" t="s">
        <v>3009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3" t="s">
        <v>2802</v>
      </c>
      <c r="D76" s="164"/>
      <c r="E76" s="165">
        <v>20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3">
        <v>22</v>
      </c>
      <c r="B77" s="184" t="s">
        <v>2808</v>
      </c>
      <c r="C77" s="192" t="s">
        <v>3010</v>
      </c>
      <c r="D77" s="185" t="s">
        <v>708</v>
      </c>
      <c r="E77" s="186">
        <v>20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21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403</v>
      </c>
      <c r="T77" s="189" t="s">
        <v>404</v>
      </c>
      <c r="U77" s="162">
        <v>0</v>
      </c>
      <c r="V77" s="162">
        <f>ROUND(E77*U77,2)</f>
        <v>0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2595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3" t="s">
        <v>2967</v>
      </c>
      <c r="D78" s="164"/>
      <c r="E78" s="165"/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3" t="s">
        <v>2802</v>
      </c>
      <c r="D79" s="164"/>
      <c r="E79" s="165">
        <v>20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3">
        <v>23</v>
      </c>
      <c r="B80" s="184" t="s">
        <v>2810</v>
      </c>
      <c r="C80" s="192" t="s">
        <v>2978</v>
      </c>
      <c r="D80" s="185" t="s">
        <v>2594</v>
      </c>
      <c r="E80" s="186">
        <v>6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8"/>
      <c r="S80" s="188" t="s">
        <v>403</v>
      </c>
      <c r="T80" s="189" t="s">
        <v>404</v>
      </c>
      <c r="U80" s="162">
        <v>0</v>
      </c>
      <c r="V80" s="162">
        <f>ROUND(E80*U80,2)</f>
        <v>0</v>
      </c>
      <c r="W80" s="162"/>
      <c r="X80" s="162" t="s">
        <v>321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2595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3" t="s">
        <v>2941</v>
      </c>
      <c r="D81" s="164"/>
      <c r="E81" s="165"/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3" t="s">
        <v>2769</v>
      </c>
      <c r="D82" s="164"/>
      <c r="E82" s="165">
        <v>6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3">
        <v>24</v>
      </c>
      <c r="B83" s="184" t="s">
        <v>2768</v>
      </c>
      <c r="C83" s="192" t="s">
        <v>3011</v>
      </c>
      <c r="D83" s="185" t="s">
        <v>2594</v>
      </c>
      <c r="E83" s="186">
        <v>1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6">
        <v>0</v>
      </c>
      <c r="O83" s="186">
        <f>ROUND(E83*N83,2)</f>
        <v>0</v>
      </c>
      <c r="P83" s="186">
        <v>0</v>
      </c>
      <c r="Q83" s="186">
        <f>ROUND(E83*P83,2)</f>
        <v>0</v>
      </c>
      <c r="R83" s="188"/>
      <c r="S83" s="188" t="s">
        <v>403</v>
      </c>
      <c r="T83" s="189" t="s">
        <v>404</v>
      </c>
      <c r="U83" s="162">
        <v>0</v>
      </c>
      <c r="V83" s="162">
        <f>ROUND(E83*U83,2)</f>
        <v>0</v>
      </c>
      <c r="W83" s="162"/>
      <c r="X83" s="162" t="s">
        <v>321</v>
      </c>
      <c r="Y83" s="162" t="s">
        <v>322</v>
      </c>
      <c r="Z83" s="151"/>
      <c r="AA83" s="151"/>
      <c r="AB83" s="151"/>
      <c r="AC83" s="151"/>
      <c r="AD83" s="151"/>
      <c r="AE83" s="151"/>
      <c r="AF83" s="151"/>
      <c r="AG83" s="151" t="s">
        <v>2595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3" t="s">
        <v>3012</v>
      </c>
      <c r="D84" s="164"/>
      <c r="E84" s="165"/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3" t="s">
        <v>130</v>
      </c>
      <c r="D85" s="164"/>
      <c r="E85" s="165">
        <v>1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3">
        <v>25</v>
      </c>
      <c r="B86" s="184" t="s">
        <v>2813</v>
      </c>
      <c r="C86" s="192" t="s">
        <v>3003</v>
      </c>
      <c r="D86" s="185" t="s">
        <v>2754</v>
      </c>
      <c r="E86" s="186">
        <v>50</v>
      </c>
      <c r="F86" s="187"/>
      <c r="G86" s="188">
        <f>ROUND(E86*F86,2)</f>
        <v>0</v>
      </c>
      <c r="H86" s="187"/>
      <c r="I86" s="188">
        <f>ROUND(E86*H86,2)</f>
        <v>0</v>
      </c>
      <c r="J86" s="187"/>
      <c r="K86" s="188">
        <f>ROUND(E86*J86,2)</f>
        <v>0</v>
      </c>
      <c r="L86" s="188">
        <v>21</v>
      </c>
      <c r="M86" s="188">
        <f>G86*(1+L86/100)</f>
        <v>0</v>
      </c>
      <c r="N86" s="186">
        <v>0</v>
      </c>
      <c r="O86" s="186">
        <f>ROUND(E86*N86,2)</f>
        <v>0</v>
      </c>
      <c r="P86" s="186">
        <v>0</v>
      </c>
      <c r="Q86" s="186">
        <f>ROUND(E86*P86,2)</f>
        <v>0</v>
      </c>
      <c r="R86" s="188"/>
      <c r="S86" s="188" t="s">
        <v>403</v>
      </c>
      <c r="T86" s="189" t="s">
        <v>404</v>
      </c>
      <c r="U86" s="162">
        <v>0</v>
      </c>
      <c r="V86" s="162">
        <f>ROUND(E86*U86,2)</f>
        <v>0</v>
      </c>
      <c r="W86" s="162"/>
      <c r="X86" s="162" t="s">
        <v>321</v>
      </c>
      <c r="Y86" s="162" t="s">
        <v>322</v>
      </c>
      <c r="Z86" s="151"/>
      <c r="AA86" s="151"/>
      <c r="AB86" s="151"/>
      <c r="AC86" s="151"/>
      <c r="AD86" s="151"/>
      <c r="AE86" s="151"/>
      <c r="AF86" s="151"/>
      <c r="AG86" s="151" t="s">
        <v>2595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3" t="s">
        <v>2835</v>
      </c>
      <c r="D87" s="164"/>
      <c r="E87" s="165"/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3" t="s">
        <v>2836</v>
      </c>
      <c r="D88" s="164"/>
      <c r="E88" s="165">
        <v>50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3">
        <v>26</v>
      </c>
      <c r="B89" s="184" t="s">
        <v>2815</v>
      </c>
      <c r="C89" s="192" t="s">
        <v>3013</v>
      </c>
      <c r="D89" s="185" t="s">
        <v>445</v>
      </c>
      <c r="E89" s="186">
        <v>1</v>
      </c>
      <c r="F89" s="187"/>
      <c r="G89" s="188">
        <f>ROUND(E89*F89,2)</f>
        <v>0</v>
      </c>
      <c r="H89" s="187"/>
      <c r="I89" s="188">
        <f>ROUND(E89*H89,2)</f>
        <v>0</v>
      </c>
      <c r="J89" s="187"/>
      <c r="K89" s="188">
        <f>ROUND(E89*J89,2)</f>
        <v>0</v>
      </c>
      <c r="L89" s="188">
        <v>21</v>
      </c>
      <c r="M89" s="188">
        <f>G89*(1+L89/100)</f>
        <v>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8"/>
      <c r="S89" s="188" t="s">
        <v>403</v>
      </c>
      <c r="T89" s="189" t="s">
        <v>404</v>
      </c>
      <c r="U89" s="162">
        <v>0</v>
      </c>
      <c r="V89" s="162">
        <f>ROUND(E89*U89,2)</f>
        <v>0</v>
      </c>
      <c r="W89" s="162"/>
      <c r="X89" s="162" t="s">
        <v>321</v>
      </c>
      <c r="Y89" s="162" t="s">
        <v>322</v>
      </c>
      <c r="Z89" s="151"/>
      <c r="AA89" s="151"/>
      <c r="AB89" s="151"/>
      <c r="AC89" s="151"/>
      <c r="AD89" s="151"/>
      <c r="AE89" s="151"/>
      <c r="AF89" s="151"/>
      <c r="AG89" s="151" t="s">
        <v>2595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3" t="s">
        <v>3014</v>
      </c>
      <c r="D90" s="164"/>
      <c r="E90" s="165"/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3" t="s">
        <v>130</v>
      </c>
      <c r="D91" s="164"/>
      <c r="E91" s="165">
        <v>1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6" t="s">
        <v>314</v>
      </c>
      <c r="B92" s="177" t="s">
        <v>245</v>
      </c>
      <c r="C92" s="191" t="s">
        <v>247</v>
      </c>
      <c r="D92" s="178"/>
      <c r="E92" s="179"/>
      <c r="F92" s="180"/>
      <c r="G92" s="180">
        <f>SUMIF(AG93:AG97,"&lt;&gt;NOR",G93:G97)</f>
        <v>0</v>
      </c>
      <c r="H92" s="180"/>
      <c r="I92" s="180">
        <f>SUM(I93:I97)</f>
        <v>0</v>
      </c>
      <c r="J92" s="180"/>
      <c r="K92" s="180">
        <f>SUM(K93:K97)</f>
        <v>0</v>
      </c>
      <c r="L92" s="180"/>
      <c r="M92" s="180">
        <f>SUM(M93:M97)</f>
        <v>0</v>
      </c>
      <c r="N92" s="179"/>
      <c r="O92" s="179">
        <f>SUM(O93:O97)</f>
        <v>0</v>
      </c>
      <c r="P92" s="179"/>
      <c r="Q92" s="179">
        <f>SUM(Q93:Q97)</f>
        <v>0</v>
      </c>
      <c r="R92" s="180"/>
      <c r="S92" s="180"/>
      <c r="T92" s="181"/>
      <c r="U92" s="175"/>
      <c r="V92" s="175">
        <f>SUM(V93:V97)</f>
        <v>0</v>
      </c>
      <c r="W92" s="175"/>
      <c r="X92" s="175"/>
      <c r="Y92" s="175"/>
      <c r="AG92" t="s">
        <v>315</v>
      </c>
    </row>
    <row r="93" spans="1:60" outlineLevel="1" x14ac:dyDescent="0.2">
      <c r="A93" s="202">
        <v>27</v>
      </c>
      <c r="B93" s="203" t="s">
        <v>136</v>
      </c>
      <c r="C93" s="209" t="s">
        <v>3015</v>
      </c>
      <c r="D93" s="204" t="s">
        <v>2594</v>
      </c>
      <c r="E93" s="205">
        <v>1</v>
      </c>
      <c r="F93" s="206"/>
      <c r="G93" s="207">
        <f>ROUND(E93*F93,2)</f>
        <v>0</v>
      </c>
      <c r="H93" s="206"/>
      <c r="I93" s="207">
        <f>ROUND(E93*H93,2)</f>
        <v>0</v>
      </c>
      <c r="J93" s="206"/>
      <c r="K93" s="207">
        <f>ROUND(E93*J93,2)</f>
        <v>0</v>
      </c>
      <c r="L93" s="207">
        <v>21</v>
      </c>
      <c r="M93" s="207">
        <f>G93*(1+L93/100)</f>
        <v>0</v>
      </c>
      <c r="N93" s="205">
        <v>0</v>
      </c>
      <c r="O93" s="205">
        <f>ROUND(E93*N93,2)</f>
        <v>0</v>
      </c>
      <c r="P93" s="205">
        <v>0</v>
      </c>
      <c r="Q93" s="205">
        <f>ROUND(E93*P93,2)</f>
        <v>0</v>
      </c>
      <c r="R93" s="207"/>
      <c r="S93" s="207" t="s">
        <v>403</v>
      </c>
      <c r="T93" s="208" t="s">
        <v>404</v>
      </c>
      <c r="U93" s="162">
        <v>0</v>
      </c>
      <c r="V93" s="162">
        <f>ROUND(E93*U93,2)</f>
        <v>0</v>
      </c>
      <c r="W93" s="162"/>
      <c r="X93" s="162" t="s">
        <v>321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2595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2">
        <v>28</v>
      </c>
      <c r="B94" s="203" t="s">
        <v>2850</v>
      </c>
      <c r="C94" s="209" t="s">
        <v>3016</v>
      </c>
      <c r="D94" s="204" t="s">
        <v>2594</v>
      </c>
      <c r="E94" s="205">
        <v>1</v>
      </c>
      <c r="F94" s="206"/>
      <c r="G94" s="207">
        <f>ROUND(E94*F94,2)</f>
        <v>0</v>
      </c>
      <c r="H94" s="206"/>
      <c r="I94" s="207">
        <f>ROUND(E94*H94,2)</f>
        <v>0</v>
      </c>
      <c r="J94" s="206"/>
      <c r="K94" s="207">
        <f>ROUND(E94*J94,2)</f>
        <v>0</v>
      </c>
      <c r="L94" s="207">
        <v>21</v>
      </c>
      <c r="M94" s="207">
        <f>G94*(1+L94/100)</f>
        <v>0</v>
      </c>
      <c r="N94" s="205">
        <v>0</v>
      </c>
      <c r="O94" s="205">
        <f>ROUND(E94*N94,2)</f>
        <v>0</v>
      </c>
      <c r="P94" s="205">
        <v>0</v>
      </c>
      <c r="Q94" s="205">
        <f>ROUND(E94*P94,2)</f>
        <v>0</v>
      </c>
      <c r="R94" s="207"/>
      <c r="S94" s="207" t="s">
        <v>403</v>
      </c>
      <c r="T94" s="208" t="s">
        <v>404</v>
      </c>
      <c r="U94" s="162">
        <v>0</v>
      </c>
      <c r="V94" s="162">
        <f>ROUND(E94*U94,2)</f>
        <v>0</v>
      </c>
      <c r="W94" s="162"/>
      <c r="X94" s="162" t="s">
        <v>321</v>
      </c>
      <c r="Y94" s="162" t="s">
        <v>322</v>
      </c>
      <c r="Z94" s="151"/>
      <c r="AA94" s="151"/>
      <c r="AB94" s="151"/>
      <c r="AC94" s="151"/>
      <c r="AD94" s="151"/>
      <c r="AE94" s="151"/>
      <c r="AF94" s="151"/>
      <c r="AG94" s="151" t="s">
        <v>2595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2">
        <v>29</v>
      </c>
      <c r="B95" s="203" t="s">
        <v>2852</v>
      </c>
      <c r="C95" s="209" t="s">
        <v>2980</v>
      </c>
      <c r="D95" s="204" t="s">
        <v>2594</v>
      </c>
      <c r="E95" s="205">
        <v>1</v>
      </c>
      <c r="F95" s="206"/>
      <c r="G95" s="207">
        <f>ROUND(E95*F95,2)</f>
        <v>0</v>
      </c>
      <c r="H95" s="206"/>
      <c r="I95" s="207">
        <f>ROUND(E95*H95,2)</f>
        <v>0</v>
      </c>
      <c r="J95" s="206"/>
      <c r="K95" s="207">
        <f>ROUND(E95*J95,2)</f>
        <v>0</v>
      </c>
      <c r="L95" s="207">
        <v>21</v>
      </c>
      <c r="M95" s="207">
        <f>G95*(1+L95/100)</f>
        <v>0</v>
      </c>
      <c r="N95" s="205">
        <v>0</v>
      </c>
      <c r="O95" s="205">
        <f>ROUND(E95*N95,2)</f>
        <v>0</v>
      </c>
      <c r="P95" s="205">
        <v>0</v>
      </c>
      <c r="Q95" s="205">
        <f>ROUND(E95*P95,2)</f>
        <v>0</v>
      </c>
      <c r="R95" s="207"/>
      <c r="S95" s="207" t="s">
        <v>403</v>
      </c>
      <c r="T95" s="208" t="s">
        <v>404</v>
      </c>
      <c r="U95" s="162">
        <v>0</v>
      </c>
      <c r="V95" s="162">
        <f>ROUND(E95*U95,2)</f>
        <v>0</v>
      </c>
      <c r="W95" s="162"/>
      <c r="X95" s="162" t="s">
        <v>321</v>
      </c>
      <c r="Y95" s="162" t="s">
        <v>322</v>
      </c>
      <c r="Z95" s="151"/>
      <c r="AA95" s="151"/>
      <c r="AB95" s="151"/>
      <c r="AC95" s="151"/>
      <c r="AD95" s="151"/>
      <c r="AE95" s="151"/>
      <c r="AF95" s="151"/>
      <c r="AG95" s="151" t="s">
        <v>2595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2">
        <v>30</v>
      </c>
      <c r="B96" s="203" t="s">
        <v>140</v>
      </c>
      <c r="C96" s="209" t="s">
        <v>2981</v>
      </c>
      <c r="D96" s="204" t="s">
        <v>2594</v>
      </c>
      <c r="E96" s="205">
        <v>1</v>
      </c>
      <c r="F96" s="206"/>
      <c r="G96" s="207">
        <f>ROUND(E96*F96,2)</f>
        <v>0</v>
      </c>
      <c r="H96" s="206"/>
      <c r="I96" s="207">
        <f>ROUND(E96*H96,2)</f>
        <v>0</v>
      </c>
      <c r="J96" s="206"/>
      <c r="K96" s="207">
        <f>ROUND(E96*J96,2)</f>
        <v>0</v>
      </c>
      <c r="L96" s="207">
        <v>21</v>
      </c>
      <c r="M96" s="207">
        <f>G96*(1+L96/100)</f>
        <v>0</v>
      </c>
      <c r="N96" s="205">
        <v>0</v>
      </c>
      <c r="O96" s="205">
        <f>ROUND(E96*N96,2)</f>
        <v>0</v>
      </c>
      <c r="P96" s="205">
        <v>0</v>
      </c>
      <c r="Q96" s="205">
        <f>ROUND(E96*P96,2)</f>
        <v>0</v>
      </c>
      <c r="R96" s="207"/>
      <c r="S96" s="207" t="s">
        <v>403</v>
      </c>
      <c r="T96" s="208" t="s">
        <v>404</v>
      </c>
      <c r="U96" s="162">
        <v>0</v>
      </c>
      <c r="V96" s="162">
        <f>ROUND(E96*U96,2)</f>
        <v>0</v>
      </c>
      <c r="W96" s="162"/>
      <c r="X96" s="162" t="s">
        <v>321</v>
      </c>
      <c r="Y96" s="162" t="s">
        <v>322</v>
      </c>
      <c r="Z96" s="151"/>
      <c r="AA96" s="151"/>
      <c r="AB96" s="151"/>
      <c r="AC96" s="151"/>
      <c r="AD96" s="151"/>
      <c r="AE96" s="151"/>
      <c r="AF96" s="151"/>
      <c r="AG96" s="151" t="s">
        <v>2595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3">
        <v>31</v>
      </c>
      <c r="B97" s="184" t="s">
        <v>2857</v>
      </c>
      <c r="C97" s="192" t="s">
        <v>2983</v>
      </c>
      <c r="D97" s="185" t="s">
        <v>2594</v>
      </c>
      <c r="E97" s="186">
        <v>1</v>
      </c>
      <c r="F97" s="187"/>
      <c r="G97" s="188">
        <f>ROUND(E97*F97,2)</f>
        <v>0</v>
      </c>
      <c r="H97" s="187"/>
      <c r="I97" s="188">
        <f>ROUND(E97*H97,2)</f>
        <v>0</v>
      </c>
      <c r="J97" s="187"/>
      <c r="K97" s="188">
        <f>ROUND(E97*J97,2)</f>
        <v>0</v>
      </c>
      <c r="L97" s="188">
        <v>21</v>
      </c>
      <c r="M97" s="188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8"/>
      <c r="S97" s="188" t="s">
        <v>403</v>
      </c>
      <c r="T97" s="189" t="s">
        <v>404</v>
      </c>
      <c r="U97" s="162">
        <v>0</v>
      </c>
      <c r="V97" s="162">
        <f>ROUND(E97*U97,2)</f>
        <v>0</v>
      </c>
      <c r="W97" s="162"/>
      <c r="X97" s="162" t="s">
        <v>321</v>
      </c>
      <c r="Y97" s="162" t="s">
        <v>322</v>
      </c>
      <c r="Z97" s="151"/>
      <c r="AA97" s="151"/>
      <c r="AB97" s="151"/>
      <c r="AC97" s="151"/>
      <c r="AD97" s="151"/>
      <c r="AE97" s="151"/>
      <c r="AF97" s="151"/>
      <c r="AG97" s="151" t="s">
        <v>2595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15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200"/>
      <c r="D99" s="156"/>
      <c r="E99" s="157"/>
      <c r="F99" s="157"/>
      <c r="G99" s="182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880</v>
      </c>
    </row>
    <row r="100" spans="1:60" x14ac:dyDescent="0.2">
      <c r="C100" s="201"/>
      <c r="D100" s="10"/>
      <c r="AG100" t="s">
        <v>881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s2mvM7QHwjNWg17nTZo6bCZhRgllMB2A61qYmacoVOMU55JHBsfCayk5EVeF4+1UkGkwxBOV8+L4YF98R9Zkg==" saltValue="alelSrhj4pn5Q2DF6c+Gq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C287-BE47-40F5-BB15-BF74246C0882}">
  <sheetPr>
    <outlinePr summaryBelow="0"/>
  </sheetPr>
  <dimension ref="A1:BH5000"/>
  <sheetViews>
    <sheetView workbookViewId="0">
      <pane ySplit="7" topLeftCell="A50" activePane="bottomLeft" state="frozen"/>
      <selection pane="bottomLeft" activeCell="C30" sqref="C3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5" t="s">
        <v>77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227</v>
      </c>
      <c r="C8" s="191" t="s">
        <v>231</v>
      </c>
      <c r="D8" s="178"/>
      <c r="E8" s="179"/>
      <c r="F8" s="180"/>
      <c r="G8" s="180">
        <f>SUMIF(AG9:AG65,"&lt;&gt;NOR",G9:G65)</f>
        <v>0</v>
      </c>
      <c r="H8" s="180"/>
      <c r="I8" s="180">
        <f>SUM(I9:I65)</f>
        <v>0</v>
      </c>
      <c r="J8" s="180"/>
      <c r="K8" s="180">
        <f>SUM(K9:K65)</f>
        <v>0</v>
      </c>
      <c r="L8" s="180"/>
      <c r="M8" s="180">
        <f>SUM(M9:M65)</f>
        <v>0</v>
      </c>
      <c r="N8" s="179"/>
      <c r="O8" s="179">
        <f>SUM(O9:O65)</f>
        <v>0</v>
      </c>
      <c r="P8" s="179"/>
      <c r="Q8" s="179">
        <f>SUM(Q9:Q65)</f>
        <v>0</v>
      </c>
      <c r="R8" s="180"/>
      <c r="S8" s="180"/>
      <c r="T8" s="181"/>
      <c r="U8" s="175"/>
      <c r="V8" s="175">
        <f>SUM(V9:V65)</f>
        <v>90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2755</v>
      </c>
      <c r="C9" s="192" t="s">
        <v>2756</v>
      </c>
      <c r="D9" s="185" t="s">
        <v>708</v>
      </c>
      <c r="E9" s="186">
        <v>80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367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368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3017</v>
      </c>
      <c r="D10" s="164"/>
      <c r="E10" s="165"/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3" t="s">
        <v>3018</v>
      </c>
      <c r="D11" s="164"/>
      <c r="E11" s="165">
        <v>80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3">
        <v>2</v>
      </c>
      <c r="B12" s="184" t="s">
        <v>2758</v>
      </c>
      <c r="C12" s="192" t="s">
        <v>3457</v>
      </c>
      <c r="D12" s="185" t="s">
        <v>708</v>
      </c>
      <c r="E12" s="186">
        <v>1400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2760</v>
      </c>
      <c r="T12" s="189" t="s">
        <v>404</v>
      </c>
      <c r="U12" s="162">
        <v>0</v>
      </c>
      <c r="V12" s="162">
        <f>ROUND(E12*U12,2)</f>
        <v>0</v>
      </c>
      <c r="W12" s="162"/>
      <c r="X12" s="162" t="s">
        <v>2761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2762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3019</v>
      </c>
      <c r="D13" s="164"/>
      <c r="E13" s="165"/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3" t="s">
        <v>3020</v>
      </c>
      <c r="D14" s="164"/>
      <c r="E14" s="165">
        <v>1400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3</v>
      </c>
      <c r="B15" s="184" t="s">
        <v>138</v>
      </c>
      <c r="C15" s="192" t="s">
        <v>3021</v>
      </c>
      <c r="D15" s="185" t="s">
        <v>708</v>
      </c>
      <c r="E15" s="186">
        <v>100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403</v>
      </c>
      <c r="T15" s="189" t="s">
        <v>404</v>
      </c>
      <c r="U15" s="162">
        <v>0</v>
      </c>
      <c r="V15" s="162">
        <f>ROUND(E15*U15,2)</f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2595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3022</v>
      </c>
      <c r="D16" s="164"/>
      <c r="E16" s="165"/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3" t="s">
        <v>3023</v>
      </c>
      <c r="D17" s="164"/>
      <c r="E17" s="165">
        <v>100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3">
        <v>4</v>
      </c>
      <c r="B18" s="184" t="s">
        <v>146</v>
      </c>
      <c r="C18" s="192" t="s">
        <v>3024</v>
      </c>
      <c r="D18" s="185" t="s">
        <v>708</v>
      </c>
      <c r="E18" s="186">
        <v>60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21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403</v>
      </c>
      <c r="T18" s="189" t="s">
        <v>404</v>
      </c>
      <c r="U18" s="162">
        <v>0</v>
      </c>
      <c r="V18" s="162">
        <f>ROUND(E18*U18,2)</f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2595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3025</v>
      </c>
      <c r="D19" s="164"/>
      <c r="E19" s="165"/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3" t="s">
        <v>3026</v>
      </c>
      <c r="D20" s="164"/>
      <c r="E20" s="165">
        <v>60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3">
        <v>5</v>
      </c>
      <c r="B21" s="184" t="s">
        <v>2769</v>
      </c>
      <c r="C21" s="192" t="s">
        <v>3027</v>
      </c>
      <c r="D21" s="185" t="s">
        <v>708</v>
      </c>
      <c r="E21" s="186">
        <v>950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403</v>
      </c>
      <c r="T21" s="189" t="s">
        <v>404</v>
      </c>
      <c r="U21" s="162">
        <v>0</v>
      </c>
      <c r="V21" s="162">
        <f>ROUND(E21*U21,2)</f>
        <v>0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2595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3028</v>
      </c>
      <c r="D22" s="164"/>
      <c r="E22" s="165"/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3" t="s">
        <v>3029</v>
      </c>
      <c r="D23" s="164"/>
      <c r="E23" s="165">
        <v>950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3">
        <v>6</v>
      </c>
      <c r="B24" s="184" t="s">
        <v>2771</v>
      </c>
      <c r="C24" s="192" t="s">
        <v>3030</v>
      </c>
      <c r="D24" s="185" t="s">
        <v>708</v>
      </c>
      <c r="E24" s="186">
        <v>320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21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403</v>
      </c>
      <c r="T24" s="189" t="s">
        <v>404</v>
      </c>
      <c r="U24" s="162">
        <v>0</v>
      </c>
      <c r="V24" s="162">
        <f>ROUND(E24*U24,2)</f>
        <v>0</v>
      </c>
      <c r="W24" s="162"/>
      <c r="X24" s="162" t="s">
        <v>321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2595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3" t="s">
        <v>3031</v>
      </c>
      <c r="D25" s="164"/>
      <c r="E25" s="165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3" t="s">
        <v>3032</v>
      </c>
      <c r="D26" s="164"/>
      <c r="E26" s="165">
        <v>320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3">
        <v>7</v>
      </c>
      <c r="B27" s="184" t="s">
        <v>2773</v>
      </c>
      <c r="C27" s="192" t="s">
        <v>3033</v>
      </c>
      <c r="D27" s="185" t="s">
        <v>708</v>
      </c>
      <c r="E27" s="186">
        <v>160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403</v>
      </c>
      <c r="T27" s="189" t="s">
        <v>404</v>
      </c>
      <c r="U27" s="162">
        <v>0</v>
      </c>
      <c r="V27" s="162">
        <f>ROUND(E27*U27,2)</f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2595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3034</v>
      </c>
      <c r="D28" s="164"/>
      <c r="E28" s="165"/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3" t="s">
        <v>3035</v>
      </c>
      <c r="D29" s="164"/>
      <c r="E29" s="165">
        <v>160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3">
        <v>8</v>
      </c>
      <c r="B30" s="184" t="s">
        <v>2775</v>
      </c>
      <c r="C30" s="192" t="s">
        <v>3458</v>
      </c>
      <c r="D30" s="185" t="s">
        <v>2594</v>
      </c>
      <c r="E30" s="186">
        <v>90</v>
      </c>
      <c r="F30" s="187"/>
      <c r="G30" s="188">
        <f>ROUND(E30*F30,2)</f>
        <v>0</v>
      </c>
      <c r="H30" s="187"/>
      <c r="I30" s="188">
        <f>ROUND(E30*H30,2)</f>
        <v>0</v>
      </c>
      <c r="J30" s="187"/>
      <c r="K30" s="188">
        <f>ROUND(E30*J30,2)</f>
        <v>0</v>
      </c>
      <c r="L30" s="188">
        <v>21</v>
      </c>
      <c r="M30" s="188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8"/>
      <c r="S30" s="188" t="s">
        <v>2777</v>
      </c>
      <c r="T30" s="189" t="s">
        <v>404</v>
      </c>
      <c r="U30" s="162">
        <v>1</v>
      </c>
      <c r="V30" s="162">
        <f>ROUND(E30*U30,2)</f>
        <v>90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2595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3" t="s">
        <v>3036</v>
      </c>
      <c r="D31" s="164"/>
      <c r="E31" s="165"/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3" t="s">
        <v>3037</v>
      </c>
      <c r="D32" s="164"/>
      <c r="E32" s="165">
        <v>90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3">
        <v>9</v>
      </c>
      <c r="B33" s="184" t="s">
        <v>84</v>
      </c>
      <c r="C33" s="192" t="s">
        <v>3038</v>
      </c>
      <c r="D33" s="185" t="s">
        <v>2594</v>
      </c>
      <c r="E33" s="186">
        <v>35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403</v>
      </c>
      <c r="T33" s="189" t="s">
        <v>404</v>
      </c>
      <c r="U33" s="162">
        <v>0</v>
      </c>
      <c r="V33" s="162">
        <f>ROUND(E33*U33,2)</f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2595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3" t="s">
        <v>3039</v>
      </c>
      <c r="D34" s="164"/>
      <c r="E34" s="165"/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3" t="s">
        <v>2867</v>
      </c>
      <c r="D35" s="164"/>
      <c r="E35" s="165">
        <v>35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3">
        <v>10</v>
      </c>
      <c r="B36" s="184" t="s">
        <v>2781</v>
      </c>
      <c r="C36" s="192" t="s">
        <v>2782</v>
      </c>
      <c r="D36" s="185" t="s">
        <v>2594</v>
      </c>
      <c r="E36" s="186">
        <v>10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8"/>
      <c r="S36" s="188" t="s">
        <v>403</v>
      </c>
      <c r="T36" s="189" t="s">
        <v>404</v>
      </c>
      <c r="U36" s="162">
        <v>0</v>
      </c>
      <c r="V36" s="162">
        <f>ROUND(E36*U36,2)</f>
        <v>0</v>
      </c>
      <c r="W36" s="162"/>
      <c r="X36" s="162" t="s">
        <v>367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3" t="s">
        <v>2787</v>
      </c>
      <c r="D37" s="164"/>
      <c r="E37" s="165"/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3" t="s">
        <v>84</v>
      </c>
      <c r="D38" s="164"/>
      <c r="E38" s="165">
        <v>10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3">
        <v>11</v>
      </c>
      <c r="B39" s="184" t="s">
        <v>88</v>
      </c>
      <c r="C39" s="192" t="s">
        <v>3040</v>
      </c>
      <c r="D39" s="185" t="s">
        <v>2594</v>
      </c>
      <c r="E39" s="186">
        <v>4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6">
        <v>0</v>
      </c>
      <c r="O39" s="186">
        <f>ROUND(E39*N39,2)</f>
        <v>0</v>
      </c>
      <c r="P39" s="186">
        <v>0</v>
      </c>
      <c r="Q39" s="186">
        <f>ROUND(E39*P39,2)</f>
        <v>0</v>
      </c>
      <c r="R39" s="188"/>
      <c r="S39" s="188" t="s">
        <v>403</v>
      </c>
      <c r="T39" s="189" t="s">
        <v>404</v>
      </c>
      <c r="U39" s="162">
        <v>0</v>
      </c>
      <c r="V39" s="162">
        <f>ROUND(E39*U39,2)</f>
        <v>0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2595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2839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3" t="s">
        <v>142</v>
      </c>
      <c r="D41" s="164"/>
      <c r="E41" s="165">
        <v>4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3">
        <v>12</v>
      </c>
      <c r="B42" s="184" t="s">
        <v>90</v>
      </c>
      <c r="C42" s="192" t="s">
        <v>3041</v>
      </c>
      <c r="D42" s="185" t="s">
        <v>2594</v>
      </c>
      <c r="E42" s="186">
        <v>24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403</v>
      </c>
      <c r="T42" s="189" t="s">
        <v>404</v>
      </c>
      <c r="U42" s="162">
        <v>0</v>
      </c>
      <c r="V42" s="162">
        <f>ROUND(E42*U42,2)</f>
        <v>0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2595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3042</v>
      </c>
      <c r="D43" s="164"/>
      <c r="E43" s="165"/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3" t="s">
        <v>2768</v>
      </c>
      <c r="D44" s="164"/>
      <c r="E44" s="165">
        <v>24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3">
        <v>13</v>
      </c>
      <c r="B45" s="184" t="s">
        <v>92</v>
      </c>
      <c r="C45" s="192" t="s">
        <v>3043</v>
      </c>
      <c r="D45" s="185" t="s">
        <v>2594</v>
      </c>
      <c r="E45" s="186">
        <v>12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6">
        <v>0</v>
      </c>
      <c r="O45" s="186">
        <f>ROUND(E45*N45,2)</f>
        <v>0</v>
      </c>
      <c r="P45" s="186">
        <v>0</v>
      </c>
      <c r="Q45" s="186">
        <f>ROUND(E45*P45,2)</f>
        <v>0</v>
      </c>
      <c r="R45" s="188"/>
      <c r="S45" s="188" t="s">
        <v>403</v>
      </c>
      <c r="T45" s="189" t="s">
        <v>404</v>
      </c>
      <c r="U45" s="162">
        <v>0</v>
      </c>
      <c r="V45" s="162">
        <f>ROUND(E45*U45,2)</f>
        <v>0</v>
      </c>
      <c r="W45" s="162"/>
      <c r="X45" s="162" t="s">
        <v>321</v>
      </c>
      <c r="Y45" s="162" t="s">
        <v>322</v>
      </c>
      <c r="Z45" s="151"/>
      <c r="AA45" s="151"/>
      <c r="AB45" s="151"/>
      <c r="AC45" s="151"/>
      <c r="AD45" s="151"/>
      <c r="AE45" s="151"/>
      <c r="AF45" s="151"/>
      <c r="AG45" s="151" t="s">
        <v>2595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3" t="s">
        <v>2908</v>
      </c>
      <c r="D46" s="164"/>
      <c r="E46" s="165"/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3" t="s">
        <v>88</v>
      </c>
      <c r="D47" s="164"/>
      <c r="E47" s="165">
        <v>12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3">
        <v>14</v>
      </c>
      <c r="B48" s="184" t="s">
        <v>94</v>
      </c>
      <c r="C48" s="192" t="s">
        <v>3044</v>
      </c>
      <c r="D48" s="185" t="s">
        <v>708</v>
      </c>
      <c r="E48" s="186">
        <v>140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8"/>
      <c r="S48" s="188" t="s">
        <v>403</v>
      </c>
      <c r="T48" s="189" t="s">
        <v>404</v>
      </c>
      <c r="U48" s="162">
        <v>0</v>
      </c>
      <c r="V48" s="162">
        <f>ROUND(E48*U48,2)</f>
        <v>0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2595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3" t="s">
        <v>3019</v>
      </c>
      <c r="D49" s="164"/>
      <c r="E49" s="165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3" t="s">
        <v>3045</v>
      </c>
      <c r="D50" s="164"/>
      <c r="E50" s="165">
        <v>140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3">
        <v>15</v>
      </c>
      <c r="B51" s="184" t="s">
        <v>2779</v>
      </c>
      <c r="C51" s="192" t="s">
        <v>3046</v>
      </c>
      <c r="D51" s="185" t="s">
        <v>708</v>
      </c>
      <c r="E51" s="186">
        <v>50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8"/>
      <c r="S51" s="188" t="s">
        <v>403</v>
      </c>
      <c r="T51" s="189" t="s">
        <v>404</v>
      </c>
      <c r="U51" s="162">
        <v>0</v>
      </c>
      <c r="V51" s="162">
        <f>ROUND(E51*U51,2)</f>
        <v>0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2595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3" t="s">
        <v>2835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3" t="s">
        <v>2836</v>
      </c>
      <c r="D53" s="164"/>
      <c r="E53" s="165">
        <v>50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3">
        <v>16</v>
      </c>
      <c r="B54" s="184" t="s">
        <v>2796</v>
      </c>
      <c r="C54" s="192" t="s">
        <v>3047</v>
      </c>
      <c r="D54" s="185" t="s">
        <v>708</v>
      </c>
      <c r="E54" s="186">
        <v>20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8"/>
      <c r="S54" s="188" t="s">
        <v>403</v>
      </c>
      <c r="T54" s="189" t="s">
        <v>404</v>
      </c>
      <c r="U54" s="162">
        <v>0</v>
      </c>
      <c r="V54" s="162">
        <f>ROUND(E54*U54,2)</f>
        <v>0</v>
      </c>
      <c r="W54" s="162"/>
      <c r="X54" s="162" t="s">
        <v>321</v>
      </c>
      <c r="Y54" s="162" t="s">
        <v>322</v>
      </c>
      <c r="Z54" s="151"/>
      <c r="AA54" s="151"/>
      <c r="AB54" s="151"/>
      <c r="AC54" s="151"/>
      <c r="AD54" s="151"/>
      <c r="AE54" s="151"/>
      <c r="AF54" s="151"/>
      <c r="AG54" s="151" t="s">
        <v>2595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3" t="s">
        <v>3009</v>
      </c>
      <c r="D55" s="164"/>
      <c r="E55" s="165"/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3" t="s">
        <v>2802</v>
      </c>
      <c r="D56" s="164"/>
      <c r="E56" s="165">
        <v>20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3">
        <v>17</v>
      </c>
      <c r="B57" s="184" t="s">
        <v>2798</v>
      </c>
      <c r="C57" s="192" t="s">
        <v>3048</v>
      </c>
      <c r="D57" s="185" t="s">
        <v>2594</v>
      </c>
      <c r="E57" s="186">
        <v>12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8"/>
      <c r="S57" s="188" t="s">
        <v>403</v>
      </c>
      <c r="T57" s="189" t="s">
        <v>404</v>
      </c>
      <c r="U57" s="162">
        <v>0</v>
      </c>
      <c r="V57" s="162">
        <f>ROUND(E57*U57,2)</f>
        <v>0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2595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3" t="s">
        <v>2908</v>
      </c>
      <c r="D58" s="164"/>
      <c r="E58" s="165"/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3" t="s">
        <v>88</v>
      </c>
      <c r="D59" s="164"/>
      <c r="E59" s="165">
        <v>12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3">
        <v>18</v>
      </c>
      <c r="B60" s="184" t="s">
        <v>2800</v>
      </c>
      <c r="C60" s="192" t="s">
        <v>3049</v>
      </c>
      <c r="D60" s="185" t="s">
        <v>445</v>
      </c>
      <c r="E60" s="186">
        <v>1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21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/>
      <c r="S60" s="188" t="s">
        <v>403</v>
      </c>
      <c r="T60" s="189" t="s">
        <v>404</v>
      </c>
      <c r="U60" s="162">
        <v>0</v>
      </c>
      <c r="V60" s="162">
        <f>ROUND(E60*U60,2)</f>
        <v>0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2595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3" t="s">
        <v>2757</v>
      </c>
      <c r="D61" s="164"/>
      <c r="E61" s="165"/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3" t="s">
        <v>130</v>
      </c>
      <c r="D62" s="164"/>
      <c r="E62" s="165">
        <v>1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3">
        <v>19</v>
      </c>
      <c r="B63" s="184" t="s">
        <v>2802</v>
      </c>
      <c r="C63" s="192" t="s">
        <v>3050</v>
      </c>
      <c r="D63" s="185" t="s">
        <v>2754</v>
      </c>
      <c r="E63" s="186">
        <v>100</v>
      </c>
      <c r="F63" s="187"/>
      <c r="G63" s="188">
        <f>ROUND(E63*F63,2)</f>
        <v>0</v>
      </c>
      <c r="H63" s="187"/>
      <c r="I63" s="188">
        <f>ROUND(E63*H63,2)</f>
        <v>0</v>
      </c>
      <c r="J63" s="187"/>
      <c r="K63" s="188">
        <f>ROUND(E63*J63,2)</f>
        <v>0</v>
      </c>
      <c r="L63" s="188">
        <v>21</v>
      </c>
      <c r="M63" s="188">
        <f>G63*(1+L63/100)</f>
        <v>0</v>
      </c>
      <c r="N63" s="186">
        <v>0</v>
      </c>
      <c r="O63" s="186">
        <f>ROUND(E63*N63,2)</f>
        <v>0</v>
      </c>
      <c r="P63" s="186">
        <v>0</v>
      </c>
      <c r="Q63" s="186">
        <f>ROUND(E63*P63,2)</f>
        <v>0</v>
      </c>
      <c r="R63" s="188"/>
      <c r="S63" s="188" t="s">
        <v>403</v>
      </c>
      <c r="T63" s="189" t="s">
        <v>404</v>
      </c>
      <c r="U63" s="162">
        <v>0</v>
      </c>
      <c r="V63" s="162">
        <f>ROUND(E63*U63,2)</f>
        <v>0</v>
      </c>
      <c r="W63" s="162"/>
      <c r="X63" s="162" t="s">
        <v>321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2595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3" t="s">
        <v>3051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3023</v>
      </c>
      <c r="D65" s="164"/>
      <c r="E65" s="165">
        <v>100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200"/>
      <c r="D67" s="156"/>
      <c r="E67" s="157"/>
      <c r="F67" s="157"/>
      <c r="G67" s="182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880</v>
      </c>
    </row>
    <row r="68" spans="1:60" x14ac:dyDescent="0.2">
      <c r="C68" s="201"/>
      <c r="D68" s="10"/>
      <c r="AG68" t="s">
        <v>881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2D27pU+2Ot4DlDBmm/ieq0x3WRnuQQHRB8PETX7MuGWuWslxTfT3KlJoNvyJhYEDoAU7LHdCW37Ae2K1axrQA==" saltValue="HCQEZH1PL2cppLVs2fGl8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5B5D-9D7A-4304-AF86-E5644DD62A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5" t="s">
        <v>79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265</v>
      </c>
      <c r="C8" s="191" t="s">
        <v>266</v>
      </c>
      <c r="D8" s="178"/>
      <c r="E8" s="179"/>
      <c r="F8" s="180"/>
      <c r="G8" s="180">
        <f>SUMIF(AG9:AG20,"&lt;&gt;NOR",G9:G20)</f>
        <v>0</v>
      </c>
      <c r="H8" s="180"/>
      <c r="I8" s="180">
        <f>SUM(I9:I20)</f>
        <v>0</v>
      </c>
      <c r="J8" s="180"/>
      <c r="K8" s="180">
        <f>SUM(K9:K20)</f>
        <v>0</v>
      </c>
      <c r="L8" s="180"/>
      <c r="M8" s="180">
        <f>SUM(M9:M20)</f>
        <v>0</v>
      </c>
      <c r="N8" s="179"/>
      <c r="O8" s="179">
        <f>SUM(O9:O20)</f>
        <v>0</v>
      </c>
      <c r="P8" s="179"/>
      <c r="Q8" s="179">
        <f>SUM(Q9:Q20)</f>
        <v>0</v>
      </c>
      <c r="R8" s="180"/>
      <c r="S8" s="180"/>
      <c r="T8" s="181"/>
      <c r="U8" s="175"/>
      <c r="V8" s="175">
        <f>SUM(V9:V20)</f>
        <v>0</v>
      </c>
      <c r="W8" s="175"/>
      <c r="X8" s="175"/>
      <c r="Y8" s="175"/>
      <c r="AG8" t="s">
        <v>315</v>
      </c>
    </row>
    <row r="9" spans="1:60" ht="22.5" outlineLevel="1" x14ac:dyDescent="0.2">
      <c r="A9" s="202">
        <v>1</v>
      </c>
      <c r="B9" s="203" t="s">
        <v>3052</v>
      </c>
      <c r="C9" s="209" t="s">
        <v>3053</v>
      </c>
      <c r="D9" s="204" t="s">
        <v>2594</v>
      </c>
      <c r="E9" s="205">
        <v>1</v>
      </c>
      <c r="F9" s="206"/>
      <c r="G9" s="207">
        <f t="shared" ref="G9:G20" si="0">ROUND(E9*F9,2)</f>
        <v>0</v>
      </c>
      <c r="H9" s="206"/>
      <c r="I9" s="207">
        <f t="shared" ref="I9:I20" si="1">ROUND(E9*H9,2)</f>
        <v>0</v>
      </c>
      <c r="J9" s="206"/>
      <c r="K9" s="207">
        <f t="shared" ref="K9:K20" si="2">ROUND(E9*J9,2)</f>
        <v>0</v>
      </c>
      <c r="L9" s="207">
        <v>21</v>
      </c>
      <c r="M9" s="207">
        <f t="shared" ref="M9:M20" si="3">G9*(1+L9/100)</f>
        <v>0</v>
      </c>
      <c r="N9" s="205">
        <v>0</v>
      </c>
      <c r="O9" s="205">
        <f t="shared" ref="O9:O20" si="4">ROUND(E9*N9,2)</f>
        <v>0</v>
      </c>
      <c r="P9" s="205">
        <v>0</v>
      </c>
      <c r="Q9" s="205">
        <f t="shared" ref="Q9:Q20" si="5">ROUND(E9*P9,2)</f>
        <v>0</v>
      </c>
      <c r="R9" s="207"/>
      <c r="S9" s="207" t="s">
        <v>403</v>
      </c>
      <c r="T9" s="208" t="s">
        <v>404</v>
      </c>
      <c r="U9" s="162">
        <v>0</v>
      </c>
      <c r="V9" s="162">
        <f t="shared" ref="V9:V20" si="6"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2">
        <v>2</v>
      </c>
      <c r="B10" s="203" t="s">
        <v>3054</v>
      </c>
      <c r="C10" s="209" t="s">
        <v>3055</v>
      </c>
      <c r="D10" s="204" t="s">
        <v>2594</v>
      </c>
      <c r="E10" s="205">
        <v>1</v>
      </c>
      <c r="F10" s="206"/>
      <c r="G10" s="207">
        <f t="shared" si="0"/>
        <v>0</v>
      </c>
      <c r="H10" s="206"/>
      <c r="I10" s="207">
        <f t="shared" si="1"/>
        <v>0</v>
      </c>
      <c r="J10" s="206"/>
      <c r="K10" s="207">
        <f t="shared" si="2"/>
        <v>0</v>
      </c>
      <c r="L10" s="207">
        <v>21</v>
      </c>
      <c r="M10" s="207">
        <f t="shared" si="3"/>
        <v>0</v>
      </c>
      <c r="N10" s="205">
        <v>0</v>
      </c>
      <c r="O10" s="205">
        <f t="shared" si="4"/>
        <v>0</v>
      </c>
      <c r="P10" s="205">
        <v>0</v>
      </c>
      <c r="Q10" s="205">
        <f t="shared" si="5"/>
        <v>0</v>
      </c>
      <c r="R10" s="207"/>
      <c r="S10" s="207" t="s">
        <v>403</v>
      </c>
      <c r="T10" s="208" t="s">
        <v>404</v>
      </c>
      <c r="U10" s="162">
        <v>0</v>
      </c>
      <c r="V10" s="162">
        <f t="shared" si="6"/>
        <v>0</v>
      </c>
      <c r="W10" s="162"/>
      <c r="X10" s="162" t="s">
        <v>321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2">
        <v>3</v>
      </c>
      <c r="B11" s="203" t="s">
        <v>3056</v>
      </c>
      <c r="C11" s="209" t="s">
        <v>3057</v>
      </c>
      <c r="D11" s="204" t="s">
        <v>2594</v>
      </c>
      <c r="E11" s="205">
        <v>1</v>
      </c>
      <c r="F11" s="206"/>
      <c r="G11" s="207">
        <f t="shared" si="0"/>
        <v>0</v>
      </c>
      <c r="H11" s="206"/>
      <c r="I11" s="207">
        <f t="shared" si="1"/>
        <v>0</v>
      </c>
      <c r="J11" s="206"/>
      <c r="K11" s="207">
        <f t="shared" si="2"/>
        <v>0</v>
      </c>
      <c r="L11" s="207">
        <v>21</v>
      </c>
      <c r="M11" s="207">
        <f t="shared" si="3"/>
        <v>0</v>
      </c>
      <c r="N11" s="205">
        <v>0</v>
      </c>
      <c r="O11" s="205">
        <f t="shared" si="4"/>
        <v>0</v>
      </c>
      <c r="P11" s="205">
        <v>0</v>
      </c>
      <c r="Q11" s="205">
        <f t="shared" si="5"/>
        <v>0</v>
      </c>
      <c r="R11" s="207"/>
      <c r="S11" s="207" t="s">
        <v>403</v>
      </c>
      <c r="T11" s="208" t="s">
        <v>404</v>
      </c>
      <c r="U11" s="162">
        <v>0</v>
      </c>
      <c r="V11" s="162">
        <f t="shared" si="6"/>
        <v>0</v>
      </c>
      <c r="W11" s="162"/>
      <c r="X11" s="162" t="s">
        <v>321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2">
        <v>4</v>
      </c>
      <c r="B12" s="203" t="s">
        <v>3058</v>
      </c>
      <c r="C12" s="209" t="s">
        <v>3059</v>
      </c>
      <c r="D12" s="204" t="s">
        <v>2594</v>
      </c>
      <c r="E12" s="205">
        <v>1</v>
      </c>
      <c r="F12" s="206"/>
      <c r="G12" s="207">
        <f t="shared" si="0"/>
        <v>0</v>
      </c>
      <c r="H12" s="206"/>
      <c r="I12" s="207">
        <f t="shared" si="1"/>
        <v>0</v>
      </c>
      <c r="J12" s="206"/>
      <c r="K12" s="207">
        <f t="shared" si="2"/>
        <v>0</v>
      </c>
      <c r="L12" s="207">
        <v>21</v>
      </c>
      <c r="M12" s="207">
        <f t="shared" si="3"/>
        <v>0</v>
      </c>
      <c r="N12" s="205">
        <v>0</v>
      </c>
      <c r="O12" s="205">
        <f t="shared" si="4"/>
        <v>0</v>
      </c>
      <c r="P12" s="205">
        <v>0</v>
      </c>
      <c r="Q12" s="205">
        <f t="shared" si="5"/>
        <v>0</v>
      </c>
      <c r="R12" s="207"/>
      <c r="S12" s="207" t="s">
        <v>403</v>
      </c>
      <c r="T12" s="208" t="s">
        <v>404</v>
      </c>
      <c r="U12" s="162">
        <v>0</v>
      </c>
      <c r="V12" s="162">
        <f t="shared" si="6"/>
        <v>0</v>
      </c>
      <c r="W12" s="162"/>
      <c r="X12" s="162" t="s">
        <v>321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2">
        <v>5</v>
      </c>
      <c r="B13" s="203" t="s">
        <v>3060</v>
      </c>
      <c r="C13" s="209" t="s">
        <v>3061</v>
      </c>
      <c r="D13" s="204" t="s">
        <v>2594</v>
      </c>
      <c r="E13" s="205">
        <v>1</v>
      </c>
      <c r="F13" s="206"/>
      <c r="G13" s="207">
        <f t="shared" si="0"/>
        <v>0</v>
      </c>
      <c r="H13" s="206"/>
      <c r="I13" s="207">
        <f t="shared" si="1"/>
        <v>0</v>
      </c>
      <c r="J13" s="206"/>
      <c r="K13" s="207">
        <f t="shared" si="2"/>
        <v>0</v>
      </c>
      <c r="L13" s="207">
        <v>21</v>
      </c>
      <c r="M13" s="207">
        <f t="shared" si="3"/>
        <v>0</v>
      </c>
      <c r="N13" s="205">
        <v>0</v>
      </c>
      <c r="O13" s="205">
        <f t="shared" si="4"/>
        <v>0</v>
      </c>
      <c r="P13" s="205">
        <v>0</v>
      </c>
      <c r="Q13" s="205">
        <f t="shared" si="5"/>
        <v>0</v>
      </c>
      <c r="R13" s="207"/>
      <c r="S13" s="207" t="s">
        <v>403</v>
      </c>
      <c r="T13" s="208" t="s">
        <v>404</v>
      </c>
      <c r="U13" s="162">
        <v>0</v>
      </c>
      <c r="V13" s="162">
        <f t="shared" si="6"/>
        <v>0</v>
      </c>
      <c r="W13" s="162"/>
      <c r="X13" s="162" t="s">
        <v>321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2">
        <v>6</v>
      </c>
      <c r="B14" s="203" t="s">
        <v>3062</v>
      </c>
      <c r="C14" s="209" t="s">
        <v>3063</v>
      </c>
      <c r="D14" s="204" t="s">
        <v>2594</v>
      </c>
      <c r="E14" s="205">
        <v>1</v>
      </c>
      <c r="F14" s="206"/>
      <c r="G14" s="207">
        <f t="shared" si="0"/>
        <v>0</v>
      </c>
      <c r="H14" s="206"/>
      <c r="I14" s="207">
        <f t="shared" si="1"/>
        <v>0</v>
      </c>
      <c r="J14" s="206"/>
      <c r="K14" s="207">
        <f t="shared" si="2"/>
        <v>0</v>
      </c>
      <c r="L14" s="207">
        <v>21</v>
      </c>
      <c r="M14" s="207">
        <f t="shared" si="3"/>
        <v>0</v>
      </c>
      <c r="N14" s="205">
        <v>0</v>
      </c>
      <c r="O14" s="205">
        <f t="shared" si="4"/>
        <v>0</v>
      </c>
      <c r="P14" s="205">
        <v>0</v>
      </c>
      <c r="Q14" s="205">
        <f t="shared" si="5"/>
        <v>0</v>
      </c>
      <c r="R14" s="207"/>
      <c r="S14" s="207" t="s">
        <v>403</v>
      </c>
      <c r="T14" s="208" t="s">
        <v>404</v>
      </c>
      <c r="U14" s="162">
        <v>0</v>
      </c>
      <c r="V14" s="162">
        <f t="shared" si="6"/>
        <v>0</v>
      </c>
      <c r="W14" s="162"/>
      <c r="X14" s="162" t="s">
        <v>321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2">
        <v>7</v>
      </c>
      <c r="B15" s="203" t="s">
        <v>3064</v>
      </c>
      <c r="C15" s="209" t="s">
        <v>3065</v>
      </c>
      <c r="D15" s="204" t="s">
        <v>2594</v>
      </c>
      <c r="E15" s="205">
        <v>1</v>
      </c>
      <c r="F15" s="206"/>
      <c r="G15" s="207">
        <f t="shared" si="0"/>
        <v>0</v>
      </c>
      <c r="H15" s="206"/>
      <c r="I15" s="207">
        <f t="shared" si="1"/>
        <v>0</v>
      </c>
      <c r="J15" s="206"/>
      <c r="K15" s="207">
        <f t="shared" si="2"/>
        <v>0</v>
      </c>
      <c r="L15" s="207">
        <v>21</v>
      </c>
      <c r="M15" s="207">
        <f t="shared" si="3"/>
        <v>0</v>
      </c>
      <c r="N15" s="205">
        <v>0</v>
      </c>
      <c r="O15" s="205">
        <f t="shared" si="4"/>
        <v>0</v>
      </c>
      <c r="P15" s="205">
        <v>0</v>
      </c>
      <c r="Q15" s="205">
        <f t="shared" si="5"/>
        <v>0</v>
      </c>
      <c r="R15" s="207"/>
      <c r="S15" s="207" t="s">
        <v>403</v>
      </c>
      <c r="T15" s="208" t="s">
        <v>404</v>
      </c>
      <c r="U15" s="162">
        <v>0</v>
      </c>
      <c r="V15" s="162">
        <f t="shared" si="6"/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2">
        <v>8</v>
      </c>
      <c r="B16" s="203" t="s">
        <v>3066</v>
      </c>
      <c r="C16" s="209" t="s">
        <v>3067</v>
      </c>
      <c r="D16" s="204" t="s">
        <v>708</v>
      </c>
      <c r="E16" s="205">
        <v>5</v>
      </c>
      <c r="F16" s="206"/>
      <c r="G16" s="207">
        <f t="shared" si="0"/>
        <v>0</v>
      </c>
      <c r="H16" s="206"/>
      <c r="I16" s="207">
        <f t="shared" si="1"/>
        <v>0</v>
      </c>
      <c r="J16" s="206"/>
      <c r="K16" s="207">
        <f t="shared" si="2"/>
        <v>0</v>
      </c>
      <c r="L16" s="207">
        <v>21</v>
      </c>
      <c r="M16" s="207">
        <f t="shared" si="3"/>
        <v>0</v>
      </c>
      <c r="N16" s="205">
        <v>0</v>
      </c>
      <c r="O16" s="205">
        <f t="shared" si="4"/>
        <v>0</v>
      </c>
      <c r="P16" s="205">
        <v>0</v>
      </c>
      <c r="Q16" s="205">
        <f t="shared" si="5"/>
        <v>0</v>
      </c>
      <c r="R16" s="207"/>
      <c r="S16" s="207" t="s">
        <v>403</v>
      </c>
      <c r="T16" s="208" t="s">
        <v>404</v>
      </c>
      <c r="U16" s="162">
        <v>0</v>
      </c>
      <c r="V16" s="162">
        <f t="shared" si="6"/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2">
        <v>9</v>
      </c>
      <c r="B17" s="203" t="s">
        <v>3068</v>
      </c>
      <c r="C17" s="209" t="s">
        <v>3069</v>
      </c>
      <c r="D17" s="204" t="s">
        <v>2594</v>
      </c>
      <c r="E17" s="205">
        <v>2</v>
      </c>
      <c r="F17" s="206"/>
      <c r="G17" s="207">
        <f t="shared" si="0"/>
        <v>0</v>
      </c>
      <c r="H17" s="206"/>
      <c r="I17" s="207">
        <f t="shared" si="1"/>
        <v>0</v>
      </c>
      <c r="J17" s="206"/>
      <c r="K17" s="207">
        <f t="shared" si="2"/>
        <v>0</v>
      </c>
      <c r="L17" s="207">
        <v>21</v>
      </c>
      <c r="M17" s="207">
        <f t="shared" si="3"/>
        <v>0</v>
      </c>
      <c r="N17" s="205">
        <v>0</v>
      </c>
      <c r="O17" s="205">
        <f t="shared" si="4"/>
        <v>0</v>
      </c>
      <c r="P17" s="205">
        <v>0</v>
      </c>
      <c r="Q17" s="205">
        <f t="shared" si="5"/>
        <v>0</v>
      </c>
      <c r="R17" s="207"/>
      <c r="S17" s="207" t="s">
        <v>403</v>
      </c>
      <c r="T17" s="208" t="s">
        <v>404</v>
      </c>
      <c r="U17" s="162">
        <v>0</v>
      </c>
      <c r="V17" s="162">
        <f t="shared" si="6"/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2">
        <v>10</v>
      </c>
      <c r="B18" s="203" t="s">
        <v>3070</v>
      </c>
      <c r="C18" s="209" t="s">
        <v>3071</v>
      </c>
      <c r="D18" s="204" t="s">
        <v>445</v>
      </c>
      <c r="E18" s="205">
        <v>2</v>
      </c>
      <c r="F18" s="206"/>
      <c r="G18" s="207">
        <f t="shared" si="0"/>
        <v>0</v>
      </c>
      <c r="H18" s="206"/>
      <c r="I18" s="207">
        <f t="shared" si="1"/>
        <v>0</v>
      </c>
      <c r="J18" s="206"/>
      <c r="K18" s="207">
        <f t="shared" si="2"/>
        <v>0</v>
      </c>
      <c r="L18" s="207">
        <v>21</v>
      </c>
      <c r="M18" s="207">
        <f t="shared" si="3"/>
        <v>0</v>
      </c>
      <c r="N18" s="205">
        <v>0</v>
      </c>
      <c r="O18" s="205">
        <f t="shared" si="4"/>
        <v>0</v>
      </c>
      <c r="P18" s="205">
        <v>0</v>
      </c>
      <c r="Q18" s="205">
        <f t="shared" si="5"/>
        <v>0</v>
      </c>
      <c r="R18" s="207"/>
      <c r="S18" s="207" t="s">
        <v>403</v>
      </c>
      <c r="T18" s="208" t="s">
        <v>404</v>
      </c>
      <c r="U18" s="162">
        <v>0</v>
      </c>
      <c r="V18" s="162">
        <f t="shared" si="6"/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2">
        <v>11</v>
      </c>
      <c r="B19" s="203" t="s">
        <v>3072</v>
      </c>
      <c r="C19" s="209" t="s">
        <v>3073</v>
      </c>
      <c r="D19" s="204" t="s">
        <v>1790</v>
      </c>
      <c r="E19" s="205">
        <v>10</v>
      </c>
      <c r="F19" s="206"/>
      <c r="G19" s="207">
        <f t="shared" si="0"/>
        <v>0</v>
      </c>
      <c r="H19" s="206"/>
      <c r="I19" s="207">
        <f t="shared" si="1"/>
        <v>0</v>
      </c>
      <c r="J19" s="206"/>
      <c r="K19" s="207">
        <f t="shared" si="2"/>
        <v>0</v>
      </c>
      <c r="L19" s="207">
        <v>21</v>
      </c>
      <c r="M19" s="207">
        <f t="shared" si="3"/>
        <v>0</v>
      </c>
      <c r="N19" s="205">
        <v>0</v>
      </c>
      <c r="O19" s="205">
        <f t="shared" si="4"/>
        <v>0</v>
      </c>
      <c r="P19" s="205">
        <v>0</v>
      </c>
      <c r="Q19" s="205">
        <f t="shared" si="5"/>
        <v>0</v>
      </c>
      <c r="R19" s="207"/>
      <c r="S19" s="207" t="s">
        <v>403</v>
      </c>
      <c r="T19" s="208" t="s">
        <v>404</v>
      </c>
      <c r="U19" s="162">
        <v>0</v>
      </c>
      <c r="V19" s="162">
        <f t="shared" si="6"/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2">
        <v>12</v>
      </c>
      <c r="B20" s="203" t="s">
        <v>3074</v>
      </c>
      <c r="C20" s="209" t="s">
        <v>3075</v>
      </c>
      <c r="D20" s="204" t="s">
        <v>445</v>
      </c>
      <c r="E20" s="205">
        <v>1</v>
      </c>
      <c r="F20" s="206"/>
      <c r="G20" s="207">
        <f t="shared" si="0"/>
        <v>0</v>
      </c>
      <c r="H20" s="206"/>
      <c r="I20" s="207">
        <f t="shared" si="1"/>
        <v>0</v>
      </c>
      <c r="J20" s="206"/>
      <c r="K20" s="207">
        <f t="shared" si="2"/>
        <v>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403</v>
      </c>
      <c r="T20" s="208" t="s">
        <v>404</v>
      </c>
      <c r="U20" s="162">
        <v>0</v>
      </c>
      <c r="V20" s="162">
        <f t="shared" si="6"/>
        <v>0</v>
      </c>
      <c r="W20" s="162"/>
      <c r="X20" s="162" t="s">
        <v>321</v>
      </c>
      <c r="Y20" s="162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6" t="s">
        <v>314</v>
      </c>
      <c r="B21" s="177" t="s">
        <v>267</v>
      </c>
      <c r="C21" s="191" t="s">
        <v>268</v>
      </c>
      <c r="D21" s="178"/>
      <c r="E21" s="179"/>
      <c r="F21" s="180"/>
      <c r="G21" s="180">
        <f>SUMIF(AG22:AG33,"&lt;&gt;NOR",G22:G33)</f>
        <v>0</v>
      </c>
      <c r="H21" s="180"/>
      <c r="I21" s="180">
        <f>SUM(I22:I33)</f>
        <v>0</v>
      </c>
      <c r="J21" s="180"/>
      <c r="K21" s="180">
        <f>SUM(K22:K33)</f>
        <v>0</v>
      </c>
      <c r="L21" s="180"/>
      <c r="M21" s="180">
        <f>SUM(M22:M33)</f>
        <v>0</v>
      </c>
      <c r="N21" s="179"/>
      <c r="O21" s="179">
        <f>SUM(O22:O33)</f>
        <v>0</v>
      </c>
      <c r="P21" s="179"/>
      <c r="Q21" s="179">
        <f>SUM(Q22:Q33)</f>
        <v>0</v>
      </c>
      <c r="R21" s="180"/>
      <c r="S21" s="180"/>
      <c r="T21" s="181"/>
      <c r="U21" s="175"/>
      <c r="V21" s="175">
        <f>SUM(V22:V33)</f>
        <v>0</v>
      </c>
      <c r="W21" s="175"/>
      <c r="X21" s="175"/>
      <c r="Y21" s="175"/>
      <c r="AG21" t="s">
        <v>315</v>
      </c>
    </row>
    <row r="22" spans="1:60" ht="22.5" outlineLevel="1" x14ac:dyDescent="0.2">
      <c r="A22" s="202">
        <v>13</v>
      </c>
      <c r="B22" s="203" t="s">
        <v>3076</v>
      </c>
      <c r="C22" s="209" t="s">
        <v>3053</v>
      </c>
      <c r="D22" s="204" t="s">
        <v>2594</v>
      </c>
      <c r="E22" s="205">
        <v>1</v>
      </c>
      <c r="F22" s="206"/>
      <c r="G22" s="207">
        <f t="shared" ref="G22:G33" si="7">ROUND(E22*F22,2)</f>
        <v>0</v>
      </c>
      <c r="H22" s="206"/>
      <c r="I22" s="207">
        <f t="shared" ref="I22:I33" si="8">ROUND(E22*H22,2)</f>
        <v>0</v>
      </c>
      <c r="J22" s="206"/>
      <c r="K22" s="207">
        <f t="shared" ref="K22:K33" si="9">ROUND(E22*J22,2)</f>
        <v>0</v>
      </c>
      <c r="L22" s="207">
        <v>21</v>
      </c>
      <c r="M22" s="207">
        <f t="shared" ref="M22:M33" si="10">G22*(1+L22/100)</f>
        <v>0</v>
      </c>
      <c r="N22" s="205">
        <v>0</v>
      </c>
      <c r="O22" s="205">
        <f t="shared" ref="O22:O33" si="11">ROUND(E22*N22,2)</f>
        <v>0</v>
      </c>
      <c r="P22" s="205">
        <v>0</v>
      </c>
      <c r="Q22" s="205">
        <f t="shared" ref="Q22:Q33" si="12">ROUND(E22*P22,2)</f>
        <v>0</v>
      </c>
      <c r="R22" s="207"/>
      <c r="S22" s="207" t="s">
        <v>403</v>
      </c>
      <c r="T22" s="208" t="s">
        <v>404</v>
      </c>
      <c r="U22" s="162">
        <v>0</v>
      </c>
      <c r="V22" s="162">
        <f t="shared" ref="V22:V33" si="13"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2">
        <v>14</v>
      </c>
      <c r="B23" s="203" t="s">
        <v>3077</v>
      </c>
      <c r="C23" s="209" t="s">
        <v>3055</v>
      </c>
      <c r="D23" s="204" t="s">
        <v>2594</v>
      </c>
      <c r="E23" s="205">
        <v>1</v>
      </c>
      <c r="F23" s="206"/>
      <c r="G23" s="207">
        <f t="shared" si="7"/>
        <v>0</v>
      </c>
      <c r="H23" s="206"/>
      <c r="I23" s="207">
        <f t="shared" si="8"/>
        <v>0</v>
      </c>
      <c r="J23" s="206"/>
      <c r="K23" s="207">
        <f t="shared" si="9"/>
        <v>0</v>
      </c>
      <c r="L23" s="207">
        <v>21</v>
      </c>
      <c r="M23" s="207">
        <f t="shared" si="10"/>
        <v>0</v>
      </c>
      <c r="N23" s="205">
        <v>0</v>
      </c>
      <c r="O23" s="205">
        <f t="shared" si="11"/>
        <v>0</v>
      </c>
      <c r="P23" s="205">
        <v>0</v>
      </c>
      <c r="Q23" s="205">
        <f t="shared" si="12"/>
        <v>0</v>
      </c>
      <c r="R23" s="207"/>
      <c r="S23" s="207" t="s">
        <v>403</v>
      </c>
      <c r="T23" s="208" t="s">
        <v>404</v>
      </c>
      <c r="U23" s="162">
        <v>0</v>
      </c>
      <c r="V23" s="162">
        <f t="shared" si="13"/>
        <v>0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2">
        <v>15</v>
      </c>
      <c r="B24" s="203" t="s">
        <v>3078</v>
      </c>
      <c r="C24" s="209" t="s">
        <v>3057</v>
      </c>
      <c r="D24" s="204" t="s">
        <v>2594</v>
      </c>
      <c r="E24" s="205">
        <v>1</v>
      </c>
      <c r="F24" s="206"/>
      <c r="G24" s="207">
        <f t="shared" si="7"/>
        <v>0</v>
      </c>
      <c r="H24" s="206"/>
      <c r="I24" s="207">
        <f t="shared" si="8"/>
        <v>0</v>
      </c>
      <c r="J24" s="206"/>
      <c r="K24" s="207">
        <f t="shared" si="9"/>
        <v>0</v>
      </c>
      <c r="L24" s="207">
        <v>21</v>
      </c>
      <c r="M24" s="207">
        <f t="shared" si="10"/>
        <v>0</v>
      </c>
      <c r="N24" s="205">
        <v>0</v>
      </c>
      <c r="O24" s="205">
        <f t="shared" si="11"/>
        <v>0</v>
      </c>
      <c r="P24" s="205">
        <v>0</v>
      </c>
      <c r="Q24" s="205">
        <f t="shared" si="12"/>
        <v>0</v>
      </c>
      <c r="R24" s="207"/>
      <c r="S24" s="207" t="s">
        <v>403</v>
      </c>
      <c r="T24" s="208" t="s">
        <v>404</v>
      </c>
      <c r="U24" s="162">
        <v>0</v>
      </c>
      <c r="V24" s="162">
        <f t="shared" si="13"/>
        <v>0</v>
      </c>
      <c r="W24" s="162"/>
      <c r="X24" s="162" t="s">
        <v>321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2">
        <v>16</v>
      </c>
      <c r="B25" s="203" t="s">
        <v>3079</v>
      </c>
      <c r="C25" s="209" t="s">
        <v>3059</v>
      </c>
      <c r="D25" s="204" t="s">
        <v>2594</v>
      </c>
      <c r="E25" s="205">
        <v>1</v>
      </c>
      <c r="F25" s="206"/>
      <c r="G25" s="207">
        <f t="shared" si="7"/>
        <v>0</v>
      </c>
      <c r="H25" s="206"/>
      <c r="I25" s="207">
        <f t="shared" si="8"/>
        <v>0</v>
      </c>
      <c r="J25" s="206"/>
      <c r="K25" s="207">
        <f t="shared" si="9"/>
        <v>0</v>
      </c>
      <c r="L25" s="207">
        <v>21</v>
      </c>
      <c r="M25" s="207">
        <f t="shared" si="10"/>
        <v>0</v>
      </c>
      <c r="N25" s="205">
        <v>0</v>
      </c>
      <c r="O25" s="205">
        <f t="shared" si="11"/>
        <v>0</v>
      </c>
      <c r="P25" s="205">
        <v>0</v>
      </c>
      <c r="Q25" s="205">
        <f t="shared" si="12"/>
        <v>0</v>
      </c>
      <c r="R25" s="207"/>
      <c r="S25" s="207" t="s">
        <v>403</v>
      </c>
      <c r="T25" s="208" t="s">
        <v>404</v>
      </c>
      <c r="U25" s="162">
        <v>0</v>
      </c>
      <c r="V25" s="162">
        <f t="shared" si="13"/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2">
        <v>17</v>
      </c>
      <c r="B26" s="203" t="s">
        <v>3080</v>
      </c>
      <c r="C26" s="209" t="s">
        <v>3061</v>
      </c>
      <c r="D26" s="204" t="s">
        <v>2594</v>
      </c>
      <c r="E26" s="205">
        <v>1</v>
      </c>
      <c r="F26" s="206"/>
      <c r="G26" s="207">
        <f t="shared" si="7"/>
        <v>0</v>
      </c>
      <c r="H26" s="206"/>
      <c r="I26" s="207">
        <f t="shared" si="8"/>
        <v>0</v>
      </c>
      <c r="J26" s="206"/>
      <c r="K26" s="207">
        <f t="shared" si="9"/>
        <v>0</v>
      </c>
      <c r="L26" s="207">
        <v>21</v>
      </c>
      <c r="M26" s="207">
        <f t="shared" si="10"/>
        <v>0</v>
      </c>
      <c r="N26" s="205">
        <v>0</v>
      </c>
      <c r="O26" s="205">
        <f t="shared" si="11"/>
        <v>0</v>
      </c>
      <c r="P26" s="205">
        <v>0</v>
      </c>
      <c r="Q26" s="205">
        <f t="shared" si="12"/>
        <v>0</v>
      </c>
      <c r="R26" s="207"/>
      <c r="S26" s="207" t="s">
        <v>403</v>
      </c>
      <c r="T26" s="208" t="s">
        <v>404</v>
      </c>
      <c r="U26" s="162">
        <v>0</v>
      </c>
      <c r="V26" s="162">
        <f t="shared" si="13"/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2">
        <v>18</v>
      </c>
      <c r="B27" s="203" t="s">
        <v>3081</v>
      </c>
      <c r="C27" s="209" t="s">
        <v>3063</v>
      </c>
      <c r="D27" s="204" t="s">
        <v>2594</v>
      </c>
      <c r="E27" s="205">
        <v>1</v>
      </c>
      <c r="F27" s="206"/>
      <c r="G27" s="207">
        <f t="shared" si="7"/>
        <v>0</v>
      </c>
      <c r="H27" s="206"/>
      <c r="I27" s="207">
        <f t="shared" si="8"/>
        <v>0</v>
      </c>
      <c r="J27" s="206"/>
      <c r="K27" s="207">
        <f t="shared" si="9"/>
        <v>0</v>
      </c>
      <c r="L27" s="207">
        <v>21</v>
      </c>
      <c r="M27" s="207">
        <f t="shared" si="10"/>
        <v>0</v>
      </c>
      <c r="N27" s="205">
        <v>0</v>
      </c>
      <c r="O27" s="205">
        <f t="shared" si="11"/>
        <v>0</v>
      </c>
      <c r="P27" s="205">
        <v>0</v>
      </c>
      <c r="Q27" s="205">
        <f t="shared" si="12"/>
        <v>0</v>
      </c>
      <c r="R27" s="207"/>
      <c r="S27" s="207" t="s">
        <v>403</v>
      </c>
      <c r="T27" s="208" t="s">
        <v>404</v>
      </c>
      <c r="U27" s="162">
        <v>0</v>
      </c>
      <c r="V27" s="162">
        <f t="shared" si="13"/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2">
        <v>19</v>
      </c>
      <c r="B28" s="203" t="s">
        <v>3082</v>
      </c>
      <c r="C28" s="209" t="s">
        <v>3065</v>
      </c>
      <c r="D28" s="204" t="s">
        <v>2594</v>
      </c>
      <c r="E28" s="205">
        <v>1</v>
      </c>
      <c r="F28" s="206"/>
      <c r="G28" s="207">
        <f t="shared" si="7"/>
        <v>0</v>
      </c>
      <c r="H28" s="206"/>
      <c r="I28" s="207">
        <f t="shared" si="8"/>
        <v>0</v>
      </c>
      <c r="J28" s="206"/>
      <c r="K28" s="207">
        <f t="shared" si="9"/>
        <v>0</v>
      </c>
      <c r="L28" s="207">
        <v>21</v>
      </c>
      <c r="M28" s="207">
        <f t="shared" si="10"/>
        <v>0</v>
      </c>
      <c r="N28" s="205">
        <v>0</v>
      </c>
      <c r="O28" s="205">
        <f t="shared" si="11"/>
        <v>0</v>
      </c>
      <c r="P28" s="205">
        <v>0</v>
      </c>
      <c r="Q28" s="205">
        <f t="shared" si="12"/>
        <v>0</v>
      </c>
      <c r="R28" s="207"/>
      <c r="S28" s="207" t="s">
        <v>403</v>
      </c>
      <c r="T28" s="208" t="s">
        <v>404</v>
      </c>
      <c r="U28" s="162">
        <v>0</v>
      </c>
      <c r="V28" s="162">
        <f t="shared" si="13"/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2">
        <v>20</v>
      </c>
      <c r="B29" s="203" t="s">
        <v>3083</v>
      </c>
      <c r="C29" s="209" t="s">
        <v>3067</v>
      </c>
      <c r="D29" s="204" t="s">
        <v>708</v>
      </c>
      <c r="E29" s="205">
        <v>5</v>
      </c>
      <c r="F29" s="206"/>
      <c r="G29" s="207">
        <f t="shared" si="7"/>
        <v>0</v>
      </c>
      <c r="H29" s="206"/>
      <c r="I29" s="207">
        <f t="shared" si="8"/>
        <v>0</v>
      </c>
      <c r="J29" s="206"/>
      <c r="K29" s="207">
        <f t="shared" si="9"/>
        <v>0</v>
      </c>
      <c r="L29" s="207">
        <v>21</v>
      </c>
      <c r="M29" s="207">
        <f t="shared" si="10"/>
        <v>0</v>
      </c>
      <c r="N29" s="205">
        <v>0</v>
      </c>
      <c r="O29" s="205">
        <f t="shared" si="11"/>
        <v>0</v>
      </c>
      <c r="P29" s="205">
        <v>0</v>
      </c>
      <c r="Q29" s="205">
        <f t="shared" si="12"/>
        <v>0</v>
      </c>
      <c r="R29" s="207"/>
      <c r="S29" s="207" t="s">
        <v>403</v>
      </c>
      <c r="T29" s="208" t="s">
        <v>404</v>
      </c>
      <c r="U29" s="162">
        <v>0</v>
      </c>
      <c r="V29" s="162">
        <f t="shared" si="13"/>
        <v>0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2">
        <v>21</v>
      </c>
      <c r="B30" s="203" t="s">
        <v>3084</v>
      </c>
      <c r="C30" s="209" t="s">
        <v>3069</v>
      </c>
      <c r="D30" s="204" t="s">
        <v>2594</v>
      </c>
      <c r="E30" s="205">
        <v>2</v>
      </c>
      <c r="F30" s="206"/>
      <c r="G30" s="207">
        <f t="shared" si="7"/>
        <v>0</v>
      </c>
      <c r="H30" s="206"/>
      <c r="I30" s="207">
        <f t="shared" si="8"/>
        <v>0</v>
      </c>
      <c r="J30" s="206"/>
      <c r="K30" s="207">
        <f t="shared" si="9"/>
        <v>0</v>
      </c>
      <c r="L30" s="207">
        <v>21</v>
      </c>
      <c r="M30" s="207">
        <f t="shared" si="10"/>
        <v>0</v>
      </c>
      <c r="N30" s="205">
        <v>0</v>
      </c>
      <c r="O30" s="205">
        <f t="shared" si="11"/>
        <v>0</v>
      </c>
      <c r="P30" s="205">
        <v>0</v>
      </c>
      <c r="Q30" s="205">
        <f t="shared" si="12"/>
        <v>0</v>
      </c>
      <c r="R30" s="207"/>
      <c r="S30" s="207" t="s">
        <v>403</v>
      </c>
      <c r="T30" s="208" t="s">
        <v>404</v>
      </c>
      <c r="U30" s="162">
        <v>0</v>
      </c>
      <c r="V30" s="162">
        <f t="shared" si="13"/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2">
        <v>22</v>
      </c>
      <c r="B31" s="203" t="s">
        <v>3085</v>
      </c>
      <c r="C31" s="209" t="s">
        <v>3071</v>
      </c>
      <c r="D31" s="204" t="s">
        <v>445</v>
      </c>
      <c r="E31" s="205">
        <v>2</v>
      </c>
      <c r="F31" s="206"/>
      <c r="G31" s="207">
        <f t="shared" si="7"/>
        <v>0</v>
      </c>
      <c r="H31" s="206"/>
      <c r="I31" s="207">
        <f t="shared" si="8"/>
        <v>0</v>
      </c>
      <c r="J31" s="206"/>
      <c r="K31" s="207">
        <f t="shared" si="9"/>
        <v>0</v>
      </c>
      <c r="L31" s="207">
        <v>21</v>
      </c>
      <c r="M31" s="207">
        <f t="shared" si="10"/>
        <v>0</v>
      </c>
      <c r="N31" s="205">
        <v>0</v>
      </c>
      <c r="O31" s="205">
        <f t="shared" si="11"/>
        <v>0</v>
      </c>
      <c r="P31" s="205">
        <v>0</v>
      </c>
      <c r="Q31" s="205">
        <f t="shared" si="12"/>
        <v>0</v>
      </c>
      <c r="R31" s="207"/>
      <c r="S31" s="207" t="s">
        <v>403</v>
      </c>
      <c r="T31" s="208" t="s">
        <v>404</v>
      </c>
      <c r="U31" s="162">
        <v>0</v>
      </c>
      <c r="V31" s="162">
        <f t="shared" si="13"/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2">
        <v>23</v>
      </c>
      <c r="B32" s="203" t="s">
        <v>3086</v>
      </c>
      <c r="C32" s="209" t="s">
        <v>3073</v>
      </c>
      <c r="D32" s="204" t="s">
        <v>1790</v>
      </c>
      <c r="E32" s="205">
        <v>10</v>
      </c>
      <c r="F32" s="206"/>
      <c r="G32" s="207">
        <f t="shared" si="7"/>
        <v>0</v>
      </c>
      <c r="H32" s="206"/>
      <c r="I32" s="207">
        <f t="shared" si="8"/>
        <v>0</v>
      </c>
      <c r="J32" s="206"/>
      <c r="K32" s="207">
        <f t="shared" si="9"/>
        <v>0</v>
      </c>
      <c r="L32" s="207">
        <v>21</v>
      </c>
      <c r="M32" s="207">
        <f t="shared" si="10"/>
        <v>0</v>
      </c>
      <c r="N32" s="205">
        <v>0</v>
      </c>
      <c r="O32" s="205">
        <f t="shared" si="11"/>
        <v>0</v>
      </c>
      <c r="P32" s="205">
        <v>0</v>
      </c>
      <c r="Q32" s="205">
        <f t="shared" si="12"/>
        <v>0</v>
      </c>
      <c r="R32" s="207"/>
      <c r="S32" s="207" t="s">
        <v>403</v>
      </c>
      <c r="T32" s="208" t="s">
        <v>404</v>
      </c>
      <c r="U32" s="162">
        <v>0</v>
      </c>
      <c r="V32" s="162">
        <f t="shared" si="13"/>
        <v>0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2">
        <v>24</v>
      </c>
      <c r="B33" s="203" t="s">
        <v>3087</v>
      </c>
      <c r="C33" s="209" t="s">
        <v>3075</v>
      </c>
      <c r="D33" s="204" t="s">
        <v>445</v>
      </c>
      <c r="E33" s="205">
        <v>1</v>
      </c>
      <c r="F33" s="206"/>
      <c r="G33" s="207">
        <f t="shared" si="7"/>
        <v>0</v>
      </c>
      <c r="H33" s="206"/>
      <c r="I33" s="207">
        <f t="shared" si="8"/>
        <v>0</v>
      </c>
      <c r="J33" s="206"/>
      <c r="K33" s="207">
        <f t="shared" si="9"/>
        <v>0</v>
      </c>
      <c r="L33" s="207">
        <v>21</v>
      </c>
      <c r="M33" s="207">
        <f t="shared" si="10"/>
        <v>0</v>
      </c>
      <c r="N33" s="205">
        <v>0</v>
      </c>
      <c r="O33" s="205">
        <f t="shared" si="11"/>
        <v>0</v>
      </c>
      <c r="P33" s="205">
        <v>0</v>
      </c>
      <c r="Q33" s="205">
        <f t="shared" si="12"/>
        <v>0</v>
      </c>
      <c r="R33" s="207"/>
      <c r="S33" s="207" t="s">
        <v>403</v>
      </c>
      <c r="T33" s="208" t="s">
        <v>404</v>
      </c>
      <c r="U33" s="162">
        <v>0</v>
      </c>
      <c r="V33" s="162">
        <f t="shared" si="13"/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6" t="s">
        <v>314</v>
      </c>
      <c r="B34" s="177" t="s">
        <v>269</v>
      </c>
      <c r="C34" s="191" t="s">
        <v>270</v>
      </c>
      <c r="D34" s="178"/>
      <c r="E34" s="179"/>
      <c r="F34" s="180"/>
      <c r="G34" s="180">
        <f>SUMIF(AG35:AG52,"&lt;&gt;NOR",G35:G52)</f>
        <v>0</v>
      </c>
      <c r="H34" s="180"/>
      <c r="I34" s="180">
        <f>SUM(I35:I52)</f>
        <v>0</v>
      </c>
      <c r="J34" s="180"/>
      <c r="K34" s="180">
        <f>SUM(K35:K52)</f>
        <v>0</v>
      </c>
      <c r="L34" s="180"/>
      <c r="M34" s="180">
        <f>SUM(M35:M52)</f>
        <v>0</v>
      </c>
      <c r="N34" s="179"/>
      <c r="O34" s="179">
        <f>SUM(O35:O52)</f>
        <v>0</v>
      </c>
      <c r="P34" s="179"/>
      <c r="Q34" s="179">
        <f>SUM(Q35:Q52)</f>
        <v>0</v>
      </c>
      <c r="R34" s="180"/>
      <c r="S34" s="180"/>
      <c r="T34" s="181"/>
      <c r="U34" s="175"/>
      <c r="V34" s="175">
        <f>SUM(V35:V52)</f>
        <v>0</v>
      </c>
      <c r="W34" s="175"/>
      <c r="X34" s="175"/>
      <c r="Y34" s="175"/>
      <c r="AG34" t="s">
        <v>315</v>
      </c>
    </row>
    <row r="35" spans="1:60" ht="22.5" outlineLevel="1" x14ac:dyDescent="0.2">
      <c r="A35" s="202">
        <v>25</v>
      </c>
      <c r="B35" s="203" t="s">
        <v>3088</v>
      </c>
      <c r="C35" s="209" t="s">
        <v>3089</v>
      </c>
      <c r="D35" s="204" t="s">
        <v>2594</v>
      </c>
      <c r="E35" s="205">
        <v>1</v>
      </c>
      <c r="F35" s="206"/>
      <c r="G35" s="207">
        <f t="shared" ref="G35:G52" si="14">ROUND(E35*F35,2)</f>
        <v>0</v>
      </c>
      <c r="H35" s="206"/>
      <c r="I35" s="207">
        <f t="shared" ref="I35:I52" si="15">ROUND(E35*H35,2)</f>
        <v>0</v>
      </c>
      <c r="J35" s="206"/>
      <c r="K35" s="207">
        <f t="shared" ref="K35:K52" si="16">ROUND(E35*J35,2)</f>
        <v>0</v>
      </c>
      <c r="L35" s="207">
        <v>21</v>
      </c>
      <c r="M35" s="207">
        <f t="shared" ref="M35:M52" si="17">G35*(1+L35/100)</f>
        <v>0</v>
      </c>
      <c r="N35" s="205">
        <v>0</v>
      </c>
      <c r="O35" s="205">
        <f t="shared" ref="O35:O52" si="18">ROUND(E35*N35,2)</f>
        <v>0</v>
      </c>
      <c r="P35" s="205">
        <v>0</v>
      </c>
      <c r="Q35" s="205">
        <f t="shared" ref="Q35:Q52" si="19">ROUND(E35*P35,2)</f>
        <v>0</v>
      </c>
      <c r="R35" s="207"/>
      <c r="S35" s="207" t="s">
        <v>403</v>
      </c>
      <c r="T35" s="208" t="s">
        <v>404</v>
      </c>
      <c r="U35" s="162">
        <v>0</v>
      </c>
      <c r="V35" s="162">
        <f t="shared" ref="V35:V52" si="20">ROUND(E35*U35,2)</f>
        <v>0</v>
      </c>
      <c r="W35" s="162"/>
      <c r="X35" s="162" t="s">
        <v>321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2">
        <v>26</v>
      </c>
      <c r="B36" s="203" t="s">
        <v>3090</v>
      </c>
      <c r="C36" s="209" t="s">
        <v>3091</v>
      </c>
      <c r="D36" s="204" t="s">
        <v>2594</v>
      </c>
      <c r="E36" s="205">
        <v>1</v>
      </c>
      <c r="F36" s="206"/>
      <c r="G36" s="207">
        <f t="shared" si="14"/>
        <v>0</v>
      </c>
      <c r="H36" s="206"/>
      <c r="I36" s="207">
        <f t="shared" si="15"/>
        <v>0</v>
      </c>
      <c r="J36" s="206"/>
      <c r="K36" s="207">
        <f t="shared" si="16"/>
        <v>0</v>
      </c>
      <c r="L36" s="207">
        <v>21</v>
      </c>
      <c r="M36" s="207">
        <f t="shared" si="17"/>
        <v>0</v>
      </c>
      <c r="N36" s="205">
        <v>0</v>
      </c>
      <c r="O36" s="205">
        <f t="shared" si="18"/>
        <v>0</v>
      </c>
      <c r="P36" s="205">
        <v>0</v>
      </c>
      <c r="Q36" s="205">
        <f t="shared" si="19"/>
        <v>0</v>
      </c>
      <c r="R36" s="207"/>
      <c r="S36" s="207" t="s">
        <v>403</v>
      </c>
      <c r="T36" s="208" t="s">
        <v>404</v>
      </c>
      <c r="U36" s="162">
        <v>0</v>
      </c>
      <c r="V36" s="162">
        <f t="shared" si="20"/>
        <v>0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2">
        <v>27</v>
      </c>
      <c r="B37" s="203" t="s">
        <v>3092</v>
      </c>
      <c r="C37" s="209" t="s">
        <v>3055</v>
      </c>
      <c r="D37" s="204" t="s">
        <v>2594</v>
      </c>
      <c r="E37" s="205">
        <v>1</v>
      </c>
      <c r="F37" s="206"/>
      <c r="G37" s="207">
        <f t="shared" si="14"/>
        <v>0</v>
      </c>
      <c r="H37" s="206"/>
      <c r="I37" s="207">
        <f t="shared" si="15"/>
        <v>0</v>
      </c>
      <c r="J37" s="206"/>
      <c r="K37" s="207">
        <f t="shared" si="16"/>
        <v>0</v>
      </c>
      <c r="L37" s="207">
        <v>21</v>
      </c>
      <c r="M37" s="207">
        <f t="shared" si="17"/>
        <v>0</v>
      </c>
      <c r="N37" s="205">
        <v>0</v>
      </c>
      <c r="O37" s="205">
        <f t="shared" si="18"/>
        <v>0</v>
      </c>
      <c r="P37" s="205">
        <v>0</v>
      </c>
      <c r="Q37" s="205">
        <f t="shared" si="19"/>
        <v>0</v>
      </c>
      <c r="R37" s="207"/>
      <c r="S37" s="207" t="s">
        <v>403</v>
      </c>
      <c r="T37" s="208" t="s">
        <v>404</v>
      </c>
      <c r="U37" s="162">
        <v>0</v>
      </c>
      <c r="V37" s="162">
        <f t="shared" si="20"/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2">
        <v>28</v>
      </c>
      <c r="B38" s="203" t="s">
        <v>3093</v>
      </c>
      <c r="C38" s="209" t="s">
        <v>3094</v>
      </c>
      <c r="D38" s="204" t="s">
        <v>2594</v>
      </c>
      <c r="E38" s="205">
        <v>1</v>
      </c>
      <c r="F38" s="206"/>
      <c r="G38" s="207">
        <f t="shared" si="14"/>
        <v>0</v>
      </c>
      <c r="H38" s="206"/>
      <c r="I38" s="207">
        <f t="shared" si="15"/>
        <v>0</v>
      </c>
      <c r="J38" s="206"/>
      <c r="K38" s="207">
        <f t="shared" si="16"/>
        <v>0</v>
      </c>
      <c r="L38" s="207">
        <v>21</v>
      </c>
      <c r="M38" s="207">
        <f t="shared" si="17"/>
        <v>0</v>
      </c>
      <c r="N38" s="205">
        <v>0</v>
      </c>
      <c r="O38" s="205">
        <f t="shared" si="18"/>
        <v>0</v>
      </c>
      <c r="P38" s="205">
        <v>0</v>
      </c>
      <c r="Q38" s="205">
        <f t="shared" si="19"/>
        <v>0</v>
      </c>
      <c r="R38" s="207"/>
      <c r="S38" s="207" t="s">
        <v>403</v>
      </c>
      <c r="T38" s="208" t="s">
        <v>404</v>
      </c>
      <c r="U38" s="162">
        <v>0</v>
      </c>
      <c r="V38" s="162">
        <f t="shared" si="20"/>
        <v>0</v>
      </c>
      <c r="W38" s="162"/>
      <c r="X38" s="162" t="s">
        <v>321</v>
      </c>
      <c r="Y38" s="162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2">
        <v>29</v>
      </c>
      <c r="B39" s="203" t="s">
        <v>3095</v>
      </c>
      <c r="C39" s="209" t="s">
        <v>3096</v>
      </c>
      <c r="D39" s="204" t="s">
        <v>2594</v>
      </c>
      <c r="E39" s="205">
        <v>2</v>
      </c>
      <c r="F39" s="206"/>
      <c r="G39" s="207">
        <f t="shared" si="14"/>
        <v>0</v>
      </c>
      <c r="H39" s="206"/>
      <c r="I39" s="207">
        <f t="shared" si="15"/>
        <v>0</v>
      </c>
      <c r="J39" s="206"/>
      <c r="K39" s="207">
        <f t="shared" si="16"/>
        <v>0</v>
      </c>
      <c r="L39" s="207">
        <v>21</v>
      </c>
      <c r="M39" s="207">
        <f t="shared" si="17"/>
        <v>0</v>
      </c>
      <c r="N39" s="205">
        <v>0</v>
      </c>
      <c r="O39" s="205">
        <f t="shared" si="18"/>
        <v>0</v>
      </c>
      <c r="P39" s="205">
        <v>0</v>
      </c>
      <c r="Q39" s="205">
        <f t="shared" si="19"/>
        <v>0</v>
      </c>
      <c r="R39" s="207"/>
      <c r="S39" s="207" t="s">
        <v>403</v>
      </c>
      <c r="T39" s="208" t="s">
        <v>404</v>
      </c>
      <c r="U39" s="162">
        <v>0</v>
      </c>
      <c r="V39" s="162">
        <f t="shared" si="20"/>
        <v>0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2">
        <v>30</v>
      </c>
      <c r="B40" s="203" t="s">
        <v>3097</v>
      </c>
      <c r="C40" s="209" t="s">
        <v>3098</v>
      </c>
      <c r="D40" s="204" t="s">
        <v>2594</v>
      </c>
      <c r="E40" s="205">
        <v>1</v>
      </c>
      <c r="F40" s="206"/>
      <c r="G40" s="207">
        <f t="shared" si="14"/>
        <v>0</v>
      </c>
      <c r="H40" s="206"/>
      <c r="I40" s="207">
        <f t="shared" si="15"/>
        <v>0</v>
      </c>
      <c r="J40" s="206"/>
      <c r="K40" s="207">
        <f t="shared" si="16"/>
        <v>0</v>
      </c>
      <c r="L40" s="207">
        <v>21</v>
      </c>
      <c r="M40" s="207">
        <f t="shared" si="17"/>
        <v>0</v>
      </c>
      <c r="N40" s="205">
        <v>0</v>
      </c>
      <c r="O40" s="205">
        <f t="shared" si="18"/>
        <v>0</v>
      </c>
      <c r="P40" s="205">
        <v>0</v>
      </c>
      <c r="Q40" s="205">
        <f t="shared" si="19"/>
        <v>0</v>
      </c>
      <c r="R40" s="207"/>
      <c r="S40" s="207" t="s">
        <v>403</v>
      </c>
      <c r="T40" s="208" t="s">
        <v>404</v>
      </c>
      <c r="U40" s="162">
        <v>0</v>
      </c>
      <c r="V40" s="162">
        <f t="shared" si="20"/>
        <v>0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2">
        <v>31</v>
      </c>
      <c r="B41" s="203" t="s">
        <v>3099</v>
      </c>
      <c r="C41" s="209" t="s">
        <v>3100</v>
      </c>
      <c r="D41" s="204" t="s">
        <v>2594</v>
      </c>
      <c r="E41" s="205">
        <v>1</v>
      </c>
      <c r="F41" s="206"/>
      <c r="G41" s="207">
        <f t="shared" si="14"/>
        <v>0</v>
      </c>
      <c r="H41" s="206"/>
      <c r="I41" s="207">
        <f t="shared" si="15"/>
        <v>0</v>
      </c>
      <c r="J41" s="206"/>
      <c r="K41" s="207">
        <f t="shared" si="16"/>
        <v>0</v>
      </c>
      <c r="L41" s="207">
        <v>21</v>
      </c>
      <c r="M41" s="207">
        <f t="shared" si="17"/>
        <v>0</v>
      </c>
      <c r="N41" s="205">
        <v>0</v>
      </c>
      <c r="O41" s="205">
        <f t="shared" si="18"/>
        <v>0</v>
      </c>
      <c r="P41" s="205">
        <v>0</v>
      </c>
      <c r="Q41" s="205">
        <f t="shared" si="19"/>
        <v>0</v>
      </c>
      <c r="R41" s="207"/>
      <c r="S41" s="207" t="s">
        <v>403</v>
      </c>
      <c r="T41" s="208" t="s">
        <v>404</v>
      </c>
      <c r="U41" s="162">
        <v>0</v>
      </c>
      <c r="V41" s="162">
        <f t="shared" si="20"/>
        <v>0</v>
      </c>
      <c r="W41" s="162"/>
      <c r="X41" s="162" t="s">
        <v>321</v>
      </c>
      <c r="Y41" s="162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2">
        <v>32</v>
      </c>
      <c r="B42" s="203" t="s">
        <v>3101</v>
      </c>
      <c r="C42" s="209" t="s">
        <v>3102</v>
      </c>
      <c r="D42" s="204" t="s">
        <v>2594</v>
      </c>
      <c r="E42" s="205">
        <v>4</v>
      </c>
      <c r="F42" s="206"/>
      <c r="G42" s="207">
        <f t="shared" si="14"/>
        <v>0</v>
      </c>
      <c r="H42" s="206"/>
      <c r="I42" s="207">
        <f t="shared" si="15"/>
        <v>0</v>
      </c>
      <c r="J42" s="206"/>
      <c r="K42" s="207">
        <f t="shared" si="16"/>
        <v>0</v>
      </c>
      <c r="L42" s="207">
        <v>21</v>
      </c>
      <c r="M42" s="207">
        <f t="shared" si="17"/>
        <v>0</v>
      </c>
      <c r="N42" s="205">
        <v>0</v>
      </c>
      <c r="O42" s="205">
        <f t="shared" si="18"/>
        <v>0</v>
      </c>
      <c r="P42" s="205">
        <v>0</v>
      </c>
      <c r="Q42" s="205">
        <f t="shared" si="19"/>
        <v>0</v>
      </c>
      <c r="R42" s="207"/>
      <c r="S42" s="207" t="s">
        <v>403</v>
      </c>
      <c r="T42" s="208" t="s">
        <v>404</v>
      </c>
      <c r="U42" s="162">
        <v>0</v>
      </c>
      <c r="V42" s="162">
        <f t="shared" si="20"/>
        <v>0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2">
        <v>33</v>
      </c>
      <c r="B43" s="203" t="s">
        <v>3103</v>
      </c>
      <c r="C43" s="209" t="s">
        <v>3104</v>
      </c>
      <c r="D43" s="204" t="s">
        <v>2594</v>
      </c>
      <c r="E43" s="205">
        <v>3</v>
      </c>
      <c r="F43" s="206"/>
      <c r="G43" s="207">
        <f t="shared" si="14"/>
        <v>0</v>
      </c>
      <c r="H43" s="206"/>
      <c r="I43" s="207">
        <f t="shared" si="15"/>
        <v>0</v>
      </c>
      <c r="J43" s="206"/>
      <c r="K43" s="207">
        <f t="shared" si="16"/>
        <v>0</v>
      </c>
      <c r="L43" s="207">
        <v>21</v>
      </c>
      <c r="M43" s="207">
        <f t="shared" si="17"/>
        <v>0</v>
      </c>
      <c r="N43" s="205">
        <v>0</v>
      </c>
      <c r="O43" s="205">
        <f t="shared" si="18"/>
        <v>0</v>
      </c>
      <c r="P43" s="205">
        <v>0</v>
      </c>
      <c r="Q43" s="205">
        <f t="shared" si="19"/>
        <v>0</v>
      </c>
      <c r="R43" s="207"/>
      <c r="S43" s="207" t="s">
        <v>403</v>
      </c>
      <c r="T43" s="208" t="s">
        <v>404</v>
      </c>
      <c r="U43" s="162">
        <v>0</v>
      </c>
      <c r="V43" s="162">
        <f t="shared" si="20"/>
        <v>0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2">
        <v>34</v>
      </c>
      <c r="B44" s="203" t="s">
        <v>3105</v>
      </c>
      <c r="C44" s="209" t="s">
        <v>3106</v>
      </c>
      <c r="D44" s="204" t="s">
        <v>3107</v>
      </c>
      <c r="E44" s="205">
        <v>5</v>
      </c>
      <c r="F44" s="206"/>
      <c r="G44" s="207">
        <f t="shared" si="14"/>
        <v>0</v>
      </c>
      <c r="H44" s="206"/>
      <c r="I44" s="207">
        <f t="shared" si="15"/>
        <v>0</v>
      </c>
      <c r="J44" s="206"/>
      <c r="K44" s="207">
        <f t="shared" si="16"/>
        <v>0</v>
      </c>
      <c r="L44" s="207">
        <v>21</v>
      </c>
      <c r="M44" s="207">
        <f t="shared" si="17"/>
        <v>0</v>
      </c>
      <c r="N44" s="205">
        <v>0</v>
      </c>
      <c r="O44" s="205">
        <f t="shared" si="18"/>
        <v>0</v>
      </c>
      <c r="P44" s="205">
        <v>0</v>
      </c>
      <c r="Q44" s="205">
        <f t="shared" si="19"/>
        <v>0</v>
      </c>
      <c r="R44" s="207"/>
      <c r="S44" s="207" t="s">
        <v>403</v>
      </c>
      <c r="T44" s="208" t="s">
        <v>404</v>
      </c>
      <c r="U44" s="162">
        <v>0</v>
      </c>
      <c r="V44" s="162">
        <f t="shared" si="20"/>
        <v>0</v>
      </c>
      <c r="W44" s="162"/>
      <c r="X44" s="162" t="s">
        <v>321</v>
      </c>
      <c r="Y44" s="162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2">
        <v>35</v>
      </c>
      <c r="B45" s="203" t="s">
        <v>3108</v>
      </c>
      <c r="C45" s="209" t="s">
        <v>3109</v>
      </c>
      <c r="D45" s="204" t="s">
        <v>2594</v>
      </c>
      <c r="E45" s="205">
        <v>4</v>
      </c>
      <c r="F45" s="206"/>
      <c r="G45" s="207">
        <f t="shared" si="14"/>
        <v>0</v>
      </c>
      <c r="H45" s="206"/>
      <c r="I45" s="207">
        <f t="shared" si="15"/>
        <v>0</v>
      </c>
      <c r="J45" s="206"/>
      <c r="K45" s="207">
        <f t="shared" si="16"/>
        <v>0</v>
      </c>
      <c r="L45" s="207">
        <v>21</v>
      </c>
      <c r="M45" s="207">
        <f t="shared" si="17"/>
        <v>0</v>
      </c>
      <c r="N45" s="205">
        <v>0</v>
      </c>
      <c r="O45" s="205">
        <f t="shared" si="18"/>
        <v>0</v>
      </c>
      <c r="P45" s="205">
        <v>0</v>
      </c>
      <c r="Q45" s="205">
        <f t="shared" si="19"/>
        <v>0</v>
      </c>
      <c r="R45" s="207"/>
      <c r="S45" s="207" t="s">
        <v>403</v>
      </c>
      <c r="T45" s="208" t="s">
        <v>404</v>
      </c>
      <c r="U45" s="162">
        <v>0</v>
      </c>
      <c r="V45" s="162">
        <f t="shared" si="20"/>
        <v>0</v>
      </c>
      <c r="W45" s="162"/>
      <c r="X45" s="162" t="s">
        <v>321</v>
      </c>
      <c r="Y45" s="162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2">
        <v>36</v>
      </c>
      <c r="B46" s="203" t="s">
        <v>3110</v>
      </c>
      <c r="C46" s="209" t="s">
        <v>3111</v>
      </c>
      <c r="D46" s="204" t="s">
        <v>708</v>
      </c>
      <c r="E46" s="205">
        <v>2</v>
      </c>
      <c r="F46" s="206"/>
      <c r="G46" s="207">
        <f t="shared" si="14"/>
        <v>0</v>
      </c>
      <c r="H46" s="206"/>
      <c r="I46" s="207">
        <f t="shared" si="15"/>
        <v>0</v>
      </c>
      <c r="J46" s="206"/>
      <c r="K46" s="207">
        <f t="shared" si="16"/>
        <v>0</v>
      </c>
      <c r="L46" s="207">
        <v>21</v>
      </c>
      <c r="M46" s="207">
        <f t="shared" si="17"/>
        <v>0</v>
      </c>
      <c r="N46" s="205">
        <v>0</v>
      </c>
      <c r="O46" s="205">
        <f t="shared" si="18"/>
        <v>0</v>
      </c>
      <c r="P46" s="205">
        <v>0</v>
      </c>
      <c r="Q46" s="205">
        <f t="shared" si="19"/>
        <v>0</v>
      </c>
      <c r="R46" s="207"/>
      <c r="S46" s="207" t="s">
        <v>403</v>
      </c>
      <c r="T46" s="208" t="s">
        <v>404</v>
      </c>
      <c r="U46" s="162">
        <v>0</v>
      </c>
      <c r="V46" s="162">
        <f t="shared" si="20"/>
        <v>0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2">
        <v>37</v>
      </c>
      <c r="B47" s="203" t="s">
        <v>3112</v>
      </c>
      <c r="C47" s="209" t="s">
        <v>3113</v>
      </c>
      <c r="D47" s="204" t="s">
        <v>708</v>
      </c>
      <c r="E47" s="205">
        <v>2</v>
      </c>
      <c r="F47" s="206"/>
      <c r="G47" s="207">
        <f t="shared" si="14"/>
        <v>0</v>
      </c>
      <c r="H47" s="206"/>
      <c r="I47" s="207">
        <f t="shared" si="15"/>
        <v>0</v>
      </c>
      <c r="J47" s="206"/>
      <c r="K47" s="207">
        <f t="shared" si="16"/>
        <v>0</v>
      </c>
      <c r="L47" s="207">
        <v>21</v>
      </c>
      <c r="M47" s="207">
        <f t="shared" si="17"/>
        <v>0</v>
      </c>
      <c r="N47" s="205">
        <v>0</v>
      </c>
      <c r="O47" s="205">
        <f t="shared" si="18"/>
        <v>0</v>
      </c>
      <c r="P47" s="205">
        <v>0</v>
      </c>
      <c r="Q47" s="205">
        <f t="shared" si="19"/>
        <v>0</v>
      </c>
      <c r="R47" s="207"/>
      <c r="S47" s="207" t="s">
        <v>403</v>
      </c>
      <c r="T47" s="208" t="s">
        <v>404</v>
      </c>
      <c r="U47" s="162">
        <v>0</v>
      </c>
      <c r="V47" s="162">
        <f t="shared" si="20"/>
        <v>0</v>
      </c>
      <c r="W47" s="162"/>
      <c r="X47" s="162" t="s">
        <v>321</v>
      </c>
      <c r="Y47" s="162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2">
        <v>38</v>
      </c>
      <c r="B48" s="203" t="s">
        <v>3114</v>
      </c>
      <c r="C48" s="209" t="s">
        <v>3115</v>
      </c>
      <c r="D48" s="204" t="s">
        <v>2594</v>
      </c>
      <c r="E48" s="205">
        <v>1</v>
      </c>
      <c r="F48" s="206"/>
      <c r="G48" s="207">
        <f t="shared" si="14"/>
        <v>0</v>
      </c>
      <c r="H48" s="206"/>
      <c r="I48" s="207">
        <f t="shared" si="15"/>
        <v>0</v>
      </c>
      <c r="J48" s="206"/>
      <c r="K48" s="207">
        <f t="shared" si="16"/>
        <v>0</v>
      </c>
      <c r="L48" s="207">
        <v>21</v>
      </c>
      <c r="M48" s="207">
        <f t="shared" si="17"/>
        <v>0</v>
      </c>
      <c r="N48" s="205">
        <v>0</v>
      </c>
      <c r="O48" s="205">
        <f t="shared" si="18"/>
        <v>0</v>
      </c>
      <c r="P48" s="205">
        <v>0</v>
      </c>
      <c r="Q48" s="205">
        <f t="shared" si="19"/>
        <v>0</v>
      </c>
      <c r="R48" s="207"/>
      <c r="S48" s="207" t="s">
        <v>403</v>
      </c>
      <c r="T48" s="208" t="s">
        <v>404</v>
      </c>
      <c r="U48" s="162">
        <v>0</v>
      </c>
      <c r="V48" s="162">
        <f t="shared" si="20"/>
        <v>0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2">
        <v>39</v>
      </c>
      <c r="B49" s="203" t="s">
        <v>3116</v>
      </c>
      <c r="C49" s="209" t="s">
        <v>3117</v>
      </c>
      <c r="D49" s="204" t="s">
        <v>2594</v>
      </c>
      <c r="E49" s="205">
        <v>1</v>
      </c>
      <c r="F49" s="206"/>
      <c r="G49" s="207">
        <f t="shared" si="14"/>
        <v>0</v>
      </c>
      <c r="H49" s="206"/>
      <c r="I49" s="207">
        <f t="shared" si="15"/>
        <v>0</v>
      </c>
      <c r="J49" s="206"/>
      <c r="K49" s="207">
        <f t="shared" si="16"/>
        <v>0</v>
      </c>
      <c r="L49" s="207">
        <v>21</v>
      </c>
      <c r="M49" s="207">
        <f t="shared" si="17"/>
        <v>0</v>
      </c>
      <c r="N49" s="205">
        <v>0</v>
      </c>
      <c r="O49" s="205">
        <f t="shared" si="18"/>
        <v>0</v>
      </c>
      <c r="P49" s="205">
        <v>0</v>
      </c>
      <c r="Q49" s="205">
        <f t="shared" si="19"/>
        <v>0</v>
      </c>
      <c r="R49" s="207"/>
      <c r="S49" s="207" t="s">
        <v>403</v>
      </c>
      <c r="T49" s="208" t="s">
        <v>404</v>
      </c>
      <c r="U49" s="162">
        <v>0</v>
      </c>
      <c r="V49" s="162">
        <f t="shared" si="20"/>
        <v>0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2">
        <v>40</v>
      </c>
      <c r="B50" s="203" t="s">
        <v>3118</v>
      </c>
      <c r="C50" s="209" t="s">
        <v>3119</v>
      </c>
      <c r="D50" s="204" t="s">
        <v>445</v>
      </c>
      <c r="E50" s="205">
        <v>1</v>
      </c>
      <c r="F50" s="206"/>
      <c r="G50" s="207">
        <f t="shared" si="14"/>
        <v>0</v>
      </c>
      <c r="H50" s="206"/>
      <c r="I50" s="207">
        <f t="shared" si="15"/>
        <v>0</v>
      </c>
      <c r="J50" s="206"/>
      <c r="K50" s="207">
        <f t="shared" si="16"/>
        <v>0</v>
      </c>
      <c r="L50" s="207">
        <v>21</v>
      </c>
      <c r="M50" s="207">
        <f t="shared" si="17"/>
        <v>0</v>
      </c>
      <c r="N50" s="205">
        <v>0</v>
      </c>
      <c r="O50" s="205">
        <f t="shared" si="18"/>
        <v>0</v>
      </c>
      <c r="P50" s="205">
        <v>0</v>
      </c>
      <c r="Q50" s="205">
        <f t="shared" si="19"/>
        <v>0</v>
      </c>
      <c r="R50" s="207"/>
      <c r="S50" s="207" t="s">
        <v>403</v>
      </c>
      <c r="T50" s="208" t="s">
        <v>404</v>
      </c>
      <c r="U50" s="162">
        <v>0</v>
      </c>
      <c r="V50" s="162">
        <f t="shared" si="20"/>
        <v>0</v>
      </c>
      <c r="W50" s="162"/>
      <c r="X50" s="162" t="s">
        <v>321</v>
      </c>
      <c r="Y50" s="162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2">
        <v>41</v>
      </c>
      <c r="B51" s="203" t="s">
        <v>3120</v>
      </c>
      <c r="C51" s="209" t="s">
        <v>3073</v>
      </c>
      <c r="D51" s="204" t="s">
        <v>1790</v>
      </c>
      <c r="E51" s="205">
        <v>15</v>
      </c>
      <c r="F51" s="206"/>
      <c r="G51" s="207">
        <f t="shared" si="14"/>
        <v>0</v>
      </c>
      <c r="H51" s="206"/>
      <c r="I51" s="207">
        <f t="shared" si="15"/>
        <v>0</v>
      </c>
      <c r="J51" s="206"/>
      <c r="K51" s="207">
        <f t="shared" si="16"/>
        <v>0</v>
      </c>
      <c r="L51" s="207">
        <v>21</v>
      </c>
      <c r="M51" s="207">
        <f t="shared" si="17"/>
        <v>0</v>
      </c>
      <c r="N51" s="205">
        <v>0</v>
      </c>
      <c r="O51" s="205">
        <f t="shared" si="18"/>
        <v>0</v>
      </c>
      <c r="P51" s="205">
        <v>0</v>
      </c>
      <c r="Q51" s="205">
        <f t="shared" si="19"/>
        <v>0</v>
      </c>
      <c r="R51" s="207"/>
      <c r="S51" s="207" t="s">
        <v>403</v>
      </c>
      <c r="T51" s="208" t="s">
        <v>404</v>
      </c>
      <c r="U51" s="162">
        <v>0</v>
      </c>
      <c r="V51" s="162">
        <f t="shared" si="20"/>
        <v>0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2">
        <v>42</v>
      </c>
      <c r="B52" s="203" t="s">
        <v>3121</v>
      </c>
      <c r="C52" s="209" t="s">
        <v>3075</v>
      </c>
      <c r="D52" s="204" t="s">
        <v>445</v>
      </c>
      <c r="E52" s="205">
        <v>1</v>
      </c>
      <c r="F52" s="206"/>
      <c r="G52" s="207">
        <f t="shared" si="14"/>
        <v>0</v>
      </c>
      <c r="H52" s="206"/>
      <c r="I52" s="207">
        <f t="shared" si="15"/>
        <v>0</v>
      </c>
      <c r="J52" s="206"/>
      <c r="K52" s="207">
        <f t="shared" si="16"/>
        <v>0</v>
      </c>
      <c r="L52" s="207">
        <v>21</v>
      </c>
      <c r="M52" s="207">
        <f t="shared" si="17"/>
        <v>0</v>
      </c>
      <c r="N52" s="205">
        <v>0</v>
      </c>
      <c r="O52" s="205">
        <f t="shared" si="18"/>
        <v>0</v>
      </c>
      <c r="P52" s="205">
        <v>0</v>
      </c>
      <c r="Q52" s="205">
        <f t="shared" si="19"/>
        <v>0</v>
      </c>
      <c r="R52" s="207"/>
      <c r="S52" s="207" t="s">
        <v>403</v>
      </c>
      <c r="T52" s="208" t="s">
        <v>404</v>
      </c>
      <c r="U52" s="162">
        <v>0</v>
      </c>
      <c r="V52" s="162">
        <f t="shared" si="20"/>
        <v>0</v>
      </c>
      <c r="W52" s="162"/>
      <c r="X52" s="162" t="s">
        <v>321</v>
      </c>
      <c r="Y52" s="162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6" t="s">
        <v>314</v>
      </c>
      <c r="B53" s="177" t="s">
        <v>271</v>
      </c>
      <c r="C53" s="191" t="s">
        <v>272</v>
      </c>
      <c r="D53" s="178"/>
      <c r="E53" s="179"/>
      <c r="F53" s="180"/>
      <c r="G53" s="180">
        <f>SUMIF(AG54:AG60,"&lt;&gt;NOR",G54:G60)</f>
        <v>0</v>
      </c>
      <c r="H53" s="180"/>
      <c r="I53" s="180">
        <f>SUM(I54:I60)</f>
        <v>0</v>
      </c>
      <c r="J53" s="180"/>
      <c r="K53" s="180">
        <f>SUM(K54:K60)</f>
        <v>0</v>
      </c>
      <c r="L53" s="180"/>
      <c r="M53" s="180">
        <f>SUM(M54:M60)</f>
        <v>0</v>
      </c>
      <c r="N53" s="179"/>
      <c r="O53" s="179">
        <f>SUM(O54:O60)</f>
        <v>0</v>
      </c>
      <c r="P53" s="179"/>
      <c r="Q53" s="179">
        <f>SUM(Q54:Q60)</f>
        <v>0</v>
      </c>
      <c r="R53" s="180"/>
      <c r="S53" s="180"/>
      <c r="T53" s="181"/>
      <c r="U53" s="175"/>
      <c r="V53" s="175">
        <f>SUM(V54:V60)</f>
        <v>0</v>
      </c>
      <c r="W53" s="175"/>
      <c r="X53" s="175"/>
      <c r="Y53" s="175"/>
      <c r="AG53" t="s">
        <v>315</v>
      </c>
    </row>
    <row r="54" spans="1:60" outlineLevel="1" x14ac:dyDescent="0.2">
      <c r="A54" s="202">
        <v>43</v>
      </c>
      <c r="B54" s="203" t="s">
        <v>3122</v>
      </c>
      <c r="C54" s="209" t="s">
        <v>3123</v>
      </c>
      <c r="D54" s="204" t="s">
        <v>2594</v>
      </c>
      <c r="E54" s="205">
        <v>4</v>
      </c>
      <c r="F54" s="206"/>
      <c r="G54" s="207">
        <f t="shared" ref="G54:G60" si="21">ROUND(E54*F54,2)</f>
        <v>0</v>
      </c>
      <c r="H54" s="206"/>
      <c r="I54" s="207">
        <f t="shared" ref="I54:I60" si="22">ROUND(E54*H54,2)</f>
        <v>0</v>
      </c>
      <c r="J54" s="206"/>
      <c r="K54" s="207">
        <f t="shared" ref="K54:K60" si="23">ROUND(E54*J54,2)</f>
        <v>0</v>
      </c>
      <c r="L54" s="207">
        <v>21</v>
      </c>
      <c r="M54" s="207">
        <f t="shared" ref="M54:M60" si="24">G54*(1+L54/100)</f>
        <v>0</v>
      </c>
      <c r="N54" s="205">
        <v>0</v>
      </c>
      <c r="O54" s="205">
        <f t="shared" ref="O54:O60" si="25">ROUND(E54*N54,2)</f>
        <v>0</v>
      </c>
      <c r="P54" s="205">
        <v>0</v>
      </c>
      <c r="Q54" s="205">
        <f t="shared" ref="Q54:Q60" si="26">ROUND(E54*P54,2)</f>
        <v>0</v>
      </c>
      <c r="R54" s="207"/>
      <c r="S54" s="207" t="s">
        <v>403</v>
      </c>
      <c r="T54" s="208" t="s">
        <v>404</v>
      </c>
      <c r="U54" s="162">
        <v>0</v>
      </c>
      <c r="V54" s="162">
        <f t="shared" ref="V54:V60" si="27">ROUND(E54*U54,2)</f>
        <v>0</v>
      </c>
      <c r="W54" s="162"/>
      <c r="X54" s="162" t="s">
        <v>321</v>
      </c>
      <c r="Y54" s="162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2">
        <v>44</v>
      </c>
      <c r="B55" s="203" t="s">
        <v>3124</v>
      </c>
      <c r="C55" s="209" t="s">
        <v>3125</v>
      </c>
      <c r="D55" s="204" t="s">
        <v>2594</v>
      </c>
      <c r="E55" s="205">
        <v>4</v>
      </c>
      <c r="F55" s="206"/>
      <c r="G55" s="207">
        <f t="shared" si="21"/>
        <v>0</v>
      </c>
      <c r="H55" s="206"/>
      <c r="I55" s="207">
        <f t="shared" si="22"/>
        <v>0</v>
      </c>
      <c r="J55" s="206"/>
      <c r="K55" s="207">
        <f t="shared" si="23"/>
        <v>0</v>
      </c>
      <c r="L55" s="207">
        <v>21</v>
      </c>
      <c r="M55" s="207">
        <f t="shared" si="24"/>
        <v>0</v>
      </c>
      <c r="N55" s="205">
        <v>0</v>
      </c>
      <c r="O55" s="205">
        <f t="shared" si="25"/>
        <v>0</v>
      </c>
      <c r="P55" s="205">
        <v>0</v>
      </c>
      <c r="Q55" s="205">
        <f t="shared" si="26"/>
        <v>0</v>
      </c>
      <c r="R55" s="207"/>
      <c r="S55" s="207" t="s">
        <v>403</v>
      </c>
      <c r="T55" s="208" t="s">
        <v>404</v>
      </c>
      <c r="U55" s="162">
        <v>0</v>
      </c>
      <c r="V55" s="162">
        <f t="shared" si="27"/>
        <v>0</v>
      </c>
      <c r="W55" s="162"/>
      <c r="X55" s="162" t="s">
        <v>321</v>
      </c>
      <c r="Y55" s="162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2">
        <v>45</v>
      </c>
      <c r="B56" s="203" t="s">
        <v>3126</v>
      </c>
      <c r="C56" s="209" t="s">
        <v>3104</v>
      </c>
      <c r="D56" s="204" t="s">
        <v>2594</v>
      </c>
      <c r="E56" s="205">
        <v>1</v>
      </c>
      <c r="F56" s="206"/>
      <c r="G56" s="207">
        <f t="shared" si="21"/>
        <v>0</v>
      </c>
      <c r="H56" s="206"/>
      <c r="I56" s="207">
        <f t="shared" si="22"/>
        <v>0</v>
      </c>
      <c r="J56" s="206"/>
      <c r="K56" s="207">
        <f t="shared" si="23"/>
        <v>0</v>
      </c>
      <c r="L56" s="207">
        <v>21</v>
      </c>
      <c r="M56" s="207">
        <f t="shared" si="24"/>
        <v>0</v>
      </c>
      <c r="N56" s="205">
        <v>0</v>
      </c>
      <c r="O56" s="205">
        <f t="shared" si="25"/>
        <v>0</v>
      </c>
      <c r="P56" s="205">
        <v>0</v>
      </c>
      <c r="Q56" s="205">
        <f t="shared" si="26"/>
        <v>0</v>
      </c>
      <c r="R56" s="207"/>
      <c r="S56" s="207" t="s">
        <v>403</v>
      </c>
      <c r="T56" s="208" t="s">
        <v>404</v>
      </c>
      <c r="U56" s="162">
        <v>0</v>
      </c>
      <c r="V56" s="162">
        <f t="shared" si="27"/>
        <v>0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2">
        <v>46</v>
      </c>
      <c r="B57" s="203" t="s">
        <v>3127</v>
      </c>
      <c r="C57" s="209" t="s">
        <v>3128</v>
      </c>
      <c r="D57" s="204" t="s">
        <v>708</v>
      </c>
      <c r="E57" s="205">
        <v>2</v>
      </c>
      <c r="F57" s="206"/>
      <c r="G57" s="207">
        <f t="shared" si="21"/>
        <v>0</v>
      </c>
      <c r="H57" s="206"/>
      <c r="I57" s="207">
        <f t="shared" si="22"/>
        <v>0</v>
      </c>
      <c r="J57" s="206"/>
      <c r="K57" s="207">
        <f t="shared" si="23"/>
        <v>0</v>
      </c>
      <c r="L57" s="207">
        <v>21</v>
      </c>
      <c r="M57" s="207">
        <f t="shared" si="24"/>
        <v>0</v>
      </c>
      <c r="N57" s="205">
        <v>0</v>
      </c>
      <c r="O57" s="205">
        <f t="shared" si="25"/>
        <v>0</v>
      </c>
      <c r="P57" s="205">
        <v>0</v>
      </c>
      <c r="Q57" s="205">
        <f t="shared" si="26"/>
        <v>0</v>
      </c>
      <c r="R57" s="207"/>
      <c r="S57" s="207" t="s">
        <v>403</v>
      </c>
      <c r="T57" s="208" t="s">
        <v>404</v>
      </c>
      <c r="U57" s="162">
        <v>0</v>
      </c>
      <c r="V57" s="162">
        <f t="shared" si="27"/>
        <v>0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2">
        <v>47</v>
      </c>
      <c r="B58" s="203" t="s">
        <v>3129</v>
      </c>
      <c r="C58" s="209" t="s">
        <v>3130</v>
      </c>
      <c r="D58" s="204" t="s">
        <v>2594</v>
      </c>
      <c r="E58" s="205">
        <v>4</v>
      </c>
      <c r="F58" s="206"/>
      <c r="G58" s="207">
        <f t="shared" si="21"/>
        <v>0</v>
      </c>
      <c r="H58" s="206"/>
      <c r="I58" s="207">
        <f t="shared" si="22"/>
        <v>0</v>
      </c>
      <c r="J58" s="206"/>
      <c r="K58" s="207">
        <f t="shared" si="23"/>
        <v>0</v>
      </c>
      <c r="L58" s="207">
        <v>21</v>
      </c>
      <c r="M58" s="207">
        <f t="shared" si="24"/>
        <v>0</v>
      </c>
      <c r="N58" s="205">
        <v>0</v>
      </c>
      <c r="O58" s="205">
        <f t="shared" si="25"/>
        <v>0</v>
      </c>
      <c r="P58" s="205">
        <v>0</v>
      </c>
      <c r="Q58" s="205">
        <f t="shared" si="26"/>
        <v>0</v>
      </c>
      <c r="R58" s="207"/>
      <c r="S58" s="207" t="s">
        <v>403</v>
      </c>
      <c r="T58" s="208" t="s">
        <v>404</v>
      </c>
      <c r="U58" s="162">
        <v>0</v>
      </c>
      <c r="V58" s="162">
        <f t="shared" si="27"/>
        <v>0</v>
      </c>
      <c r="W58" s="162"/>
      <c r="X58" s="162" t="s">
        <v>321</v>
      </c>
      <c r="Y58" s="162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2">
        <v>48</v>
      </c>
      <c r="B59" s="203" t="s">
        <v>3131</v>
      </c>
      <c r="C59" s="209" t="s">
        <v>3132</v>
      </c>
      <c r="D59" s="204" t="s">
        <v>2594</v>
      </c>
      <c r="E59" s="205">
        <v>4</v>
      </c>
      <c r="F59" s="206"/>
      <c r="G59" s="207">
        <f t="shared" si="21"/>
        <v>0</v>
      </c>
      <c r="H59" s="206"/>
      <c r="I59" s="207">
        <f t="shared" si="22"/>
        <v>0</v>
      </c>
      <c r="J59" s="206"/>
      <c r="K59" s="207">
        <f t="shared" si="23"/>
        <v>0</v>
      </c>
      <c r="L59" s="207">
        <v>21</v>
      </c>
      <c r="M59" s="207">
        <f t="shared" si="24"/>
        <v>0</v>
      </c>
      <c r="N59" s="205">
        <v>0</v>
      </c>
      <c r="O59" s="205">
        <f t="shared" si="25"/>
        <v>0</v>
      </c>
      <c r="P59" s="205">
        <v>0</v>
      </c>
      <c r="Q59" s="205">
        <f t="shared" si="26"/>
        <v>0</v>
      </c>
      <c r="R59" s="207"/>
      <c r="S59" s="207" t="s">
        <v>403</v>
      </c>
      <c r="T59" s="208" t="s">
        <v>404</v>
      </c>
      <c r="U59" s="162">
        <v>0</v>
      </c>
      <c r="V59" s="162">
        <f t="shared" si="27"/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2">
        <v>49</v>
      </c>
      <c r="B60" s="203" t="s">
        <v>3133</v>
      </c>
      <c r="C60" s="209" t="s">
        <v>3075</v>
      </c>
      <c r="D60" s="204" t="s">
        <v>445</v>
      </c>
      <c r="E60" s="205">
        <v>1</v>
      </c>
      <c r="F60" s="206"/>
      <c r="G60" s="207">
        <f t="shared" si="21"/>
        <v>0</v>
      </c>
      <c r="H60" s="206"/>
      <c r="I60" s="207">
        <f t="shared" si="22"/>
        <v>0</v>
      </c>
      <c r="J60" s="206"/>
      <c r="K60" s="207">
        <f t="shared" si="23"/>
        <v>0</v>
      </c>
      <c r="L60" s="207">
        <v>21</v>
      </c>
      <c r="M60" s="207">
        <f t="shared" si="24"/>
        <v>0</v>
      </c>
      <c r="N60" s="205">
        <v>0</v>
      </c>
      <c r="O60" s="205">
        <f t="shared" si="25"/>
        <v>0</v>
      </c>
      <c r="P60" s="205">
        <v>0</v>
      </c>
      <c r="Q60" s="205">
        <f t="shared" si="26"/>
        <v>0</v>
      </c>
      <c r="R60" s="207"/>
      <c r="S60" s="207" t="s">
        <v>403</v>
      </c>
      <c r="T60" s="208" t="s">
        <v>404</v>
      </c>
      <c r="U60" s="162">
        <v>0</v>
      </c>
      <c r="V60" s="162">
        <f t="shared" si="27"/>
        <v>0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6" t="s">
        <v>314</v>
      </c>
      <c r="B61" s="177" t="s">
        <v>273</v>
      </c>
      <c r="C61" s="191" t="s">
        <v>274</v>
      </c>
      <c r="D61" s="178"/>
      <c r="E61" s="179"/>
      <c r="F61" s="180"/>
      <c r="G61" s="180">
        <f>SUMIF(AG62:AG67,"&lt;&gt;NOR",G62:G67)</f>
        <v>0</v>
      </c>
      <c r="H61" s="180"/>
      <c r="I61" s="180">
        <f>SUM(I62:I67)</f>
        <v>0</v>
      </c>
      <c r="J61" s="180"/>
      <c r="K61" s="180">
        <f>SUM(K62:K67)</f>
        <v>0</v>
      </c>
      <c r="L61" s="180"/>
      <c r="M61" s="180">
        <f>SUM(M62:M67)</f>
        <v>0</v>
      </c>
      <c r="N61" s="179"/>
      <c r="O61" s="179">
        <f>SUM(O62:O67)</f>
        <v>0</v>
      </c>
      <c r="P61" s="179"/>
      <c r="Q61" s="179">
        <f>SUM(Q62:Q67)</f>
        <v>0</v>
      </c>
      <c r="R61" s="180"/>
      <c r="S61" s="180"/>
      <c r="T61" s="181"/>
      <c r="U61" s="175"/>
      <c r="V61" s="175">
        <f>SUM(V62:V67)</f>
        <v>0</v>
      </c>
      <c r="W61" s="175"/>
      <c r="X61" s="175"/>
      <c r="Y61" s="175"/>
      <c r="AG61" t="s">
        <v>315</v>
      </c>
    </row>
    <row r="62" spans="1:60" ht="22.5" outlineLevel="1" x14ac:dyDescent="0.2">
      <c r="A62" s="202">
        <v>50</v>
      </c>
      <c r="B62" s="203" t="s">
        <v>3134</v>
      </c>
      <c r="C62" s="209" t="s">
        <v>3135</v>
      </c>
      <c r="D62" s="204" t="s">
        <v>2594</v>
      </c>
      <c r="E62" s="205">
        <v>1</v>
      </c>
      <c r="F62" s="206"/>
      <c r="G62" s="207">
        <f t="shared" ref="G62:G67" si="28">ROUND(E62*F62,2)</f>
        <v>0</v>
      </c>
      <c r="H62" s="206"/>
      <c r="I62" s="207">
        <f t="shared" ref="I62:I67" si="29">ROUND(E62*H62,2)</f>
        <v>0</v>
      </c>
      <c r="J62" s="206"/>
      <c r="K62" s="207">
        <f t="shared" ref="K62:K67" si="30">ROUND(E62*J62,2)</f>
        <v>0</v>
      </c>
      <c r="L62" s="207">
        <v>21</v>
      </c>
      <c r="M62" s="207">
        <f t="shared" ref="M62:M67" si="31">G62*(1+L62/100)</f>
        <v>0</v>
      </c>
      <c r="N62" s="205">
        <v>0</v>
      </c>
      <c r="O62" s="205">
        <f t="shared" ref="O62:O67" si="32">ROUND(E62*N62,2)</f>
        <v>0</v>
      </c>
      <c r="P62" s="205">
        <v>0</v>
      </c>
      <c r="Q62" s="205">
        <f t="shared" ref="Q62:Q67" si="33">ROUND(E62*P62,2)</f>
        <v>0</v>
      </c>
      <c r="R62" s="207"/>
      <c r="S62" s="207" t="s">
        <v>403</v>
      </c>
      <c r="T62" s="208" t="s">
        <v>404</v>
      </c>
      <c r="U62" s="162">
        <v>0</v>
      </c>
      <c r="V62" s="162">
        <f t="shared" ref="V62:V67" si="34">ROUND(E62*U62,2)</f>
        <v>0</v>
      </c>
      <c r="W62" s="162"/>
      <c r="X62" s="162" t="s">
        <v>321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2">
        <v>51</v>
      </c>
      <c r="B63" s="203" t="s">
        <v>3136</v>
      </c>
      <c r="C63" s="209" t="s">
        <v>3137</v>
      </c>
      <c r="D63" s="204" t="s">
        <v>2594</v>
      </c>
      <c r="E63" s="205">
        <v>1</v>
      </c>
      <c r="F63" s="206"/>
      <c r="G63" s="207">
        <f t="shared" si="28"/>
        <v>0</v>
      </c>
      <c r="H63" s="206"/>
      <c r="I63" s="207">
        <f t="shared" si="29"/>
        <v>0</v>
      </c>
      <c r="J63" s="206"/>
      <c r="K63" s="207">
        <f t="shared" si="30"/>
        <v>0</v>
      </c>
      <c r="L63" s="207">
        <v>21</v>
      </c>
      <c r="M63" s="207">
        <f t="shared" si="31"/>
        <v>0</v>
      </c>
      <c r="N63" s="205">
        <v>0</v>
      </c>
      <c r="O63" s="205">
        <f t="shared" si="32"/>
        <v>0</v>
      </c>
      <c r="P63" s="205">
        <v>0</v>
      </c>
      <c r="Q63" s="205">
        <f t="shared" si="33"/>
        <v>0</v>
      </c>
      <c r="R63" s="207"/>
      <c r="S63" s="207" t="s">
        <v>403</v>
      </c>
      <c r="T63" s="208" t="s">
        <v>404</v>
      </c>
      <c r="U63" s="162">
        <v>0</v>
      </c>
      <c r="V63" s="162">
        <f t="shared" si="34"/>
        <v>0</v>
      </c>
      <c r="W63" s="162"/>
      <c r="X63" s="162" t="s">
        <v>321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2">
        <v>52</v>
      </c>
      <c r="B64" s="203" t="s">
        <v>3138</v>
      </c>
      <c r="C64" s="209" t="s">
        <v>3139</v>
      </c>
      <c r="D64" s="204" t="s">
        <v>445</v>
      </c>
      <c r="E64" s="205">
        <v>1</v>
      </c>
      <c r="F64" s="206"/>
      <c r="G64" s="207">
        <f t="shared" si="28"/>
        <v>0</v>
      </c>
      <c r="H64" s="206"/>
      <c r="I64" s="207">
        <f t="shared" si="29"/>
        <v>0</v>
      </c>
      <c r="J64" s="206"/>
      <c r="K64" s="207">
        <f t="shared" si="30"/>
        <v>0</v>
      </c>
      <c r="L64" s="207">
        <v>21</v>
      </c>
      <c r="M64" s="207">
        <f t="shared" si="31"/>
        <v>0</v>
      </c>
      <c r="N64" s="205">
        <v>0</v>
      </c>
      <c r="O64" s="205">
        <f t="shared" si="32"/>
        <v>0</v>
      </c>
      <c r="P64" s="205">
        <v>0</v>
      </c>
      <c r="Q64" s="205">
        <f t="shared" si="33"/>
        <v>0</v>
      </c>
      <c r="R64" s="207"/>
      <c r="S64" s="207" t="s">
        <v>403</v>
      </c>
      <c r="T64" s="208" t="s">
        <v>404</v>
      </c>
      <c r="U64" s="162">
        <v>0</v>
      </c>
      <c r="V64" s="162">
        <f t="shared" si="34"/>
        <v>0</v>
      </c>
      <c r="W64" s="162"/>
      <c r="X64" s="162" t="s">
        <v>321</v>
      </c>
      <c r="Y64" s="162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2">
        <v>53</v>
      </c>
      <c r="B65" s="203" t="s">
        <v>3140</v>
      </c>
      <c r="C65" s="209" t="s">
        <v>3141</v>
      </c>
      <c r="D65" s="204" t="s">
        <v>445</v>
      </c>
      <c r="E65" s="205">
        <v>1</v>
      </c>
      <c r="F65" s="206"/>
      <c r="G65" s="207">
        <f t="shared" si="28"/>
        <v>0</v>
      </c>
      <c r="H65" s="206"/>
      <c r="I65" s="207">
        <f t="shared" si="29"/>
        <v>0</v>
      </c>
      <c r="J65" s="206"/>
      <c r="K65" s="207">
        <f t="shared" si="30"/>
        <v>0</v>
      </c>
      <c r="L65" s="207">
        <v>21</v>
      </c>
      <c r="M65" s="207">
        <f t="shared" si="31"/>
        <v>0</v>
      </c>
      <c r="N65" s="205">
        <v>0</v>
      </c>
      <c r="O65" s="205">
        <f t="shared" si="32"/>
        <v>0</v>
      </c>
      <c r="P65" s="205">
        <v>0</v>
      </c>
      <c r="Q65" s="205">
        <f t="shared" si="33"/>
        <v>0</v>
      </c>
      <c r="R65" s="207"/>
      <c r="S65" s="207" t="s">
        <v>403</v>
      </c>
      <c r="T65" s="208" t="s">
        <v>404</v>
      </c>
      <c r="U65" s="162">
        <v>0</v>
      </c>
      <c r="V65" s="162">
        <f t="shared" si="34"/>
        <v>0</v>
      </c>
      <c r="W65" s="162"/>
      <c r="X65" s="162" t="s">
        <v>321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2">
        <v>54</v>
      </c>
      <c r="B66" s="203" t="s">
        <v>3142</v>
      </c>
      <c r="C66" s="209" t="s">
        <v>3143</v>
      </c>
      <c r="D66" s="204" t="s">
        <v>2594</v>
      </c>
      <c r="E66" s="205">
        <v>1</v>
      </c>
      <c r="F66" s="206"/>
      <c r="G66" s="207">
        <f t="shared" si="28"/>
        <v>0</v>
      </c>
      <c r="H66" s="206"/>
      <c r="I66" s="207">
        <f t="shared" si="29"/>
        <v>0</v>
      </c>
      <c r="J66" s="206"/>
      <c r="K66" s="207">
        <f t="shared" si="30"/>
        <v>0</v>
      </c>
      <c r="L66" s="207">
        <v>21</v>
      </c>
      <c r="M66" s="207">
        <f t="shared" si="31"/>
        <v>0</v>
      </c>
      <c r="N66" s="205">
        <v>0</v>
      </c>
      <c r="O66" s="205">
        <f t="shared" si="32"/>
        <v>0</v>
      </c>
      <c r="P66" s="205">
        <v>0</v>
      </c>
      <c r="Q66" s="205">
        <f t="shared" si="33"/>
        <v>0</v>
      </c>
      <c r="R66" s="207"/>
      <c r="S66" s="207" t="s">
        <v>403</v>
      </c>
      <c r="T66" s="208" t="s">
        <v>404</v>
      </c>
      <c r="U66" s="162">
        <v>0</v>
      </c>
      <c r="V66" s="162">
        <f t="shared" si="34"/>
        <v>0</v>
      </c>
      <c r="W66" s="162"/>
      <c r="X66" s="162" t="s">
        <v>321</v>
      </c>
      <c r="Y66" s="162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2">
        <v>55</v>
      </c>
      <c r="B67" s="203" t="s">
        <v>3144</v>
      </c>
      <c r="C67" s="209" t="s">
        <v>3145</v>
      </c>
      <c r="D67" s="204" t="s">
        <v>3107</v>
      </c>
      <c r="E67" s="205">
        <v>5</v>
      </c>
      <c r="F67" s="206"/>
      <c r="G67" s="207">
        <f t="shared" si="28"/>
        <v>0</v>
      </c>
      <c r="H67" s="206"/>
      <c r="I67" s="207">
        <f t="shared" si="29"/>
        <v>0</v>
      </c>
      <c r="J67" s="206"/>
      <c r="K67" s="207">
        <f t="shared" si="30"/>
        <v>0</v>
      </c>
      <c r="L67" s="207">
        <v>21</v>
      </c>
      <c r="M67" s="207">
        <f t="shared" si="31"/>
        <v>0</v>
      </c>
      <c r="N67" s="205">
        <v>0</v>
      </c>
      <c r="O67" s="205">
        <f t="shared" si="32"/>
        <v>0</v>
      </c>
      <c r="P67" s="205">
        <v>0</v>
      </c>
      <c r="Q67" s="205">
        <f t="shared" si="33"/>
        <v>0</v>
      </c>
      <c r="R67" s="207"/>
      <c r="S67" s="207" t="s">
        <v>403</v>
      </c>
      <c r="T67" s="208" t="s">
        <v>404</v>
      </c>
      <c r="U67" s="162">
        <v>0</v>
      </c>
      <c r="V67" s="162">
        <f t="shared" si="34"/>
        <v>0</v>
      </c>
      <c r="W67" s="162"/>
      <c r="X67" s="162" t="s">
        <v>321</v>
      </c>
      <c r="Y67" s="162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6" t="s">
        <v>314</v>
      </c>
      <c r="B68" s="177" t="s">
        <v>275</v>
      </c>
      <c r="C68" s="191" t="s">
        <v>276</v>
      </c>
      <c r="D68" s="178"/>
      <c r="E68" s="179"/>
      <c r="F68" s="180"/>
      <c r="G68" s="180">
        <f>SUMIF(AG69:AG75,"&lt;&gt;NOR",G69:G75)</f>
        <v>0</v>
      </c>
      <c r="H68" s="180"/>
      <c r="I68" s="180">
        <f>SUM(I69:I75)</f>
        <v>0</v>
      </c>
      <c r="J68" s="180"/>
      <c r="K68" s="180">
        <f>SUM(K69:K75)</f>
        <v>0</v>
      </c>
      <c r="L68" s="180"/>
      <c r="M68" s="180">
        <f>SUM(M69:M75)</f>
        <v>0</v>
      </c>
      <c r="N68" s="179"/>
      <c r="O68" s="179">
        <f>SUM(O69:O75)</f>
        <v>0</v>
      </c>
      <c r="P68" s="179"/>
      <c r="Q68" s="179">
        <f>SUM(Q69:Q75)</f>
        <v>0</v>
      </c>
      <c r="R68" s="180"/>
      <c r="S68" s="180"/>
      <c r="T68" s="181"/>
      <c r="U68" s="175"/>
      <c r="V68" s="175">
        <f>SUM(V69:V75)</f>
        <v>0</v>
      </c>
      <c r="W68" s="175"/>
      <c r="X68" s="175"/>
      <c r="Y68" s="175"/>
      <c r="AG68" t="s">
        <v>315</v>
      </c>
    </row>
    <row r="69" spans="1:60" outlineLevel="1" x14ac:dyDescent="0.2">
      <c r="A69" s="202">
        <v>56</v>
      </c>
      <c r="B69" s="203" t="s">
        <v>3146</v>
      </c>
      <c r="C69" s="209" t="s">
        <v>3147</v>
      </c>
      <c r="D69" s="204" t="s">
        <v>445</v>
      </c>
      <c r="E69" s="205">
        <v>1</v>
      </c>
      <c r="F69" s="206"/>
      <c r="G69" s="207">
        <f t="shared" ref="G69:G75" si="35">ROUND(E69*F69,2)</f>
        <v>0</v>
      </c>
      <c r="H69" s="206"/>
      <c r="I69" s="207">
        <f t="shared" ref="I69:I75" si="36">ROUND(E69*H69,2)</f>
        <v>0</v>
      </c>
      <c r="J69" s="206"/>
      <c r="K69" s="207">
        <f t="shared" ref="K69:K75" si="37">ROUND(E69*J69,2)</f>
        <v>0</v>
      </c>
      <c r="L69" s="207">
        <v>21</v>
      </c>
      <c r="M69" s="207">
        <f t="shared" ref="M69:M75" si="38">G69*(1+L69/100)</f>
        <v>0</v>
      </c>
      <c r="N69" s="205">
        <v>0</v>
      </c>
      <c r="O69" s="205">
        <f t="shared" ref="O69:O75" si="39">ROUND(E69*N69,2)</f>
        <v>0</v>
      </c>
      <c r="P69" s="205">
        <v>0</v>
      </c>
      <c r="Q69" s="205">
        <f t="shared" ref="Q69:Q75" si="40">ROUND(E69*P69,2)</f>
        <v>0</v>
      </c>
      <c r="R69" s="207"/>
      <c r="S69" s="207" t="s">
        <v>403</v>
      </c>
      <c r="T69" s="208" t="s">
        <v>404</v>
      </c>
      <c r="U69" s="162">
        <v>0</v>
      </c>
      <c r="V69" s="162">
        <f t="shared" ref="V69:V75" si="41">ROUND(E69*U69,2)</f>
        <v>0</v>
      </c>
      <c r="W69" s="162"/>
      <c r="X69" s="162" t="s">
        <v>321</v>
      </c>
      <c r="Y69" s="162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2">
        <v>57</v>
      </c>
      <c r="B70" s="203" t="s">
        <v>3148</v>
      </c>
      <c r="C70" s="209" t="s">
        <v>3149</v>
      </c>
      <c r="D70" s="204" t="s">
        <v>445</v>
      </c>
      <c r="E70" s="205">
        <v>1</v>
      </c>
      <c r="F70" s="206"/>
      <c r="G70" s="207">
        <f t="shared" si="35"/>
        <v>0</v>
      </c>
      <c r="H70" s="206"/>
      <c r="I70" s="207">
        <f t="shared" si="36"/>
        <v>0</v>
      </c>
      <c r="J70" s="206"/>
      <c r="K70" s="207">
        <f t="shared" si="37"/>
        <v>0</v>
      </c>
      <c r="L70" s="207">
        <v>21</v>
      </c>
      <c r="M70" s="207">
        <f t="shared" si="38"/>
        <v>0</v>
      </c>
      <c r="N70" s="205">
        <v>0</v>
      </c>
      <c r="O70" s="205">
        <f t="shared" si="39"/>
        <v>0</v>
      </c>
      <c r="P70" s="205">
        <v>0</v>
      </c>
      <c r="Q70" s="205">
        <f t="shared" si="40"/>
        <v>0</v>
      </c>
      <c r="R70" s="207"/>
      <c r="S70" s="207" t="s">
        <v>403</v>
      </c>
      <c r="T70" s="208" t="s">
        <v>404</v>
      </c>
      <c r="U70" s="162">
        <v>0</v>
      </c>
      <c r="V70" s="162">
        <f t="shared" si="41"/>
        <v>0</v>
      </c>
      <c r="W70" s="162"/>
      <c r="X70" s="162" t="s">
        <v>321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2">
        <v>58</v>
      </c>
      <c r="B71" s="203" t="s">
        <v>3150</v>
      </c>
      <c r="C71" s="209" t="s">
        <v>3151</v>
      </c>
      <c r="D71" s="204" t="s">
        <v>445</v>
      </c>
      <c r="E71" s="205">
        <v>1</v>
      </c>
      <c r="F71" s="206"/>
      <c r="G71" s="207">
        <f t="shared" si="35"/>
        <v>0</v>
      </c>
      <c r="H71" s="206"/>
      <c r="I71" s="207">
        <f t="shared" si="36"/>
        <v>0</v>
      </c>
      <c r="J71" s="206"/>
      <c r="K71" s="207">
        <f t="shared" si="37"/>
        <v>0</v>
      </c>
      <c r="L71" s="207">
        <v>21</v>
      </c>
      <c r="M71" s="207">
        <f t="shared" si="38"/>
        <v>0</v>
      </c>
      <c r="N71" s="205">
        <v>0</v>
      </c>
      <c r="O71" s="205">
        <f t="shared" si="39"/>
        <v>0</v>
      </c>
      <c r="P71" s="205">
        <v>0</v>
      </c>
      <c r="Q71" s="205">
        <f t="shared" si="40"/>
        <v>0</v>
      </c>
      <c r="R71" s="207"/>
      <c r="S71" s="207" t="s">
        <v>403</v>
      </c>
      <c r="T71" s="208" t="s">
        <v>404</v>
      </c>
      <c r="U71" s="162">
        <v>0</v>
      </c>
      <c r="V71" s="162">
        <f t="shared" si="41"/>
        <v>0</v>
      </c>
      <c r="W71" s="162"/>
      <c r="X71" s="162" t="s">
        <v>321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2">
        <v>59</v>
      </c>
      <c r="B72" s="203" t="s">
        <v>3152</v>
      </c>
      <c r="C72" s="209" t="s">
        <v>3153</v>
      </c>
      <c r="D72" s="204" t="s">
        <v>445</v>
      </c>
      <c r="E72" s="205">
        <v>1</v>
      </c>
      <c r="F72" s="206"/>
      <c r="G72" s="207">
        <f t="shared" si="35"/>
        <v>0</v>
      </c>
      <c r="H72" s="206"/>
      <c r="I72" s="207">
        <f t="shared" si="36"/>
        <v>0</v>
      </c>
      <c r="J72" s="206"/>
      <c r="K72" s="207">
        <f t="shared" si="37"/>
        <v>0</v>
      </c>
      <c r="L72" s="207">
        <v>21</v>
      </c>
      <c r="M72" s="207">
        <f t="shared" si="38"/>
        <v>0</v>
      </c>
      <c r="N72" s="205">
        <v>0</v>
      </c>
      <c r="O72" s="205">
        <f t="shared" si="39"/>
        <v>0</v>
      </c>
      <c r="P72" s="205">
        <v>0</v>
      </c>
      <c r="Q72" s="205">
        <f t="shared" si="40"/>
        <v>0</v>
      </c>
      <c r="R72" s="207"/>
      <c r="S72" s="207" t="s">
        <v>403</v>
      </c>
      <c r="T72" s="208" t="s">
        <v>404</v>
      </c>
      <c r="U72" s="162">
        <v>0</v>
      </c>
      <c r="V72" s="162">
        <f t="shared" si="41"/>
        <v>0</v>
      </c>
      <c r="W72" s="162"/>
      <c r="X72" s="162" t="s">
        <v>321</v>
      </c>
      <c r="Y72" s="162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2">
        <v>60</v>
      </c>
      <c r="B73" s="203" t="s">
        <v>3154</v>
      </c>
      <c r="C73" s="209" t="s">
        <v>3155</v>
      </c>
      <c r="D73" s="204" t="s">
        <v>445</v>
      </c>
      <c r="E73" s="205">
        <v>1</v>
      </c>
      <c r="F73" s="206"/>
      <c r="G73" s="207">
        <f t="shared" si="35"/>
        <v>0</v>
      </c>
      <c r="H73" s="206"/>
      <c r="I73" s="207">
        <f t="shared" si="36"/>
        <v>0</v>
      </c>
      <c r="J73" s="206"/>
      <c r="K73" s="207">
        <f t="shared" si="37"/>
        <v>0</v>
      </c>
      <c r="L73" s="207">
        <v>21</v>
      </c>
      <c r="M73" s="207">
        <f t="shared" si="38"/>
        <v>0</v>
      </c>
      <c r="N73" s="205">
        <v>0</v>
      </c>
      <c r="O73" s="205">
        <f t="shared" si="39"/>
        <v>0</v>
      </c>
      <c r="P73" s="205">
        <v>0</v>
      </c>
      <c r="Q73" s="205">
        <f t="shared" si="40"/>
        <v>0</v>
      </c>
      <c r="R73" s="207"/>
      <c r="S73" s="207" t="s">
        <v>403</v>
      </c>
      <c r="T73" s="208" t="s">
        <v>404</v>
      </c>
      <c r="U73" s="162">
        <v>0</v>
      </c>
      <c r="V73" s="162">
        <f t="shared" si="41"/>
        <v>0</v>
      </c>
      <c r="W73" s="162"/>
      <c r="X73" s="162" t="s">
        <v>321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2">
        <v>61</v>
      </c>
      <c r="B74" s="203" t="s">
        <v>3156</v>
      </c>
      <c r="C74" s="209" t="s">
        <v>3157</v>
      </c>
      <c r="D74" s="204" t="s">
        <v>445</v>
      </c>
      <c r="E74" s="205">
        <v>1</v>
      </c>
      <c r="F74" s="206"/>
      <c r="G74" s="207">
        <f t="shared" si="35"/>
        <v>0</v>
      </c>
      <c r="H74" s="206"/>
      <c r="I74" s="207">
        <f t="shared" si="36"/>
        <v>0</v>
      </c>
      <c r="J74" s="206"/>
      <c r="K74" s="207">
        <f t="shared" si="37"/>
        <v>0</v>
      </c>
      <c r="L74" s="207">
        <v>21</v>
      </c>
      <c r="M74" s="207">
        <f t="shared" si="38"/>
        <v>0</v>
      </c>
      <c r="N74" s="205">
        <v>0</v>
      </c>
      <c r="O74" s="205">
        <f t="shared" si="39"/>
        <v>0</v>
      </c>
      <c r="P74" s="205">
        <v>0</v>
      </c>
      <c r="Q74" s="205">
        <f t="shared" si="40"/>
        <v>0</v>
      </c>
      <c r="R74" s="207"/>
      <c r="S74" s="207" t="s">
        <v>403</v>
      </c>
      <c r="T74" s="208" t="s">
        <v>404</v>
      </c>
      <c r="U74" s="162">
        <v>0</v>
      </c>
      <c r="V74" s="162">
        <f t="shared" si="41"/>
        <v>0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3">
        <v>62</v>
      </c>
      <c r="B75" s="184" t="s">
        <v>3158</v>
      </c>
      <c r="C75" s="192" t="s">
        <v>3159</v>
      </c>
      <c r="D75" s="185" t="s">
        <v>445</v>
      </c>
      <c r="E75" s="186">
        <v>1</v>
      </c>
      <c r="F75" s="187"/>
      <c r="G75" s="188">
        <f t="shared" si="35"/>
        <v>0</v>
      </c>
      <c r="H75" s="187"/>
      <c r="I75" s="188">
        <f t="shared" si="36"/>
        <v>0</v>
      </c>
      <c r="J75" s="187"/>
      <c r="K75" s="188">
        <f t="shared" si="37"/>
        <v>0</v>
      </c>
      <c r="L75" s="188">
        <v>21</v>
      </c>
      <c r="M75" s="188">
        <f t="shared" si="38"/>
        <v>0</v>
      </c>
      <c r="N75" s="186">
        <v>0</v>
      </c>
      <c r="O75" s="186">
        <f t="shared" si="39"/>
        <v>0</v>
      </c>
      <c r="P75" s="186">
        <v>0</v>
      </c>
      <c r="Q75" s="186">
        <f t="shared" si="40"/>
        <v>0</v>
      </c>
      <c r="R75" s="188"/>
      <c r="S75" s="188" t="s">
        <v>3160</v>
      </c>
      <c r="T75" s="189" t="s">
        <v>404</v>
      </c>
      <c r="U75" s="162">
        <v>0</v>
      </c>
      <c r="V75" s="162">
        <f t="shared" si="41"/>
        <v>0</v>
      </c>
      <c r="W75" s="162"/>
      <c r="X75" s="162" t="s">
        <v>1094</v>
      </c>
      <c r="Y75" s="162" t="s">
        <v>322</v>
      </c>
      <c r="Z75" s="151"/>
      <c r="AA75" s="151"/>
      <c r="AB75" s="151"/>
      <c r="AC75" s="151"/>
      <c r="AD75" s="151"/>
      <c r="AE75" s="151"/>
      <c r="AF75" s="151"/>
      <c r="AG75" s="151" t="s">
        <v>1095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15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200"/>
      <c r="D77" s="156"/>
      <c r="E77" s="157"/>
      <c r="F77" s="157"/>
      <c r="G77" s="182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880</v>
      </c>
    </row>
    <row r="78" spans="1:60" x14ac:dyDescent="0.2">
      <c r="C78" s="201"/>
      <c r="D78" s="10"/>
      <c r="AG78" t="s">
        <v>881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nXUMdNEXr23DVmBMeIgIPMh8zr8PN8yyFipqK9UNxtb6k5Qk/jUt8vJic3s2VfKCggNOL43HJJudXHSYaqlgw==" saltValue="bPdwXiqJ/4+CVrjoU2Pov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11D7-70D5-4203-A767-209B40DB05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5" t="s">
        <v>81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SUMIF(AG9:AG37,"&lt;&gt;NOR",G9:G37)</f>
        <v>0</v>
      </c>
      <c r="H8" s="180"/>
      <c r="I8" s="180">
        <f>SUM(I9:I37)</f>
        <v>0</v>
      </c>
      <c r="J8" s="180"/>
      <c r="K8" s="180">
        <f>SUM(K9:K37)</f>
        <v>0</v>
      </c>
      <c r="L8" s="180"/>
      <c r="M8" s="180">
        <f>SUM(M9:M37)</f>
        <v>0</v>
      </c>
      <c r="N8" s="179"/>
      <c r="O8" s="179">
        <f>SUM(O9:O37)</f>
        <v>2.5099999999999998</v>
      </c>
      <c r="P8" s="179"/>
      <c r="Q8" s="179">
        <f>SUM(Q9:Q37)</f>
        <v>0</v>
      </c>
      <c r="R8" s="180"/>
      <c r="S8" s="180"/>
      <c r="T8" s="181"/>
      <c r="U8" s="175"/>
      <c r="V8" s="175">
        <f>SUM(V9:V37)</f>
        <v>20.619999999999997</v>
      </c>
      <c r="W8" s="175"/>
      <c r="X8" s="175"/>
      <c r="Y8" s="175"/>
      <c r="AG8" t="s">
        <v>315</v>
      </c>
    </row>
    <row r="9" spans="1:60" outlineLevel="1" x14ac:dyDescent="0.2">
      <c r="A9" s="202">
        <v>1</v>
      </c>
      <c r="B9" s="203" t="s">
        <v>3161</v>
      </c>
      <c r="C9" s="209" t="s">
        <v>3162</v>
      </c>
      <c r="D9" s="204" t="s">
        <v>708</v>
      </c>
      <c r="E9" s="205">
        <v>10</v>
      </c>
      <c r="F9" s="206"/>
      <c r="G9" s="207">
        <f>ROUND(E9*F9,2)</f>
        <v>0</v>
      </c>
      <c r="H9" s="206"/>
      <c r="I9" s="207">
        <f>ROUND(E9*H9,2)</f>
        <v>0</v>
      </c>
      <c r="J9" s="206"/>
      <c r="K9" s="207">
        <f>ROUND(E9*J9,2)</f>
        <v>0</v>
      </c>
      <c r="L9" s="207">
        <v>21</v>
      </c>
      <c r="M9" s="207">
        <f>G9*(1+L9/100)</f>
        <v>0</v>
      </c>
      <c r="N9" s="205">
        <v>1.2E-4</v>
      </c>
      <c r="O9" s="205">
        <f>ROUND(E9*N9,2)</f>
        <v>0</v>
      </c>
      <c r="P9" s="205">
        <v>0</v>
      </c>
      <c r="Q9" s="205">
        <f>ROUND(E9*P9,2)</f>
        <v>0</v>
      </c>
      <c r="R9" s="207"/>
      <c r="S9" s="207" t="s">
        <v>403</v>
      </c>
      <c r="T9" s="208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2245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2">
        <v>2</v>
      </c>
      <c r="B10" s="203" t="s">
        <v>3163</v>
      </c>
      <c r="C10" s="209" t="s">
        <v>3164</v>
      </c>
      <c r="D10" s="204" t="s">
        <v>708</v>
      </c>
      <c r="E10" s="205">
        <v>10</v>
      </c>
      <c r="F10" s="206"/>
      <c r="G10" s="207">
        <f>ROUND(E10*F10,2)</f>
        <v>0</v>
      </c>
      <c r="H10" s="206"/>
      <c r="I10" s="207">
        <f>ROUND(E10*H10,2)</f>
        <v>0</v>
      </c>
      <c r="J10" s="206"/>
      <c r="K10" s="207">
        <f>ROUND(E10*J10,2)</f>
        <v>0</v>
      </c>
      <c r="L10" s="207">
        <v>21</v>
      </c>
      <c r="M10" s="207">
        <f>G10*(1+L10/100)</f>
        <v>0</v>
      </c>
      <c r="N10" s="205">
        <v>0</v>
      </c>
      <c r="O10" s="205">
        <f>ROUND(E10*N10,2)</f>
        <v>0</v>
      </c>
      <c r="P10" s="205">
        <v>0</v>
      </c>
      <c r="Q10" s="205">
        <f>ROUND(E10*P10,2)</f>
        <v>0</v>
      </c>
      <c r="R10" s="207" t="s">
        <v>366</v>
      </c>
      <c r="S10" s="207" t="s">
        <v>320</v>
      </c>
      <c r="T10" s="208" t="s">
        <v>320</v>
      </c>
      <c r="U10" s="162">
        <v>0</v>
      </c>
      <c r="V10" s="162">
        <f>ROUND(E10*U10,2)</f>
        <v>0</v>
      </c>
      <c r="W10" s="162"/>
      <c r="X10" s="162" t="s">
        <v>367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2304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3">
        <v>3</v>
      </c>
      <c r="B11" s="184" t="s">
        <v>3165</v>
      </c>
      <c r="C11" s="192" t="s">
        <v>3166</v>
      </c>
      <c r="D11" s="185" t="s">
        <v>373</v>
      </c>
      <c r="E11" s="186">
        <v>9.6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21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 t="s">
        <v>959</v>
      </c>
      <c r="S11" s="188" t="s">
        <v>320</v>
      </c>
      <c r="T11" s="189" t="s">
        <v>320</v>
      </c>
      <c r="U11" s="162">
        <v>0.36499999999999999</v>
      </c>
      <c r="V11" s="162">
        <f>ROUND(E11*U11,2)</f>
        <v>3.5</v>
      </c>
      <c r="W11" s="162"/>
      <c r="X11" s="162" t="s">
        <v>321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2245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78" t="s">
        <v>2268</v>
      </c>
      <c r="D12" s="279"/>
      <c r="E12" s="279"/>
      <c r="F12" s="279"/>
      <c r="G12" s="279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90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3" t="s">
        <v>3167</v>
      </c>
      <c r="D13" s="164"/>
      <c r="E13" s="165">
        <v>9.6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3">
        <v>4</v>
      </c>
      <c r="B14" s="184" t="s">
        <v>2280</v>
      </c>
      <c r="C14" s="192" t="s">
        <v>2281</v>
      </c>
      <c r="D14" s="185" t="s">
        <v>373</v>
      </c>
      <c r="E14" s="186">
        <v>9.6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21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 t="s">
        <v>959</v>
      </c>
      <c r="S14" s="188" t="s">
        <v>320</v>
      </c>
      <c r="T14" s="189" t="s">
        <v>320</v>
      </c>
      <c r="U14" s="162">
        <v>0.38979999999999998</v>
      </c>
      <c r="V14" s="162">
        <f>ROUND(E14*U14,2)</f>
        <v>3.74</v>
      </c>
      <c r="W14" s="162"/>
      <c r="X14" s="162" t="s">
        <v>321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2245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78" t="s">
        <v>2268</v>
      </c>
      <c r="D15" s="279"/>
      <c r="E15" s="279"/>
      <c r="F15" s="279"/>
      <c r="G15" s="279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90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3" t="s">
        <v>3167</v>
      </c>
      <c r="D16" s="164"/>
      <c r="E16" s="165">
        <v>9.6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5</v>
      </c>
      <c r="B17" s="184" t="s">
        <v>3168</v>
      </c>
      <c r="C17" s="192" t="s">
        <v>3169</v>
      </c>
      <c r="D17" s="185" t="s">
        <v>373</v>
      </c>
      <c r="E17" s="186">
        <v>2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 t="s">
        <v>959</v>
      </c>
      <c r="S17" s="188" t="s">
        <v>320</v>
      </c>
      <c r="T17" s="189" t="s">
        <v>320</v>
      </c>
      <c r="U17" s="162">
        <v>3.5329999999999999</v>
      </c>
      <c r="V17" s="162">
        <f>ROUND(E17*U17,2)</f>
        <v>7.07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78" t="s">
        <v>3170</v>
      </c>
      <c r="D18" s="279"/>
      <c r="E18" s="279"/>
      <c r="F18" s="279"/>
      <c r="G18" s="279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6</v>
      </c>
      <c r="B19" s="184" t="s">
        <v>2283</v>
      </c>
      <c r="C19" s="192" t="s">
        <v>2284</v>
      </c>
      <c r="D19" s="185" t="s">
        <v>333</v>
      </c>
      <c r="E19" s="186">
        <v>4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403</v>
      </c>
      <c r="T19" s="189" t="s">
        <v>404</v>
      </c>
      <c r="U19" s="162">
        <v>0</v>
      </c>
      <c r="V19" s="162">
        <f>ROUND(E19*U19,2)</f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3" t="s">
        <v>3171</v>
      </c>
      <c r="D20" s="164"/>
      <c r="E20" s="165">
        <v>4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3">
        <v>7</v>
      </c>
      <c r="B21" s="184" t="s">
        <v>1057</v>
      </c>
      <c r="C21" s="192" t="s">
        <v>1058</v>
      </c>
      <c r="D21" s="185" t="s">
        <v>373</v>
      </c>
      <c r="E21" s="186">
        <v>3.5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 t="s">
        <v>959</v>
      </c>
      <c r="S21" s="188" t="s">
        <v>320</v>
      </c>
      <c r="T21" s="189" t="s">
        <v>320</v>
      </c>
      <c r="U21" s="162">
        <v>0.65200000000000002</v>
      </c>
      <c r="V21" s="162">
        <f>ROUND(E21*U21,2)</f>
        <v>2.2799999999999998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2245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3" t="s">
        <v>3172</v>
      </c>
      <c r="D22" s="164"/>
      <c r="E22" s="165">
        <v>3.5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3">
        <v>8</v>
      </c>
      <c r="B23" s="184" t="s">
        <v>1047</v>
      </c>
      <c r="C23" s="192" t="s">
        <v>1048</v>
      </c>
      <c r="D23" s="185" t="s">
        <v>373</v>
      </c>
      <c r="E23" s="186">
        <v>3.5</v>
      </c>
      <c r="F23" s="187"/>
      <c r="G23" s="188">
        <f>ROUND(E23*F23,2)</f>
        <v>0</v>
      </c>
      <c r="H23" s="187"/>
      <c r="I23" s="188">
        <f>ROUND(E23*H23,2)</f>
        <v>0</v>
      </c>
      <c r="J23" s="187"/>
      <c r="K23" s="188">
        <f>ROUND(E23*J23,2)</f>
        <v>0</v>
      </c>
      <c r="L23" s="188">
        <v>21</v>
      </c>
      <c r="M23" s="188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8" t="s">
        <v>959</v>
      </c>
      <c r="S23" s="188" t="s">
        <v>320</v>
      </c>
      <c r="T23" s="189" t="s">
        <v>320</v>
      </c>
      <c r="U23" s="162">
        <v>1.0999999999999999E-2</v>
      </c>
      <c r="V23" s="162">
        <f>ROUND(E23*U23,2)</f>
        <v>0.04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2245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78" t="s">
        <v>1049</v>
      </c>
      <c r="D24" s="279"/>
      <c r="E24" s="279"/>
      <c r="F24" s="279"/>
      <c r="G24" s="279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3" t="s">
        <v>3172</v>
      </c>
      <c r="D25" s="164"/>
      <c r="E25" s="165">
        <v>3.5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3">
        <v>9</v>
      </c>
      <c r="B26" s="184" t="s">
        <v>1053</v>
      </c>
      <c r="C26" s="192" t="s">
        <v>1054</v>
      </c>
      <c r="D26" s="185" t="s">
        <v>373</v>
      </c>
      <c r="E26" s="186">
        <v>17.5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6">
        <v>0</v>
      </c>
      <c r="O26" s="186">
        <f>ROUND(E26*N26,2)</f>
        <v>0</v>
      </c>
      <c r="P26" s="186">
        <v>0</v>
      </c>
      <c r="Q26" s="186">
        <f>ROUND(E26*P26,2)</f>
        <v>0</v>
      </c>
      <c r="R26" s="188" t="s">
        <v>959</v>
      </c>
      <c r="S26" s="188" t="s">
        <v>320</v>
      </c>
      <c r="T26" s="189" t="s">
        <v>320</v>
      </c>
      <c r="U26" s="162">
        <v>0</v>
      </c>
      <c r="V26" s="162">
        <f>ROUND(E26*U26,2)</f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78" t="s">
        <v>1049</v>
      </c>
      <c r="D27" s="279"/>
      <c r="E27" s="279"/>
      <c r="F27" s="279"/>
      <c r="G27" s="279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3" t="s">
        <v>3173</v>
      </c>
      <c r="D28" s="164"/>
      <c r="E28" s="165">
        <v>17.5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3">
        <v>10</v>
      </c>
      <c r="B29" s="184" t="s">
        <v>2298</v>
      </c>
      <c r="C29" s="192" t="s">
        <v>2299</v>
      </c>
      <c r="D29" s="185" t="s">
        <v>373</v>
      </c>
      <c r="E29" s="186">
        <v>3.5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 t="s">
        <v>959</v>
      </c>
      <c r="S29" s="188" t="s">
        <v>320</v>
      </c>
      <c r="T29" s="189" t="s">
        <v>320</v>
      </c>
      <c r="U29" s="162">
        <v>3.1E-2</v>
      </c>
      <c r="V29" s="162">
        <f>ROUND(E29*U29,2)</f>
        <v>0.11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2245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3172</v>
      </c>
      <c r="D30" s="164"/>
      <c r="E30" s="165">
        <v>3.5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3">
        <v>11</v>
      </c>
      <c r="B31" s="184" t="s">
        <v>1088</v>
      </c>
      <c r="C31" s="192" t="s">
        <v>1089</v>
      </c>
      <c r="D31" s="185" t="s">
        <v>373</v>
      </c>
      <c r="E31" s="186">
        <v>3.5</v>
      </c>
      <c r="F31" s="187"/>
      <c r="G31" s="188">
        <f>ROUND(E31*F31,2)</f>
        <v>0</v>
      </c>
      <c r="H31" s="187"/>
      <c r="I31" s="188">
        <f>ROUND(E31*H31,2)</f>
        <v>0</v>
      </c>
      <c r="J31" s="187"/>
      <c r="K31" s="188">
        <f>ROUND(E31*J31,2)</f>
        <v>0</v>
      </c>
      <c r="L31" s="188">
        <v>21</v>
      </c>
      <c r="M31" s="188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8" t="s">
        <v>959</v>
      </c>
      <c r="S31" s="188" t="s">
        <v>320</v>
      </c>
      <c r="T31" s="189" t="s">
        <v>320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3" t="s">
        <v>3174</v>
      </c>
      <c r="D32" s="164"/>
      <c r="E32" s="165">
        <v>2.25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3">
        <v>12</v>
      </c>
      <c r="B33" s="184" t="s">
        <v>1070</v>
      </c>
      <c r="C33" s="192" t="s">
        <v>1071</v>
      </c>
      <c r="D33" s="185" t="s">
        <v>373</v>
      </c>
      <c r="E33" s="186">
        <v>7.35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21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 t="s">
        <v>959</v>
      </c>
      <c r="S33" s="188" t="s">
        <v>320</v>
      </c>
      <c r="T33" s="189" t="s">
        <v>320</v>
      </c>
      <c r="U33" s="162">
        <v>0.20200000000000001</v>
      </c>
      <c r="V33" s="162">
        <f>ROUND(E33*U33,2)</f>
        <v>1.48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2245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78" t="s">
        <v>1072</v>
      </c>
      <c r="D34" s="279"/>
      <c r="E34" s="279"/>
      <c r="F34" s="279"/>
      <c r="G34" s="279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3" t="s">
        <v>3175</v>
      </c>
      <c r="D35" s="164"/>
      <c r="E35" s="165">
        <v>7.35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3">
        <v>13</v>
      </c>
      <c r="B36" s="184" t="s">
        <v>3176</v>
      </c>
      <c r="C36" s="192" t="s">
        <v>3177</v>
      </c>
      <c r="D36" s="185" t="s">
        <v>373</v>
      </c>
      <c r="E36" s="186">
        <v>1.5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1.67</v>
      </c>
      <c r="O36" s="186">
        <f>ROUND(E36*N36,2)</f>
        <v>2.5099999999999998</v>
      </c>
      <c r="P36" s="186">
        <v>0</v>
      </c>
      <c r="Q36" s="186">
        <f>ROUND(E36*P36,2)</f>
        <v>0</v>
      </c>
      <c r="R36" s="188" t="s">
        <v>1093</v>
      </c>
      <c r="S36" s="188" t="s">
        <v>320</v>
      </c>
      <c r="T36" s="189" t="s">
        <v>320</v>
      </c>
      <c r="U36" s="162">
        <v>1.5980000000000001</v>
      </c>
      <c r="V36" s="162">
        <f>ROUND(E36*U36,2)</f>
        <v>2.4</v>
      </c>
      <c r="W36" s="162"/>
      <c r="X36" s="162" t="s">
        <v>1094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2317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78" t="s">
        <v>3178</v>
      </c>
      <c r="D37" s="279"/>
      <c r="E37" s="279"/>
      <c r="F37" s="279"/>
      <c r="G37" s="279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90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6" t="s">
        <v>314</v>
      </c>
      <c r="B38" s="177" t="s">
        <v>86</v>
      </c>
      <c r="C38" s="191" t="s">
        <v>132</v>
      </c>
      <c r="D38" s="178"/>
      <c r="E38" s="179"/>
      <c r="F38" s="180"/>
      <c r="G38" s="180">
        <f>SUMIF(AG39:AG43,"&lt;&gt;NOR",G39:G43)</f>
        <v>0</v>
      </c>
      <c r="H38" s="180"/>
      <c r="I38" s="180">
        <f>SUM(I39:I43)</f>
        <v>0</v>
      </c>
      <c r="J38" s="180"/>
      <c r="K38" s="180">
        <f>SUM(K39:K43)</f>
        <v>0</v>
      </c>
      <c r="L38" s="180"/>
      <c r="M38" s="180">
        <f>SUM(M39:M43)</f>
        <v>0</v>
      </c>
      <c r="N38" s="179"/>
      <c r="O38" s="179">
        <f>SUM(O39:O43)</f>
        <v>0</v>
      </c>
      <c r="P38" s="179"/>
      <c r="Q38" s="179">
        <f>SUM(Q39:Q43)</f>
        <v>5.1499999999999995</v>
      </c>
      <c r="R38" s="180"/>
      <c r="S38" s="180"/>
      <c r="T38" s="181"/>
      <c r="U38" s="175"/>
      <c r="V38" s="175">
        <f>SUM(V39:V43)</f>
        <v>6.1999999999999993</v>
      </c>
      <c r="W38" s="175"/>
      <c r="X38" s="175"/>
      <c r="Y38" s="175"/>
      <c r="AG38" t="s">
        <v>315</v>
      </c>
    </row>
    <row r="39" spans="1:60" ht="22.5" outlineLevel="1" x14ac:dyDescent="0.2">
      <c r="A39" s="183">
        <v>14</v>
      </c>
      <c r="B39" s="184" t="s">
        <v>3179</v>
      </c>
      <c r="C39" s="192" t="s">
        <v>3180</v>
      </c>
      <c r="D39" s="185" t="s">
        <v>333</v>
      </c>
      <c r="E39" s="186">
        <v>4.25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21</v>
      </c>
      <c r="M39" s="188">
        <f>G39*(1+L39/100)</f>
        <v>0</v>
      </c>
      <c r="N39" s="186">
        <v>0</v>
      </c>
      <c r="O39" s="186">
        <f>ROUND(E39*N39,2)</f>
        <v>0</v>
      </c>
      <c r="P39" s="186">
        <v>0.66</v>
      </c>
      <c r="Q39" s="186">
        <f>ROUND(E39*P39,2)</f>
        <v>2.81</v>
      </c>
      <c r="R39" s="188" t="s">
        <v>395</v>
      </c>
      <c r="S39" s="188" t="s">
        <v>320</v>
      </c>
      <c r="T39" s="189" t="s">
        <v>320</v>
      </c>
      <c r="U39" s="162">
        <v>0.627</v>
      </c>
      <c r="V39" s="162">
        <f>ROUND(E39*U39,2)</f>
        <v>2.66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2245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3" t="s">
        <v>3181</v>
      </c>
      <c r="D40" s="164"/>
      <c r="E40" s="165">
        <v>4.25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3">
        <v>15</v>
      </c>
      <c r="B41" s="184" t="s">
        <v>3182</v>
      </c>
      <c r="C41" s="192" t="s">
        <v>3183</v>
      </c>
      <c r="D41" s="185" t="s">
        <v>333</v>
      </c>
      <c r="E41" s="186">
        <v>4.25</v>
      </c>
      <c r="F41" s="187"/>
      <c r="G41" s="188">
        <f>ROUND(E41*F41,2)</f>
        <v>0</v>
      </c>
      <c r="H41" s="187"/>
      <c r="I41" s="188">
        <f>ROUND(E41*H41,2)</f>
        <v>0</v>
      </c>
      <c r="J41" s="187"/>
      <c r="K41" s="188">
        <f>ROUND(E41*J41,2)</f>
        <v>0</v>
      </c>
      <c r="L41" s="188">
        <v>21</v>
      </c>
      <c r="M41" s="188">
        <f>G41*(1+L41/100)</f>
        <v>0</v>
      </c>
      <c r="N41" s="186">
        <v>0</v>
      </c>
      <c r="O41" s="186">
        <f>ROUND(E41*N41,2)</f>
        <v>0</v>
      </c>
      <c r="P41" s="186">
        <v>0.44</v>
      </c>
      <c r="Q41" s="186">
        <f>ROUND(E41*P41,2)</f>
        <v>1.87</v>
      </c>
      <c r="R41" s="188" t="s">
        <v>395</v>
      </c>
      <c r="S41" s="188" t="s">
        <v>320</v>
      </c>
      <c r="T41" s="189" t="s">
        <v>320</v>
      </c>
      <c r="U41" s="162">
        <v>0.63200000000000001</v>
      </c>
      <c r="V41" s="162">
        <f>ROUND(E41*U41,2)</f>
        <v>2.69</v>
      </c>
      <c r="W41" s="162"/>
      <c r="X41" s="162" t="s">
        <v>321</v>
      </c>
      <c r="Y41" s="162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2245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3" t="s">
        <v>3181</v>
      </c>
      <c r="D42" s="164"/>
      <c r="E42" s="165">
        <v>4.25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2">
        <v>16</v>
      </c>
      <c r="B43" s="203" t="s">
        <v>3184</v>
      </c>
      <c r="C43" s="209" t="s">
        <v>3185</v>
      </c>
      <c r="D43" s="204" t="s">
        <v>333</v>
      </c>
      <c r="E43" s="205">
        <v>4.25</v>
      </c>
      <c r="F43" s="206"/>
      <c r="G43" s="207">
        <f>ROUND(E43*F43,2)</f>
        <v>0</v>
      </c>
      <c r="H43" s="206"/>
      <c r="I43" s="207">
        <f>ROUND(E43*H43,2)</f>
        <v>0</v>
      </c>
      <c r="J43" s="206"/>
      <c r="K43" s="207">
        <f>ROUND(E43*J43,2)</f>
        <v>0</v>
      </c>
      <c r="L43" s="207">
        <v>21</v>
      </c>
      <c r="M43" s="207">
        <f>G43*(1+L43/100)</f>
        <v>0</v>
      </c>
      <c r="N43" s="205">
        <v>0</v>
      </c>
      <c r="O43" s="205">
        <f>ROUND(E43*N43,2)</f>
        <v>0</v>
      </c>
      <c r="P43" s="205">
        <v>0.11</v>
      </c>
      <c r="Q43" s="205">
        <f>ROUND(E43*P43,2)</f>
        <v>0.47</v>
      </c>
      <c r="R43" s="207" t="s">
        <v>395</v>
      </c>
      <c r="S43" s="207" t="s">
        <v>320</v>
      </c>
      <c r="T43" s="208" t="s">
        <v>320</v>
      </c>
      <c r="U43" s="162">
        <v>0.2</v>
      </c>
      <c r="V43" s="162">
        <f>ROUND(E43*U43,2)</f>
        <v>0.85</v>
      </c>
      <c r="W43" s="162"/>
      <c r="X43" s="162" t="s">
        <v>321</v>
      </c>
      <c r="Y43" s="162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2245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6" t="s">
        <v>314</v>
      </c>
      <c r="B44" s="177" t="s">
        <v>144</v>
      </c>
      <c r="C44" s="191" t="s">
        <v>145</v>
      </c>
      <c r="D44" s="178"/>
      <c r="E44" s="179"/>
      <c r="F44" s="180"/>
      <c r="G44" s="180">
        <f>SUMIF(AG45:AG47,"&lt;&gt;NOR",G45:G47)</f>
        <v>0</v>
      </c>
      <c r="H44" s="180"/>
      <c r="I44" s="180">
        <f>SUM(I45:I47)</f>
        <v>0</v>
      </c>
      <c r="J44" s="180"/>
      <c r="K44" s="180">
        <f>SUM(K45:K47)</f>
        <v>0</v>
      </c>
      <c r="L44" s="180"/>
      <c r="M44" s="180">
        <f>SUM(M45:M47)</f>
        <v>0</v>
      </c>
      <c r="N44" s="179"/>
      <c r="O44" s="179">
        <f>SUM(O45:O47)</f>
        <v>1.42</v>
      </c>
      <c r="P44" s="179"/>
      <c r="Q44" s="179">
        <f>SUM(Q45:Q47)</f>
        <v>0</v>
      </c>
      <c r="R44" s="180"/>
      <c r="S44" s="180"/>
      <c r="T44" s="181"/>
      <c r="U44" s="175"/>
      <c r="V44" s="175">
        <f>SUM(V45:V47)</f>
        <v>0.99</v>
      </c>
      <c r="W44" s="175"/>
      <c r="X44" s="175"/>
      <c r="Y44" s="175"/>
      <c r="AG44" t="s">
        <v>315</v>
      </c>
    </row>
    <row r="45" spans="1:60" outlineLevel="1" x14ac:dyDescent="0.2">
      <c r="A45" s="183">
        <v>17</v>
      </c>
      <c r="B45" s="184" t="s">
        <v>3186</v>
      </c>
      <c r="C45" s="192" t="s">
        <v>3187</v>
      </c>
      <c r="D45" s="185" t="s">
        <v>373</v>
      </c>
      <c r="E45" s="186">
        <v>0.75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6">
        <v>1.8907700000000001</v>
      </c>
      <c r="O45" s="186">
        <f>ROUND(E45*N45,2)</f>
        <v>1.42</v>
      </c>
      <c r="P45" s="186">
        <v>0</v>
      </c>
      <c r="Q45" s="186">
        <f>ROUND(E45*P45,2)</f>
        <v>0</v>
      </c>
      <c r="R45" s="188" t="s">
        <v>2335</v>
      </c>
      <c r="S45" s="188" t="s">
        <v>320</v>
      </c>
      <c r="T45" s="189" t="s">
        <v>320</v>
      </c>
      <c r="U45" s="162">
        <v>1.3169999999999999</v>
      </c>
      <c r="V45" s="162">
        <f>ROUND(E45*U45,2)</f>
        <v>0.99</v>
      </c>
      <c r="W45" s="162"/>
      <c r="X45" s="162" t="s">
        <v>321</v>
      </c>
      <c r="Y45" s="162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2245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78" t="s">
        <v>3188</v>
      </c>
      <c r="D46" s="279"/>
      <c r="E46" s="279"/>
      <c r="F46" s="279"/>
      <c r="G46" s="279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3" t="s">
        <v>3189</v>
      </c>
      <c r="D47" s="164"/>
      <c r="E47" s="165">
        <v>0.75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6" t="s">
        <v>314</v>
      </c>
      <c r="B48" s="177" t="s">
        <v>148</v>
      </c>
      <c r="C48" s="191" t="s">
        <v>149</v>
      </c>
      <c r="D48" s="178"/>
      <c r="E48" s="179"/>
      <c r="F48" s="180"/>
      <c r="G48" s="180">
        <f>SUMIF(AG49:AG54,"&lt;&gt;NOR",G49:G54)</f>
        <v>0</v>
      </c>
      <c r="H48" s="180"/>
      <c r="I48" s="180">
        <f>SUM(I49:I54)</f>
        <v>0</v>
      </c>
      <c r="J48" s="180"/>
      <c r="K48" s="180">
        <f>SUM(K49:K54)</f>
        <v>0</v>
      </c>
      <c r="L48" s="180"/>
      <c r="M48" s="180">
        <f>SUM(M49:M54)</f>
        <v>0</v>
      </c>
      <c r="N48" s="179"/>
      <c r="O48" s="179">
        <f>SUM(O49:O54)</f>
        <v>7.88</v>
      </c>
      <c r="P48" s="179"/>
      <c r="Q48" s="179">
        <f>SUM(Q49:Q54)</f>
        <v>0</v>
      </c>
      <c r="R48" s="180"/>
      <c r="S48" s="180"/>
      <c r="T48" s="181"/>
      <c r="U48" s="175"/>
      <c r="V48" s="175">
        <f>SUM(V49:V54)</f>
        <v>1.38</v>
      </c>
      <c r="W48" s="175"/>
      <c r="X48" s="175"/>
      <c r="Y48" s="175"/>
      <c r="AG48" t="s">
        <v>315</v>
      </c>
    </row>
    <row r="49" spans="1:60" outlineLevel="1" x14ac:dyDescent="0.2">
      <c r="A49" s="183">
        <v>18</v>
      </c>
      <c r="B49" s="184" t="s">
        <v>3190</v>
      </c>
      <c r="C49" s="192" t="s">
        <v>3191</v>
      </c>
      <c r="D49" s="185" t="s">
        <v>389</v>
      </c>
      <c r="E49" s="186">
        <v>2.4500000000000002</v>
      </c>
      <c r="F49" s="187"/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21</v>
      </c>
      <c r="M49" s="188">
        <f>G49*(1+L49/100)</f>
        <v>0</v>
      </c>
      <c r="N49" s="186">
        <v>1.1000000000000001</v>
      </c>
      <c r="O49" s="186">
        <f>ROUND(E49*N49,2)</f>
        <v>2.7</v>
      </c>
      <c r="P49" s="186">
        <v>0</v>
      </c>
      <c r="Q49" s="186">
        <f>ROUND(E49*P49,2)</f>
        <v>0</v>
      </c>
      <c r="R49" s="188" t="s">
        <v>395</v>
      </c>
      <c r="S49" s="188" t="s">
        <v>320</v>
      </c>
      <c r="T49" s="189" t="s">
        <v>320</v>
      </c>
      <c r="U49" s="162">
        <v>0.16300000000000001</v>
      </c>
      <c r="V49" s="162">
        <f>ROUND(E49*U49,2)</f>
        <v>0.4</v>
      </c>
      <c r="W49" s="162"/>
      <c r="X49" s="162" t="s">
        <v>321</v>
      </c>
      <c r="Y49" s="162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2245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78" t="s">
        <v>3192</v>
      </c>
      <c r="D50" s="279"/>
      <c r="E50" s="279"/>
      <c r="F50" s="279"/>
      <c r="G50" s="279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3">
        <v>19</v>
      </c>
      <c r="B51" s="184" t="s">
        <v>3193</v>
      </c>
      <c r="C51" s="192" t="s">
        <v>3194</v>
      </c>
      <c r="D51" s="185" t="s">
        <v>373</v>
      </c>
      <c r="E51" s="186">
        <v>2.15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1.6867000000000001</v>
      </c>
      <c r="O51" s="186">
        <f>ROUND(E51*N51,2)</f>
        <v>3.63</v>
      </c>
      <c r="P51" s="186">
        <v>0</v>
      </c>
      <c r="Q51" s="186">
        <f>ROUND(E51*P51,2)</f>
        <v>0</v>
      </c>
      <c r="R51" s="188" t="s">
        <v>395</v>
      </c>
      <c r="S51" s="188" t="s">
        <v>320</v>
      </c>
      <c r="T51" s="189" t="s">
        <v>320</v>
      </c>
      <c r="U51" s="162">
        <v>0.16200000000000001</v>
      </c>
      <c r="V51" s="162">
        <f>ROUND(E51*U51,2)</f>
        <v>0.35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8" t="s">
        <v>3192</v>
      </c>
      <c r="D52" s="279"/>
      <c r="E52" s="279"/>
      <c r="F52" s="279"/>
      <c r="G52" s="279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3">
        <v>20</v>
      </c>
      <c r="B53" s="184" t="s">
        <v>3195</v>
      </c>
      <c r="C53" s="192" t="s">
        <v>3196</v>
      </c>
      <c r="D53" s="185" t="s">
        <v>389</v>
      </c>
      <c r="E53" s="186">
        <v>1.55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21</v>
      </c>
      <c r="M53" s="188">
        <f>G53*(1+L53/100)</f>
        <v>0</v>
      </c>
      <c r="N53" s="186">
        <v>1</v>
      </c>
      <c r="O53" s="186">
        <f>ROUND(E53*N53,2)</f>
        <v>1.55</v>
      </c>
      <c r="P53" s="186">
        <v>0</v>
      </c>
      <c r="Q53" s="186">
        <f>ROUND(E53*P53,2)</f>
        <v>0</v>
      </c>
      <c r="R53" s="188" t="s">
        <v>395</v>
      </c>
      <c r="S53" s="188" t="s">
        <v>320</v>
      </c>
      <c r="T53" s="189" t="s">
        <v>320</v>
      </c>
      <c r="U53" s="162">
        <v>0.40600000000000003</v>
      </c>
      <c r="V53" s="162">
        <f>ROUND(E53*U53,2)</f>
        <v>0.63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2245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78" t="s">
        <v>3192</v>
      </c>
      <c r="D54" s="279"/>
      <c r="E54" s="279"/>
      <c r="F54" s="279"/>
      <c r="G54" s="279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6" t="s">
        <v>314</v>
      </c>
      <c r="B55" s="177" t="s">
        <v>156</v>
      </c>
      <c r="C55" s="191" t="s">
        <v>158</v>
      </c>
      <c r="D55" s="178"/>
      <c r="E55" s="179"/>
      <c r="F55" s="180"/>
      <c r="G55" s="180">
        <f>SUMIF(AG56:AG59,"&lt;&gt;NOR",G56:G59)</f>
        <v>0</v>
      </c>
      <c r="H55" s="180"/>
      <c r="I55" s="180">
        <f>SUM(I56:I59)</f>
        <v>0</v>
      </c>
      <c r="J55" s="180"/>
      <c r="K55" s="180">
        <f>SUM(K56:K59)</f>
        <v>0</v>
      </c>
      <c r="L55" s="180"/>
      <c r="M55" s="180">
        <f>SUM(M56:M59)</f>
        <v>0</v>
      </c>
      <c r="N55" s="179"/>
      <c r="O55" s="179">
        <f>SUM(O56:O59)</f>
        <v>0.02</v>
      </c>
      <c r="P55" s="179"/>
      <c r="Q55" s="179">
        <f>SUM(Q56:Q59)</f>
        <v>0</v>
      </c>
      <c r="R55" s="180"/>
      <c r="S55" s="180"/>
      <c r="T55" s="181"/>
      <c r="U55" s="175"/>
      <c r="V55" s="175">
        <f>SUM(V56:V59)</f>
        <v>8.99</v>
      </c>
      <c r="W55" s="175"/>
      <c r="X55" s="175"/>
      <c r="Y55" s="175"/>
      <c r="AG55" t="s">
        <v>315</v>
      </c>
    </row>
    <row r="56" spans="1:60" ht="22.5" outlineLevel="1" x14ac:dyDescent="0.2">
      <c r="A56" s="183">
        <v>21</v>
      </c>
      <c r="B56" s="184" t="s">
        <v>3197</v>
      </c>
      <c r="C56" s="192" t="s">
        <v>3198</v>
      </c>
      <c r="D56" s="185" t="s">
        <v>708</v>
      </c>
      <c r="E56" s="186">
        <v>10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1.5100000000000001E-3</v>
      </c>
      <c r="O56" s="186">
        <f>ROUND(E56*N56,2)</f>
        <v>0.02</v>
      </c>
      <c r="P56" s="186">
        <v>0</v>
      </c>
      <c r="Q56" s="186">
        <f>ROUND(E56*P56,2)</f>
        <v>0</v>
      </c>
      <c r="R56" s="188" t="s">
        <v>2383</v>
      </c>
      <c r="S56" s="188" t="s">
        <v>320</v>
      </c>
      <c r="T56" s="189" t="s">
        <v>320</v>
      </c>
      <c r="U56" s="162">
        <v>0.89900000000000002</v>
      </c>
      <c r="V56" s="162">
        <f>ROUND(E56*U56,2)</f>
        <v>8.99</v>
      </c>
      <c r="W56" s="162"/>
      <c r="X56" s="162" t="s">
        <v>321</v>
      </c>
      <c r="Y56" s="162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2245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78" t="s">
        <v>2472</v>
      </c>
      <c r="D57" s="279"/>
      <c r="E57" s="279"/>
      <c r="F57" s="279"/>
      <c r="G57" s="279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82" t="s">
        <v>3199</v>
      </c>
      <c r="D58" s="283"/>
      <c r="E58" s="283"/>
      <c r="F58" s="283"/>
      <c r="G58" s="283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344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82" t="s">
        <v>350</v>
      </c>
      <c r="D59" s="283"/>
      <c r="E59" s="283"/>
      <c r="F59" s="283"/>
      <c r="G59" s="283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344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6" t="s">
        <v>314</v>
      </c>
      <c r="B60" s="177" t="s">
        <v>159</v>
      </c>
      <c r="C60" s="191" t="s">
        <v>160</v>
      </c>
      <c r="D60" s="178"/>
      <c r="E60" s="179"/>
      <c r="F60" s="180"/>
      <c r="G60" s="180">
        <f>SUMIF(AG61:AG82,"&lt;&gt;NOR",G61:G82)</f>
        <v>0</v>
      </c>
      <c r="H60" s="180"/>
      <c r="I60" s="180">
        <f>SUM(I61:I82)</f>
        <v>0</v>
      </c>
      <c r="J60" s="180"/>
      <c r="K60" s="180">
        <f>SUM(K61:K82)</f>
        <v>0</v>
      </c>
      <c r="L60" s="180"/>
      <c r="M60" s="180">
        <f>SUM(M61:M82)</f>
        <v>0</v>
      </c>
      <c r="N60" s="179"/>
      <c r="O60" s="179">
        <f>SUM(O61:O82)</f>
        <v>0.13</v>
      </c>
      <c r="P60" s="179"/>
      <c r="Q60" s="179">
        <f>SUM(Q61:Q82)</f>
        <v>0</v>
      </c>
      <c r="R60" s="180"/>
      <c r="S60" s="180"/>
      <c r="T60" s="181"/>
      <c r="U60" s="175"/>
      <c r="V60" s="175">
        <f>SUM(V61:V82)</f>
        <v>3.4</v>
      </c>
      <c r="W60" s="175"/>
      <c r="X60" s="175"/>
      <c r="Y60" s="175"/>
      <c r="AG60" t="s">
        <v>315</v>
      </c>
    </row>
    <row r="61" spans="1:60" outlineLevel="1" x14ac:dyDescent="0.2">
      <c r="A61" s="202">
        <v>22</v>
      </c>
      <c r="B61" s="203" t="s">
        <v>2343</v>
      </c>
      <c r="C61" s="209" t="s">
        <v>3200</v>
      </c>
      <c r="D61" s="204" t="s">
        <v>318</v>
      </c>
      <c r="E61" s="205">
        <v>1</v>
      </c>
      <c r="F61" s="206"/>
      <c r="G61" s="207">
        <f>ROUND(E61*F61,2)</f>
        <v>0</v>
      </c>
      <c r="H61" s="206"/>
      <c r="I61" s="207">
        <f>ROUND(E61*H61,2)</f>
        <v>0</v>
      </c>
      <c r="J61" s="206"/>
      <c r="K61" s="207">
        <f>ROUND(E61*J61,2)</f>
        <v>0</v>
      </c>
      <c r="L61" s="207">
        <v>21</v>
      </c>
      <c r="M61" s="207">
        <f>G61*(1+L61/100)</f>
        <v>0</v>
      </c>
      <c r="N61" s="205">
        <v>2.5000000000000001E-3</v>
      </c>
      <c r="O61" s="205">
        <f>ROUND(E61*N61,2)</f>
        <v>0</v>
      </c>
      <c r="P61" s="205">
        <v>0</v>
      </c>
      <c r="Q61" s="205">
        <f>ROUND(E61*P61,2)</f>
        <v>0</v>
      </c>
      <c r="R61" s="207"/>
      <c r="S61" s="207" t="s">
        <v>403</v>
      </c>
      <c r="T61" s="208" t="s">
        <v>404</v>
      </c>
      <c r="U61" s="162">
        <v>0</v>
      </c>
      <c r="V61" s="162">
        <f>ROUND(E61*U61,2)</f>
        <v>0</v>
      </c>
      <c r="W61" s="162"/>
      <c r="X61" s="162" t="s">
        <v>321</v>
      </c>
      <c r="Y61" s="162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2245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2">
        <v>23</v>
      </c>
      <c r="B62" s="203" t="s">
        <v>3201</v>
      </c>
      <c r="C62" s="209" t="s">
        <v>3202</v>
      </c>
      <c r="D62" s="204" t="s">
        <v>318</v>
      </c>
      <c r="E62" s="205">
        <v>1</v>
      </c>
      <c r="F62" s="206"/>
      <c r="G62" s="207">
        <f>ROUND(E62*F62,2)</f>
        <v>0</v>
      </c>
      <c r="H62" s="206"/>
      <c r="I62" s="207">
        <f>ROUND(E62*H62,2)</f>
        <v>0</v>
      </c>
      <c r="J62" s="206"/>
      <c r="K62" s="207">
        <f>ROUND(E62*J62,2)</f>
        <v>0</v>
      </c>
      <c r="L62" s="207">
        <v>21</v>
      </c>
      <c r="M62" s="207">
        <f>G62*(1+L62/100)</f>
        <v>0</v>
      </c>
      <c r="N62" s="205">
        <v>1.1999999999999999E-3</v>
      </c>
      <c r="O62" s="205">
        <f>ROUND(E62*N62,2)</f>
        <v>0</v>
      </c>
      <c r="P62" s="205">
        <v>0</v>
      </c>
      <c r="Q62" s="205">
        <f>ROUND(E62*P62,2)</f>
        <v>0</v>
      </c>
      <c r="R62" s="207"/>
      <c r="S62" s="207" t="s">
        <v>403</v>
      </c>
      <c r="T62" s="208" t="s">
        <v>404</v>
      </c>
      <c r="U62" s="162">
        <v>0</v>
      </c>
      <c r="V62" s="162">
        <f>ROUND(E62*U62,2)</f>
        <v>0</v>
      </c>
      <c r="W62" s="162"/>
      <c r="X62" s="162" t="s">
        <v>321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2245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3">
        <v>24</v>
      </c>
      <c r="B63" s="184" t="s">
        <v>3203</v>
      </c>
      <c r="C63" s="192" t="s">
        <v>3204</v>
      </c>
      <c r="D63" s="185" t="s">
        <v>318</v>
      </c>
      <c r="E63" s="186">
        <v>1</v>
      </c>
      <c r="F63" s="187"/>
      <c r="G63" s="188">
        <f>ROUND(E63*F63,2)</f>
        <v>0</v>
      </c>
      <c r="H63" s="187"/>
      <c r="I63" s="188">
        <f>ROUND(E63*H63,2)</f>
        <v>0</v>
      </c>
      <c r="J63" s="187"/>
      <c r="K63" s="188">
        <f>ROUND(E63*J63,2)</f>
        <v>0</v>
      </c>
      <c r="L63" s="188">
        <v>21</v>
      </c>
      <c r="M63" s="188">
        <f>G63*(1+L63/100)</f>
        <v>0</v>
      </c>
      <c r="N63" s="186">
        <v>0.11178</v>
      </c>
      <c r="O63" s="186">
        <f>ROUND(E63*N63,2)</f>
        <v>0.11</v>
      </c>
      <c r="P63" s="186">
        <v>0</v>
      </c>
      <c r="Q63" s="186">
        <f>ROUND(E63*P63,2)</f>
        <v>0</v>
      </c>
      <c r="R63" s="188" t="s">
        <v>2335</v>
      </c>
      <c r="S63" s="188" t="s">
        <v>320</v>
      </c>
      <c r="T63" s="189" t="s">
        <v>320</v>
      </c>
      <c r="U63" s="162">
        <v>0.86299999999999999</v>
      </c>
      <c r="V63" s="162">
        <f>ROUND(E63*U63,2)</f>
        <v>0.86</v>
      </c>
      <c r="W63" s="162"/>
      <c r="X63" s="162" t="s">
        <v>321</v>
      </c>
      <c r="Y63" s="162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2245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78" t="s">
        <v>3205</v>
      </c>
      <c r="D64" s="279"/>
      <c r="E64" s="279"/>
      <c r="F64" s="279"/>
      <c r="G64" s="279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202">
        <v>25</v>
      </c>
      <c r="B65" s="203" t="s">
        <v>3206</v>
      </c>
      <c r="C65" s="209" t="s">
        <v>3207</v>
      </c>
      <c r="D65" s="204" t="s">
        <v>318</v>
      </c>
      <c r="E65" s="205">
        <v>1</v>
      </c>
      <c r="F65" s="206"/>
      <c r="G65" s="207">
        <f t="shared" ref="G65:G81" si="0">ROUND(E65*F65,2)</f>
        <v>0</v>
      </c>
      <c r="H65" s="206"/>
      <c r="I65" s="207">
        <f t="shared" ref="I65:I81" si="1">ROUND(E65*H65,2)</f>
        <v>0</v>
      </c>
      <c r="J65" s="206"/>
      <c r="K65" s="207">
        <f t="shared" ref="K65:K81" si="2">ROUND(E65*J65,2)</f>
        <v>0</v>
      </c>
      <c r="L65" s="207">
        <v>21</v>
      </c>
      <c r="M65" s="207">
        <f t="shared" ref="M65:M81" si="3">G65*(1+L65/100)</f>
        <v>0</v>
      </c>
      <c r="N65" s="205">
        <v>1.4E-2</v>
      </c>
      <c r="O65" s="205">
        <f t="shared" ref="O65:O81" si="4">ROUND(E65*N65,2)</f>
        <v>0.01</v>
      </c>
      <c r="P65" s="205">
        <v>0</v>
      </c>
      <c r="Q65" s="205">
        <f t="shared" ref="Q65:Q81" si="5">ROUND(E65*P65,2)</f>
        <v>0</v>
      </c>
      <c r="R65" s="207" t="s">
        <v>366</v>
      </c>
      <c r="S65" s="207" t="s">
        <v>320</v>
      </c>
      <c r="T65" s="208" t="s">
        <v>320</v>
      </c>
      <c r="U65" s="162">
        <v>0</v>
      </c>
      <c r="V65" s="162">
        <f t="shared" ref="V65:V81" si="6">ROUND(E65*U65,2)</f>
        <v>0</v>
      </c>
      <c r="W65" s="162"/>
      <c r="X65" s="162" t="s">
        <v>367</v>
      </c>
      <c r="Y65" s="162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2304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202">
        <v>26</v>
      </c>
      <c r="B66" s="203" t="s">
        <v>3208</v>
      </c>
      <c r="C66" s="209" t="s">
        <v>3209</v>
      </c>
      <c r="D66" s="204" t="s">
        <v>318</v>
      </c>
      <c r="E66" s="205">
        <v>1</v>
      </c>
      <c r="F66" s="206"/>
      <c r="G66" s="207">
        <f t="shared" si="0"/>
        <v>0</v>
      </c>
      <c r="H66" s="206"/>
      <c r="I66" s="207">
        <f t="shared" si="1"/>
        <v>0</v>
      </c>
      <c r="J66" s="206"/>
      <c r="K66" s="207">
        <f t="shared" si="2"/>
        <v>0</v>
      </c>
      <c r="L66" s="207">
        <v>21</v>
      </c>
      <c r="M66" s="207">
        <f t="shared" si="3"/>
        <v>0</v>
      </c>
      <c r="N66" s="205">
        <v>9.4999999999999998E-3</v>
      </c>
      <c r="O66" s="205">
        <f t="shared" si="4"/>
        <v>0.01</v>
      </c>
      <c r="P66" s="205">
        <v>0</v>
      </c>
      <c r="Q66" s="205">
        <f t="shared" si="5"/>
        <v>0</v>
      </c>
      <c r="R66" s="207"/>
      <c r="S66" s="207" t="s">
        <v>403</v>
      </c>
      <c r="T66" s="208" t="s">
        <v>404</v>
      </c>
      <c r="U66" s="162">
        <v>0</v>
      </c>
      <c r="V66" s="162">
        <f t="shared" si="6"/>
        <v>0</v>
      </c>
      <c r="W66" s="162"/>
      <c r="X66" s="162" t="s">
        <v>321</v>
      </c>
      <c r="Y66" s="162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2245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2">
        <v>27</v>
      </c>
      <c r="B67" s="203" t="s">
        <v>3210</v>
      </c>
      <c r="C67" s="209" t="s">
        <v>3211</v>
      </c>
      <c r="D67" s="204" t="s">
        <v>708</v>
      </c>
      <c r="E67" s="205">
        <v>12</v>
      </c>
      <c r="F67" s="206"/>
      <c r="G67" s="207">
        <f t="shared" si="0"/>
        <v>0</v>
      </c>
      <c r="H67" s="206"/>
      <c r="I67" s="207">
        <f t="shared" si="1"/>
        <v>0</v>
      </c>
      <c r="J67" s="206"/>
      <c r="K67" s="207">
        <f t="shared" si="2"/>
        <v>0</v>
      </c>
      <c r="L67" s="207">
        <v>21</v>
      </c>
      <c r="M67" s="207">
        <f t="shared" si="3"/>
        <v>0</v>
      </c>
      <c r="N67" s="205">
        <v>4.0000000000000003E-5</v>
      </c>
      <c r="O67" s="205">
        <f t="shared" si="4"/>
        <v>0</v>
      </c>
      <c r="P67" s="205">
        <v>0</v>
      </c>
      <c r="Q67" s="205">
        <f t="shared" si="5"/>
        <v>0</v>
      </c>
      <c r="R67" s="207" t="s">
        <v>2335</v>
      </c>
      <c r="S67" s="207" t="s">
        <v>320</v>
      </c>
      <c r="T67" s="208" t="s">
        <v>320</v>
      </c>
      <c r="U67" s="162">
        <v>3.4000000000000002E-2</v>
      </c>
      <c r="V67" s="162">
        <f t="shared" si="6"/>
        <v>0.41</v>
      </c>
      <c r="W67" s="162"/>
      <c r="X67" s="162" t="s">
        <v>321</v>
      </c>
      <c r="Y67" s="162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2245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202">
        <v>28</v>
      </c>
      <c r="B68" s="203" t="s">
        <v>3212</v>
      </c>
      <c r="C68" s="209" t="s">
        <v>3213</v>
      </c>
      <c r="D68" s="204" t="s">
        <v>318</v>
      </c>
      <c r="E68" s="205">
        <v>1</v>
      </c>
      <c r="F68" s="206"/>
      <c r="G68" s="207">
        <f t="shared" si="0"/>
        <v>0</v>
      </c>
      <c r="H68" s="206"/>
      <c r="I68" s="207">
        <f t="shared" si="1"/>
        <v>0</v>
      </c>
      <c r="J68" s="206"/>
      <c r="K68" s="207">
        <f t="shared" si="2"/>
        <v>0</v>
      </c>
      <c r="L68" s="207">
        <v>21</v>
      </c>
      <c r="M68" s="207">
        <f t="shared" si="3"/>
        <v>0</v>
      </c>
      <c r="N68" s="205">
        <v>0</v>
      </c>
      <c r="O68" s="205">
        <f t="shared" si="4"/>
        <v>0</v>
      </c>
      <c r="P68" s="205">
        <v>0</v>
      </c>
      <c r="Q68" s="205">
        <f t="shared" si="5"/>
        <v>0</v>
      </c>
      <c r="R68" s="207"/>
      <c r="S68" s="207" t="s">
        <v>403</v>
      </c>
      <c r="T68" s="208" t="s">
        <v>404</v>
      </c>
      <c r="U68" s="162">
        <v>0</v>
      </c>
      <c r="V68" s="162">
        <f t="shared" si="6"/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2">
        <v>29</v>
      </c>
      <c r="B69" s="203" t="s">
        <v>3214</v>
      </c>
      <c r="C69" s="209" t="s">
        <v>3215</v>
      </c>
      <c r="D69" s="204" t="s">
        <v>318</v>
      </c>
      <c r="E69" s="205">
        <v>1</v>
      </c>
      <c r="F69" s="206"/>
      <c r="G69" s="207">
        <f t="shared" si="0"/>
        <v>0</v>
      </c>
      <c r="H69" s="206"/>
      <c r="I69" s="207">
        <f t="shared" si="1"/>
        <v>0</v>
      </c>
      <c r="J69" s="206"/>
      <c r="K69" s="207">
        <f t="shared" si="2"/>
        <v>0</v>
      </c>
      <c r="L69" s="207">
        <v>21</v>
      </c>
      <c r="M69" s="207">
        <f t="shared" si="3"/>
        <v>0</v>
      </c>
      <c r="N69" s="205">
        <v>5.5000000000000003E-4</v>
      </c>
      <c r="O69" s="205">
        <f t="shared" si="4"/>
        <v>0</v>
      </c>
      <c r="P69" s="205">
        <v>0</v>
      </c>
      <c r="Q69" s="205">
        <f t="shared" si="5"/>
        <v>0</v>
      </c>
      <c r="R69" s="207"/>
      <c r="S69" s="207" t="s">
        <v>403</v>
      </c>
      <c r="T69" s="208" t="s">
        <v>404</v>
      </c>
      <c r="U69" s="162">
        <v>0.23</v>
      </c>
      <c r="V69" s="162">
        <f t="shared" si="6"/>
        <v>0.23</v>
      </c>
      <c r="W69" s="162"/>
      <c r="X69" s="162" t="s">
        <v>321</v>
      </c>
      <c r="Y69" s="162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2245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2">
        <v>30</v>
      </c>
      <c r="B70" s="203" t="s">
        <v>3216</v>
      </c>
      <c r="C70" s="209" t="s">
        <v>3217</v>
      </c>
      <c r="D70" s="204" t="s">
        <v>318</v>
      </c>
      <c r="E70" s="205">
        <v>1</v>
      </c>
      <c r="F70" s="206"/>
      <c r="G70" s="207">
        <f t="shared" si="0"/>
        <v>0</v>
      </c>
      <c r="H70" s="206"/>
      <c r="I70" s="207">
        <f t="shared" si="1"/>
        <v>0</v>
      </c>
      <c r="J70" s="206"/>
      <c r="K70" s="207">
        <f t="shared" si="2"/>
        <v>0</v>
      </c>
      <c r="L70" s="207">
        <v>21</v>
      </c>
      <c r="M70" s="207">
        <f t="shared" si="3"/>
        <v>0</v>
      </c>
      <c r="N70" s="205">
        <v>0</v>
      </c>
      <c r="O70" s="205">
        <f t="shared" si="4"/>
        <v>0</v>
      </c>
      <c r="P70" s="205">
        <v>0</v>
      </c>
      <c r="Q70" s="205">
        <f t="shared" si="5"/>
        <v>0</v>
      </c>
      <c r="R70" s="207"/>
      <c r="S70" s="207" t="s">
        <v>403</v>
      </c>
      <c r="T70" s="208" t="s">
        <v>404</v>
      </c>
      <c r="U70" s="162">
        <v>0</v>
      </c>
      <c r="V70" s="162">
        <f t="shared" si="6"/>
        <v>0</v>
      </c>
      <c r="W70" s="162"/>
      <c r="X70" s="162" t="s">
        <v>367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368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2">
        <v>31</v>
      </c>
      <c r="B71" s="203" t="s">
        <v>3218</v>
      </c>
      <c r="C71" s="209" t="s">
        <v>3219</v>
      </c>
      <c r="D71" s="204" t="s">
        <v>318</v>
      </c>
      <c r="E71" s="205">
        <v>2</v>
      </c>
      <c r="F71" s="206"/>
      <c r="G71" s="207">
        <f t="shared" si="0"/>
        <v>0</v>
      </c>
      <c r="H71" s="206"/>
      <c r="I71" s="207">
        <f t="shared" si="1"/>
        <v>0</v>
      </c>
      <c r="J71" s="206"/>
      <c r="K71" s="207">
        <f t="shared" si="2"/>
        <v>0</v>
      </c>
      <c r="L71" s="207">
        <v>21</v>
      </c>
      <c r="M71" s="207">
        <f t="shared" si="3"/>
        <v>0</v>
      </c>
      <c r="N71" s="205">
        <v>0</v>
      </c>
      <c r="O71" s="205">
        <f t="shared" si="4"/>
        <v>0</v>
      </c>
      <c r="P71" s="205">
        <v>0</v>
      </c>
      <c r="Q71" s="205">
        <f t="shared" si="5"/>
        <v>0</v>
      </c>
      <c r="R71" s="207"/>
      <c r="S71" s="207" t="s">
        <v>403</v>
      </c>
      <c r="T71" s="208" t="s">
        <v>404</v>
      </c>
      <c r="U71" s="162">
        <v>0</v>
      </c>
      <c r="V71" s="162">
        <f t="shared" si="6"/>
        <v>0</v>
      </c>
      <c r="W71" s="162"/>
      <c r="X71" s="162" t="s">
        <v>321</v>
      </c>
      <c r="Y71" s="162" t="s">
        <v>322</v>
      </c>
      <c r="Z71" s="151"/>
      <c r="AA71" s="151"/>
      <c r="AB71" s="151"/>
      <c r="AC71" s="151"/>
      <c r="AD71" s="151"/>
      <c r="AE71" s="151"/>
      <c r="AF71" s="151"/>
      <c r="AG71" s="151" t="s">
        <v>2245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2">
        <v>32</v>
      </c>
      <c r="B72" s="203" t="s">
        <v>3220</v>
      </c>
      <c r="C72" s="209" t="s">
        <v>3221</v>
      </c>
      <c r="D72" s="204" t="s">
        <v>318</v>
      </c>
      <c r="E72" s="205">
        <v>1</v>
      </c>
      <c r="F72" s="206"/>
      <c r="G72" s="207">
        <f t="shared" si="0"/>
        <v>0</v>
      </c>
      <c r="H72" s="206"/>
      <c r="I72" s="207">
        <f t="shared" si="1"/>
        <v>0</v>
      </c>
      <c r="J72" s="206"/>
      <c r="K72" s="207">
        <f t="shared" si="2"/>
        <v>0</v>
      </c>
      <c r="L72" s="207">
        <v>21</v>
      </c>
      <c r="M72" s="207">
        <f t="shared" si="3"/>
        <v>0</v>
      </c>
      <c r="N72" s="205">
        <v>0</v>
      </c>
      <c r="O72" s="205">
        <f t="shared" si="4"/>
        <v>0</v>
      </c>
      <c r="P72" s="205">
        <v>0</v>
      </c>
      <c r="Q72" s="205">
        <f t="shared" si="5"/>
        <v>0</v>
      </c>
      <c r="R72" s="207"/>
      <c r="S72" s="207" t="s">
        <v>403</v>
      </c>
      <c r="T72" s="208" t="s">
        <v>404</v>
      </c>
      <c r="U72" s="162">
        <v>0</v>
      </c>
      <c r="V72" s="162">
        <f t="shared" si="6"/>
        <v>0</v>
      </c>
      <c r="W72" s="162"/>
      <c r="X72" s="162" t="s">
        <v>321</v>
      </c>
      <c r="Y72" s="162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2245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2">
        <v>33</v>
      </c>
      <c r="B73" s="203" t="s">
        <v>3222</v>
      </c>
      <c r="C73" s="209" t="s">
        <v>3223</v>
      </c>
      <c r="D73" s="204" t="s">
        <v>318</v>
      </c>
      <c r="E73" s="205">
        <v>1</v>
      </c>
      <c r="F73" s="206"/>
      <c r="G73" s="207">
        <f t="shared" si="0"/>
        <v>0</v>
      </c>
      <c r="H73" s="206"/>
      <c r="I73" s="207">
        <f t="shared" si="1"/>
        <v>0</v>
      </c>
      <c r="J73" s="206"/>
      <c r="K73" s="207">
        <f t="shared" si="2"/>
        <v>0</v>
      </c>
      <c r="L73" s="207">
        <v>21</v>
      </c>
      <c r="M73" s="207">
        <f t="shared" si="3"/>
        <v>0</v>
      </c>
      <c r="N73" s="205">
        <v>0</v>
      </c>
      <c r="O73" s="205">
        <f t="shared" si="4"/>
        <v>0</v>
      </c>
      <c r="P73" s="205">
        <v>0</v>
      </c>
      <c r="Q73" s="205">
        <f t="shared" si="5"/>
        <v>0</v>
      </c>
      <c r="R73" s="207"/>
      <c r="S73" s="207" t="s">
        <v>403</v>
      </c>
      <c r="T73" s="208" t="s">
        <v>404</v>
      </c>
      <c r="U73" s="162">
        <v>0</v>
      </c>
      <c r="V73" s="162">
        <f t="shared" si="6"/>
        <v>0</v>
      </c>
      <c r="W73" s="162"/>
      <c r="X73" s="162" t="s">
        <v>321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2245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2">
        <v>34</v>
      </c>
      <c r="B74" s="203" t="s">
        <v>3224</v>
      </c>
      <c r="C74" s="209" t="s">
        <v>3225</v>
      </c>
      <c r="D74" s="204" t="s">
        <v>318</v>
      </c>
      <c r="E74" s="205">
        <v>1</v>
      </c>
      <c r="F74" s="206"/>
      <c r="G74" s="207">
        <f t="shared" si="0"/>
        <v>0</v>
      </c>
      <c r="H74" s="206"/>
      <c r="I74" s="207">
        <f t="shared" si="1"/>
        <v>0</v>
      </c>
      <c r="J74" s="206"/>
      <c r="K74" s="207">
        <f t="shared" si="2"/>
        <v>0</v>
      </c>
      <c r="L74" s="207">
        <v>21</v>
      </c>
      <c r="M74" s="207">
        <f t="shared" si="3"/>
        <v>0</v>
      </c>
      <c r="N74" s="205">
        <v>0</v>
      </c>
      <c r="O74" s="205">
        <f t="shared" si="4"/>
        <v>0</v>
      </c>
      <c r="P74" s="205">
        <v>0</v>
      </c>
      <c r="Q74" s="205">
        <f t="shared" si="5"/>
        <v>0</v>
      </c>
      <c r="R74" s="207"/>
      <c r="S74" s="207" t="s">
        <v>403</v>
      </c>
      <c r="T74" s="208" t="s">
        <v>404</v>
      </c>
      <c r="U74" s="162">
        <v>0</v>
      </c>
      <c r="V74" s="162">
        <f t="shared" si="6"/>
        <v>0</v>
      </c>
      <c r="W74" s="162"/>
      <c r="X74" s="162" t="s">
        <v>321</v>
      </c>
      <c r="Y74" s="162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2245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2">
        <v>35</v>
      </c>
      <c r="B75" s="203" t="s">
        <v>3226</v>
      </c>
      <c r="C75" s="209" t="s">
        <v>2353</v>
      </c>
      <c r="D75" s="204" t="s">
        <v>318</v>
      </c>
      <c r="E75" s="205">
        <v>1</v>
      </c>
      <c r="F75" s="206"/>
      <c r="G75" s="207">
        <f t="shared" si="0"/>
        <v>0</v>
      </c>
      <c r="H75" s="206"/>
      <c r="I75" s="207">
        <f t="shared" si="1"/>
        <v>0</v>
      </c>
      <c r="J75" s="206"/>
      <c r="K75" s="207">
        <f t="shared" si="2"/>
        <v>0</v>
      </c>
      <c r="L75" s="207">
        <v>21</v>
      </c>
      <c r="M75" s="207">
        <f t="shared" si="3"/>
        <v>0</v>
      </c>
      <c r="N75" s="205">
        <v>0</v>
      </c>
      <c r="O75" s="205">
        <f t="shared" si="4"/>
        <v>0</v>
      </c>
      <c r="P75" s="205">
        <v>0</v>
      </c>
      <c r="Q75" s="205">
        <f t="shared" si="5"/>
        <v>0</v>
      </c>
      <c r="R75" s="207"/>
      <c r="S75" s="207" t="s">
        <v>403</v>
      </c>
      <c r="T75" s="208" t="s">
        <v>404</v>
      </c>
      <c r="U75" s="162">
        <v>0</v>
      </c>
      <c r="V75" s="162">
        <f t="shared" si="6"/>
        <v>0</v>
      </c>
      <c r="W75" s="162"/>
      <c r="X75" s="162" t="s">
        <v>321</v>
      </c>
      <c r="Y75" s="162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2245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2">
        <v>36</v>
      </c>
      <c r="B76" s="203" t="s">
        <v>3227</v>
      </c>
      <c r="C76" s="209" t="s">
        <v>3228</v>
      </c>
      <c r="D76" s="204" t="s">
        <v>318</v>
      </c>
      <c r="E76" s="205">
        <v>1</v>
      </c>
      <c r="F76" s="206"/>
      <c r="G76" s="207">
        <f t="shared" si="0"/>
        <v>0</v>
      </c>
      <c r="H76" s="206"/>
      <c r="I76" s="207">
        <f t="shared" si="1"/>
        <v>0</v>
      </c>
      <c r="J76" s="206"/>
      <c r="K76" s="207">
        <f t="shared" si="2"/>
        <v>0</v>
      </c>
      <c r="L76" s="207">
        <v>21</v>
      </c>
      <c r="M76" s="207">
        <f t="shared" si="3"/>
        <v>0</v>
      </c>
      <c r="N76" s="205">
        <v>5.6999999999999998E-4</v>
      </c>
      <c r="O76" s="205">
        <f t="shared" si="4"/>
        <v>0</v>
      </c>
      <c r="P76" s="205">
        <v>0</v>
      </c>
      <c r="Q76" s="205">
        <f t="shared" si="5"/>
        <v>0</v>
      </c>
      <c r="R76" s="207"/>
      <c r="S76" s="207" t="s">
        <v>403</v>
      </c>
      <c r="T76" s="208" t="s">
        <v>404</v>
      </c>
      <c r="U76" s="162">
        <v>0.23</v>
      </c>
      <c r="V76" s="162">
        <f t="shared" si="6"/>
        <v>0.23</v>
      </c>
      <c r="W76" s="162"/>
      <c r="X76" s="162" t="s">
        <v>321</v>
      </c>
      <c r="Y76" s="162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2245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2">
        <v>37</v>
      </c>
      <c r="B77" s="203" t="s">
        <v>3229</v>
      </c>
      <c r="C77" s="209" t="s">
        <v>3230</v>
      </c>
      <c r="D77" s="204" t="s">
        <v>318</v>
      </c>
      <c r="E77" s="205">
        <v>1</v>
      </c>
      <c r="F77" s="206"/>
      <c r="G77" s="207">
        <f t="shared" si="0"/>
        <v>0</v>
      </c>
      <c r="H77" s="206"/>
      <c r="I77" s="207">
        <f t="shared" si="1"/>
        <v>0</v>
      </c>
      <c r="J77" s="206"/>
      <c r="K77" s="207">
        <f t="shared" si="2"/>
        <v>0</v>
      </c>
      <c r="L77" s="207">
        <v>21</v>
      </c>
      <c r="M77" s="207">
        <f t="shared" si="3"/>
        <v>0</v>
      </c>
      <c r="N77" s="205">
        <v>4.0000000000000002E-4</v>
      </c>
      <c r="O77" s="205">
        <f t="shared" si="4"/>
        <v>0</v>
      </c>
      <c r="P77" s="205">
        <v>0</v>
      </c>
      <c r="Q77" s="205">
        <f t="shared" si="5"/>
        <v>0</v>
      </c>
      <c r="R77" s="207"/>
      <c r="S77" s="207" t="s">
        <v>403</v>
      </c>
      <c r="T77" s="208" t="s">
        <v>404</v>
      </c>
      <c r="U77" s="162">
        <v>0.23</v>
      </c>
      <c r="V77" s="162">
        <f t="shared" si="6"/>
        <v>0.23</v>
      </c>
      <c r="W77" s="162"/>
      <c r="X77" s="162" t="s">
        <v>321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2245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2">
        <v>38</v>
      </c>
      <c r="B78" s="203" t="s">
        <v>3231</v>
      </c>
      <c r="C78" s="209" t="s">
        <v>3232</v>
      </c>
      <c r="D78" s="204" t="s">
        <v>708</v>
      </c>
      <c r="E78" s="205">
        <v>3</v>
      </c>
      <c r="F78" s="206"/>
      <c r="G78" s="207">
        <f t="shared" si="0"/>
        <v>0</v>
      </c>
      <c r="H78" s="206"/>
      <c r="I78" s="207">
        <f t="shared" si="1"/>
        <v>0</v>
      </c>
      <c r="J78" s="206"/>
      <c r="K78" s="207">
        <f t="shared" si="2"/>
        <v>0</v>
      </c>
      <c r="L78" s="207">
        <v>21</v>
      </c>
      <c r="M78" s="207">
        <f t="shared" si="3"/>
        <v>0</v>
      </c>
      <c r="N78" s="205">
        <v>1.17E-3</v>
      </c>
      <c r="O78" s="205">
        <f t="shared" si="4"/>
        <v>0</v>
      </c>
      <c r="P78" s="205">
        <v>0</v>
      </c>
      <c r="Q78" s="205">
        <f t="shared" si="5"/>
        <v>0</v>
      </c>
      <c r="R78" s="207"/>
      <c r="S78" s="207" t="s">
        <v>403</v>
      </c>
      <c r="T78" s="208" t="s">
        <v>404</v>
      </c>
      <c r="U78" s="162">
        <v>0.125</v>
      </c>
      <c r="V78" s="162">
        <f t="shared" si="6"/>
        <v>0.38</v>
      </c>
      <c r="W78" s="162"/>
      <c r="X78" s="162" t="s">
        <v>321</v>
      </c>
      <c r="Y78" s="162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2245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2">
        <v>39</v>
      </c>
      <c r="B79" s="203" t="s">
        <v>3233</v>
      </c>
      <c r="C79" s="209" t="s">
        <v>3234</v>
      </c>
      <c r="D79" s="204" t="s">
        <v>318</v>
      </c>
      <c r="E79" s="205">
        <v>1</v>
      </c>
      <c r="F79" s="206"/>
      <c r="G79" s="207">
        <f t="shared" si="0"/>
        <v>0</v>
      </c>
      <c r="H79" s="206"/>
      <c r="I79" s="207">
        <f t="shared" si="1"/>
        <v>0</v>
      </c>
      <c r="J79" s="206"/>
      <c r="K79" s="207">
        <f t="shared" si="2"/>
        <v>0</v>
      </c>
      <c r="L79" s="207">
        <v>21</v>
      </c>
      <c r="M79" s="207">
        <f t="shared" si="3"/>
        <v>0</v>
      </c>
      <c r="N79" s="205">
        <v>0</v>
      </c>
      <c r="O79" s="205">
        <f t="shared" si="4"/>
        <v>0</v>
      </c>
      <c r="P79" s="205">
        <v>0</v>
      </c>
      <c r="Q79" s="205">
        <f t="shared" si="5"/>
        <v>0</v>
      </c>
      <c r="R79" s="207"/>
      <c r="S79" s="207" t="s">
        <v>403</v>
      </c>
      <c r="T79" s="208" t="s">
        <v>404</v>
      </c>
      <c r="U79" s="162">
        <v>0</v>
      </c>
      <c r="V79" s="162">
        <f t="shared" si="6"/>
        <v>0</v>
      </c>
      <c r="W79" s="162"/>
      <c r="X79" s="162" t="s">
        <v>321</v>
      </c>
      <c r="Y79" s="162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2245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2">
        <v>40</v>
      </c>
      <c r="B80" s="203" t="s">
        <v>3235</v>
      </c>
      <c r="C80" s="209" t="s">
        <v>3236</v>
      </c>
      <c r="D80" s="204" t="s">
        <v>708</v>
      </c>
      <c r="E80" s="205">
        <v>10</v>
      </c>
      <c r="F80" s="206"/>
      <c r="G80" s="207">
        <f t="shared" si="0"/>
        <v>0</v>
      </c>
      <c r="H80" s="206"/>
      <c r="I80" s="207">
        <f t="shared" si="1"/>
        <v>0</v>
      </c>
      <c r="J80" s="206"/>
      <c r="K80" s="207">
        <f t="shared" si="2"/>
        <v>0</v>
      </c>
      <c r="L80" s="207">
        <v>21</v>
      </c>
      <c r="M80" s="207">
        <f t="shared" si="3"/>
        <v>0</v>
      </c>
      <c r="N80" s="205">
        <v>1.0000000000000001E-5</v>
      </c>
      <c r="O80" s="205">
        <f t="shared" si="4"/>
        <v>0</v>
      </c>
      <c r="P80" s="205">
        <v>0</v>
      </c>
      <c r="Q80" s="205">
        <f t="shared" si="5"/>
        <v>0</v>
      </c>
      <c r="R80" s="207"/>
      <c r="S80" s="207" t="s">
        <v>403</v>
      </c>
      <c r="T80" s="208" t="s">
        <v>404</v>
      </c>
      <c r="U80" s="162">
        <v>6.2E-2</v>
      </c>
      <c r="V80" s="162">
        <f t="shared" si="6"/>
        <v>0.62</v>
      </c>
      <c r="W80" s="162"/>
      <c r="X80" s="162" t="s">
        <v>321</v>
      </c>
      <c r="Y80" s="162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2245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3">
        <v>41</v>
      </c>
      <c r="B81" s="184" t="s">
        <v>3237</v>
      </c>
      <c r="C81" s="192" t="s">
        <v>3238</v>
      </c>
      <c r="D81" s="185" t="s">
        <v>708</v>
      </c>
      <c r="E81" s="186">
        <v>10</v>
      </c>
      <c r="F81" s="187"/>
      <c r="G81" s="188">
        <f t="shared" si="0"/>
        <v>0</v>
      </c>
      <c r="H81" s="187"/>
      <c r="I81" s="188">
        <f t="shared" si="1"/>
        <v>0</v>
      </c>
      <c r="J81" s="187"/>
      <c r="K81" s="188">
        <f t="shared" si="2"/>
        <v>0</v>
      </c>
      <c r="L81" s="188">
        <v>21</v>
      </c>
      <c r="M81" s="188">
        <f t="shared" si="3"/>
        <v>0</v>
      </c>
      <c r="N81" s="186">
        <v>0</v>
      </c>
      <c r="O81" s="186">
        <f t="shared" si="4"/>
        <v>0</v>
      </c>
      <c r="P81" s="186">
        <v>0</v>
      </c>
      <c r="Q81" s="186">
        <f t="shared" si="5"/>
        <v>0</v>
      </c>
      <c r="R81" s="188" t="s">
        <v>2335</v>
      </c>
      <c r="S81" s="188" t="s">
        <v>320</v>
      </c>
      <c r="T81" s="189" t="s">
        <v>320</v>
      </c>
      <c r="U81" s="162">
        <v>4.3999999999999997E-2</v>
      </c>
      <c r="V81" s="162">
        <f t="shared" si="6"/>
        <v>0.44</v>
      </c>
      <c r="W81" s="162"/>
      <c r="X81" s="162" t="s">
        <v>321</v>
      </c>
      <c r="Y81" s="162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2245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278" t="s">
        <v>3239</v>
      </c>
      <c r="D82" s="279"/>
      <c r="E82" s="279"/>
      <c r="F82" s="279"/>
      <c r="G82" s="279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1"/>
      <c r="AA82" s="151"/>
      <c r="AB82" s="151"/>
      <c r="AC82" s="151"/>
      <c r="AD82" s="151"/>
      <c r="AE82" s="151"/>
      <c r="AF82" s="151"/>
      <c r="AG82" s="151" t="s">
        <v>325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90" t="str">
        <f>C82</f>
        <v>přísun, montáže, demontáže a odsunu zkoušecího čerpadla, napuštění tlakovou vodou a dodání vody pro tlakovou zkoušku,</v>
      </c>
      <c r="BB82" s="151"/>
      <c r="BC82" s="151"/>
      <c r="BD82" s="151"/>
      <c r="BE82" s="151"/>
      <c r="BF82" s="151"/>
      <c r="BG82" s="151"/>
      <c r="BH82" s="151"/>
    </row>
    <row r="83" spans="1:60" x14ac:dyDescent="0.2">
      <c r="A83" s="176" t="s">
        <v>314</v>
      </c>
      <c r="B83" s="177" t="s">
        <v>161</v>
      </c>
      <c r="C83" s="191" t="s">
        <v>162</v>
      </c>
      <c r="D83" s="178"/>
      <c r="E83" s="179"/>
      <c r="F83" s="180"/>
      <c r="G83" s="180">
        <f>SUMIF(AG84:AG85,"&lt;&gt;NOR",G84:G85)</f>
        <v>0</v>
      </c>
      <c r="H83" s="180"/>
      <c r="I83" s="180">
        <f>SUM(I84:I85)</f>
        <v>0</v>
      </c>
      <c r="J83" s="180"/>
      <c r="K83" s="180">
        <f>SUM(K84:K85)</f>
        <v>0</v>
      </c>
      <c r="L83" s="180"/>
      <c r="M83" s="180">
        <f>SUM(M84:M85)</f>
        <v>0</v>
      </c>
      <c r="N83" s="179"/>
      <c r="O83" s="179">
        <f>SUM(O84:O85)</f>
        <v>0</v>
      </c>
      <c r="P83" s="179"/>
      <c r="Q83" s="179">
        <f>SUM(Q84:Q85)</f>
        <v>0</v>
      </c>
      <c r="R83" s="180"/>
      <c r="S83" s="180"/>
      <c r="T83" s="181"/>
      <c r="U83" s="175"/>
      <c r="V83" s="175">
        <f>SUM(V84:V85)</f>
        <v>0.63</v>
      </c>
      <c r="W83" s="175"/>
      <c r="X83" s="175"/>
      <c r="Y83" s="175"/>
      <c r="AG83" t="s">
        <v>315</v>
      </c>
    </row>
    <row r="84" spans="1:60" outlineLevel="1" x14ac:dyDescent="0.2">
      <c r="A84" s="183">
        <v>42</v>
      </c>
      <c r="B84" s="184" t="s">
        <v>3240</v>
      </c>
      <c r="C84" s="192" t="s">
        <v>3241</v>
      </c>
      <c r="D84" s="185" t="s">
        <v>708</v>
      </c>
      <c r="E84" s="186">
        <v>17</v>
      </c>
      <c r="F84" s="187"/>
      <c r="G84" s="188">
        <f>ROUND(E84*F84,2)</f>
        <v>0</v>
      </c>
      <c r="H84" s="187"/>
      <c r="I84" s="188">
        <f>ROUND(E84*H84,2)</f>
        <v>0</v>
      </c>
      <c r="J84" s="187"/>
      <c r="K84" s="188">
        <f>ROUND(E84*J84,2)</f>
        <v>0</v>
      </c>
      <c r="L84" s="188">
        <v>21</v>
      </c>
      <c r="M84" s="188">
        <f>G84*(1+L84/100)</f>
        <v>0</v>
      </c>
      <c r="N84" s="186">
        <v>0</v>
      </c>
      <c r="O84" s="186">
        <f>ROUND(E84*N84,2)</f>
        <v>0</v>
      </c>
      <c r="P84" s="186">
        <v>0</v>
      </c>
      <c r="Q84" s="186">
        <f>ROUND(E84*P84,2)</f>
        <v>0</v>
      </c>
      <c r="R84" s="188" t="s">
        <v>395</v>
      </c>
      <c r="S84" s="188" t="s">
        <v>320</v>
      </c>
      <c r="T84" s="189" t="s">
        <v>320</v>
      </c>
      <c r="U84" s="162">
        <v>3.6999999999999998E-2</v>
      </c>
      <c r="V84" s="162">
        <f>ROUND(E84*U84,2)</f>
        <v>0.63</v>
      </c>
      <c r="W84" s="162"/>
      <c r="X84" s="162" t="s">
        <v>321</v>
      </c>
      <c r="Y84" s="162" t="s">
        <v>322</v>
      </c>
      <c r="Z84" s="151"/>
      <c r="AA84" s="151"/>
      <c r="AB84" s="151"/>
      <c r="AC84" s="151"/>
      <c r="AD84" s="151"/>
      <c r="AE84" s="151"/>
      <c r="AF84" s="151"/>
      <c r="AG84" s="151" t="s">
        <v>2245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278" t="s">
        <v>3242</v>
      </c>
      <c r="D85" s="279"/>
      <c r="E85" s="279"/>
      <c r="F85" s="279"/>
      <c r="G85" s="279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325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76" t="s">
        <v>314</v>
      </c>
      <c r="B86" s="177" t="s">
        <v>173</v>
      </c>
      <c r="C86" s="191" t="s">
        <v>174</v>
      </c>
      <c r="D86" s="178"/>
      <c r="E86" s="179"/>
      <c r="F86" s="180"/>
      <c r="G86" s="180">
        <f>SUMIF(AG87:AG88,"&lt;&gt;NOR",G87:G88)</f>
        <v>0</v>
      </c>
      <c r="H86" s="180"/>
      <c r="I86" s="180">
        <f>SUM(I87:I88)</f>
        <v>0</v>
      </c>
      <c r="J86" s="180"/>
      <c r="K86" s="180">
        <f>SUM(K87:K88)</f>
        <v>0</v>
      </c>
      <c r="L86" s="180"/>
      <c r="M86" s="180">
        <f>SUM(M87:M88)</f>
        <v>0</v>
      </c>
      <c r="N86" s="179"/>
      <c r="O86" s="179">
        <f>SUM(O87:O88)</f>
        <v>0</v>
      </c>
      <c r="P86" s="179"/>
      <c r="Q86" s="179">
        <f>SUM(Q87:Q88)</f>
        <v>0</v>
      </c>
      <c r="R86" s="180"/>
      <c r="S86" s="180"/>
      <c r="T86" s="181"/>
      <c r="U86" s="175"/>
      <c r="V86" s="175">
        <f>SUM(V87:V88)</f>
        <v>2</v>
      </c>
      <c r="W86" s="175"/>
      <c r="X86" s="175"/>
      <c r="Y86" s="175"/>
      <c r="AG86" t="s">
        <v>315</v>
      </c>
    </row>
    <row r="87" spans="1:60" ht="22.5" outlineLevel="1" x14ac:dyDescent="0.2">
      <c r="A87" s="183">
        <v>43</v>
      </c>
      <c r="B87" s="184" t="s">
        <v>2358</v>
      </c>
      <c r="C87" s="192" t="s">
        <v>2359</v>
      </c>
      <c r="D87" s="185" t="s">
        <v>389</v>
      </c>
      <c r="E87" s="186">
        <v>9.4503699999999995</v>
      </c>
      <c r="F87" s="187"/>
      <c r="G87" s="188">
        <f>ROUND(E87*F87,2)</f>
        <v>0</v>
      </c>
      <c r="H87" s="187"/>
      <c r="I87" s="188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8" t="s">
        <v>2335</v>
      </c>
      <c r="S87" s="188" t="s">
        <v>320</v>
      </c>
      <c r="T87" s="189" t="s">
        <v>320</v>
      </c>
      <c r="U87" s="162">
        <v>0.21149999999999999</v>
      </c>
      <c r="V87" s="162">
        <f>ROUND(E87*U87,2)</f>
        <v>2</v>
      </c>
      <c r="W87" s="162"/>
      <c r="X87" s="162" t="s">
        <v>390</v>
      </c>
      <c r="Y87" s="162" t="s">
        <v>322</v>
      </c>
      <c r="Z87" s="151"/>
      <c r="AA87" s="151"/>
      <c r="AB87" s="151"/>
      <c r="AC87" s="151"/>
      <c r="AD87" s="151"/>
      <c r="AE87" s="151"/>
      <c r="AF87" s="151"/>
      <c r="AG87" s="151" t="s">
        <v>391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278" t="s">
        <v>2360</v>
      </c>
      <c r="D88" s="279"/>
      <c r="E88" s="279"/>
      <c r="F88" s="279"/>
      <c r="G88" s="279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325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6" t="s">
        <v>314</v>
      </c>
      <c r="B89" s="177" t="s">
        <v>263</v>
      </c>
      <c r="C89" s="191" t="s">
        <v>264</v>
      </c>
      <c r="D89" s="178"/>
      <c r="E89" s="179"/>
      <c r="F89" s="180"/>
      <c r="G89" s="180">
        <f>SUMIF(AG90:AG93,"&lt;&gt;NOR",G90:G93)</f>
        <v>0</v>
      </c>
      <c r="H89" s="180"/>
      <c r="I89" s="180">
        <f>SUM(I90:I93)</f>
        <v>0</v>
      </c>
      <c r="J89" s="180"/>
      <c r="K89" s="180">
        <f>SUM(K90:K93)</f>
        <v>0</v>
      </c>
      <c r="L89" s="180"/>
      <c r="M89" s="180">
        <f>SUM(M90:M93)</f>
        <v>0</v>
      </c>
      <c r="N89" s="179"/>
      <c r="O89" s="179">
        <f>SUM(O90:O93)</f>
        <v>0.01</v>
      </c>
      <c r="P89" s="179"/>
      <c r="Q89" s="179">
        <f>SUM(Q90:Q93)</f>
        <v>0</v>
      </c>
      <c r="R89" s="180"/>
      <c r="S89" s="180"/>
      <c r="T89" s="181"/>
      <c r="U89" s="175"/>
      <c r="V89" s="175">
        <f>SUM(V90:V93)</f>
        <v>0.98</v>
      </c>
      <c r="W89" s="175"/>
      <c r="X89" s="175"/>
      <c r="Y89" s="175"/>
      <c r="AG89" t="s">
        <v>315</v>
      </c>
    </row>
    <row r="90" spans="1:60" outlineLevel="1" x14ac:dyDescent="0.2">
      <c r="A90" s="202">
        <v>44</v>
      </c>
      <c r="B90" s="203" t="s">
        <v>3243</v>
      </c>
      <c r="C90" s="209" t="s">
        <v>3244</v>
      </c>
      <c r="D90" s="204" t="s">
        <v>318</v>
      </c>
      <c r="E90" s="205">
        <v>1</v>
      </c>
      <c r="F90" s="206"/>
      <c r="G90" s="207">
        <f>ROUND(E90*F90,2)</f>
        <v>0</v>
      </c>
      <c r="H90" s="206"/>
      <c r="I90" s="207">
        <f>ROUND(E90*H90,2)</f>
        <v>0</v>
      </c>
      <c r="J90" s="206"/>
      <c r="K90" s="207">
        <f>ROUND(E90*J90,2)</f>
        <v>0</v>
      </c>
      <c r="L90" s="207">
        <v>21</v>
      </c>
      <c r="M90" s="207">
        <f>G90*(1+L90/100)</f>
        <v>0</v>
      </c>
      <c r="N90" s="205">
        <v>0</v>
      </c>
      <c r="O90" s="205">
        <f>ROUND(E90*N90,2)</f>
        <v>0</v>
      </c>
      <c r="P90" s="205">
        <v>0</v>
      </c>
      <c r="Q90" s="205">
        <f>ROUND(E90*P90,2)</f>
        <v>0</v>
      </c>
      <c r="R90" s="207"/>
      <c r="S90" s="207" t="s">
        <v>320</v>
      </c>
      <c r="T90" s="208" t="s">
        <v>320</v>
      </c>
      <c r="U90" s="162">
        <v>0.97899999999999998</v>
      </c>
      <c r="V90" s="162">
        <f>ROUND(E90*U90,2)</f>
        <v>0.98</v>
      </c>
      <c r="W90" s="162"/>
      <c r="X90" s="162" t="s">
        <v>321</v>
      </c>
      <c r="Y90" s="162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2245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 x14ac:dyDescent="0.2">
      <c r="A91" s="202">
        <v>45</v>
      </c>
      <c r="B91" s="203" t="s">
        <v>3245</v>
      </c>
      <c r="C91" s="209" t="s">
        <v>3246</v>
      </c>
      <c r="D91" s="204" t="s">
        <v>318</v>
      </c>
      <c r="E91" s="205">
        <v>1</v>
      </c>
      <c r="F91" s="206"/>
      <c r="G91" s="207">
        <f>ROUND(E91*F91,2)</f>
        <v>0</v>
      </c>
      <c r="H91" s="206"/>
      <c r="I91" s="207">
        <f>ROUND(E91*H91,2)</f>
        <v>0</v>
      </c>
      <c r="J91" s="206"/>
      <c r="K91" s="207">
        <f>ROUND(E91*J91,2)</f>
        <v>0</v>
      </c>
      <c r="L91" s="207">
        <v>21</v>
      </c>
      <c r="M91" s="207">
        <f>G91*(1+L91/100)</f>
        <v>0</v>
      </c>
      <c r="N91" s="205">
        <v>6.0000000000000001E-3</v>
      </c>
      <c r="O91" s="205">
        <f>ROUND(E91*N91,2)</f>
        <v>0.01</v>
      </c>
      <c r="P91" s="205">
        <v>0</v>
      </c>
      <c r="Q91" s="205">
        <f>ROUND(E91*P91,2)</f>
        <v>0</v>
      </c>
      <c r="R91" s="207" t="s">
        <v>366</v>
      </c>
      <c r="S91" s="207" t="s">
        <v>320</v>
      </c>
      <c r="T91" s="208" t="s">
        <v>320</v>
      </c>
      <c r="U91" s="162">
        <v>0</v>
      </c>
      <c r="V91" s="162">
        <f>ROUND(E91*U91,2)</f>
        <v>0</v>
      </c>
      <c r="W91" s="162"/>
      <c r="X91" s="162" t="s">
        <v>367</v>
      </c>
      <c r="Y91" s="162" t="s">
        <v>322</v>
      </c>
      <c r="Z91" s="151"/>
      <c r="AA91" s="151"/>
      <c r="AB91" s="151"/>
      <c r="AC91" s="151"/>
      <c r="AD91" s="151"/>
      <c r="AE91" s="151"/>
      <c r="AF91" s="151"/>
      <c r="AG91" s="151" t="s">
        <v>2304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2">
        <v>46</v>
      </c>
      <c r="B92" s="203" t="s">
        <v>3247</v>
      </c>
      <c r="C92" s="209" t="s">
        <v>3248</v>
      </c>
      <c r="D92" s="204" t="s">
        <v>0</v>
      </c>
      <c r="E92" s="205">
        <v>1</v>
      </c>
      <c r="F92" s="206"/>
      <c r="G92" s="207">
        <f>ROUND(E92*F92,2)</f>
        <v>0</v>
      </c>
      <c r="H92" s="206"/>
      <c r="I92" s="207">
        <f>ROUND(E92*H92,2)</f>
        <v>0</v>
      </c>
      <c r="J92" s="206"/>
      <c r="K92" s="207">
        <f>ROUND(E92*J92,2)</f>
        <v>0</v>
      </c>
      <c r="L92" s="207">
        <v>21</v>
      </c>
      <c r="M92" s="207">
        <f>G92*(1+L92/100)</f>
        <v>0</v>
      </c>
      <c r="N92" s="205">
        <v>0</v>
      </c>
      <c r="O92" s="205">
        <f>ROUND(E92*N92,2)</f>
        <v>0</v>
      </c>
      <c r="P92" s="205">
        <v>0</v>
      </c>
      <c r="Q92" s="205">
        <f>ROUND(E92*P92,2)</f>
        <v>0</v>
      </c>
      <c r="R92" s="207"/>
      <c r="S92" s="207" t="s">
        <v>3249</v>
      </c>
      <c r="T92" s="208" t="s">
        <v>404</v>
      </c>
      <c r="U92" s="162">
        <v>0</v>
      </c>
      <c r="V92" s="162">
        <f>ROUND(E92*U92,2)</f>
        <v>0</v>
      </c>
      <c r="W92" s="162"/>
      <c r="X92" s="162" t="s">
        <v>3250</v>
      </c>
      <c r="Y92" s="162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3251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2">
        <v>47</v>
      </c>
      <c r="B93" s="203" t="s">
        <v>3252</v>
      </c>
      <c r="C93" s="209" t="s">
        <v>3253</v>
      </c>
      <c r="D93" s="204" t="s">
        <v>0</v>
      </c>
      <c r="E93" s="205">
        <v>1</v>
      </c>
      <c r="F93" s="206"/>
      <c r="G93" s="207">
        <f>ROUND(E93*F93,2)</f>
        <v>0</v>
      </c>
      <c r="H93" s="206"/>
      <c r="I93" s="207">
        <f>ROUND(E93*H93,2)</f>
        <v>0</v>
      </c>
      <c r="J93" s="206"/>
      <c r="K93" s="207">
        <f>ROUND(E93*J93,2)</f>
        <v>0</v>
      </c>
      <c r="L93" s="207">
        <v>21</v>
      </c>
      <c r="M93" s="207">
        <f>G93*(1+L93/100)</f>
        <v>0</v>
      </c>
      <c r="N93" s="205">
        <v>0</v>
      </c>
      <c r="O93" s="205">
        <f>ROUND(E93*N93,2)</f>
        <v>0</v>
      </c>
      <c r="P93" s="205">
        <v>0</v>
      </c>
      <c r="Q93" s="205">
        <f>ROUND(E93*P93,2)</f>
        <v>0</v>
      </c>
      <c r="R93" s="207"/>
      <c r="S93" s="207" t="s">
        <v>320</v>
      </c>
      <c r="T93" s="208" t="s">
        <v>320</v>
      </c>
      <c r="U93" s="162">
        <v>2.8E-3</v>
      </c>
      <c r="V93" s="162">
        <f>ROUND(E93*U93,2)</f>
        <v>0</v>
      </c>
      <c r="W93" s="162"/>
      <c r="X93" s="162" t="s">
        <v>3250</v>
      </c>
      <c r="Y93" s="162" t="s">
        <v>322</v>
      </c>
      <c r="Z93" s="151"/>
      <c r="AA93" s="151"/>
      <c r="AB93" s="151"/>
      <c r="AC93" s="151"/>
      <c r="AD93" s="151"/>
      <c r="AE93" s="151"/>
      <c r="AF93" s="151"/>
      <c r="AG93" s="151" t="s">
        <v>3251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176" t="s">
        <v>314</v>
      </c>
      <c r="B94" s="177" t="s">
        <v>281</v>
      </c>
      <c r="C94" s="191" t="s">
        <v>284</v>
      </c>
      <c r="D94" s="178"/>
      <c r="E94" s="179"/>
      <c r="F94" s="180"/>
      <c r="G94" s="180">
        <f>SUMIF(AG95:AG98,"&lt;&gt;NOR",G95:G98)</f>
        <v>0</v>
      </c>
      <c r="H94" s="180"/>
      <c r="I94" s="180">
        <f>SUM(I95:I98)</f>
        <v>0</v>
      </c>
      <c r="J94" s="180"/>
      <c r="K94" s="180">
        <f>SUM(K95:K98)</f>
        <v>0</v>
      </c>
      <c r="L94" s="180"/>
      <c r="M94" s="180">
        <f>SUM(M95:M98)</f>
        <v>0</v>
      </c>
      <c r="N94" s="179"/>
      <c r="O94" s="179">
        <f>SUM(O95:O98)</f>
        <v>0</v>
      </c>
      <c r="P94" s="179"/>
      <c r="Q94" s="179">
        <f>SUM(Q95:Q98)</f>
        <v>0</v>
      </c>
      <c r="R94" s="180"/>
      <c r="S94" s="180"/>
      <c r="T94" s="181"/>
      <c r="U94" s="175"/>
      <c r="V94" s="175">
        <f>SUM(V95:V98)</f>
        <v>7.3599999999999994</v>
      </c>
      <c r="W94" s="175"/>
      <c r="X94" s="175"/>
      <c r="Y94" s="175"/>
      <c r="AG94" t="s">
        <v>315</v>
      </c>
    </row>
    <row r="95" spans="1:60" outlineLevel="1" x14ac:dyDescent="0.2">
      <c r="A95" s="202">
        <v>48</v>
      </c>
      <c r="B95" s="203" t="s">
        <v>994</v>
      </c>
      <c r="C95" s="209" t="s">
        <v>995</v>
      </c>
      <c r="D95" s="204" t="s">
        <v>389</v>
      </c>
      <c r="E95" s="205">
        <v>5.1425000000000001</v>
      </c>
      <c r="F95" s="206"/>
      <c r="G95" s="207">
        <f>ROUND(E95*F95,2)</f>
        <v>0</v>
      </c>
      <c r="H95" s="206"/>
      <c r="I95" s="207">
        <f>ROUND(E95*H95,2)</f>
        <v>0</v>
      </c>
      <c r="J95" s="206"/>
      <c r="K95" s="207">
        <f>ROUND(E95*J95,2)</f>
        <v>0</v>
      </c>
      <c r="L95" s="207">
        <v>21</v>
      </c>
      <c r="M95" s="207">
        <f>G95*(1+L95/100)</f>
        <v>0</v>
      </c>
      <c r="N95" s="205">
        <v>0</v>
      </c>
      <c r="O95" s="205">
        <f>ROUND(E95*N95,2)</f>
        <v>0</v>
      </c>
      <c r="P95" s="205">
        <v>0</v>
      </c>
      <c r="Q95" s="205">
        <f>ROUND(E95*P95,2)</f>
        <v>0</v>
      </c>
      <c r="R95" s="207" t="s">
        <v>992</v>
      </c>
      <c r="S95" s="207" t="s">
        <v>320</v>
      </c>
      <c r="T95" s="208" t="s">
        <v>320</v>
      </c>
      <c r="U95" s="162">
        <v>0.49</v>
      </c>
      <c r="V95" s="162">
        <f>ROUND(E95*U95,2)</f>
        <v>2.52</v>
      </c>
      <c r="W95" s="162"/>
      <c r="X95" s="162" t="s">
        <v>988</v>
      </c>
      <c r="Y95" s="162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2">
        <v>49</v>
      </c>
      <c r="B96" s="203" t="s">
        <v>997</v>
      </c>
      <c r="C96" s="209" t="s">
        <v>998</v>
      </c>
      <c r="D96" s="204" t="s">
        <v>389</v>
      </c>
      <c r="E96" s="205">
        <v>5.1425000000000001</v>
      </c>
      <c r="F96" s="206"/>
      <c r="G96" s="207">
        <f>ROUND(E96*F96,2)</f>
        <v>0</v>
      </c>
      <c r="H96" s="206"/>
      <c r="I96" s="207">
        <f>ROUND(E96*H96,2)</f>
        <v>0</v>
      </c>
      <c r="J96" s="206"/>
      <c r="K96" s="207">
        <f>ROUND(E96*J96,2)</f>
        <v>0</v>
      </c>
      <c r="L96" s="207">
        <v>21</v>
      </c>
      <c r="M96" s="207">
        <f>G96*(1+L96/100)</f>
        <v>0</v>
      </c>
      <c r="N96" s="205">
        <v>0</v>
      </c>
      <c r="O96" s="205">
        <f>ROUND(E96*N96,2)</f>
        <v>0</v>
      </c>
      <c r="P96" s="205">
        <v>0</v>
      </c>
      <c r="Q96" s="205">
        <f>ROUND(E96*P96,2)</f>
        <v>0</v>
      </c>
      <c r="R96" s="207" t="s">
        <v>992</v>
      </c>
      <c r="S96" s="207" t="s">
        <v>320</v>
      </c>
      <c r="T96" s="208" t="s">
        <v>320</v>
      </c>
      <c r="U96" s="162">
        <v>0</v>
      </c>
      <c r="V96" s="162">
        <f>ROUND(E96*U96,2)</f>
        <v>0</v>
      </c>
      <c r="W96" s="162"/>
      <c r="X96" s="162" t="s">
        <v>988</v>
      </c>
      <c r="Y96" s="162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202">
        <v>50</v>
      </c>
      <c r="B97" s="203" t="s">
        <v>2211</v>
      </c>
      <c r="C97" s="209" t="s">
        <v>2212</v>
      </c>
      <c r="D97" s="204" t="s">
        <v>389</v>
      </c>
      <c r="E97" s="205">
        <v>5.1425000000000001</v>
      </c>
      <c r="F97" s="206"/>
      <c r="G97" s="207">
        <f>ROUND(E97*F97,2)</f>
        <v>0</v>
      </c>
      <c r="H97" s="206"/>
      <c r="I97" s="207">
        <f>ROUND(E97*H97,2)</f>
        <v>0</v>
      </c>
      <c r="J97" s="206"/>
      <c r="K97" s="207">
        <f>ROUND(E97*J97,2)</f>
        <v>0</v>
      </c>
      <c r="L97" s="207">
        <v>21</v>
      </c>
      <c r="M97" s="207">
        <f>G97*(1+L97/100)</f>
        <v>0</v>
      </c>
      <c r="N97" s="205">
        <v>0</v>
      </c>
      <c r="O97" s="205">
        <f>ROUND(E97*N97,2)</f>
        <v>0</v>
      </c>
      <c r="P97" s="205">
        <v>0</v>
      </c>
      <c r="Q97" s="205">
        <f>ROUND(E97*P97,2)</f>
        <v>0</v>
      </c>
      <c r="R97" s="207" t="s">
        <v>992</v>
      </c>
      <c r="S97" s="207" t="s">
        <v>320</v>
      </c>
      <c r="T97" s="208" t="s">
        <v>320</v>
      </c>
      <c r="U97" s="162">
        <v>0.94199999999999995</v>
      </c>
      <c r="V97" s="162">
        <f>ROUND(E97*U97,2)</f>
        <v>4.84</v>
      </c>
      <c r="W97" s="162"/>
      <c r="X97" s="162" t="s">
        <v>988</v>
      </c>
      <c r="Y97" s="162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3">
        <v>51</v>
      </c>
      <c r="B98" s="184" t="s">
        <v>3254</v>
      </c>
      <c r="C98" s="192" t="s">
        <v>3255</v>
      </c>
      <c r="D98" s="185" t="s">
        <v>389</v>
      </c>
      <c r="E98" s="186">
        <v>5.1425000000000001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21</v>
      </c>
      <c r="M98" s="188">
        <f>G98*(1+L98/100)</f>
        <v>0</v>
      </c>
      <c r="N98" s="186">
        <v>0</v>
      </c>
      <c r="O98" s="186">
        <f>ROUND(E98*N98,2)</f>
        <v>0</v>
      </c>
      <c r="P98" s="186">
        <v>0</v>
      </c>
      <c r="Q98" s="186">
        <f>ROUND(E98*P98,2)</f>
        <v>0</v>
      </c>
      <c r="R98" s="188"/>
      <c r="S98" s="188" t="s">
        <v>403</v>
      </c>
      <c r="T98" s="189" t="s">
        <v>404</v>
      </c>
      <c r="U98" s="162">
        <v>0</v>
      </c>
      <c r="V98" s="162">
        <f>ROUND(E98*U98,2)</f>
        <v>0</v>
      </c>
      <c r="W98" s="162"/>
      <c r="X98" s="162" t="s">
        <v>988</v>
      </c>
      <c r="Y98" s="162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3"/>
      <c r="B99" s="4"/>
      <c r="C99" s="199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15</v>
      </c>
      <c r="AF99">
        <v>21</v>
      </c>
      <c r="AG99" t="s">
        <v>300</v>
      </c>
    </row>
    <row r="100" spans="1:60" x14ac:dyDescent="0.2">
      <c r="A100" s="154"/>
      <c r="B100" s="155" t="s">
        <v>29</v>
      </c>
      <c r="C100" s="200"/>
      <c r="D100" s="156"/>
      <c r="E100" s="157"/>
      <c r="F100" s="157"/>
      <c r="G100" s="182">
        <f>G8+G38+G44+G48+G55+G60+G83+G86+G89+G94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880</v>
      </c>
    </row>
    <row r="101" spans="1:60" x14ac:dyDescent="0.2">
      <c r="C101" s="201"/>
      <c r="D101" s="10"/>
      <c r="AG101" t="s">
        <v>881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+n/OGoFNjnTnPVJiB3S6Nv0LpoxtKBmHpuiFt992Q0u7hI3pfX11/2JRdFeeZ7N5A+R8Z2dt8tFAX+4b8pGsQ==" saltValue="Obw/uCnYnjTzb6MVCYYoeQ==" spinCount="100000" sheet="1" formatRows="0"/>
  <mergeCells count="22">
    <mergeCell ref="C64:G64"/>
    <mergeCell ref="C82:G82"/>
    <mergeCell ref="C85:G85"/>
    <mergeCell ref="C88:G88"/>
    <mergeCell ref="C50:G50"/>
    <mergeCell ref="C52:G52"/>
    <mergeCell ref="C54:G54"/>
    <mergeCell ref="C57:G57"/>
    <mergeCell ref="C58:G58"/>
    <mergeCell ref="C59:G59"/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AD43-DECB-4A2D-8BAE-FC69CDDAE106}">
  <sheetPr>
    <outlinePr summaryBelow="0"/>
  </sheetPr>
  <dimension ref="A1:BH5000"/>
  <sheetViews>
    <sheetView workbookViewId="0">
      <pane ySplit="7" topLeftCell="A3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5" t="s">
        <v>83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SUMIF(AG9:AG34,"&lt;&gt;NOR",G9:G34)</f>
        <v>0</v>
      </c>
      <c r="H8" s="180"/>
      <c r="I8" s="180">
        <f>SUM(I9:I34)</f>
        <v>0</v>
      </c>
      <c r="J8" s="180"/>
      <c r="K8" s="180">
        <f>SUM(K9:K34)</f>
        <v>0</v>
      </c>
      <c r="L8" s="180"/>
      <c r="M8" s="180">
        <f>SUM(M9:M34)</f>
        <v>0</v>
      </c>
      <c r="N8" s="179"/>
      <c r="O8" s="179">
        <f>SUM(O9:O34)</f>
        <v>0.02</v>
      </c>
      <c r="P8" s="179"/>
      <c r="Q8" s="179">
        <f>SUM(Q9:Q34)</f>
        <v>0</v>
      </c>
      <c r="R8" s="180"/>
      <c r="S8" s="180"/>
      <c r="T8" s="181"/>
      <c r="U8" s="175"/>
      <c r="V8" s="175">
        <f>SUM(V9:V34)</f>
        <v>17.019999999999996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3256</v>
      </c>
      <c r="C9" s="192" t="s">
        <v>3257</v>
      </c>
      <c r="D9" s="185" t="s">
        <v>373</v>
      </c>
      <c r="E9" s="186">
        <v>9.1999999999999993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 t="s">
        <v>959</v>
      </c>
      <c r="S9" s="188" t="s">
        <v>320</v>
      </c>
      <c r="T9" s="189" t="s">
        <v>320</v>
      </c>
      <c r="U9" s="162">
        <v>0.36499999999999999</v>
      </c>
      <c r="V9" s="162">
        <f>ROUND(E9*U9,2)</f>
        <v>3.36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2245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78" t="s">
        <v>3258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90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3" t="s">
        <v>3259</v>
      </c>
      <c r="D11" s="164"/>
      <c r="E11" s="165">
        <v>9.1999999999999993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3">
        <v>2</v>
      </c>
      <c r="B12" s="184" t="s">
        <v>3260</v>
      </c>
      <c r="C12" s="192" t="s">
        <v>3261</v>
      </c>
      <c r="D12" s="185" t="s">
        <v>373</v>
      </c>
      <c r="E12" s="186">
        <v>9.1999999999999993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21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 t="s">
        <v>959</v>
      </c>
      <c r="S12" s="188" t="s">
        <v>320</v>
      </c>
      <c r="T12" s="189" t="s">
        <v>320</v>
      </c>
      <c r="U12" s="162">
        <v>8.4000000000000005E-2</v>
      </c>
      <c r="V12" s="162">
        <f>ROUND(E12*U12,2)</f>
        <v>0.77</v>
      </c>
      <c r="W12" s="162"/>
      <c r="X12" s="162" t="s">
        <v>321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78" t="s">
        <v>3258</v>
      </c>
      <c r="D13" s="279"/>
      <c r="E13" s="279"/>
      <c r="F13" s="279"/>
      <c r="G13" s="279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90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3" t="s">
        <v>3259</v>
      </c>
      <c r="D14" s="164"/>
      <c r="E14" s="165">
        <v>9.1999999999999993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3">
        <v>3</v>
      </c>
      <c r="B15" s="184" t="s">
        <v>3168</v>
      </c>
      <c r="C15" s="192" t="s">
        <v>3169</v>
      </c>
      <c r="D15" s="185" t="s">
        <v>373</v>
      </c>
      <c r="E15" s="186">
        <v>1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21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 t="s">
        <v>959</v>
      </c>
      <c r="S15" s="188" t="s">
        <v>320</v>
      </c>
      <c r="T15" s="189" t="s">
        <v>320</v>
      </c>
      <c r="U15" s="162">
        <v>3.5329999999999999</v>
      </c>
      <c r="V15" s="162">
        <f>ROUND(E15*U15,2)</f>
        <v>3.53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2245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78" t="s">
        <v>3170</v>
      </c>
      <c r="D16" s="279"/>
      <c r="E16" s="279"/>
      <c r="F16" s="279"/>
      <c r="G16" s="279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3">
        <v>4</v>
      </c>
      <c r="B17" s="184" t="s">
        <v>1021</v>
      </c>
      <c r="C17" s="192" t="s">
        <v>1022</v>
      </c>
      <c r="D17" s="185" t="s">
        <v>333</v>
      </c>
      <c r="E17" s="186">
        <v>23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21</v>
      </c>
      <c r="M17" s="188">
        <f>G17*(1+L17/100)</f>
        <v>0</v>
      </c>
      <c r="N17" s="186">
        <v>6.9999999999999999E-4</v>
      </c>
      <c r="O17" s="186">
        <f>ROUND(E17*N17,2)</f>
        <v>0.02</v>
      </c>
      <c r="P17" s="186">
        <v>0</v>
      </c>
      <c r="Q17" s="186">
        <f>ROUND(E17*P17,2)</f>
        <v>0</v>
      </c>
      <c r="R17" s="188" t="s">
        <v>959</v>
      </c>
      <c r="S17" s="188" t="s">
        <v>320</v>
      </c>
      <c r="T17" s="189" t="s">
        <v>320</v>
      </c>
      <c r="U17" s="162">
        <v>0.156</v>
      </c>
      <c r="V17" s="162">
        <f>ROUND(E17*U17,2)</f>
        <v>3.59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3" t="s">
        <v>3262</v>
      </c>
      <c r="D18" s="164"/>
      <c r="E18" s="165">
        <v>23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3">
        <v>5</v>
      </c>
      <c r="B19" s="184" t="s">
        <v>1024</v>
      </c>
      <c r="C19" s="192" t="s">
        <v>1025</v>
      </c>
      <c r="D19" s="185" t="s">
        <v>333</v>
      </c>
      <c r="E19" s="186">
        <v>23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21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 t="s">
        <v>959</v>
      </c>
      <c r="S19" s="188" t="s">
        <v>320</v>
      </c>
      <c r="T19" s="189" t="s">
        <v>320</v>
      </c>
      <c r="U19" s="162">
        <v>9.5000000000000001E-2</v>
      </c>
      <c r="V19" s="162">
        <f>ROUND(E19*U19,2)</f>
        <v>2.19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2245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78" t="s">
        <v>1026</v>
      </c>
      <c r="D20" s="279"/>
      <c r="E20" s="279"/>
      <c r="F20" s="279"/>
      <c r="G20" s="279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3" t="s">
        <v>3262</v>
      </c>
      <c r="D21" s="164"/>
      <c r="E21" s="165">
        <v>23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3">
        <v>6</v>
      </c>
      <c r="B22" s="184" t="s">
        <v>2283</v>
      </c>
      <c r="C22" s="192" t="s">
        <v>2284</v>
      </c>
      <c r="D22" s="185" t="s">
        <v>333</v>
      </c>
      <c r="E22" s="186">
        <v>4</v>
      </c>
      <c r="F22" s="187"/>
      <c r="G22" s="188">
        <f>ROUND(E22*F22,2)</f>
        <v>0</v>
      </c>
      <c r="H22" s="187"/>
      <c r="I22" s="188">
        <f>ROUND(E22*H22,2)</f>
        <v>0</v>
      </c>
      <c r="J22" s="187"/>
      <c r="K22" s="188">
        <f>ROUND(E22*J22,2)</f>
        <v>0</v>
      </c>
      <c r="L22" s="188">
        <v>21</v>
      </c>
      <c r="M22" s="188">
        <f>G22*(1+L22/100)</f>
        <v>0</v>
      </c>
      <c r="N22" s="186">
        <v>0</v>
      </c>
      <c r="O22" s="186">
        <f>ROUND(E22*N22,2)</f>
        <v>0</v>
      </c>
      <c r="P22" s="186">
        <v>0</v>
      </c>
      <c r="Q22" s="186">
        <f>ROUND(E22*P22,2)</f>
        <v>0</v>
      </c>
      <c r="R22" s="188"/>
      <c r="S22" s="188" t="s">
        <v>403</v>
      </c>
      <c r="T22" s="189" t="s">
        <v>404</v>
      </c>
      <c r="U22" s="162">
        <v>0</v>
      </c>
      <c r="V22" s="162">
        <f>ROUND(E22*U22,2)</f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3263</v>
      </c>
      <c r="D23" s="164"/>
      <c r="E23" s="165">
        <v>4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2">
        <v>7</v>
      </c>
      <c r="B24" s="203" t="s">
        <v>1057</v>
      </c>
      <c r="C24" s="209" t="s">
        <v>1058</v>
      </c>
      <c r="D24" s="204" t="s">
        <v>373</v>
      </c>
      <c r="E24" s="205">
        <v>3.5</v>
      </c>
      <c r="F24" s="206"/>
      <c r="G24" s="207">
        <f>ROUND(E24*F24,2)</f>
        <v>0</v>
      </c>
      <c r="H24" s="206"/>
      <c r="I24" s="207">
        <f>ROUND(E24*H24,2)</f>
        <v>0</v>
      </c>
      <c r="J24" s="206"/>
      <c r="K24" s="207">
        <f>ROUND(E24*J24,2)</f>
        <v>0</v>
      </c>
      <c r="L24" s="207">
        <v>21</v>
      </c>
      <c r="M24" s="207">
        <f>G24*(1+L24/100)</f>
        <v>0</v>
      </c>
      <c r="N24" s="205">
        <v>0</v>
      </c>
      <c r="O24" s="205">
        <f>ROUND(E24*N24,2)</f>
        <v>0</v>
      </c>
      <c r="P24" s="205">
        <v>0</v>
      </c>
      <c r="Q24" s="205">
        <f>ROUND(E24*P24,2)</f>
        <v>0</v>
      </c>
      <c r="R24" s="207" t="s">
        <v>959</v>
      </c>
      <c r="S24" s="207" t="s">
        <v>320</v>
      </c>
      <c r="T24" s="208" t="s">
        <v>320</v>
      </c>
      <c r="U24" s="162">
        <v>0.65200000000000002</v>
      </c>
      <c r="V24" s="162">
        <f>ROUND(E24*U24,2)</f>
        <v>2.2799999999999998</v>
      </c>
      <c r="W24" s="162"/>
      <c r="X24" s="162" t="s">
        <v>321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3">
        <v>8</v>
      </c>
      <c r="B25" s="184" t="s">
        <v>1047</v>
      </c>
      <c r="C25" s="192" t="s">
        <v>1048</v>
      </c>
      <c r="D25" s="185" t="s">
        <v>373</v>
      </c>
      <c r="E25" s="186">
        <v>3.5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 t="s">
        <v>959</v>
      </c>
      <c r="S25" s="188" t="s">
        <v>320</v>
      </c>
      <c r="T25" s="189" t="s">
        <v>320</v>
      </c>
      <c r="U25" s="162">
        <v>1.0999999999999999E-2</v>
      </c>
      <c r="V25" s="162">
        <f>ROUND(E25*U25,2)</f>
        <v>0.04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2245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78" t="s">
        <v>1049</v>
      </c>
      <c r="D26" s="279"/>
      <c r="E26" s="279"/>
      <c r="F26" s="279"/>
      <c r="G26" s="279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3">
        <v>9</v>
      </c>
      <c r="B27" s="184" t="s">
        <v>1053</v>
      </c>
      <c r="C27" s="192" t="s">
        <v>1054</v>
      </c>
      <c r="D27" s="185" t="s">
        <v>373</v>
      </c>
      <c r="E27" s="186">
        <v>17.5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 t="s">
        <v>959</v>
      </c>
      <c r="S27" s="188" t="s">
        <v>320</v>
      </c>
      <c r="T27" s="189" t="s">
        <v>320</v>
      </c>
      <c r="U27" s="162">
        <v>0</v>
      </c>
      <c r="V27" s="162">
        <f>ROUND(E27*U27,2)</f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2245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78" t="s">
        <v>1049</v>
      </c>
      <c r="D28" s="279"/>
      <c r="E28" s="279"/>
      <c r="F28" s="279"/>
      <c r="G28" s="279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3" t="s">
        <v>3173</v>
      </c>
      <c r="D29" s="164"/>
      <c r="E29" s="165">
        <v>17.5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2">
        <v>10</v>
      </c>
      <c r="B30" s="203" t="s">
        <v>2298</v>
      </c>
      <c r="C30" s="209" t="s">
        <v>2299</v>
      </c>
      <c r="D30" s="204" t="s">
        <v>373</v>
      </c>
      <c r="E30" s="205">
        <v>3.5</v>
      </c>
      <c r="F30" s="206"/>
      <c r="G30" s="207">
        <f>ROUND(E30*F30,2)</f>
        <v>0</v>
      </c>
      <c r="H30" s="206"/>
      <c r="I30" s="207">
        <f>ROUND(E30*H30,2)</f>
        <v>0</v>
      </c>
      <c r="J30" s="206"/>
      <c r="K30" s="207">
        <f>ROUND(E30*J30,2)</f>
        <v>0</v>
      </c>
      <c r="L30" s="207">
        <v>21</v>
      </c>
      <c r="M30" s="207">
        <f>G30*(1+L30/100)</f>
        <v>0</v>
      </c>
      <c r="N30" s="205">
        <v>0</v>
      </c>
      <c r="O30" s="205">
        <f>ROUND(E30*N30,2)</f>
        <v>0</v>
      </c>
      <c r="P30" s="205">
        <v>0</v>
      </c>
      <c r="Q30" s="205">
        <f>ROUND(E30*P30,2)</f>
        <v>0</v>
      </c>
      <c r="R30" s="207" t="s">
        <v>959</v>
      </c>
      <c r="S30" s="207" t="s">
        <v>320</v>
      </c>
      <c r="T30" s="208" t="s">
        <v>320</v>
      </c>
      <c r="U30" s="162">
        <v>3.1E-2</v>
      </c>
      <c r="V30" s="162">
        <f>ROUND(E30*U30,2)</f>
        <v>0.11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2245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2">
        <v>11</v>
      </c>
      <c r="B31" s="203" t="s">
        <v>1088</v>
      </c>
      <c r="C31" s="209" t="s">
        <v>1089</v>
      </c>
      <c r="D31" s="204" t="s">
        <v>373</v>
      </c>
      <c r="E31" s="205">
        <v>3.5</v>
      </c>
      <c r="F31" s="206"/>
      <c r="G31" s="207">
        <f>ROUND(E31*F31,2)</f>
        <v>0</v>
      </c>
      <c r="H31" s="206"/>
      <c r="I31" s="207">
        <f>ROUND(E31*H31,2)</f>
        <v>0</v>
      </c>
      <c r="J31" s="206"/>
      <c r="K31" s="207">
        <f>ROUND(E31*J31,2)</f>
        <v>0</v>
      </c>
      <c r="L31" s="207">
        <v>21</v>
      </c>
      <c r="M31" s="207">
        <f>G31*(1+L31/100)</f>
        <v>0</v>
      </c>
      <c r="N31" s="205">
        <v>0</v>
      </c>
      <c r="O31" s="205">
        <f>ROUND(E31*N31,2)</f>
        <v>0</v>
      </c>
      <c r="P31" s="205">
        <v>0</v>
      </c>
      <c r="Q31" s="205">
        <f>ROUND(E31*P31,2)</f>
        <v>0</v>
      </c>
      <c r="R31" s="207" t="s">
        <v>959</v>
      </c>
      <c r="S31" s="207" t="s">
        <v>320</v>
      </c>
      <c r="T31" s="208" t="s">
        <v>320</v>
      </c>
      <c r="U31" s="162">
        <v>0</v>
      </c>
      <c r="V31" s="162">
        <f>ROUND(E31*U31,2)</f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2245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3">
        <v>12</v>
      </c>
      <c r="B32" s="184" t="s">
        <v>1070</v>
      </c>
      <c r="C32" s="192" t="s">
        <v>1071</v>
      </c>
      <c r="D32" s="185" t="s">
        <v>373</v>
      </c>
      <c r="E32" s="186">
        <v>5.7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8" t="s">
        <v>959</v>
      </c>
      <c r="S32" s="188" t="s">
        <v>320</v>
      </c>
      <c r="T32" s="189" t="s">
        <v>320</v>
      </c>
      <c r="U32" s="162">
        <v>0.20200000000000001</v>
      </c>
      <c r="V32" s="162">
        <f>ROUND(E32*U32,2)</f>
        <v>1.1499999999999999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2245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78" t="s">
        <v>1072</v>
      </c>
      <c r="D33" s="279"/>
      <c r="E33" s="279"/>
      <c r="F33" s="279"/>
      <c r="G33" s="279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3" t="s">
        <v>3264</v>
      </c>
      <c r="D34" s="164"/>
      <c r="E34" s="165">
        <v>5.7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6" t="s">
        <v>314</v>
      </c>
      <c r="B35" s="177" t="s">
        <v>86</v>
      </c>
      <c r="C35" s="191" t="s">
        <v>132</v>
      </c>
      <c r="D35" s="178"/>
      <c r="E35" s="179"/>
      <c r="F35" s="180"/>
      <c r="G35" s="180">
        <f>SUMIF(AG36:AG38,"&lt;&gt;NOR",G36:G38)</f>
        <v>0</v>
      </c>
      <c r="H35" s="180"/>
      <c r="I35" s="180">
        <f>SUM(I36:I38)</f>
        <v>0</v>
      </c>
      <c r="J35" s="180"/>
      <c r="K35" s="180">
        <f>SUM(K36:K38)</f>
        <v>0</v>
      </c>
      <c r="L35" s="180"/>
      <c r="M35" s="180">
        <f>SUM(M36:M38)</f>
        <v>0</v>
      </c>
      <c r="N35" s="179"/>
      <c r="O35" s="179">
        <f>SUM(O36:O38)</f>
        <v>0</v>
      </c>
      <c r="P35" s="179"/>
      <c r="Q35" s="179">
        <f>SUM(Q36:Q38)</f>
        <v>6.05</v>
      </c>
      <c r="R35" s="180"/>
      <c r="S35" s="180"/>
      <c r="T35" s="181"/>
      <c r="U35" s="175"/>
      <c r="V35" s="175">
        <f>SUM(V36:V38)</f>
        <v>7.3000000000000007</v>
      </c>
      <c r="W35" s="175"/>
      <c r="X35" s="175"/>
      <c r="Y35" s="175"/>
      <c r="AG35" t="s">
        <v>315</v>
      </c>
    </row>
    <row r="36" spans="1:60" ht="22.5" outlineLevel="1" x14ac:dyDescent="0.2">
      <c r="A36" s="202">
        <v>13</v>
      </c>
      <c r="B36" s="203" t="s">
        <v>3179</v>
      </c>
      <c r="C36" s="209" t="s">
        <v>3180</v>
      </c>
      <c r="D36" s="204" t="s">
        <v>333</v>
      </c>
      <c r="E36" s="205">
        <v>5</v>
      </c>
      <c r="F36" s="206"/>
      <c r="G36" s="207">
        <f>ROUND(E36*F36,2)</f>
        <v>0</v>
      </c>
      <c r="H36" s="206"/>
      <c r="I36" s="207">
        <f>ROUND(E36*H36,2)</f>
        <v>0</v>
      </c>
      <c r="J36" s="206"/>
      <c r="K36" s="207">
        <f>ROUND(E36*J36,2)</f>
        <v>0</v>
      </c>
      <c r="L36" s="207">
        <v>21</v>
      </c>
      <c r="M36" s="207">
        <f>G36*(1+L36/100)</f>
        <v>0</v>
      </c>
      <c r="N36" s="205">
        <v>0</v>
      </c>
      <c r="O36" s="205">
        <f>ROUND(E36*N36,2)</f>
        <v>0</v>
      </c>
      <c r="P36" s="205">
        <v>0.66</v>
      </c>
      <c r="Q36" s="205">
        <f>ROUND(E36*P36,2)</f>
        <v>3.3</v>
      </c>
      <c r="R36" s="207" t="s">
        <v>395</v>
      </c>
      <c r="S36" s="207" t="s">
        <v>320</v>
      </c>
      <c r="T36" s="208" t="s">
        <v>320</v>
      </c>
      <c r="U36" s="162">
        <v>0.627</v>
      </c>
      <c r="V36" s="162">
        <f>ROUND(E36*U36,2)</f>
        <v>3.14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2245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2">
        <v>14</v>
      </c>
      <c r="B37" s="203" t="s">
        <v>3182</v>
      </c>
      <c r="C37" s="209" t="s">
        <v>3183</v>
      </c>
      <c r="D37" s="204" t="s">
        <v>333</v>
      </c>
      <c r="E37" s="205">
        <v>5</v>
      </c>
      <c r="F37" s="206"/>
      <c r="G37" s="207">
        <f>ROUND(E37*F37,2)</f>
        <v>0</v>
      </c>
      <c r="H37" s="206"/>
      <c r="I37" s="207">
        <f>ROUND(E37*H37,2)</f>
        <v>0</v>
      </c>
      <c r="J37" s="206"/>
      <c r="K37" s="207">
        <f>ROUND(E37*J37,2)</f>
        <v>0</v>
      </c>
      <c r="L37" s="207">
        <v>21</v>
      </c>
      <c r="M37" s="207">
        <f>G37*(1+L37/100)</f>
        <v>0</v>
      </c>
      <c r="N37" s="205">
        <v>0</v>
      </c>
      <c r="O37" s="205">
        <f>ROUND(E37*N37,2)</f>
        <v>0</v>
      </c>
      <c r="P37" s="205">
        <v>0.44</v>
      </c>
      <c r="Q37" s="205">
        <f>ROUND(E37*P37,2)</f>
        <v>2.2000000000000002</v>
      </c>
      <c r="R37" s="207" t="s">
        <v>395</v>
      </c>
      <c r="S37" s="207" t="s">
        <v>320</v>
      </c>
      <c r="T37" s="208" t="s">
        <v>320</v>
      </c>
      <c r="U37" s="162">
        <v>0.63200000000000001</v>
      </c>
      <c r="V37" s="162">
        <f>ROUND(E37*U37,2)</f>
        <v>3.16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2245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2">
        <v>15</v>
      </c>
      <c r="B38" s="203" t="s">
        <v>3184</v>
      </c>
      <c r="C38" s="209" t="s">
        <v>3185</v>
      </c>
      <c r="D38" s="204" t="s">
        <v>333</v>
      </c>
      <c r="E38" s="205">
        <v>5</v>
      </c>
      <c r="F38" s="206"/>
      <c r="G38" s="207">
        <f>ROUND(E38*F38,2)</f>
        <v>0</v>
      </c>
      <c r="H38" s="206"/>
      <c r="I38" s="207">
        <f>ROUND(E38*H38,2)</f>
        <v>0</v>
      </c>
      <c r="J38" s="206"/>
      <c r="K38" s="207">
        <f>ROUND(E38*J38,2)</f>
        <v>0</v>
      </c>
      <c r="L38" s="207">
        <v>21</v>
      </c>
      <c r="M38" s="207">
        <f>G38*(1+L38/100)</f>
        <v>0</v>
      </c>
      <c r="N38" s="205">
        <v>0</v>
      </c>
      <c r="O38" s="205">
        <f>ROUND(E38*N38,2)</f>
        <v>0</v>
      </c>
      <c r="P38" s="205">
        <v>0.11</v>
      </c>
      <c r="Q38" s="205">
        <f>ROUND(E38*P38,2)</f>
        <v>0.55000000000000004</v>
      </c>
      <c r="R38" s="207" t="s">
        <v>395</v>
      </c>
      <c r="S38" s="207" t="s">
        <v>320</v>
      </c>
      <c r="T38" s="208" t="s">
        <v>320</v>
      </c>
      <c r="U38" s="162">
        <v>0.2</v>
      </c>
      <c r="V38" s="162">
        <f>ROUND(E38*U38,2)</f>
        <v>1</v>
      </c>
      <c r="W38" s="162"/>
      <c r="X38" s="162" t="s">
        <v>321</v>
      </c>
      <c r="Y38" s="162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2245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6" t="s">
        <v>314</v>
      </c>
      <c r="B39" s="177" t="s">
        <v>144</v>
      </c>
      <c r="C39" s="191" t="s">
        <v>145</v>
      </c>
      <c r="D39" s="178"/>
      <c r="E39" s="179"/>
      <c r="F39" s="180"/>
      <c r="G39" s="180">
        <f>SUMIF(AG40:AG42,"&lt;&gt;NOR",G40:G42)</f>
        <v>0</v>
      </c>
      <c r="H39" s="180"/>
      <c r="I39" s="180">
        <f>SUM(I40:I42)</f>
        <v>0</v>
      </c>
      <c r="J39" s="180"/>
      <c r="K39" s="180">
        <f>SUM(K40:K42)</f>
        <v>0</v>
      </c>
      <c r="L39" s="180"/>
      <c r="M39" s="180">
        <f>SUM(M40:M42)</f>
        <v>0</v>
      </c>
      <c r="N39" s="179"/>
      <c r="O39" s="179">
        <f>SUM(O40:O42)</f>
        <v>1.1299999999999999</v>
      </c>
      <c r="P39" s="179"/>
      <c r="Q39" s="179">
        <f>SUM(Q40:Q42)</f>
        <v>0</v>
      </c>
      <c r="R39" s="180"/>
      <c r="S39" s="180"/>
      <c r="T39" s="181"/>
      <c r="U39" s="175"/>
      <c r="V39" s="175">
        <f>SUM(V40:V42)</f>
        <v>0.79</v>
      </c>
      <c r="W39" s="175"/>
      <c r="X39" s="175"/>
      <c r="Y39" s="175"/>
      <c r="AG39" t="s">
        <v>315</v>
      </c>
    </row>
    <row r="40" spans="1:60" outlineLevel="1" x14ac:dyDescent="0.2">
      <c r="A40" s="183">
        <v>16</v>
      </c>
      <c r="B40" s="184" t="s">
        <v>3186</v>
      </c>
      <c r="C40" s="192" t="s">
        <v>3187</v>
      </c>
      <c r="D40" s="185" t="s">
        <v>373</v>
      </c>
      <c r="E40" s="186">
        <v>0.6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1.8907700000000001</v>
      </c>
      <c r="O40" s="186">
        <f>ROUND(E40*N40,2)</f>
        <v>1.1299999999999999</v>
      </c>
      <c r="P40" s="186">
        <v>0</v>
      </c>
      <c r="Q40" s="186">
        <f>ROUND(E40*P40,2)</f>
        <v>0</v>
      </c>
      <c r="R40" s="188" t="s">
        <v>2335</v>
      </c>
      <c r="S40" s="188" t="s">
        <v>320</v>
      </c>
      <c r="T40" s="189" t="s">
        <v>320</v>
      </c>
      <c r="U40" s="162">
        <v>1.3169999999999999</v>
      </c>
      <c r="V40" s="162">
        <f>ROUND(E40*U40,2)</f>
        <v>0.79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2245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78" t="s">
        <v>3188</v>
      </c>
      <c r="D41" s="279"/>
      <c r="E41" s="279"/>
      <c r="F41" s="279"/>
      <c r="G41" s="279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3" t="s">
        <v>3265</v>
      </c>
      <c r="D42" s="164"/>
      <c r="E42" s="165">
        <v>0.6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6" t="s">
        <v>314</v>
      </c>
      <c r="B43" s="177" t="s">
        <v>148</v>
      </c>
      <c r="C43" s="191" t="s">
        <v>149</v>
      </c>
      <c r="D43" s="178"/>
      <c r="E43" s="179"/>
      <c r="F43" s="180"/>
      <c r="G43" s="180">
        <f>SUMIF(AG44:AG49,"&lt;&gt;NOR",G44:G49)</f>
        <v>0</v>
      </c>
      <c r="H43" s="180"/>
      <c r="I43" s="180">
        <f>SUM(I44:I49)</f>
        <v>0</v>
      </c>
      <c r="J43" s="180"/>
      <c r="K43" s="180">
        <f>SUM(K44:K49)</f>
        <v>0</v>
      </c>
      <c r="L43" s="180"/>
      <c r="M43" s="180">
        <f>SUM(M44:M49)</f>
        <v>0</v>
      </c>
      <c r="N43" s="179"/>
      <c r="O43" s="179">
        <f>SUM(O44:O49)</f>
        <v>7.08</v>
      </c>
      <c r="P43" s="179"/>
      <c r="Q43" s="179">
        <f>SUM(Q44:Q49)</f>
        <v>0</v>
      </c>
      <c r="R43" s="180"/>
      <c r="S43" s="180"/>
      <c r="T43" s="181"/>
      <c r="U43" s="175"/>
      <c r="V43" s="175">
        <f>SUM(V44:V49)</f>
        <v>1.4500000000000002</v>
      </c>
      <c r="W43" s="175"/>
      <c r="X43" s="175"/>
      <c r="Y43" s="175"/>
      <c r="AG43" t="s">
        <v>315</v>
      </c>
    </row>
    <row r="44" spans="1:60" outlineLevel="1" x14ac:dyDescent="0.2">
      <c r="A44" s="183">
        <v>17</v>
      </c>
      <c r="B44" s="184" t="s">
        <v>3190</v>
      </c>
      <c r="C44" s="192" t="s">
        <v>3191</v>
      </c>
      <c r="D44" s="185" t="s">
        <v>389</v>
      </c>
      <c r="E44" s="186">
        <v>3.07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6">
        <v>1.1000000000000001</v>
      </c>
      <c r="O44" s="186">
        <f>ROUND(E44*N44,2)</f>
        <v>3.38</v>
      </c>
      <c r="P44" s="186">
        <v>0</v>
      </c>
      <c r="Q44" s="186">
        <f>ROUND(E44*P44,2)</f>
        <v>0</v>
      </c>
      <c r="R44" s="188" t="s">
        <v>395</v>
      </c>
      <c r="S44" s="188" t="s">
        <v>320</v>
      </c>
      <c r="T44" s="189" t="s">
        <v>320</v>
      </c>
      <c r="U44" s="162">
        <v>0.16300000000000001</v>
      </c>
      <c r="V44" s="162">
        <f>ROUND(E44*U44,2)</f>
        <v>0.5</v>
      </c>
      <c r="W44" s="162"/>
      <c r="X44" s="162" t="s">
        <v>321</v>
      </c>
      <c r="Y44" s="162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2245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78" t="s">
        <v>3192</v>
      </c>
      <c r="D45" s="279"/>
      <c r="E45" s="279"/>
      <c r="F45" s="279"/>
      <c r="G45" s="279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3">
        <v>18</v>
      </c>
      <c r="B46" s="184" t="s">
        <v>3193</v>
      </c>
      <c r="C46" s="192" t="s">
        <v>3194</v>
      </c>
      <c r="D46" s="185" t="s">
        <v>373</v>
      </c>
      <c r="E46" s="186">
        <v>1.05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1.6867000000000001</v>
      </c>
      <c r="O46" s="186">
        <f>ROUND(E46*N46,2)</f>
        <v>1.77</v>
      </c>
      <c r="P46" s="186">
        <v>0</v>
      </c>
      <c r="Q46" s="186">
        <f>ROUND(E46*P46,2)</f>
        <v>0</v>
      </c>
      <c r="R46" s="188" t="s">
        <v>395</v>
      </c>
      <c r="S46" s="188" t="s">
        <v>320</v>
      </c>
      <c r="T46" s="189" t="s">
        <v>320</v>
      </c>
      <c r="U46" s="162">
        <v>0.16200000000000001</v>
      </c>
      <c r="V46" s="162">
        <f>ROUND(E46*U46,2)</f>
        <v>0.17</v>
      </c>
      <c r="W46" s="162"/>
      <c r="X46" s="162" t="s">
        <v>321</v>
      </c>
      <c r="Y46" s="162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2245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78" t="s">
        <v>3192</v>
      </c>
      <c r="D47" s="279"/>
      <c r="E47" s="279"/>
      <c r="F47" s="279"/>
      <c r="G47" s="279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3">
        <v>19</v>
      </c>
      <c r="B48" s="184" t="s">
        <v>3195</v>
      </c>
      <c r="C48" s="192" t="s">
        <v>3196</v>
      </c>
      <c r="D48" s="185" t="s">
        <v>389</v>
      </c>
      <c r="E48" s="186">
        <v>1.93</v>
      </c>
      <c r="F48" s="187"/>
      <c r="G48" s="188">
        <f>ROUND(E48*F48,2)</f>
        <v>0</v>
      </c>
      <c r="H48" s="187"/>
      <c r="I48" s="188">
        <f>ROUND(E48*H48,2)</f>
        <v>0</v>
      </c>
      <c r="J48" s="187"/>
      <c r="K48" s="188">
        <f>ROUND(E48*J48,2)</f>
        <v>0</v>
      </c>
      <c r="L48" s="188">
        <v>21</v>
      </c>
      <c r="M48" s="188">
        <f>G48*(1+L48/100)</f>
        <v>0</v>
      </c>
      <c r="N48" s="186">
        <v>1</v>
      </c>
      <c r="O48" s="186">
        <f>ROUND(E48*N48,2)</f>
        <v>1.93</v>
      </c>
      <c r="P48" s="186">
        <v>0</v>
      </c>
      <c r="Q48" s="186">
        <f>ROUND(E48*P48,2)</f>
        <v>0</v>
      </c>
      <c r="R48" s="188" t="s">
        <v>395</v>
      </c>
      <c r="S48" s="188" t="s">
        <v>320</v>
      </c>
      <c r="T48" s="189" t="s">
        <v>320</v>
      </c>
      <c r="U48" s="162">
        <v>0.40600000000000003</v>
      </c>
      <c r="V48" s="162">
        <f>ROUND(E48*U48,2)</f>
        <v>0.78</v>
      </c>
      <c r="W48" s="162"/>
      <c r="X48" s="162" t="s">
        <v>321</v>
      </c>
      <c r="Y48" s="162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2245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78" t="s">
        <v>3192</v>
      </c>
      <c r="D49" s="279"/>
      <c r="E49" s="279"/>
      <c r="F49" s="279"/>
      <c r="G49" s="279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6" t="s">
        <v>314</v>
      </c>
      <c r="B50" s="177" t="s">
        <v>154</v>
      </c>
      <c r="C50" s="191" t="s">
        <v>155</v>
      </c>
      <c r="D50" s="178"/>
      <c r="E50" s="179"/>
      <c r="F50" s="180"/>
      <c r="G50" s="180">
        <f>SUMIF(AG51:AG53,"&lt;&gt;NOR",G51:G53)</f>
        <v>0</v>
      </c>
      <c r="H50" s="180"/>
      <c r="I50" s="180">
        <f>SUM(I51:I53)</f>
        <v>0</v>
      </c>
      <c r="J50" s="180"/>
      <c r="K50" s="180">
        <f>SUM(K51:K53)</f>
        <v>0</v>
      </c>
      <c r="L50" s="180"/>
      <c r="M50" s="180">
        <f>SUM(M51:M53)</f>
        <v>0</v>
      </c>
      <c r="N50" s="179"/>
      <c r="O50" s="179">
        <f>SUM(O51:O53)</f>
        <v>0</v>
      </c>
      <c r="P50" s="179"/>
      <c r="Q50" s="179">
        <f>SUM(Q51:Q53)</f>
        <v>0</v>
      </c>
      <c r="R50" s="180"/>
      <c r="S50" s="180"/>
      <c r="T50" s="181"/>
      <c r="U50" s="175"/>
      <c r="V50" s="175">
        <f>SUM(V51:V53)</f>
        <v>1.77</v>
      </c>
      <c r="W50" s="175"/>
      <c r="X50" s="175"/>
      <c r="Y50" s="175"/>
      <c r="AG50" t="s">
        <v>315</v>
      </c>
    </row>
    <row r="51" spans="1:60" ht="22.5" outlineLevel="1" x14ac:dyDescent="0.2">
      <c r="A51" s="183">
        <v>20</v>
      </c>
      <c r="B51" s="184" t="s">
        <v>3266</v>
      </c>
      <c r="C51" s="192" t="s">
        <v>3267</v>
      </c>
      <c r="D51" s="185" t="s">
        <v>708</v>
      </c>
      <c r="E51" s="186">
        <v>5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21</v>
      </c>
      <c r="M51" s="188">
        <f>G51*(1+L51/100)</f>
        <v>0</v>
      </c>
      <c r="N51" s="186">
        <v>2.0000000000000002E-5</v>
      </c>
      <c r="O51" s="186">
        <f>ROUND(E51*N51,2)</f>
        <v>0</v>
      </c>
      <c r="P51" s="186">
        <v>0</v>
      </c>
      <c r="Q51" s="186">
        <f>ROUND(E51*P51,2)</f>
        <v>0</v>
      </c>
      <c r="R51" s="188" t="s">
        <v>2335</v>
      </c>
      <c r="S51" s="188" t="s">
        <v>320</v>
      </c>
      <c r="T51" s="189" t="s">
        <v>320</v>
      </c>
      <c r="U51" s="162">
        <v>0.35399999999999998</v>
      </c>
      <c r="V51" s="162">
        <f>ROUND(E51*U51,2)</f>
        <v>1.77</v>
      </c>
      <c r="W51" s="162"/>
      <c r="X51" s="162" t="s">
        <v>321</v>
      </c>
      <c r="Y51" s="162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2245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78" t="s">
        <v>3268</v>
      </c>
      <c r="D52" s="279"/>
      <c r="E52" s="279"/>
      <c r="F52" s="279"/>
      <c r="G52" s="279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2">
        <v>21</v>
      </c>
      <c r="B53" s="203" t="s">
        <v>3269</v>
      </c>
      <c r="C53" s="209" t="s">
        <v>3270</v>
      </c>
      <c r="D53" s="204" t="s">
        <v>3271</v>
      </c>
      <c r="E53" s="205">
        <v>1</v>
      </c>
      <c r="F53" s="206"/>
      <c r="G53" s="207">
        <f>ROUND(E53*F53,2)</f>
        <v>0</v>
      </c>
      <c r="H53" s="206"/>
      <c r="I53" s="207">
        <f>ROUND(E53*H53,2)</f>
        <v>0</v>
      </c>
      <c r="J53" s="206"/>
      <c r="K53" s="207">
        <f>ROUND(E53*J53,2)</f>
        <v>0</v>
      </c>
      <c r="L53" s="207">
        <v>21</v>
      </c>
      <c r="M53" s="207">
        <f>G53*(1+L53/100)</f>
        <v>0</v>
      </c>
      <c r="N53" s="205">
        <v>0</v>
      </c>
      <c r="O53" s="205">
        <f>ROUND(E53*N53,2)</f>
        <v>0</v>
      </c>
      <c r="P53" s="205">
        <v>0</v>
      </c>
      <c r="Q53" s="205">
        <f>ROUND(E53*P53,2)</f>
        <v>0</v>
      </c>
      <c r="R53" s="207"/>
      <c r="S53" s="207" t="s">
        <v>403</v>
      </c>
      <c r="T53" s="208" t="s">
        <v>404</v>
      </c>
      <c r="U53" s="162">
        <v>0</v>
      </c>
      <c r="V53" s="162">
        <f>ROUND(E53*U53,2)</f>
        <v>0</v>
      </c>
      <c r="W53" s="162"/>
      <c r="X53" s="162" t="s">
        <v>321</v>
      </c>
      <c r="Y53" s="162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2245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6" t="s">
        <v>314</v>
      </c>
      <c r="B54" s="177" t="s">
        <v>156</v>
      </c>
      <c r="C54" s="191" t="s">
        <v>157</v>
      </c>
      <c r="D54" s="178"/>
      <c r="E54" s="179"/>
      <c r="F54" s="180"/>
      <c r="G54" s="180">
        <f>SUMIF(AG55:AG55,"&lt;&gt;NOR",G55:G55)</f>
        <v>0</v>
      </c>
      <c r="H54" s="180"/>
      <c r="I54" s="180">
        <f>SUM(I55:I55)</f>
        <v>0</v>
      </c>
      <c r="J54" s="180"/>
      <c r="K54" s="180">
        <f>SUM(K55:K55)</f>
        <v>0</v>
      </c>
      <c r="L54" s="180"/>
      <c r="M54" s="180">
        <f>SUM(M55:M55)</f>
        <v>0</v>
      </c>
      <c r="N54" s="179"/>
      <c r="O54" s="179">
        <f>SUM(O55:O55)</f>
        <v>0</v>
      </c>
      <c r="P54" s="179"/>
      <c r="Q54" s="179">
        <f>SUM(Q55:Q55)</f>
        <v>0</v>
      </c>
      <c r="R54" s="180"/>
      <c r="S54" s="180"/>
      <c r="T54" s="181"/>
      <c r="U54" s="175"/>
      <c r="V54" s="175">
        <f>SUM(V55:V55)</f>
        <v>0</v>
      </c>
      <c r="W54" s="175"/>
      <c r="X54" s="175"/>
      <c r="Y54" s="175"/>
      <c r="AG54" t="s">
        <v>315</v>
      </c>
    </row>
    <row r="55" spans="1:60" outlineLevel="1" x14ac:dyDescent="0.2">
      <c r="A55" s="202">
        <v>22</v>
      </c>
      <c r="B55" s="203" t="s">
        <v>3272</v>
      </c>
      <c r="C55" s="209" t="s">
        <v>3273</v>
      </c>
      <c r="D55" s="204" t="s">
        <v>3271</v>
      </c>
      <c r="E55" s="205">
        <v>1</v>
      </c>
      <c r="F55" s="206"/>
      <c r="G55" s="207">
        <f>ROUND(E55*F55,2)</f>
        <v>0</v>
      </c>
      <c r="H55" s="206"/>
      <c r="I55" s="207">
        <f>ROUND(E55*H55,2)</f>
        <v>0</v>
      </c>
      <c r="J55" s="206"/>
      <c r="K55" s="207">
        <f>ROUND(E55*J55,2)</f>
        <v>0</v>
      </c>
      <c r="L55" s="207">
        <v>21</v>
      </c>
      <c r="M55" s="207">
        <f>G55*(1+L55/100)</f>
        <v>0</v>
      </c>
      <c r="N55" s="205">
        <v>0</v>
      </c>
      <c r="O55" s="205">
        <f>ROUND(E55*N55,2)</f>
        <v>0</v>
      </c>
      <c r="P55" s="205">
        <v>0</v>
      </c>
      <c r="Q55" s="205">
        <f>ROUND(E55*P55,2)</f>
        <v>0</v>
      </c>
      <c r="R55" s="207"/>
      <c r="S55" s="207" t="s">
        <v>403</v>
      </c>
      <c r="T55" s="208" t="s">
        <v>404</v>
      </c>
      <c r="U55" s="162">
        <v>0</v>
      </c>
      <c r="V55" s="162">
        <f>ROUND(E55*U55,2)</f>
        <v>0</v>
      </c>
      <c r="W55" s="162"/>
      <c r="X55" s="162" t="s">
        <v>321</v>
      </c>
      <c r="Y55" s="162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2245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6" t="s">
        <v>314</v>
      </c>
      <c r="B56" s="177" t="s">
        <v>159</v>
      </c>
      <c r="C56" s="191" t="s">
        <v>160</v>
      </c>
      <c r="D56" s="178"/>
      <c r="E56" s="179"/>
      <c r="F56" s="180"/>
      <c r="G56" s="180">
        <f>SUMIF(AG57:AG68,"&lt;&gt;NOR",G57:G68)</f>
        <v>0</v>
      </c>
      <c r="H56" s="180"/>
      <c r="I56" s="180">
        <f>SUM(I57:I68)</f>
        <v>0</v>
      </c>
      <c r="J56" s="180"/>
      <c r="K56" s="180">
        <f>SUM(K57:K68)</f>
        <v>0</v>
      </c>
      <c r="L56" s="180"/>
      <c r="M56" s="180">
        <f>SUM(M57:M68)</f>
        <v>0</v>
      </c>
      <c r="N56" s="179"/>
      <c r="O56" s="179">
        <f>SUM(O57:O68)</f>
        <v>3.87</v>
      </c>
      <c r="P56" s="179"/>
      <c r="Q56" s="179">
        <f>SUM(Q57:Q68)</f>
        <v>0</v>
      </c>
      <c r="R56" s="180"/>
      <c r="S56" s="180"/>
      <c r="T56" s="181"/>
      <c r="U56" s="175"/>
      <c r="V56" s="175">
        <f>SUM(V57:V68)</f>
        <v>3.59</v>
      </c>
      <c r="W56" s="175"/>
      <c r="X56" s="175"/>
      <c r="Y56" s="175"/>
      <c r="AG56" t="s">
        <v>315</v>
      </c>
    </row>
    <row r="57" spans="1:60" outlineLevel="1" x14ac:dyDescent="0.2">
      <c r="A57" s="183">
        <v>23</v>
      </c>
      <c r="B57" s="184" t="s">
        <v>3274</v>
      </c>
      <c r="C57" s="192" t="s">
        <v>3275</v>
      </c>
      <c r="D57" s="185" t="s">
        <v>373</v>
      </c>
      <c r="E57" s="186">
        <v>1.5</v>
      </c>
      <c r="F57" s="187"/>
      <c r="G57" s="188">
        <f>ROUND(E57*F57,2)</f>
        <v>0</v>
      </c>
      <c r="H57" s="187"/>
      <c r="I57" s="188">
        <f>ROUND(E57*H57,2)</f>
        <v>0</v>
      </c>
      <c r="J57" s="187"/>
      <c r="K57" s="188">
        <f>ROUND(E57*J57,2)</f>
        <v>0</v>
      </c>
      <c r="L57" s="188">
        <v>21</v>
      </c>
      <c r="M57" s="188">
        <f>G57*(1+L57/100)</f>
        <v>0</v>
      </c>
      <c r="N57" s="186">
        <v>2.5249999999999999</v>
      </c>
      <c r="O57" s="186">
        <f>ROUND(E57*N57,2)</f>
        <v>3.79</v>
      </c>
      <c r="P57" s="186">
        <v>0</v>
      </c>
      <c r="Q57" s="186">
        <f>ROUND(E57*P57,2)</f>
        <v>0</v>
      </c>
      <c r="R57" s="188" t="s">
        <v>2335</v>
      </c>
      <c r="S57" s="188" t="s">
        <v>320</v>
      </c>
      <c r="T57" s="189" t="s">
        <v>320</v>
      </c>
      <c r="U57" s="162">
        <v>1.3029999999999999</v>
      </c>
      <c r="V57" s="162">
        <f>ROUND(E57*U57,2)</f>
        <v>1.95</v>
      </c>
      <c r="W57" s="162"/>
      <c r="X57" s="162" t="s">
        <v>321</v>
      </c>
      <c r="Y57" s="162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2245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78" t="s">
        <v>3276</v>
      </c>
      <c r="D58" s="279"/>
      <c r="E58" s="279"/>
      <c r="F58" s="279"/>
      <c r="G58" s="279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2">
        <v>24</v>
      </c>
      <c r="B59" s="203" t="s">
        <v>2343</v>
      </c>
      <c r="C59" s="209" t="s">
        <v>3223</v>
      </c>
      <c r="D59" s="204" t="s">
        <v>318</v>
      </c>
      <c r="E59" s="205">
        <v>1</v>
      </c>
      <c r="F59" s="206"/>
      <c r="G59" s="207">
        <f>ROUND(E59*F59,2)</f>
        <v>0</v>
      </c>
      <c r="H59" s="206"/>
      <c r="I59" s="207">
        <f>ROUND(E59*H59,2)</f>
        <v>0</v>
      </c>
      <c r="J59" s="206"/>
      <c r="K59" s="207">
        <f>ROUND(E59*J59,2)</f>
        <v>0</v>
      </c>
      <c r="L59" s="207">
        <v>21</v>
      </c>
      <c r="M59" s="207">
        <f>G59*(1+L59/100)</f>
        <v>0</v>
      </c>
      <c r="N59" s="205">
        <v>0</v>
      </c>
      <c r="O59" s="205">
        <f>ROUND(E59*N59,2)</f>
        <v>0</v>
      </c>
      <c r="P59" s="205">
        <v>0</v>
      </c>
      <c r="Q59" s="205">
        <f>ROUND(E59*P59,2)</f>
        <v>0</v>
      </c>
      <c r="R59" s="207"/>
      <c r="S59" s="207" t="s">
        <v>403</v>
      </c>
      <c r="T59" s="208" t="s">
        <v>404</v>
      </c>
      <c r="U59" s="162">
        <v>0</v>
      </c>
      <c r="V59" s="162">
        <f>ROUND(E59*U59,2)</f>
        <v>0</v>
      </c>
      <c r="W59" s="162"/>
      <c r="X59" s="162" t="s">
        <v>321</v>
      </c>
      <c r="Y59" s="162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2245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2">
        <v>25</v>
      </c>
      <c r="B60" s="203" t="s">
        <v>3201</v>
      </c>
      <c r="C60" s="209" t="s">
        <v>3225</v>
      </c>
      <c r="D60" s="204" t="s">
        <v>318</v>
      </c>
      <c r="E60" s="205">
        <v>1</v>
      </c>
      <c r="F60" s="206"/>
      <c r="G60" s="207">
        <f>ROUND(E60*F60,2)</f>
        <v>0</v>
      </c>
      <c r="H60" s="206"/>
      <c r="I60" s="207">
        <f>ROUND(E60*H60,2)</f>
        <v>0</v>
      </c>
      <c r="J60" s="206"/>
      <c r="K60" s="207">
        <f>ROUND(E60*J60,2)</f>
        <v>0</v>
      </c>
      <c r="L60" s="207">
        <v>21</v>
      </c>
      <c r="M60" s="207">
        <f>G60*(1+L60/100)</f>
        <v>0</v>
      </c>
      <c r="N60" s="205">
        <v>0</v>
      </c>
      <c r="O60" s="205">
        <f>ROUND(E60*N60,2)</f>
        <v>0</v>
      </c>
      <c r="P60" s="205">
        <v>0</v>
      </c>
      <c r="Q60" s="205">
        <f>ROUND(E60*P60,2)</f>
        <v>0</v>
      </c>
      <c r="R60" s="207"/>
      <c r="S60" s="207" t="s">
        <v>403</v>
      </c>
      <c r="T60" s="208" t="s">
        <v>404</v>
      </c>
      <c r="U60" s="162">
        <v>0</v>
      </c>
      <c r="V60" s="162">
        <f>ROUND(E60*U60,2)</f>
        <v>0</v>
      </c>
      <c r="W60" s="162"/>
      <c r="X60" s="162" t="s">
        <v>321</v>
      </c>
      <c r="Y60" s="162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2245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2">
        <v>26</v>
      </c>
      <c r="B61" s="203" t="s">
        <v>3208</v>
      </c>
      <c r="C61" s="209" t="s">
        <v>2353</v>
      </c>
      <c r="D61" s="204" t="s">
        <v>318</v>
      </c>
      <c r="E61" s="205">
        <v>1</v>
      </c>
      <c r="F61" s="206"/>
      <c r="G61" s="207">
        <f>ROUND(E61*F61,2)</f>
        <v>0</v>
      </c>
      <c r="H61" s="206"/>
      <c r="I61" s="207">
        <f>ROUND(E61*H61,2)</f>
        <v>0</v>
      </c>
      <c r="J61" s="206"/>
      <c r="K61" s="207">
        <f>ROUND(E61*J61,2)</f>
        <v>0</v>
      </c>
      <c r="L61" s="207">
        <v>21</v>
      </c>
      <c r="M61" s="207">
        <f>G61*(1+L61/100)</f>
        <v>0</v>
      </c>
      <c r="N61" s="205">
        <v>0</v>
      </c>
      <c r="O61" s="205">
        <f>ROUND(E61*N61,2)</f>
        <v>0</v>
      </c>
      <c r="P61" s="205">
        <v>0</v>
      </c>
      <c r="Q61" s="205">
        <f>ROUND(E61*P61,2)</f>
        <v>0</v>
      </c>
      <c r="R61" s="207"/>
      <c r="S61" s="207" t="s">
        <v>403</v>
      </c>
      <c r="T61" s="208" t="s">
        <v>404</v>
      </c>
      <c r="U61" s="162">
        <v>0</v>
      </c>
      <c r="V61" s="162">
        <f>ROUND(E61*U61,2)</f>
        <v>0</v>
      </c>
      <c r="W61" s="162"/>
      <c r="X61" s="162" t="s">
        <v>321</v>
      </c>
      <c r="Y61" s="162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2245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3">
        <v>27</v>
      </c>
      <c r="B62" s="184" t="s">
        <v>3277</v>
      </c>
      <c r="C62" s="192" t="s">
        <v>3278</v>
      </c>
      <c r="D62" s="185" t="s">
        <v>318</v>
      </c>
      <c r="E62" s="186">
        <v>1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7.8130000000000005E-2</v>
      </c>
      <c r="O62" s="186">
        <f>ROUND(E62*N62,2)</f>
        <v>0.08</v>
      </c>
      <c r="P62" s="186">
        <v>0</v>
      </c>
      <c r="Q62" s="186">
        <f>ROUND(E62*P62,2)</f>
        <v>0</v>
      </c>
      <c r="R62" s="188" t="s">
        <v>1093</v>
      </c>
      <c r="S62" s="188" t="s">
        <v>320</v>
      </c>
      <c r="T62" s="189" t="s">
        <v>320</v>
      </c>
      <c r="U62" s="162">
        <v>1.34463</v>
      </c>
      <c r="V62" s="162">
        <f>ROUND(E62*U62,2)</f>
        <v>1.34</v>
      </c>
      <c r="W62" s="162"/>
      <c r="X62" s="162" t="s">
        <v>1094</v>
      </c>
      <c r="Y62" s="162" t="s">
        <v>322</v>
      </c>
      <c r="Z62" s="151"/>
      <c r="AA62" s="151"/>
      <c r="AB62" s="151"/>
      <c r="AC62" s="151"/>
      <c r="AD62" s="151"/>
      <c r="AE62" s="151"/>
      <c r="AF62" s="151"/>
      <c r="AG62" s="151" t="s">
        <v>1095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3" t="s">
        <v>2332</v>
      </c>
      <c r="D63" s="164"/>
      <c r="E63" s="165">
        <v>1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3" t="s">
        <v>3279</v>
      </c>
      <c r="D64" s="164"/>
      <c r="E64" s="165"/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3" t="s">
        <v>3280</v>
      </c>
      <c r="D65" s="164"/>
      <c r="E65" s="165"/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3">
        <v>28</v>
      </c>
      <c r="B66" s="184" t="s">
        <v>3281</v>
      </c>
      <c r="C66" s="192" t="s">
        <v>3282</v>
      </c>
      <c r="D66" s="185" t="s">
        <v>708</v>
      </c>
      <c r="E66" s="186">
        <v>5</v>
      </c>
      <c r="F66" s="187"/>
      <c r="G66" s="188">
        <f>ROUND(E66*F66,2)</f>
        <v>0</v>
      </c>
      <c r="H66" s="187"/>
      <c r="I66" s="188">
        <f>ROUND(E66*H66,2)</f>
        <v>0</v>
      </c>
      <c r="J66" s="187"/>
      <c r="K66" s="188">
        <f>ROUND(E66*J66,2)</f>
        <v>0</v>
      </c>
      <c r="L66" s="188">
        <v>21</v>
      </c>
      <c r="M66" s="188">
        <f>G66*(1+L66/100)</f>
        <v>0</v>
      </c>
      <c r="N66" s="186">
        <v>0</v>
      </c>
      <c r="O66" s="186">
        <f>ROUND(E66*N66,2)</f>
        <v>0</v>
      </c>
      <c r="P66" s="186">
        <v>0</v>
      </c>
      <c r="Q66" s="186">
        <f>ROUND(E66*P66,2)</f>
        <v>0</v>
      </c>
      <c r="R66" s="188" t="s">
        <v>2335</v>
      </c>
      <c r="S66" s="188" t="s">
        <v>320</v>
      </c>
      <c r="T66" s="189" t="s">
        <v>320</v>
      </c>
      <c r="U66" s="162">
        <v>5.8999999999999997E-2</v>
      </c>
      <c r="V66" s="162">
        <f>ROUND(E66*U66,2)</f>
        <v>0.3</v>
      </c>
      <c r="W66" s="162"/>
      <c r="X66" s="162" t="s">
        <v>321</v>
      </c>
      <c r="Y66" s="162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2245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78" t="s">
        <v>3283</v>
      </c>
      <c r="D67" s="279"/>
      <c r="E67" s="279"/>
      <c r="F67" s="279"/>
      <c r="G67" s="279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2">
        <v>29</v>
      </c>
      <c r="B68" s="203" t="s">
        <v>3284</v>
      </c>
      <c r="C68" s="209" t="s">
        <v>2419</v>
      </c>
      <c r="D68" s="204" t="s">
        <v>708</v>
      </c>
      <c r="E68" s="205">
        <v>5</v>
      </c>
      <c r="F68" s="206"/>
      <c r="G68" s="207">
        <f>ROUND(E68*F68,2)</f>
        <v>0</v>
      </c>
      <c r="H68" s="206"/>
      <c r="I68" s="207">
        <f>ROUND(E68*H68,2)</f>
        <v>0</v>
      </c>
      <c r="J68" s="206"/>
      <c r="K68" s="207">
        <f>ROUND(E68*J68,2)</f>
        <v>0</v>
      </c>
      <c r="L68" s="207">
        <v>21</v>
      </c>
      <c r="M68" s="207">
        <f>G68*(1+L68/100)</f>
        <v>0</v>
      </c>
      <c r="N68" s="205">
        <v>0</v>
      </c>
      <c r="O68" s="205">
        <f>ROUND(E68*N68,2)</f>
        <v>0</v>
      </c>
      <c r="P68" s="205">
        <v>0</v>
      </c>
      <c r="Q68" s="205">
        <f>ROUND(E68*P68,2)</f>
        <v>0</v>
      </c>
      <c r="R68" s="207"/>
      <c r="S68" s="207" t="s">
        <v>403</v>
      </c>
      <c r="T68" s="208" t="s">
        <v>404</v>
      </c>
      <c r="U68" s="162">
        <v>0</v>
      </c>
      <c r="V68" s="162">
        <f>ROUND(E68*U68,2)</f>
        <v>0</v>
      </c>
      <c r="W68" s="162"/>
      <c r="X68" s="162" t="s">
        <v>321</v>
      </c>
      <c r="Y68" s="162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2245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6" t="s">
        <v>314</v>
      </c>
      <c r="B69" s="177" t="s">
        <v>161</v>
      </c>
      <c r="C69" s="191" t="s">
        <v>162</v>
      </c>
      <c r="D69" s="178"/>
      <c r="E69" s="179"/>
      <c r="F69" s="180"/>
      <c r="G69" s="180">
        <f>SUMIF(AG70:AG71,"&lt;&gt;NOR",G70:G71)</f>
        <v>0</v>
      </c>
      <c r="H69" s="180"/>
      <c r="I69" s="180">
        <f>SUM(I70:I71)</f>
        <v>0</v>
      </c>
      <c r="J69" s="180"/>
      <c r="K69" s="180">
        <f>SUM(K70:K71)</f>
        <v>0</v>
      </c>
      <c r="L69" s="180"/>
      <c r="M69" s="180">
        <f>SUM(M70:M71)</f>
        <v>0</v>
      </c>
      <c r="N69" s="179"/>
      <c r="O69" s="179">
        <f>SUM(O70:O71)</f>
        <v>0</v>
      </c>
      <c r="P69" s="179"/>
      <c r="Q69" s="179">
        <f>SUM(Q70:Q71)</f>
        <v>0</v>
      </c>
      <c r="R69" s="180"/>
      <c r="S69" s="180"/>
      <c r="T69" s="181"/>
      <c r="U69" s="175"/>
      <c r="V69" s="175">
        <f>SUM(V70:V71)</f>
        <v>0.41</v>
      </c>
      <c r="W69" s="175"/>
      <c r="X69" s="175"/>
      <c r="Y69" s="175"/>
      <c r="AG69" t="s">
        <v>315</v>
      </c>
    </row>
    <row r="70" spans="1:60" outlineLevel="1" x14ac:dyDescent="0.2">
      <c r="A70" s="183">
        <v>30</v>
      </c>
      <c r="B70" s="184" t="s">
        <v>3240</v>
      </c>
      <c r="C70" s="192" t="s">
        <v>3241</v>
      </c>
      <c r="D70" s="185" t="s">
        <v>708</v>
      </c>
      <c r="E70" s="186">
        <v>11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 t="s">
        <v>395</v>
      </c>
      <c r="S70" s="188" t="s">
        <v>320</v>
      </c>
      <c r="T70" s="189" t="s">
        <v>320</v>
      </c>
      <c r="U70" s="162">
        <v>3.6999999999999998E-2</v>
      </c>
      <c r="V70" s="162">
        <f>ROUND(E70*U70,2)</f>
        <v>0.41</v>
      </c>
      <c r="W70" s="162"/>
      <c r="X70" s="162" t="s">
        <v>321</v>
      </c>
      <c r="Y70" s="162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2245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78" t="s">
        <v>3242</v>
      </c>
      <c r="D71" s="279"/>
      <c r="E71" s="279"/>
      <c r="F71" s="279"/>
      <c r="G71" s="279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6" t="s">
        <v>314</v>
      </c>
      <c r="B72" s="177" t="s">
        <v>173</v>
      </c>
      <c r="C72" s="191" t="s">
        <v>174</v>
      </c>
      <c r="D72" s="178"/>
      <c r="E72" s="179"/>
      <c r="F72" s="180"/>
      <c r="G72" s="180">
        <f>SUMIF(AG73:AG74,"&lt;&gt;NOR",G73:G74)</f>
        <v>0</v>
      </c>
      <c r="H72" s="180"/>
      <c r="I72" s="180">
        <f>SUM(I73:I74)</f>
        <v>0</v>
      </c>
      <c r="J72" s="180"/>
      <c r="K72" s="180">
        <f>SUM(K73:K74)</f>
        <v>0</v>
      </c>
      <c r="L72" s="180"/>
      <c r="M72" s="180">
        <f>SUM(M73:M74)</f>
        <v>0</v>
      </c>
      <c r="N72" s="179"/>
      <c r="O72" s="179">
        <f>SUM(O73:O74)</f>
        <v>0</v>
      </c>
      <c r="P72" s="179"/>
      <c r="Q72" s="179">
        <f>SUM(Q73:Q74)</f>
        <v>0</v>
      </c>
      <c r="R72" s="180"/>
      <c r="S72" s="180"/>
      <c r="T72" s="181"/>
      <c r="U72" s="175"/>
      <c r="V72" s="175">
        <f>SUM(V73:V74)</f>
        <v>1.2</v>
      </c>
      <c r="W72" s="175"/>
      <c r="X72" s="175"/>
      <c r="Y72" s="175"/>
      <c r="AG72" t="s">
        <v>315</v>
      </c>
    </row>
    <row r="73" spans="1:60" outlineLevel="1" x14ac:dyDescent="0.2">
      <c r="A73" s="183">
        <v>31</v>
      </c>
      <c r="B73" s="184" t="s">
        <v>3285</v>
      </c>
      <c r="C73" s="192" t="s">
        <v>3286</v>
      </c>
      <c r="D73" s="185" t="s">
        <v>389</v>
      </c>
      <c r="E73" s="186">
        <v>12.0162</v>
      </c>
      <c r="F73" s="187"/>
      <c r="G73" s="188">
        <f>ROUND(E73*F73,2)</f>
        <v>0</v>
      </c>
      <c r="H73" s="187"/>
      <c r="I73" s="188">
        <f>ROUND(E73*H73,2)</f>
        <v>0</v>
      </c>
      <c r="J73" s="187"/>
      <c r="K73" s="188">
        <f>ROUND(E73*J73,2)</f>
        <v>0</v>
      </c>
      <c r="L73" s="188">
        <v>21</v>
      </c>
      <c r="M73" s="188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8" t="s">
        <v>2335</v>
      </c>
      <c r="S73" s="188" t="s">
        <v>320</v>
      </c>
      <c r="T73" s="189" t="s">
        <v>320</v>
      </c>
      <c r="U73" s="162">
        <v>9.9500000000000005E-2</v>
      </c>
      <c r="V73" s="162">
        <f>ROUND(E73*U73,2)</f>
        <v>1.2</v>
      </c>
      <c r="W73" s="162"/>
      <c r="X73" s="162" t="s">
        <v>390</v>
      </c>
      <c r="Y73" s="162" t="s">
        <v>322</v>
      </c>
      <c r="Z73" s="151"/>
      <c r="AA73" s="151"/>
      <c r="AB73" s="151"/>
      <c r="AC73" s="151"/>
      <c r="AD73" s="151"/>
      <c r="AE73" s="151"/>
      <c r="AF73" s="151"/>
      <c r="AG73" s="151" t="s">
        <v>391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78" t="s">
        <v>3287</v>
      </c>
      <c r="D74" s="279"/>
      <c r="E74" s="279"/>
      <c r="F74" s="279"/>
      <c r="G74" s="279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6" t="s">
        <v>314</v>
      </c>
      <c r="B75" s="177" t="s">
        <v>281</v>
      </c>
      <c r="C75" s="191" t="s">
        <v>284</v>
      </c>
      <c r="D75" s="178"/>
      <c r="E75" s="179"/>
      <c r="F75" s="180"/>
      <c r="G75" s="180">
        <f>SUMIF(AG76:AG79,"&lt;&gt;NOR",G76:G79)</f>
        <v>0</v>
      </c>
      <c r="H75" s="180"/>
      <c r="I75" s="180">
        <f>SUM(I76:I79)</f>
        <v>0</v>
      </c>
      <c r="J75" s="180"/>
      <c r="K75" s="180">
        <f>SUM(K76:K79)</f>
        <v>0</v>
      </c>
      <c r="L75" s="180"/>
      <c r="M75" s="180">
        <f>SUM(M76:M79)</f>
        <v>0</v>
      </c>
      <c r="N75" s="179"/>
      <c r="O75" s="179">
        <f>SUM(O76:O79)</f>
        <v>0</v>
      </c>
      <c r="P75" s="179"/>
      <c r="Q75" s="179">
        <f>SUM(Q76:Q79)</f>
        <v>0</v>
      </c>
      <c r="R75" s="180"/>
      <c r="S75" s="180"/>
      <c r="T75" s="181"/>
      <c r="U75" s="175"/>
      <c r="V75" s="175">
        <f>SUM(V76:V79)</f>
        <v>8.66</v>
      </c>
      <c r="W75" s="175"/>
      <c r="X75" s="175"/>
      <c r="Y75" s="175"/>
      <c r="AG75" t="s">
        <v>315</v>
      </c>
    </row>
    <row r="76" spans="1:60" outlineLevel="1" x14ac:dyDescent="0.2">
      <c r="A76" s="202">
        <v>32</v>
      </c>
      <c r="B76" s="203" t="s">
        <v>994</v>
      </c>
      <c r="C76" s="209" t="s">
        <v>995</v>
      </c>
      <c r="D76" s="204" t="s">
        <v>389</v>
      </c>
      <c r="E76" s="205">
        <v>6.05</v>
      </c>
      <c r="F76" s="206"/>
      <c r="G76" s="207">
        <f>ROUND(E76*F76,2)</f>
        <v>0</v>
      </c>
      <c r="H76" s="206"/>
      <c r="I76" s="207">
        <f>ROUND(E76*H76,2)</f>
        <v>0</v>
      </c>
      <c r="J76" s="206"/>
      <c r="K76" s="207">
        <f>ROUND(E76*J76,2)</f>
        <v>0</v>
      </c>
      <c r="L76" s="207">
        <v>21</v>
      </c>
      <c r="M76" s="207">
        <f>G76*(1+L76/100)</f>
        <v>0</v>
      </c>
      <c r="N76" s="205">
        <v>0</v>
      </c>
      <c r="O76" s="205">
        <f>ROUND(E76*N76,2)</f>
        <v>0</v>
      </c>
      <c r="P76" s="205">
        <v>0</v>
      </c>
      <c r="Q76" s="205">
        <f>ROUND(E76*P76,2)</f>
        <v>0</v>
      </c>
      <c r="R76" s="207" t="s">
        <v>992</v>
      </c>
      <c r="S76" s="207" t="s">
        <v>320</v>
      </c>
      <c r="T76" s="208" t="s">
        <v>320</v>
      </c>
      <c r="U76" s="162">
        <v>0.49</v>
      </c>
      <c r="V76" s="162">
        <f>ROUND(E76*U76,2)</f>
        <v>2.96</v>
      </c>
      <c r="W76" s="162"/>
      <c r="X76" s="162" t="s">
        <v>988</v>
      </c>
      <c r="Y76" s="162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2">
        <v>33</v>
      </c>
      <c r="B77" s="203" t="s">
        <v>997</v>
      </c>
      <c r="C77" s="209" t="s">
        <v>998</v>
      </c>
      <c r="D77" s="204" t="s">
        <v>389</v>
      </c>
      <c r="E77" s="205">
        <v>6.05</v>
      </c>
      <c r="F77" s="206"/>
      <c r="G77" s="207">
        <f>ROUND(E77*F77,2)</f>
        <v>0</v>
      </c>
      <c r="H77" s="206"/>
      <c r="I77" s="207">
        <f>ROUND(E77*H77,2)</f>
        <v>0</v>
      </c>
      <c r="J77" s="206"/>
      <c r="K77" s="207">
        <f>ROUND(E77*J77,2)</f>
        <v>0</v>
      </c>
      <c r="L77" s="207">
        <v>21</v>
      </c>
      <c r="M77" s="207">
        <f>G77*(1+L77/100)</f>
        <v>0</v>
      </c>
      <c r="N77" s="205">
        <v>0</v>
      </c>
      <c r="O77" s="205">
        <f>ROUND(E77*N77,2)</f>
        <v>0</v>
      </c>
      <c r="P77" s="205">
        <v>0</v>
      </c>
      <c r="Q77" s="205">
        <f>ROUND(E77*P77,2)</f>
        <v>0</v>
      </c>
      <c r="R77" s="207" t="s">
        <v>992</v>
      </c>
      <c r="S77" s="207" t="s">
        <v>320</v>
      </c>
      <c r="T77" s="208" t="s">
        <v>320</v>
      </c>
      <c r="U77" s="162">
        <v>0</v>
      </c>
      <c r="V77" s="162">
        <f>ROUND(E77*U77,2)</f>
        <v>0</v>
      </c>
      <c r="W77" s="162"/>
      <c r="X77" s="162" t="s">
        <v>988</v>
      </c>
      <c r="Y77" s="162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2">
        <v>34</v>
      </c>
      <c r="B78" s="203" t="s">
        <v>2211</v>
      </c>
      <c r="C78" s="209" t="s">
        <v>2212</v>
      </c>
      <c r="D78" s="204" t="s">
        <v>389</v>
      </c>
      <c r="E78" s="205">
        <v>6.05</v>
      </c>
      <c r="F78" s="206"/>
      <c r="G78" s="207">
        <f>ROUND(E78*F78,2)</f>
        <v>0</v>
      </c>
      <c r="H78" s="206"/>
      <c r="I78" s="207">
        <f>ROUND(E78*H78,2)</f>
        <v>0</v>
      </c>
      <c r="J78" s="206"/>
      <c r="K78" s="207">
        <f>ROUND(E78*J78,2)</f>
        <v>0</v>
      </c>
      <c r="L78" s="207">
        <v>21</v>
      </c>
      <c r="M78" s="207">
        <f>G78*(1+L78/100)</f>
        <v>0</v>
      </c>
      <c r="N78" s="205">
        <v>0</v>
      </c>
      <c r="O78" s="205">
        <f>ROUND(E78*N78,2)</f>
        <v>0</v>
      </c>
      <c r="P78" s="205">
        <v>0</v>
      </c>
      <c r="Q78" s="205">
        <f>ROUND(E78*P78,2)</f>
        <v>0</v>
      </c>
      <c r="R78" s="207" t="s">
        <v>992</v>
      </c>
      <c r="S78" s="207" t="s">
        <v>320</v>
      </c>
      <c r="T78" s="208" t="s">
        <v>2220</v>
      </c>
      <c r="U78" s="162">
        <v>0.94199999999999995</v>
      </c>
      <c r="V78" s="162">
        <f>ROUND(E78*U78,2)</f>
        <v>5.7</v>
      </c>
      <c r="W78" s="162"/>
      <c r="X78" s="162" t="s">
        <v>988</v>
      </c>
      <c r="Y78" s="162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3">
        <v>35</v>
      </c>
      <c r="B79" s="184" t="s">
        <v>3254</v>
      </c>
      <c r="C79" s="192" t="s">
        <v>3255</v>
      </c>
      <c r="D79" s="185" t="s">
        <v>389</v>
      </c>
      <c r="E79" s="186">
        <v>6.05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21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403</v>
      </c>
      <c r="T79" s="189" t="s">
        <v>404</v>
      </c>
      <c r="U79" s="162">
        <v>0</v>
      </c>
      <c r="V79" s="162">
        <f>ROUND(E79*U79,2)</f>
        <v>0</v>
      </c>
      <c r="W79" s="162"/>
      <c r="X79" s="162" t="s">
        <v>988</v>
      </c>
      <c r="Y79" s="162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15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200"/>
      <c r="D81" s="156"/>
      <c r="E81" s="157"/>
      <c r="F81" s="157"/>
      <c r="G81" s="182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880</v>
      </c>
    </row>
    <row r="82" spans="1:33" x14ac:dyDescent="0.2">
      <c r="C82" s="201"/>
      <c r="D82" s="10"/>
      <c r="AG82" t="s">
        <v>881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yAjUIMA1lr9B3vAprrXQgqemTO28W0InzUaTuCAVGKq80cwSU8hIh5SL4lqE+ARpjDeTT+qleVzUVqUJzZ9Q==" saltValue="iISQxwXeCLOogX6MYWxRuw==" spinCount="100000" sheet="1" formatRows="0"/>
  <mergeCells count="20">
    <mergeCell ref="C71:G71"/>
    <mergeCell ref="C74:G74"/>
    <mergeCell ref="C45:G45"/>
    <mergeCell ref="C47:G47"/>
    <mergeCell ref="C49:G49"/>
    <mergeCell ref="C52:G52"/>
    <mergeCell ref="C58:G58"/>
    <mergeCell ref="C67:G67"/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DE99-F971-4395-AC17-69F191CA01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5" t="s">
        <v>85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209</v>
      </c>
      <c r="C8" s="191" t="s">
        <v>211</v>
      </c>
      <c r="D8" s="178"/>
      <c r="E8" s="179"/>
      <c r="F8" s="180"/>
      <c r="G8" s="180">
        <f>SUMIF(AG9:AG12,"&lt;&gt;NOR",G9:G12)</f>
        <v>0</v>
      </c>
      <c r="H8" s="180"/>
      <c r="I8" s="180">
        <f>SUM(I9:I12)</f>
        <v>0</v>
      </c>
      <c r="J8" s="180"/>
      <c r="K8" s="180">
        <f>SUM(K9:K12)</f>
        <v>0</v>
      </c>
      <c r="L8" s="180"/>
      <c r="M8" s="180">
        <f>SUM(M9:M12)</f>
        <v>0</v>
      </c>
      <c r="N8" s="179"/>
      <c r="O8" s="179">
        <f>SUM(O9:O12)</f>
        <v>0</v>
      </c>
      <c r="P8" s="179"/>
      <c r="Q8" s="179">
        <f>SUM(Q9:Q12)</f>
        <v>0</v>
      </c>
      <c r="R8" s="180"/>
      <c r="S8" s="180"/>
      <c r="T8" s="181"/>
      <c r="U8" s="175"/>
      <c r="V8" s="175">
        <f>SUM(V9:V12)</f>
        <v>0</v>
      </c>
      <c r="W8" s="175"/>
      <c r="X8" s="175"/>
      <c r="Y8" s="175"/>
      <c r="AG8" t="s">
        <v>315</v>
      </c>
    </row>
    <row r="9" spans="1:60" outlineLevel="1" x14ac:dyDescent="0.2">
      <c r="A9" s="202">
        <v>1</v>
      </c>
      <c r="B9" s="203" t="s">
        <v>3288</v>
      </c>
      <c r="C9" s="209" t="s">
        <v>3289</v>
      </c>
      <c r="D9" s="204" t="s">
        <v>708</v>
      </c>
      <c r="E9" s="205">
        <v>120</v>
      </c>
      <c r="F9" s="206"/>
      <c r="G9" s="207">
        <f>ROUND(E9*F9,2)</f>
        <v>0</v>
      </c>
      <c r="H9" s="206"/>
      <c r="I9" s="207">
        <f>ROUND(E9*H9,2)</f>
        <v>0</v>
      </c>
      <c r="J9" s="206"/>
      <c r="K9" s="207">
        <f>ROUND(E9*J9,2)</f>
        <v>0</v>
      </c>
      <c r="L9" s="207">
        <v>21</v>
      </c>
      <c r="M9" s="207">
        <f>G9*(1+L9/100)</f>
        <v>0</v>
      </c>
      <c r="N9" s="205">
        <v>0</v>
      </c>
      <c r="O9" s="205">
        <f>ROUND(E9*N9,2)</f>
        <v>0</v>
      </c>
      <c r="P9" s="205">
        <v>0</v>
      </c>
      <c r="Q9" s="205">
        <f>ROUND(E9*P9,2)</f>
        <v>0</v>
      </c>
      <c r="R9" s="207"/>
      <c r="S9" s="207" t="s">
        <v>403</v>
      </c>
      <c r="T9" s="208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2">
        <v>2</v>
      </c>
      <c r="B10" s="203" t="s">
        <v>3290</v>
      </c>
      <c r="C10" s="209" t="s">
        <v>3291</v>
      </c>
      <c r="D10" s="204" t="s">
        <v>2594</v>
      </c>
      <c r="E10" s="205">
        <v>1</v>
      </c>
      <c r="F10" s="206"/>
      <c r="G10" s="207">
        <f>ROUND(E10*F10,2)</f>
        <v>0</v>
      </c>
      <c r="H10" s="206"/>
      <c r="I10" s="207">
        <f>ROUND(E10*H10,2)</f>
        <v>0</v>
      </c>
      <c r="J10" s="206"/>
      <c r="K10" s="207">
        <f>ROUND(E10*J10,2)</f>
        <v>0</v>
      </c>
      <c r="L10" s="207">
        <v>21</v>
      </c>
      <c r="M10" s="207">
        <f>G10*(1+L10/100)</f>
        <v>0</v>
      </c>
      <c r="N10" s="205">
        <v>0</v>
      </c>
      <c r="O10" s="205">
        <f>ROUND(E10*N10,2)</f>
        <v>0</v>
      </c>
      <c r="P10" s="205">
        <v>0</v>
      </c>
      <c r="Q10" s="205">
        <f>ROUND(E10*P10,2)</f>
        <v>0</v>
      </c>
      <c r="R10" s="207"/>
      <c r="S10" s="207" t="s">
        <v>403</v>
      </c>
      <c r="T10" s="208" t="s">
        <v>404</v>
      </c>
      <c r="U10" s="162">
        <v>0</v>
      </c>
      <c r="V10" s="162">
        <f>ROUND(E10*U10,2)</f>
        <v>0</v>
      </c>
      <c r="W10" s="162"/>
      <c r="X10" s="162" t="s">
        <v>321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2">
        <v>3</v>
      </c>
      <c r="B11" s="203" t="s">
        <v>3292</v>
      </c>
      <c r="C11" s="209" t="s">
        <v>3293</v>
      </c>
      <c r="D11" s="204" t="s">
        <v>445</v>
      </c>
      <c r="E11" s="205">
        <v>1</v>
      </c>
      <c r="F11" s="206"/>
      <c r="G11" s="207">
        <f>ROUND(E11*F11,2)</f>
        <v>0</v>
      </c>
      <c r="H11" s="206"/>
      <c r="I11" s="207">
        <f>ROUND(E11*H11,2)</f>
        <v>0</v>
      </c>
      <c r="J11" s="206"/>
      <c r="K11" s="207">
        <f>ROUND(E11*J11,2)</f>
        <v>0</v>
      </c>
      <c r="L11" s="207">
        <v>21</v>
      </c>
      <c r="M11" s="207">
        <f>G11*(1+L11/100)</f>
        <v>0</v>
      </c>
      <c r="N11" s="205">
        <v>0</v>
      </c>
      <c r="O11" s="205">
        <f>ROUND(E11*N11,2)</f>
        <v>0</v>
      </c>
      <c r="P11" s="205">
        <v>0</v>
      </c>
      <c r="Q11" s="205">
        <f>ROUND(E11*P11,2)</f>
        <v>0</v>
      </c>
      <c r="R11" s="207"/>
      <c r="S11" s="207" t="s">
        <v>403</v>
      </c>
      <c r="T11" s="208" t="s">
        <v>404</v>
      </c>
      <c r="U11" s="162">
        <v>0</v>
      </c>
      <c r="V11" s="162">
        <f>ROUND(E11*U11,2)</f>
        <v>0</v>
      </c>
      <c r="W11" s="162"/>
      <c r="X11" s="162" t="s">
        <v>321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2">
        <v>4</v>
      </c>
      <c r="B12" s="203" t="s">
        <v>3294</v>
      </c>
      <c r="C12" s="209" t="s">
        <v>3295</v>
      </c>
      <c r="D12" s="204" t="s">
        <v>2594</v>
      </c>
      <c r="E12" s="205">
        <v>1</v>
      </c>
      <c r="F12" s="206"/>
      <c r="G12" s="207">
        <f>ROUND(E12*F12,2)</f>
        <v>0</v>
      </c>
      <c r="H12" s="206"/>
      <c r="I12" s="207">
        <f>ROUND(E12*H12,2)</f>
        <v>0</v>
      </c>
      <c r="J12" s="206"/>
      <c r="K12" s="207">
        <f>ROUND(E12*J12,2)</f>
        <v>0</v>
      </c>
      <c r="L12" s="207">
        <v>21</v>
      </c>
      <c r="M12" s="207">
        <f>G12*(1+L12/100)</f>
        <v>0</v>
      </c>
      <c r="N12" s="205">
        <v>0</v>
      </c>
      <c r="O12" s="205">
        <f>ROUND(E12*N12,2)</f>
        <v>0</v>
      </c>
      <c r="P12" s="205">
        <v>0</v>
      </c>
      <c r="Q12" s="205">
        <f>ROUND(E12*P12,2)</f>
        <v>0</v>
      </c>
      <c r="R12" s="207"/>
      <c r="S12" s="207" t="s">
        <v>403</v>
      </c>
      <c r="T12" s="208" t="s">
        <v>404</v>
      </c>
      <c r="U12" s="162">
        <v>0</v>
      </c>
      <c r="V12" s="162">
        <f>ROUND(E12*U12,2)</f>
        <v>0</v>
      </c>
      <c r="W12" s="162"/>
      <c r="X12" s="162" t="s">
        <v>321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6" t="s">
        <v>314</v>
      </c>
      <c r="B13" s="177" t="s">
        <v>212</v>
      </c>
      <c r="C13" s="191" t="s">
        <v>214</v>
      </c>
      <c r="D13" s="178"/>
      <c r="E13" s="179"/>
      <c r="F13" s="180"/>
      <c r="G13" s="180">
        <f>SUMIF(AG14:AG14,"&lt;&gt;NOR",G14:G14)</f>
        <v>0</v>
      </c>
      <c r="H13" s="180"/>
      <c r="I13" s="180">
        <f>SUM(I14:I14)</f>
        <v>0</v>
      </c>
      <c r="J13" s="180"/>
      <c r="K13" s="180">
        <f>SUM(K14:K14)</f>
        <v>0</v>
      </c>
      <c r="L13" s="180"/>
      <c r="M13" s="180">
        <f>SUM(M14:M14)</f>
        <v>0</v>
      </c>
      <c r="N13" s="179"/>
      <c r="O13" s="179">
        <f>SUM(O14:O14)</f>
        <v>0</v>
      </c>
      <c r="P13" s="179"/>
      <c r="Q13" s="179">
        <f>SUM(Q14:Q14)</f>
        <v>0</v>
      </c>
      <c r="R13" s="180"/>
      <c r="S13" s="180"/>
      <c r="T13" s="181"/>
      <c r="U13" s="175"/>
      <c r="V13" s="175">
        <f>SUM(V14:V14)</f>
        <v>0</v>
      </c>
      <c r="W13" s="175"/>
      <c r="X13" s="175"/>
      <c r="Y13" s="175"/>
      <c r="AG13" t="s">
        <v>315</v>
      </c>
    </row>
    <row r="14" spans="1:60" ht="22.5" outlineLevel="1" x14ac:dyDescent="0.2">
      <c r="A14" s="202">
        <v>5</v>
      </c>
      <c r="B14" s="203" t="s">
        <v>3296</v>
      </c>
      <c r="C14" s="209" t="s">
        <v>3297</v>
      </c>
      <c r="D14" s="204" t="s">
        <v>2594</v>
      </c>
      <c r="E14" s="205">
        <v>1</v>
      </c>
      <c r="F14" s="206"/>
      <c r="G14" s="207">
        <f>ROUND(E14*F14,2)</f>
        <v>0</v>
      </c>
      <c r="H14" s="206"/>
      <c r="I14" s="207">
        <f>ROUND(E14*H14,2)</f>
        <v>0</v>
      </c>
      <c r="J14" s="206"/>
      <c r="K14" s="207">
        <f>ROUND(E14*J14,2)</f>
        <v>0</v>
      </c>
      <c r="L14" s="207">
        <v>21</v>
      </c>
      <c r="M14" s="207">
        <f>G14*(1+L14/100)</f>
        <v>0</v>
      </c>
      <c r="N14" s="205">
        <v>0</v>
      </c>
      <c r="O14" s="205">
        <f>ROUND(E14*N14,2)</f>
        <v>0</v>
      </c>
      <c r="P14" s="205">
        <v>0</v>
      </c>
      <c r="Q14" s="205">
        <f>ROUND(E14*P14,2)</f>
        <v>0</v>
      </c>
      <c r="R14" s="207"/>
      <c r="S14" s="207" t="s">
        <v>403</v>
      </c>
      <c r="T14" s="208" t="s">
        <v>404</v>
      </c>
      <c r="U14" s="162">
        <v>0</v>
      </c>
      <c r="V14" s="162">
        <f>ROUND(E14*U14,2)</f>
        <v>0</v>
      </c>
      <c r="W14" s="162"/>
      <c r="X14" s="162" t="s">
        <v>321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6" t="s">
        <v>314</v>
      </c>
      <c r="B15" s="177" t="s">
        <v>215</v>
      </c>
      <c r="C15" s="191" t="s">
        <v>217</v>
      </c>
      <c r="D15" s="178"/>
      <c r="E15" s="179"/>
      <c r="F15" s="180"/>
      <c r="G15" s="180">
        <f>SUMIF(AG16:AG23,"&lt;&gt;NOR",G16:G23)</f>
        <v>0</v>
      </c>
      <c r="H15" s="180"/>
      <c r="I15" s="180">
        <f>SUM(I16:I23)</f>
        <v>0</v>
      </c>
      <c r="J15" s="180"/>
      <c r="K15" s="180">
        <f>SUM(K16:K23)</f>
        <v>0</v>
      </c>
      <c r="L15" s="180"/>
      <c r="M15" s="180">
        <f>SUM(M16:M23)</f>
        <v>0</v>
      </c>
      <c r="N15" s="179"/>
      <c r="O15" s="179">
        <f>SUM(O16:O23)</f>
        <v>0</v>
      </c>
      <c r="P15" s="179"/>
      <c r="Q15" s="179">
        <f>SUM(Q16:Q23)</f>
        <v>0</v>
      </c>
      <c r="R15" s="180"/>
      <c r="S15" s="180"/>
      <c r="T15" s="181"/>
      <c r="U15" s="175"/>
      <c r="V15" s="175">
        <f>SUM(V16:V23)</f>
        <v>0</v>
      </c>
      <c r="W15" s="175"/>
      <c r="X15" s="175"/>
      <c r="Y15" s="175"/>
      <c r="AG15" t="s">
        <v>315</v>
      </c>
    </row>
    <row r="16" spans="1:60" outlineLevel="1" x14ac:dyDescent="0.2">
      <c r="A16" s="202">
        <v>6</v>
      </c>
      <c r="B16" s="203" t="s">
        <v>3298</v>
      </c>
      <c r="C16" s="209" t="s">
        <v>3299</v>
      </c>
      <c r="D16" s="204" t="s">
        <v>708</v>
      </c>
      <c r="E16" s="205">
        <v>105</v>
      </c>
      <c r="F16" s="206"/>
      <c r="G16" s="207">
        <f t="shared" ref="G16:G23" si="0">ROUND(E16*F16,2)</f>
        <v>0</v>
      </c>
      <c r="H16" s="206"/>
      <c r="I16" s="207">
        <f t="shared" ref="I16:I23" si="1">ROUND(E16*H16,2)</f>
        <v>0</v>
      </c>
      <c r="J16" s="206"/>
      <c r="K16" s="207">
        <f t="shared" ref="K16:K23" si="2">ROUND(E16*J16,2)</f>
        <v>0</v>
      </c>
      <c r="L16" s="207">
        <v>21</v>
      </c>
      <c r="M16" s="207">
        <f t="shared" ref="M16:M23" si="3">G16*(1+L16/100)</f>
        <v>0</v>
      </c>
      <c r="N16" s="205">
        <v>0</v>
      </c>
      <c r="O16" s="205">
        <f t="shared" ref="O16:O23" si="4">ROUND(E16*N16,2)</f>
        <v>0</v>
      </c>
      <c r="P16" s="205">
        <v>0</v>
      </c>
      <c r="Q16" s="205">
        <f t="shared" ref="Q16:Q23" si="5">ROUND(E16*P16,2)</f>
        <v>0</v>
      </c>
      <c r="R16" s="207"/>
      <c r="S16" s="207" t="s">
        <v>403</v>
      </c>
      <c r="T16" s="208" t="s">
        <v>404</v>
      </c>
      <c r="U16" s="162">
        <v>0</v>
      </c>
      <c r="V16" s="162">
        <f t="shared" ref="V16:V23" si="6">ROUND(E16*U16,2)</f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2">
        <v>7</v>
      </c>
      <c r="B17" s="203" t="s">
        <v>3300</v>
      </c>
      <c r="C17" s="209" t="s">
        <v>3301</v>
      </c>
      <c r="D17" s="204" t="s">
        <v>708</v>
      </c>
      <c r="E17" s="205">
        <v>105</v>
      </c>
      <c r="F17" s="206"/>
      <c r="G17" s="207">
        <f t="shared" si="0"/>
        <v>0</v>
      </c>
      <c r="H17" s="206"/>
      <c r="I17" s="207">
        <f t="shared" si="1"/>
        <v>0</v>
      </c>
      <c r="J17" s="206"/>
      <c r="K17" s="207">
        <f t="shared" si="2"/>
        <v>0</v>
      </c>
      <c r="L17" s="207">
        <v>21</v>
      </c>
      <c r="M17" s="207">
        <f t="shared" si="3"/>
        <v>0</v>
      </c>
      <c r="N17" s="205">
        <v>0</v>
      </c>
      <c r="O17" s="205">
        <f t="shared" si="4"/>
        <v>0</v>
      </c>
      <c r="P17" s="205">
        <v>0</v>
      </c>
      <c r="Q17" s="205">
        <f t="shared" si="5"/>
        <v>0</v>
      </c>
      <c r="R17" s="207"/>
      <c r="S17" s="207" t="s">
        <v>403</v>
      </c>
      <c r="T17" s="208" t="s">
        <v>404</v>
      </c>
      <c r="U17" s="162">
        <v>0</v>
      </c>
      <c r="V17" s="162">
        <f t="shared" si="6"/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2">
        <v>8</v>
      </c>
      <c r="B18" s="203" t="s">
        <v>3302</v>
      </c>
      <c r="C18" s="209" t="s">
        <v>3303</v>
      </c>
      <c r="D18" s="204" t="s">
        <v>2594</v>
      </c>
      <c r="E18" s="205">
        <v>6</v>
      </c>
      <c r="F18" s="206"/>
      <c r="G18" s="207">
        <f t="shared" si="0"/>
        <v>0</v>
      </c>
      <c r="H18" s="206"/>
      <c r="I18" s="207">
        <f t="shared" si="1"/>
        <v>0</v>
      </c>
      <c r="J18" s="206"/>
      <c r="K18" s="207">
        <f t="shared" si="2"/>
        <v>0</v>
      </c>
      <c r="L18" s="207">
        <v>21</v>
      </c>
      <c r="M18" s="207">
        <f t="shared" si="3"/>
        <v>0</v>
      </c>
      <c r="N18" s="205">
        <v>0</v>
      </c>
      <c r="O18" s="205">
        <f t="shared" si="4"/>
        <v>0</v>
      </c>
      <c r="P18" s="205">
        <v>0</v>
      </c>
      <c r="Q18" s="205">
        <f t="shared" si="5"/>
        <v>0</v>
      </c>
      <c r="R18" s="207"/>
      <c r="S18" s="207" t="s">
        <v>403</v>
      </c>
      <c r="T18" s="208" t="s">
        <v>404</v>
      </c>
      <c r="U18" s="162">
        <v>0</v>
      </c>
      <c r="V18" s="162">
        <f t="shared" si="6"/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2">
        <v>9</v>
      </c>
      <c r="B19" s="203" t="s">
        <v>3304</v>
      </c>
      <c r="C19" s="209" t="s">
        <v>2703</v>
      </c>
      <c r="D19" s="204" t="s">
        <v>2594</v>
      </c>
      <c r="E19" s="205">
        <v>24</v>
      </c>
      <c r="F19" s="206"/>
      <c r="G19" s="207">
        <f t="shared" si="0"/>
        <v>0</v>
      </c>
      <c r="H19" s="206"/>
      <c r="I19" s="207">
        <f t="shared" si="1"/>
        <v>0</v>
      </c>
      <c r="J19" s="206"/>
      <c r="K19" s="207">
        <f t="shared" si="2"/>
        <v>0</v>
      </c>
      <c r="L19" s="207">
        <v>21</v>
      </c>
      <c r="M19" s="207">
        <f t="shared" si="3"/>
        <v>0</v>
      </c>
      <c r="N19" s="205">
        <v>0</v>
      </c>
      <c r="O19" s="205">
        <f t="shared" si="4"/>
        <v>0</v>
      </c>
      <c r="P19" s="205">
        <v>0</v>
      </c>
      <c r="Q19" s="205">
        <f t="shared" si="5"/>
        <v>0</v>
      </c>
      <c r="R19" s="207"/>
      <c r="S19" s="207" t="s">
        <v>403</v>
      </c>
      <c r="T19" s="208" t="s">
        <v>404</v>
      </c>
      <c r="U19" s="162">
        <v>0</v>
      </c>
      <c r="V19" s="162">
        <f t="shared" si="6"/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2">
        <v>10</v>
      </c>
      <c r="B20" s="203" t="s">
        <v>3305</v>
      </c>
      <c r="C20" s="209" t="s">
        <v>2715</v>
      </c>
      <c r="D20" s="204" t="s">
        <v>708</v>
      </c>
      <c r="E20" s="205">
        <v>25</v>
      </c>
      <c r="F20" s="206"/>
      <c r="G20" s="207">
        <f t="shared" si="0"/>
        <v>0</v>
      </c>
      <c r="H20" s="206"/>
      <c r="I20" s="207">
        <f t="shared" si="1"/>
        <v>0</v>
      </c>
      <c r="J20" s="206"/>
      <c r="K20" s="207">
        <f t="shared" si="2"/>
        <v>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403</v>
      </c>
      <c r="T20" s="208" t="s">
        <v>404</v>
      </c>
      <c r="U20" s="162">
        <v>0</v>
      </c>
      <c r="V20" s="162">
        <f t="shared" si="6"/>
        <v>0</v>
      </c>
      <c r="W20" s="162"/>
      <c r="X20" s="162" t="s">
        <v>321</v>
      </c>
      <c r="Y20" s="162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2">
        <v>11</v>
      </c>
      <c r="B21" s="203" t="s">
        <v>3306</v>
      </c>
      <c r="C21" s="209" t="s">
        <v>2723</v>
      </c>
      <c r="D21" s="204" t="s">
        <v>2594</v>
      </c>
      <c r="E21" s="205">
        <v>4</v>
      </c>
      <c r="F21" s="206"/>
      <c r="G21" s="207">
        <f t="shared" si="0"/>
        <v>0</v>
      </c>
      <c r="H21" s="206"/>
      <c r="I21" s="207">
        <f t="shared" si="1"/>
        <v>0</v>
      </c>
      <c r="J21" s="206"/>
      <c r="K21" s="207">
        <f t="shared" si="2"/>
        <v>0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/>
      <c r="S21" s="207" t="s">
        <v>403</v>
      </c>
      <c r="T21" s="208" t="s">
        <v>404</v>
      </c>
      <c r="U21" s="162">
        <v>0</v>
      </c>
      <c r="V21" s="162">
        <f t="shared" si="6"/>
        <v>0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2">
        <v>12</v>
      </c>
      <c r="B22" s="203" t="s">
        <v>3307</v>
      </c>
      <c r="C22" s="209" t="s">
        <v>2731</v>
      </c>
      <c r="D22" s="204" t="s">
        <v>2594</v>
      </c>
      <c r="E22" s="205">
        <v>4</v>
      </c>
      <c r="F22" s="206"/>
      <c r="G22" s="207">
        <f t="shared" si="0"/>
        <v>0</v>
      </c>
      <c r="H22" s="206"/>
      <c r="I22" s="207">
        <f t="shared" si="1"/>
        <v>0</v>
      </c>
      <c r="J22" s="206"/>
      <c r="K22" s="207">
        <f t="shared" si="2"/>
        <v>0</v>
      </c>
      <c r="L22" s="207">
        <v>21</v>
      </c>
      <c r="M22" s="207">
        <f t="shared" si="3"/>
        <v>0</v>
      </c>
      <c r="N22" s="205">
        <v>0</v>
      </c>
      <c r="O22" s="205">
        <f t="shared" si="4"/>
        <v>0</v>
      </c>
      <c r="P22" s="205">
        <v>0</v>
      </c>
      <c r="Q22" s="205">
        <f t="shared" si="5"/>
        <v>0</v>
      </c>
      <c r="R22" s="207"/>
      <c r="S22" s="207" t="s">
        <v>403</v>
      </c>
      <c r="T22" s="208" t="s">
        <v>404</v>
      </c>
      <c r="U22" s="162">
        <v>0</v>
      </c>
      <c r="V22" s="162">
        <f t="shared" si="6"/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2">
        <v>13</v>
      </c>
      <c r="B23" s="203" t="s">
        <v>3308</v>
      </c>
      <c r="C23" s="209" t="s">
        <v>2753</v>
      </c>
      <c r="D23" s="204" t="s">
        <v>2754</v>
      </c>
      <c r="E23" s="205">
        <v>8</v>
      </c>
      <c r="F23" s="206"/>
      <c r="G23" s="207">
        <f t="shared" si="0"/>
        <v>0</v>
      </c>
      <c r="H23" s="206"/>
      <c r="I23" s="207">
        <f t="shared" si="1"/>
        <v>0</v>
      </c>
      <c r="J23" s="206"/>
      <c r="K23" s="207">
        <f t="shared" si="2"/>
        <v>0</v>
      </c>
      <c r="L23" s="207">
        <v>21</v>
      </c>
      <c r="M23" s="207">
        <f t="shared" si="3"/>
        <v>0</v>
      </c>
      <c r="N23" s="205">
        <v>0</v>
      </c>
      <c r="O23" s="205">
        <f t="shared" si="4"/>
        <v>0</v>
      </c>
      <c r="P23" s="205">
        <v>0</v>
      </c>
      <c r="Q23" s="205">
        <f t="shared" si="5"/>
        <v>0</v>
      </c>
      <c r="R23" s="207"/>
      <c r="S23" s="207" t="s">
        <v>403</v>
      </c>
      <c r="T23" s="208" t="s">
        <v>404</v>
      </c>
      <c r="U23" s="162">
        <v>0</v>
      </c>
      <c r="V23" s="162">
        <f t="shared" si="6"/>
        <v>0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6" t="s">
        <v>314</v>
      </c>
      <c r="B24" s="177" t="s">
        <v>218</v>
      </c>
      <c r="C24" s="191" t="s">
        <v>220</v>
      </c>
      <c r="D24" s="178"/>
      <c r="E24" s="179"/>
      <c r="F24" s="180"/>
      <c r="G24" s="180">
        <f>SUMIF(AG25:AG38,"&lt;&gt;NOR",G25:G38)</f>
        <v>0</v>
      </c>
      <c r="H24" s="180"/>
      <c r="I24" s="180">
        <f>SUM(I25:I38)</f>
        <v>0</v>
      </c>
      <c r="J24" s="180"/>
      <c r="K24" s="180">
        <f>SUM(K25:K38)</f>
        <v>0</v>
      </c>
      <c r="L24" s="180"/>
      <c r="M24" s="180">
        <f>SUM(M25:M38)</f>
        <v>0</v>
      </c>
      <c r="N24" s="179"/>
      <c r="O24" s="179">
        <f>SUM(O25:O38)</f>
        <v>0</v>
      </c>
      <c r="P24" s="179"/>
      <c r="Q24" s="179">
        <f>SUM(Q25:Q38)</f>
        <v>0</v>
      </c>
      <c r="R24" s="180"/>
      <c r="S24" s="180"/>
      <c r="T24" s="181"/>
      <c r="U24" s="175"/>
      <c r="V24" s="175">
        <f>SUM(V25:V38)</f>
        <v>0</v>
      </c>
      <c r="W24" s="175"/>
      <c r="X24" s="175"/>
      <c r="Y24" s="175"/>
      <c r="AG24" t="s">
        <v>315</v>
      </c>
    </row>
    <row r="25" spans="1:60" outlineLevel="1" x14ac:dyDescent="0.2">
      <c r="A25" s="202">
        <v>14</v>
      </c>
      <c r="B25" s="203" t="s">
        <v>3309</v>
      </c>
      <c r="C25" s="209" t="s">
        <v>3310</v>
      </c>
      <c r="D25" s="204" t="s">
        <v>3311</v>
      </c>
      <c r="E25" s="205">
        <v>0.1</v>
      </c>
      <c r="F25" s="206"/>
      <c r="G25" s="207">
        <f t="shared" ref="G25:G38" si="7">ROUND(E25*F25,2)</f>
        <v>0</v>
      </c>
      <c r="H25" s="206"/>
      <c r="I25" s="207">
        <f t="shared" ref="I25:I38" si="8">ROUND(E25*H25,2)</f>
        <v>0</v>
      </c>
      <c r="J25" s="206"/>
      <c r="K25" s="207">
        <f t="shared" ref="K25:K38" si="9">ROUND(E25*J25,2)</f>
        <v>0</v>
      </c>
      <c r="L25" s="207">
        <v>21</v>
      </c>
      <c r="M25" s="207">
        <f t="shared" ref="M25:M38" si="10">G25*(1+L25/100)</f>
        <v>0</v>
      </c>
      <c r="N25" s="205">
        <v>0</v>
      </c>
      <c r="O25" s="205">
        <f t="shared" ref="O25:O38" si="11">ROUND(E25*N25,2)</f>
        <v>0</v>
      </c>
      <c r="P25" s="205">
        <v>0</v>
      </c>
      <c r="Q25" s="205">
        <f t="shared" ref="Q25:Q38" si="12">ROUND(E25*P25,2)</f>
        <v>0</v>
      </c>
      <c r="R25" s="207"/>
      <c r="S25" s="207" t="s">
        <v>403</v>
      </c>
      <c r="T25" s="208" t="s">
        <v>404</v>
      </c>
      <c r="U25" s="162">
        <v>0</v>
      </c>
      <c r="V25" s="162">
        <f t="shared" ref="V25:V38" si="13">ROUND(E25*U25,2)</f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2">
        <v>15</v>
      </c>
      <c r="B26" s="203" t="s">
        <v>3312</v>
      </c>
      <c r="C26" s="209" t="s">
        <v>3313</v>
      </c>
      <c r="D26" s="204" t="s">
        <v>333</v>
      </c>
      <c r="E26" s="205">
        <v>5</v>
      </c>
      <c r="F26" s="206"/>
      <c r="G26" s="207">
        <f t="shared" si="7"/>
        <v>0</v>
      </c>
      <c r="H26" s="206"/>
      <c r="I26" s="207">
        <f t="shared" si="8"/>
        <v>0</v>
      </c>
      <c r="J26" s="206"/>
      <c r="K26" s="207">
        <f t="shared" si="9"/>
        <v>0</v>
      </c>
      <c r="L26" s="207">
        <v>21</v>
      </c>
      <c r="M26" s="207">
        <f t="shared" si="10"/>
        <v>0</v>
      </c>
      <c r="N26" s="205">
        <v>0</v>
      </c>
      <c r="O26" s="205">
        <f t="shared" si="11"/>
        <v>0</v>
      </c>
      <c r="P26" s="205">
        <v>0</v>
      </c>
      <c r="Q26" s="205">
        <f t="shared" si="12"/>
        <v>0</v>
      </c>
      <c r="R26" s="207"/>
      <c r="S26" s="207" t="s">
        <v>403</v>
      </c>
      <c r="T26" s="208" t="s">
        <v>404</v>
      </c>
      <c r="U26" s="162">
        <v>0</v>
      </c>
      <c r="V26" s="162">
        <f t="shared" si="13"/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2">
        <v>16</v>
      </c>
      <c r="B27" s="203" t="s">
        <v>3314</v>
      </c>
      <c r="C27" s="209" t="s">
        <v>3315</v>
      </c>
      <c r="D27" s="204" t="s">
        <v>708</v>
      </c>
      <c r="E27" s="205">
        <v>10</v>
      </c>
      <c r="F27" s="206"/>
      <c r="G27" s="207">
        <f t="shared" si="7"/>
        <v>0</v>
      </c>
      <c r="H27" s="206"/>
      <c r="I27" s="207">
        <f t="shared" si="8"/>
        <v>0</v>
      </c>
      <c r="J27" s="206"/>
      <c r="K27" s="207">
        <f t="shared" si="9"/>
        <v>0</v>
      </c>
      <c r="L27" s="207">
        <v>21</v>
      </c>
      <c r="M27" s="207">
        <f t="shared" si="10"/>
        <v>0</v>
      </c>
      <c r="N27" s="205">
        <v>0</v>
      </c>
      <c r="O27" s="205">
        <f t="shared" si="11"/>
        <v>0</v>
      </c>
      <c r="P27" s="205">
        <v>0</v>
      </c>
      <c r="Q27" s="205">
        <f t="shared" si="12"/>
        <v>0</v>
      </c>
      <c r="R27" s="207"/>
      <c r="S27" s="207" t="s">
        <v>403</v>
      </c>
      <c r="T27" s="208" t="s">
        <v>404</v>
      </c>
      <c r="U27" s="162">
        <v>0</v>
      </c>
      <c r="V27" s="162">
        <f t="shared" si="13"/>
        <v>0</v>
      </c>
      <c r="W27" s="162"/>
      <c r="X27" s="162" t="s">
        <v>321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2">
        <v>17</v>
      </c>
      <c r="B28" s="203" t="s">
        <v>3316</v>
      </c>
      <c r="C28" s="209" t="s">
        <v>3317</v>
      </c>
      <c r="D28" s="204" t="s">
        <v>373</v>
      </c>
      <c r="E28" s="205">
        <v>1</v>
      </c>
      <c r="F28" s="206"/>
      <c r="G28" s="207">
        <f t="shared" si="7"/>
        <v>0</v>
      </c>
      <c r="H28" s="206"/>
      <c r="I28" s="207">
        <f t="shared" si="8"/>
        <v>0</v>
      </c>
      <c r="J28" s="206"/>
      <c r="K28" s="207">
        <f t="shared" si="9"/>
        <v>0</v>
      </c>
      <c r="L28" s="207">
        <v>21</v>
      </c>
      <c r="M28" s="207">
        <f t="shared" si="10"/>
        <v>0</v>
      </c>
      <c r="N28" s="205">
        <v>0</v>
      </c>
      <c r="O28" s="205">
        <f t="shared" si="11"/>
        <v>0</v>
      </c>
      <c r="P28" s="205">
        <v>0</v>
      </c>
      <c r="Q28" s="205">
        <f t="shared" si="12"/>
        <v>0</v>
      </c>
      <c r="R28" s="207"/>
      <c r="S28" s="207" t="s">
        <v>403</v>
      </c>
      <c r="T28" s="208" t="s">
        <v>404</v>
      </c>
      <c r="U28" s="162">
        <v>0</v>
      </c>
      <c r="V28" s="162">
        <f t="shared" si="13"/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2">
        <v>18</v>
      </c>
      <c r="B29" s="203" t="s">
        <v>3318</v>
      </c>
      <c r="C29" s="209" t="s">
        <v>3319</v>
      </c>
      <c r="D29" s="204" t="s">
        <v>373</v>
      </c>
      <c r="E29" s="205">
        <v>1</v>
      </c>
      <c r="F29" s="206"/>
      <c r="G29" s="207">
        <f t="shared" si="7"/>
        <v>0</v>
      </c>
      <c r="H29" s="206"/>
      <c r="I29" s="207">
        <f t="shared" si="8"/>
        <v>0</v>
      </c>
      <c r="J29" s="206"/>
      <c r="K29" s="207">
        <f t="shared" si="9"/>
        <v>0</v>
      </c>
      <c r="L29" s="207">
        <v>21</v>
      </c>
      <c r="M29" s="207">
        <f t="shared" si="10"/>
        <v>0</v>
      </c>
      <c r="N29" s="205">
        <v>0</v>
      </c>
      <c r="O29" s="205">
        <f t="shared" si="11"/>
        <v>0</v>
      </c>
      <c r="P29" s="205">
        <v>0</v>
      </c>
      <c r="Q29" s="205">
        <f t="shared" si="12"/>
        <v>0</v>
      </c>
      <c r="R29" s="207"/>
      <c r="S29" s="207" t="s">
        <v>403</v>
      </c>
      <c r="T29" s="208" t="s">
        <v>404</v>
      </c>
      <c r="U29" s="162">
        <v>0</v>
      </c>
      <c r="V29" s="162">
        <f t="shared" si="13"/>
        <v>0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2">
        <v>19</v>
      </c>
      <c r="B30" s="203" t="s">
        <v>3320</v>
      </c>
      <c r="C30" s="209" t="s">
        <v>3321</v>
      </c>
      <c r="D30" s="204" t="s">
        <v>373</v>
      </c>
      <c r="E30" s="205">
        <v>3</v>
      </c>
      <c r="F30" s="206"/>
      <c r="G30" s="207">
        <f t="shared" si="7"/>
        <v>0</v>
      </c>
      <c r="H30" s="206"/>
      <c r="I30" s="207">
        <f t="shared" si="8"/>
        <v>0</v>
      </c>
      <c r="J30" s="206"/>
      <c r="K30" s="207">
        <f t="shared" si="9"/>
        <v>0</v>
      </c>
      <c r="L30" s="207">
        <v>21</v>
      </c>
      <c r="M30" s="207">
        <f t="shared" si="10"/>
        <v>0</v>
      </c>
      <c r="N30" s="205">
        <v>0</v>
      </c>
      <c r="O30" s="205">
        <f t="shared" si="11"/>
        <v>0</v>
      </c>
      <c r="P30" s="205">
        <v>0</v>
      </c>
      <c r="Q30" s="205">
        <f t="shared" si="12"/>
        <v>0</v>
      </c>
      <c r="R30" s="207"/>
      <c r="S30" s="207" t="s">
        <v>403</v>
      </c>
      <c r="T30" s="208" t="s">
        <v>404</v>
      </c>
      <c r="U30" s="162">
        <v>0</v>
      </c>
      <c r="V30" s="162">
        <f t="shared" si="13"/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2">
        <v>20</v>
      </c>
      <c r="B31" s="203" t="s">
        <v>3322</v>
      </c>
      <c r="C31" s="209" t="s">
        <v>3323</v>
      </c>
      <c r="D31" s="204" t="s">
        <v>708</v>
      </c>
      <c r="E31" s="205">
        <v>80</v>
      </c>
      <c r="F31" s="206"/>
      <c r="G31" s="207">
        <f t="shared" si="7"/>
        <v>0</v>
      </c>
      <c r="H31" s="206"/>
      <c r="I31" s="207">
        <f t="shared" si="8"/>
        <v>0</v>
      </c>
      <c r="J31" s="206"/>
      <c r="K31" s="207">
        <f t="shared" si="9"/>
        <v>0</v>
      </c>
      <c r="L31" s="207">
        <v>21</v>
      </c>
      <c r="M31" s="207">
        <f t="shared" si="10"/>
        <v>0</v>
      </c>
      <c r="N31" s="205">
        <v>0</v>
      </c>
      <c r="O31" s="205">
        <f t="shared" si="11"/>
        <v>0</v>
      </c>
      <c r="P31" s="205">
        <v>0</v>
      </c>
      <c r="Q31" s="205">
        <f t="shared" si="12"/>
        <v>0</v>
      </c>
      <c r="R31" s="207"/>
      <c r="S31" s="207" t="s">
        <v>403</v>
      </c>
      <c r="T31" s="208" t="s">
        <v>404</v>
      </c>
      <c r="U31" s="162">
        <v>0</v>
      </c>
      <c r="V31" s="162">
        <f t="shared" si="13"/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2">
        <v>21</v>
      </c>
      <c r="B32" s="203" t="s">
        <v>3324</v>
      </c>
      <c r="C32" s="209" t="s">
        <v>3325</v>
      </c>
      <c r="D32" s="204" t="s">
        <v>708</v>
      </c>
      <c r="E32" s="205">
        <v>80</v>
      </c>
      <c r="F32" s="206"/>
      <c r="G32" s="207">
        <f t="shared" si="7"/>
        <v>0</v>
      </c>
      <c r="H32" s="206"/>
      <c r="I32" s="207">
        <f t="shared" si="8"/>
        <v>0</v>
      </c>
      <c r="J32" s="206"/>
      <c r="K32" s="207">
        <f t="shared" si="9"/>
        <v>0</v>
      </c>
      <c r="L32" s="207">
        <v>21</v>
      </c>
      <c r="M32" s="207">
        <f t="shared" si="10"/>
        <v>0</v>
      </c>
      <c r="N32" s="205">
        <v>0</v>
      </c>
      <c r="O32" s="205">
        <f t="shared" si="11"/>
        <v>0</v>
      </c>
      <c r="P32" s="205">
        <v>0</v>
      </c>
      <c r="Q32" s="205">
        <f t="shared" si="12"/>
        <v>0</v>
      </c>
      <c r="R32" s="207"/>
      <c r="S32" s="207" t="s">
        <v>403</v>
      </c>
      <c r="T32" s="208" t="s">
        <v>404</v>
      </c>
      <c r="U32" s="162">
        <v>0</v>
      </c>
      <c r="V32" s="162">
        <f t="shared" si="13"/>
        <v>0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2">
        <v>22</v>
      </c>
      <c r="B33" s="203" t="s">
        <v>3326</v>
      </c>
      <c r="C33" s="209" t="s">
        <v>3327</v>
      </c>
      <c r="D33" s="204" t="s">
        <v>2594</v>
      </c>
      <c r="E33" s="205">
        <v>3</v>
      </c>
      <c r="F33" s="206"/>
      <c r="G33" s="207">
        <f t="shared" si="7"/>
        <v>0</v>
      </c>
      <c r="H33" s="206"/>
      <c r="I33" s="207">
        <f t="shared" si="8"/>
        <v>0</v>
      </c>
      <c r="J33" s="206"/>
      <c r="K33" s="207">
        <f t="shared" si="9"/>
        <v>0</v>
      </c>
      <c r="L33" s="207">
        <v>21</v>
      </c>
      <c r="M33" s="207">
        <f t="shared" si="10"/>
        <v>0</v>
      </c>
      <c r="N33" s="205">
        <v>0</v>
      </c>
      <c r="O33" s="205">
        <f t="shared" si="11"/>
        <v>0</v>
      </c>
      <c r="P33" s="205">
        <v>0</v>
      </c>
      <c r="Q33" s="205">
        <f t="shared" si="12"/>
        <v>0</v>
      </c>
      <c r="R33" s="207"/>
      <c r="S33" s="207" t="s">
        <v>403</v>
      </c>
      <c r="T33" s="208" t="s">
        <v>404</v>
      </c>
      <c r="U33" s="162">
        <v>0</v>
      </c>
      <c r="V33" s="162">
        <f t="shared" si="13"/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2">
        <v>23</v>
      </c>
      <c r="B34" s="203" t="s">
        <v>3328</v>
      </c>
      <c r="C34" s="209" t="s">
        <v>3329</v>
      </c>
      <c r="D34" s="204" t="s">
        <v>708</v>
      </c>
      <c r="E34" s="205">
        <v>80</v>
      </c>
      <c r="F34" s="206"/>
      <c r="G34" s="207">
        <f t="shared" si="7"/>
        <v>0</v>
      </c>
      <c r="H34" s="206"/>
      <c r="I34" s="207">
        <f t="shared" si="8"/>
        <v>0</v>
      </c>
      <c r="J34" s="206"/>
      <c r="K34" s="207">
        <f t="shared" si="9"/>
        <v>0</v>
      </c>
      <c r="L34" s="207">
        <v>21</v>
      </c>
      <c r="M34" s="207">
        <f t="shared" si="10"/>
        <v>0</v>
      </c>
      <c r="N34" s="205">
        <v>0</v>
      </c>
      <c r="O34" s="205">
        <f t="shared" si="11"/>
        <v>0</v>
      </c>
      <c r="P34" s="205">
        <v>0</v>
      </c>
      <c r="Q34" s="205">
        <f t="shared" si="12"/>
        <v>0</v>
      </c>
      <c r="R34" s="207"/>
      <c r="S34" s="207" t="s">
        <v>403</v>
      </c>
      <c r="T34" s="208" t="s">
        <v>404</v>
      </c>
      <c r="U34" s="162">
        <v>0</v>
      </c>
      <c r="V34" s="162">
        <f t="shared" si="13"/>
        <v>0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2">
        <v>24</v>
      </c>
      <c r="B35" s="203" t="s">
        <v>3330</v>
      </c>
      <c r="C35" s="209" t="s">
        <v>3331</v>
      </c>
      <c r="D35" s="204" t="s">
        <v>708</v>
      </c>
      <c r="E35" s="205">
        <v>80</v>
      </c>
      <c r="F35" s="206"/>
      <c r="G35" s="207">
        <f t="shared" si="7"/>
        <v>0</v>
      </c>
      <c r="H35" s="206"/>
      <c r="I35" s="207">
        <f t="shared" si="8"/>
        <v>0</v>
      </c>
      <c r="J35" s="206"/>
      <c r="K35" s="207">
        <f t="shared" si="9"/>
        <v>0</v>
      </c>
      <c r="L35" s="207">
        <v>21</v>
      </c>
      <c r="M35" s="207">
        <f t="shared" si="10"/>
        <v>0</v>
      </c>
      <c r="N35" s="205">
        <v>0</v>
      </c>
      <c r="O35" s="205">
        <f t="shared" si="11"/>
        <v>0</v>
      </c>
      <c r="P35" s="205">
        <v>0</v>
      </c>
      <c r="Q35" s="205">
        <f t="shared" si="12"/>
        <v>0</v>
      </c>
      <c r="R35" s="207"/>
      <c r="S35" s="207" t="s">
        <v>403</v>
      </c>
      <c r="T35" s="208" t="s">
        <v>404</v>
      </c>
      <c r="U35" s="162">
        <v>0</v>
      </c>
      <c r="V35" s="162">
        <f t="shared" si="13"/>
        <v>0</v>
      </c>
      <c r="W35" s="162"/>
      <c r="X35" s="162" t="s">
        <v>321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2">
        <v>25</v>
      </c>
      <c r="B36" s="203" t="s">
        <v>3332</v>
      </c>
      <c r="C36" s="209" t="s">
        <v>3333</v>
      </c>
      <c r="D36" s="204" t="s">
        <v>2594</v>
      </c>
      <c r="E36" s="205">
        <v>1</v>
      </c>
      <c r="F36" s="206"/>
      <c r="G36" s="207">
        <f t="shared" si="7"/>
        <v>0</v>
      </c>
      <c r="H36" s="206"/>
      <c r="I36" s="207">
        <f t="shared" si="8"/>
        <v>0</v>
      </c>
      <c r="J36" s="206"/>
      <c r="K36" s="207">
        <f t="shared" si="9"/>
        <v>0</v>
      </c>
      <c r="L36" s="207">
        <v>21</v>
      </c>
      <c r="M36" s="207">
        <f t="shared" si="10"/>
        <v>0</v>
      </c>
      <c r="N36" s="205">
        <v>0</v>
      </c>
      <c r="O36" s="205">
        <f t="shared" si="11"/>
        <v>0</v>
      </c>
      <c r="P36" s="205">
        <v>0</v>
      </c>
      <c r="Q36" s="205">
        <f t="shared" si="12"/>
        <v>0</v>
      </c>
      <c r="R36" s="207"/>
      <c r="S36" s="207" t="s">
        <v>403</v>
      </c>
      <c r="T36" s="208" t="s">
        <v>404</v>
      </c>
      <c r="U36" s="162">
        <v>0</v>
      </c>
      <c r="V36" s="162">
        <f t="shared" si="13"/>
        <v>0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2">
        <v>26</v>
      </c>
      <c r="B37" s="203" t="s">
        <v>3334</v>
      </c>
      <c r="C37" s="209" t="s">
        <v>3335</v>
      </c>
      <c r="D37" s="204" t="s">
        <v>2594</v>
      </c>
      <c r="E37" s="205">
        <v>1</v>
      </c>
      <c r="F37" s="206"/>
      <c r="G37" s="207">
        <f t="shared" si="7"/>
        <v>0</v>
      </c>
      <c r="H37" s="206"/>
      <c r="I37" s="207">
        <f t="shared" si="8"/>
        <v>0</v>
      </c>
      <c r="J37" s="206"/>
      <c r="K37" s="207">
        <f t="shared" si="9"/>
        <v>0</v>
      </c>
      <c r="L37" s="207">
        <v>21</v>
      </c>
      <c r="M37" s="207">
        <f t="shared" si="10"/>
        <v>0</v>
      </c>
      <c r="N37" s="205">
        <v>0</v>
      </c>
      <c r="O37" s="205">
        <f t="shared" si="11"/>
        <v>0</v>
      </c>
      <c r="P37" s="205">
        <v>0</v>
      </c>
      <c r="Q37" s="205">
        <f t="shared" si="12"/>
        <v>0</v>
      </c>
      <c r="R37" s="207"/>
      <c r="S37" s="207" t="s">
        <v>403</v>
      </c>
      <c r="T37" s="208" t="s">
        <v>404</v>
      </c>
      <c r="U37" s="162">
        <v>0</v>
      </c>
      <c r="V37" s="162">
        <f t="shared" si="13"/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3">
        <v>27</v>
      </c>
      <c r="B38" s="184" t="s">
        <v>3336</v>
      </c>
      <c r="C38" s="192" t="s">
        <v>3337</v>
      </c>
      <c r="D38" s="185" t="s">
        <v>708</v>
      </c>
      <c r="E38" s="186">
        <v>25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21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403</v>
      </c>
      <c r="T38" s="189" t="s">
        <v>404</v>
      </c>
      <c r="U38" s="162">
        <v>0</v>
      </c>
      <c r="V38" s="162">
        <f t="shared" si="13"/>
        <v>0</v>
      </c>
      <c r="W38" s="162"/>
      <c r="X38" s="162" t="s">
        <v>321</v>
      </c>
      <c r="Y38" s="162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9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200"/>
      <c r="D40" s="156"/>
      <c r="E40" s="157"/>
      <c r="F40" s="157"/>
      <c r="G40" s="182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880</v>
      </c>
    </row>
    <row r="41" spans="1:60" x14ac:dyDescent="0.2">
      <c r="C41" s="201"/>
      <c r="D41" s="10"/>
      <c r="AG41" t="s">
        <v>881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ZA9oqKH/W/D5GoXHTVzc3QOaSSDxkRdcynGhPs9biuSxjWFYZtNkdxuP1/laNxbqz9bduSrDCDYmGslcqTY8w==" saltValue="4HRPD2mk3cj07sVzoi/PI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056C-DE43-487A-9BB2-56C4F22282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5" t="s">
        <v>87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205</v>
      </c>
      <c r="C8" s="191" t="s">
        <v>87</v>
      </c>
      <c r="D8" s="178"/>
      <c r="E8" s="179"/>
      <c r="F8" s="180"/>
      <c r="G8" s="180">
        <f>SUMIF(AG9:AG42,"&lt;&gt;NOR",G9:G42)</f>
        <v>0</v>
      </c>
      <c r="H8" s="180"/>
      <c r="I8" s="180">
        <f>SUM(I9:I42)</f>
        <v>0</v>
      </c>
      <c r="J8" s="180"/>
      <c r="K8" s="180">
        <f>SUM(K9:K42)</f>
        <v>0</v>
      </c>
      <c r="L8" s="180"/>
      <c r="M8" s="180">
        <f>SUM(M9:M42)</f>
        <v>0</v>
      </c>
      <c r="N8" s="179"/>
      <c r="O8" s="179">
        <f>SUM(O9:O42)</f>
        <v>0</v>
      </c>
      <c r="P8" s="179"/>
      <c r="Q8" s="179">
        <f>SUM(Q9:Q42)</f>
        <v>0</v>
      </c>
      <c r="R8" s="180"/>
      <c r="S8" s="180"/>
      <c r="T8" s="181"/>
      <c r="U8" s="175"/>
      <c r="V8" s="175">
        <f>SUM(V9:V42)</f>
        <v>0</v>
      </c>
      <c r="W8" s="175"/>
      <c r="X8" s="175"/>
      <c r="Y8" s="175"/>
      <c r="AG8" t="s">
        <v>315</v>
      </c>
    </row>
    <row r="9" spans="1:60" outlineLevel="1" x14ac:dyDescent="0.2">
      <c r="A9" s="202">
        <v>1</v>
      </c>
      <c r="B9" s="203" t="s">
        <v>3338</v>
      </c>
      <c r="C9" s="209" t="s">
        <v>3339</v>
      </c>
      <c r="D9" s="204" t="s">
        <v>2594</v>
      </c>
      <c r="E9" s="205">
        <v>1</v>
      </c>
      <c r="F9" s="206"/>
      <c r="G9" s="207">
        <f t="shared" ref="G9:G42" si="0">ROUND(E9*F9,2)</f>
        <v>0</v>
      </c>
      <c r="H9" s="206"/>
      <c r="I9" s="207">
        <f t="shared" ref="I9:I42" si="1">ROUND(E9*H9,2)</f>
        <v>0</v>
      </c>
      <c r="J9" s="206"/>
      <c r="K9" s="207">
        <f t="shared" ref="K9:K42" si="2">ROUND(E9*J9,2)</f>
        <v>0</v>
      </c>
      <c r="L9" s="207">
        <v>21</v>
      </c>
      <c r="M9" s="207">
        <f t="shared" ref="M9:M42" si="3">G9*(1+L9/100)</f>
        <v>0</v>
      </c>
      <c r="N9" s="205">
        <v>0</v>
      </c>
      <c r="O9" s="205">
        <f t="shared" ref="O9:O42" si="4">ROUND(E9*N9,2)</f>
        <v>0</v>
      </c>
      <c r="P9" s="205">
        <v>0</v>
      </c>
      <c r="Q9" s="205">
        <f t="shared" ref="Q9:Q42" si="5">ROUND(E9*P9,2)</f>
        <v>0</v>
      </c>
      <c r="R9" s="207"/>
      <c r="S9" s="207" t="s">
        <v>403</v>
      </c>
      <c r="T9" s="208" t="s">
        <v>404</v>
      </c>
      <c r="U9" s="162">
        <v>0</v>
      </c>
      <c r="V9" s="162">
        <f t="shared" ref="V9:V42" si="6"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3340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2">
        <v>2</v>
      </c>
      <c r="B10" s="203" t="s">
        <v>3341</v>
      </c>
      <c r="C10" s="209" t="s">
        <v>3342</v>
      </c>
      <c r="D10" s="204" t="s">
        <v>2594</v>
      </c>
      <c r="E10" s="205">
        <v>1</v>
      </c>
      <c r="F10" s="206"/>
      <c r="G10" s="207">
        <f t="shared" si="0"/>
        <v>0</v>
      </c>
      <c r="H10" s="206"/>
      <c r="I10" s="207">
        <f t="shared" si="1"/>
        <v>0</v>
      </c>
      <c r="J10" s="206"/>
      <c r="K10" s="207">
        <f t="shared" si="2"/>
        <v>0</v>
      </c>
      <c r="L10" s="207">
        <v>21</v>
      </c>
      <c r="M10" s="207">
        <f t="shared" si="3"/>
        <v>0</v>
      </c>
      <c r="N10" s="205">
        <v>0</v>
      </c>
      <c r="O10" s="205">
        <f t="shared" si="4"/>
        <v>0</v>
      </c>
      <c r="P10" s="205">
        <v>0</v>
      </c>
      <c r="Q10" s="205">
        <f t="shared" si="5"/>
        <v>0</v>
      </c>
      <c r="R10" s="207"/>
      <c r="S10" s="207" t="s">
        <v>403</v>
      </c>
      <c r="T10" s="208" t="s">
        <v>404</v>
      </c>
      <c r="U10" s="162">
        <v>0</v>
      </c>
      <c r="V10" s="162">
        <f t="shared" si="6"/>
        <v>0</v>
      </c>
      <c r="W10" s="162"/>
      <c r="X10" s="162" t="s">
        <v>321</v>
      </c>
      <c r="Y10" s="162" t="s">
        <v>322</v>
      </c>
      <c r="Z10" s="151"/>
      <c r="AA10" s="151"/>
      <c r="AB10" s="151"/>
      <c r="AC10" s="151"/>
      <c r="AD10" s="151"/>
      <c r="AE10" s="151"/>
      <c r="AF10" s="151"/>
      <c r="AG10" s="151" t="s">
        <v>3340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2">
        <v>3</v>
      </c>
      <c r="B11" s="203" t="s">
        <v>3343</v>
      </c>
      <c r="C11" s="209" t="s">
        <v>3344</v>
      </c>
      <c r="D11" s="204" t="s">
        <v>373</v>
      </c>
      <c r="E11" s="205">
        <v>3</v>
      </c>
      <c r="F11" s="206"/>
      <c r="G11" s="207">
        <f t="shared" si="0"/>
        <v>0</v>
      </c>
      <c r="H11" s="206"/>
      <c r="I11" s="207">
        <f t="shared" si="1"/>
        <v>0</v>
      </c>
      <c r="J11" s="206"/>
      <c r="K11" s="207">
        <f t="shared" si="2"/>
        <v>0</v>
      </c>
      <c r="L11" s="207">
        <v>21</v>
      </c>
      <c r="M11" s="207">
        <f t="shared" si="3"/>
        <v>0</v>
      </c>
      <c r="N11" s="205">
        <v>0</v>
      </c>
      <c r="O11" s="205">
        <f t="shared" si="4"/>
        <v>0</v>
      </c>
      <c r="P11" s="205">
        <v>0</v>
      </c>
      <c r="Q11" s="205">
        <f t="shared" si="5"/>
        <v>0</v>
      </c>
      <c r="R11" s="207"/>
      <c r="S11" s="207" t="s">
        <v>403</v>
      </c>
      <c r="T11" s="208" t="s">
        <v>404</v>
      </c>
      <c r="U11" s="162">
        <v>0</v>
      </c>
      <c r="V11" s="162">
        <f t="shared" si="6"/>
        <v>0</v>
      </c>
      <c r="W11" s="162"/>
      <c r="X11" s="162" t="s">
        <v>321</v>
      </c>
      <c r="Y11" s="162" t="s">
        <v>322</v>
      </c>
      <c r="Z11" s="151"/>
      <c r="AA11" s="151"/>
      <c r="AB11" s="151"/>
      <c r="AC11" s="151"/>
      <c r="AD11" s="151"/>
      <c r="AE11" s="151"/>
      <c r="AF11" s="151"/>
      <c r="AG11" s="151" t="s">
        <v>3340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2">
        <v>4</v>
      </c>
      <c r="B12" s="203" t="s">
        <v>3345</v>
      </c>
      <c r="C12" s="209" t="s">
        <v>3346</v>
      </c>
      <c r="D12" s="204" t="s">
        <v>373</v>
      </c>
      <c r="E12" s="205">
        <v>3</v>
      </c>
      <c r="F12" s="206"/>
      <c r="G12" s="207">
        <f t="shared" si="0"/>
        <v>0</v>
      </c>
      <c r="H12" s="206"/>
      <c r="I12" s="207">
        <f t="shared" si="1"/>
        <v>0</v>
      </c>
      <c r="J12" s="206"/>
      <c r="K12" s="207">
        <f t="shared" si="2"/>
        <v>0</v>
      </c>
      <c r="L12" s="207">
        <v>21</v>
      </c>
      <c r="M12" s="207">
        <f t="shared" si="3"/>
        <v>0</v>
      </c>
      <c r="N12" s="205">
        <v>0</v>
      </c>
      <c r="O12" s="205">
        <f t="shared" si="4"/>
        <v>0</v>
      </c>
      <c r="P12" s="205">
        <v>0</v>
      </c>
      <c r="Q12" s="205">
        <f t="shared" si="5"/>
        <v>0</v>
      </c>
      <c r="R12" s="207"/>
      <c r="S12" s="207" t="s">
        <v>403</v>
      </c>
      <c r="T12" s="208" t="s">
        <v>404</v>
      </c>
      <c r="U12" s="162">
        <v>0</v>
      </c>
      <c r="V12" s="162">
        <f t="shared" si="6"/>
        <v>0</v>
      </c>
      <c r="W12" s="162"/>
      <c r="X12" s="162" t="s">
        <v>321</v>
      </c>
      <c r="Y12" s="162" t="s">
        <v>322</v>
      </c>
      <c r="Z12" s="151"/>
      <c r="AA12" s="151"/>
      <c r="AB12" s="151"/>
      <c r="AC12" s="151"/>
      <c r="AD12" s="151"/>
      <c r="AE12" s="151"/>
      <c r="AF12" s="151"/>
      <c r="AG12" s="151" t="s">
        <v>3340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2">
        <v>5</v>
      </c>
      <c r="B13" s="203" t="s">
        <v>3347</v>
      </c>
      <c r="C13" s="209" t="s">
        <v>3348</v>
      </c>
      <c r="D13" s="204" t="s">
        <v>2594</v>
      </c>
      <c r="E13" s="205">
        <v>1</v>
      </c>
      <c r="F13" s="206"/>
      <c r="G13" s="207">
        <f t="shared" si="0"/>
        <v>0</v>
      </c>
      <c r="H13" s="206"/>
      <c r="I13" s="207">
        <f t="shared" si="1"/>
        <v>0</v>
      </c>
      <c r="J13" s="206"/>
      <c r="K13" s="207">
        <f t="shared" si="2"/>
        <v>0</v>
      </c>
      <c r="L13" s="207">
        <v>21</v>
      </c>
      <c r="M13" s="207">
        <f t="shared" si="3"/>
        <v>0</v>
      </c>
      <c r="N13" s="205">
        <v>0</v>
      </c>
      <c r="O13" s="205">
        <f t="shared" si="4"/>
        <v>0</v>
      </c>
      <c r="P13" s="205">
        <v>0</v>
      </c>
      <c r="Q13" s="205">
        <f t="shared" si="5"/>
        <v>0</v>
      </c>
      <c r="R13" s="207"/>
      <c r="S13" s="207" t="s">
        <v>403</v>
      </c>
      <c r="T13" s="208" t="s">
        <v>404</v>
      </c>
      <c r="U13" s="162">
        <v>0</v>
      </c>
      <c r="V13" s="162">
        <f t="shared" si="6"/>
        <v>0</v>
      </c>
      <c r="W13" s="162"/>
      <c r="X13" s="162" t="s">
        <v>321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3340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2">
        <v>6</v>
      </c>
      <c r="B14" s="203" t="s">
        <v>3349</v>
      </c>
      <c r="C14" s="209" t="s">
        <v>3350</v>
      </c>
      <c r="D14" s="204" t="s">
        <v>2594</v>
      </c>
      <c r="E14" s="205">
        <v>2</v>
      </c>
      <c r="F14" s="206"/>
      <c r="G14" s="207">
        <f t="shared" si="0"/>
        <v>0</v>
      </c>
      <c r="H14" s="206"/>
      <c r="I14" s="207">
        <f t="shared" si="1"/>
        <v>0</v>
      </c>
      <c r="J14" s="206"/>
      <c r="K14" s="207">
        <f t="shared" si="2"/>
        <v>0</v>
      </c>
      <c r="L14" s="207">
        <v>21</v>
      </c>
      <c r="M14" s="207">
        <f t="shared" si="3"/>
        <v>0</v>
      </c>
      <c r="N14" s="205">
        <v>0</v>
      </c>
      <c r="O14" s="205">
        <f t="shared" si="4"/>
        <v>0</v>
      </c>
      <c r="P14" s="205">
        <v>0</v>
      </c>
      <c r="Q14" s="205">
        <f t="shared" si="5"/>
        <v>0</v>
      </c>
      <c r="R14" s="207"/>
      <c r="S14" s="207" t="s">
        <v>403</v>
      </c>
      <c r="T14" s="208" t="s">
        <v>404</v>
      </c>
      <c r="U14" s="162">
        <v>0</v>
      </c>
      <c r="V14" s="162">
        <f t="shared" si="6"/>
        <v>0</v>
      </c>
      <c r="W14" s="162"/>
      <c r="X14" s="162" t="s">
        <v>321</v>
      </c>
      <c r="Y14" s="162" t="s">
        <v>322</v>
      </c>
      <c r="Z14" s="151"/>
      <c r="AA14" s="151"/>
      <c r="AB14" s="151"/>
      <c r="AC14" s="151"/>
      <c r="AD14" s="151"/>
      <c r="AE14" s="151"/>
      <c r="AF14" s="151"/>
      <c r="AG14" s="151" t="s">
        <v>3340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2">
        <v>7</v>
      </c>
      <c r="B15" s="203" t="s">
        <v>3351</v>
      </c>
      <c r="C15" s="209" t="s">
        <v>3352</v>
      </c>
      <c r="D15" s="204" t="s">
        <v>2594</v>
      </c>
      <c r="E15" s="205">
        <v>5</v>
      </c>
      <c r="F15" s="206"/>
      <c r="G15" s="207">
        <f t="shared" si="0"/>
        <v>0</v>
      </c>
      <c r="H15" s="206"/>
      <c r="I15" s="207">
        <f t="shared" si="1"/>
        <v>0</v>
      </c>
      <c r="J15" s="206"/>
      <c r="K15" s="207">
        <f t="shared" si="2"/>
        <v>0</v>
      </c>
      <c r="L15" s="207">
        <v>21</v>
      </c>
      <c r="M15" s="207">
        <f t="shared" si="3"/>
        <v>0</v>
      </c>
      <c r="N15" s="205">
        <v>0</v>
      </c>
      <c r="O15" s="205">
        <f t="shared" si="4"/>
        <v>0</v>
      </c>
      <c r="P15" s="205">
        <v>0</v>
      </c>
      <c r="Q15" s="205">
        <f t="shared" si="5"/>
        <v>0</v>
      </c>
      <c r="R15" s="207"/>
      <c r="S15" s="207" t="s">
        <v>403</v>
      </c>
      <c r="T15" s="208" t="s">
        <v>404</v>
      </c>
      <c r="U15" s="162">
        <v>0</v>
      </c>
      <c r="V15" s="162">
        <f t="shared" si="6"/>
        <v>0</v>
      </c>
      <c r="W15" s="162"/>
      <c r="X15" s="162" t="s">
        <v>321</v>
      </c>
      <c r="Y15" s="162" t="s">
        <v>322</v>
      </c>
      <c r="Z15" s="151"/>
      <c r="AA15" s="151"/>
      <c r="AB15" s="151"/>
      <c r="AC15" s="151"/>
      <c r="AD15" s="151"/>
      <c r="AE15" s="151"/>
      <c r="AF15" s="151"/>
      <c r="AG15" s="151" t="s">
        <v>3340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2">
        <v>8</v>
      </c>
      <c r="B16" s="203" t="s">
        <v>3353</v>
      </c>
      <c r="C16" s="209" t="s">
        <v>3354</v>
      </c>
      <c r="D16" s="204" t="s">
        <v>2594</v>
      </c>
      <c r="E16" s="205">
        <v>4</v>
      </c>
      <c r="F16" s="206"/>
      <c r="G16" s="207">
        <f t="shared" si="0"/>
        <v>0</v>
      </c>
      <c r="H16" s="206"/>
      <c r="I16" s="207">
        <f t="shared" si="1"/>
        <v>0</v>
      </c>
      <c r="J16" s="206"/>
      <c r="K16" s="207">
        <f t="shared" si="2"/>
        <v>0</v>
      </c>
      <c r="L16" s="207">
        <v>21</v>
      </c>
      <c r="M16" s="207">
        <f t="shared" si="3"/>
        <v>0</v>
      </c>
      <c r="N16" s="205">
        <v>0</v>
      </c>
      <c r="O16" s="205">
        <f t="shared" si="4"/>
        <v>0</v>
      </c>
      <c r="P16" s="205">
        <v>0</v>
      </c>
      <c r="Q16" s="205">
        <f t="shared" si="5"/>
        <v>0</v>
      </c>
      <c r="R16" s="207"/>
      <c r="S16" s="207" t="s">
        <v>403</v>
      </c>
      <c r="T16" s="208" t="s">
        <v>404</v>
      </c>
      <c r="U16" s="162">
        <v>0</v>
      </c>
      <c r="V16" s="162">
        <f t="shared" si="6"/>
        <v>0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3340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2">
        <v>9</v>
      </c>
      <c r="B17" s="203" t="s">
        <v>3355</v>
      </c>
      <c r="C17" s="209" t="s">
        <v>3356</v>
      </c>
      <c r="D17" s="204" t="s">
        <v>708</v>
      </c>
      <c r="E17" s="205">
        <v>72</v>
      </c>
      <c r="F17" s="206"/>
      <c r="G17" s="207">
        <f t="shared" si="0"/>
        <v>0</v>
      </c>
      <c r="H17" s="206"/>
      <c r="I17" s="207">
        <f t="shared" si="1"/>
        <v>0</v>
      </c>
      <c r="J17" s="206"/>
      <c r="K17" s="207">
        <f t="shared" si="2"/>
        <v>0</v>
      </c>
      <c r="L17" s="207">
        <v>21</v>
      </c>
      <c r="M17" s="207">
        <f t="shared" si="3"/>
        <v>0</v>
      </c>
      <c r="N17" s="205">
        <v>0</v>
      </c>
      <c r="O17" s="205">
        <f t="shared" si="4"/>
        <v>0</v>
      </c>
      <c r="P17" s="205">
        <v>0</v>
      </c>
      <c r="Q17" s="205">
        <f t="shared" si="5"/>
        <v>0</v>
      </c>
      <c r="R17" s="207"/>
      <c r="S17" s="207" t="s">
        <v>403</v>
      </c>
      <c r="T17" s="208" t="s">
        <v>404</v>
      </c>
      <c r="U17" s="162">
        <v>0</v>
      </c>
      <c r="V17" s="162">
        <f t="shared" si="6"/>
        <v>0</v>
      </c>
      <c r="W17" s="162"/>
      <c r="X17" s="162" t="s">
        <v>321</v>
      </c>
      <c r="Y17" s="162" t="s">
        <v>322</v>
      </c>
      <c r="Z17" s="151"/>
      <c r="AA17" s="151"/>
      <c r="AB17" s="151"/>
      <c r="AC17" s="151"/>
      <c r="AD17" s="151"/>
      <c r="AE17" s="151"/>
      <c r="AF17" s="151"/>
      <c r="AG17" s="151" t="s">
        <v>3340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2">
        <v>10</v>
      </c>
      <c r="B18" s="203" t="s">
        <v>3357</v>
      </c>
      <c r="C18" s="209" t="s">
        <v>3358</v>
      </c>
      <c r="D18" s="204" t="s">
        <v>2594</v>
      </c>
      <c r="E18" s="205">
        <v>1</v>
      </c>
      <c r="F18" s="206"/>
      <c r="G18" s="207">
        <f t="shared" si="0"/>
        <v>0</v>
      </c>
      <c r="H18" s="206"/>
      <c r="I18" s="207">
        <f t="shared" si="1"/>
        <v>0</v>
      </c>
      <c r="J18" s="206"/>
      <c r="K18" s="207">
        <f t="shared" si="2"/>
        <v>0</v>
      </c>
      <c r="L18" s="207">
        <v>21</v>
      </c>
      <c r="M18" s="207">
        <f t="shared" si="3"/>
        <v>0</v>
      </c>
      <c r="N18" s="205">
        <v>0</v>
      </c>
      <c r="O18" s="205">
        <f t="shared" si="4"/>
        <v>0</v>
      </c>
      <c r="P18" s="205">
        <v>0</v>
      </c>
      <c r="Q18" s="205">
        <f t="shared" si="5"/>
        <v>0</v>
      </c>
      <c r="R18" s="207"/>
      <c r="S18" s="207" t="s">
        <v>403</v>
      </c>
      <c r="T18" s="208" t="s">
        <v>404</v>
      </c>
      <c r="U18" s="162">
        <v>0</v>
      </c>
      <c r="V18" s="162">
        <f t="shared" si="6"/>
        <v>0</v>
      </c>
      <c r="W18" s="162"/>
      <c r="X18" s="162" t="s">
        <v>321</v>
      </c>
      <c r="Y18" s="162" t="s">
        <v>322</v>
      </c>
      <c r="Z18" s="151"/>
      <c r="AA18" s="151"/>
      <c r="AB18" s="151"/>
      <c r="AC18" s="151"/>
      <c r="AD18" s="151"/>
      <c r="AE18" s="151"/>
      <c r="AF18" s="151"/>
      <c r="AG18" s="151" t="s">
        <v>3340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2">
        <v>11</v>
      </c>
      <c r="B19" s="203" t="s">
        <v>3359</v>
      </c>
      <c r="C19" s="209" t="s">
        <v>3360</v>
      </c>
      <c r="D19" s="204" t="s">
        <v>2594</v>
      </c>
      <c r="E19" s="205">
        <v>1</v>
      </c>
      <c r="F19" s="206"/>
      <c r="G19" s="207">
        <f t="shared" si="0"/>
        <v>0</v>
      </c>
      <c r="H19" s="206"/>
      <c r="I19" s="207">
        <f t="shared" si="1"/>
        <v>0</v>
      </c>
      <c r="J19" s="206"/>
      <c r="K19" s="207">
        <f t="shared" si="2"/>
        <v>0</v>
      </c>
      <c r="L19" s="207">
        <v>21</v>
      </c>
      <c r="M19" s="207">
        <f t="shared" si="3"/>
        <v>0</v>
      </c>
      <c r="N19" s="205">
        <v>0</v>
      </c>
      <c r="O19" s="205">
        <f t="shared" si="4"/>
        <v>0</v>
      </c>
      <c r="P19" s="205">
        <v>0</v>
      </c>
      <c r="Q19" s="205">
        <f t="shared" si="5"/>
        <v>0</v>
      </c>
      <c r="R19" s="207"/>
      <c r="S19" s="207" t="s">
        <v>403</v>
      </c>
      <c r="T19" s="208" t="s">
        <v>404</v>
      </c>
      <c r="U19" s="162">
        <v>0</v>
      </c>
      <c r="V19" s="162">
        <f t="shared" si="6"/>
        <v>0</v>
      </c>
      <c r="W19" s="162"/>
      <c r="X19" s="162" t="s">
        <v>321</v>
      </c>
      <c r="Y19" s="162" t="s">
        <v>322</v>
      </c>
      <c r="Z19" s="151"/>
      <c r="AA19" s="151"/>
      <c r="AB19" s="151"/>
      <c r="AC19" s="151"/>
      <c r="AD19" s="151"/>
      <c r="AE19" s="151"/>
      <c r="AF19" s="151"/>
      <c r="AG19" s="151" t="s">
        <v>3340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2">
        <v>12</v>
      </c>
      <c r="B20" s="203" t="s">
        <v>3361</v>
      </c>
      <c r="C20" s="209" t="s">
        <v>3362</v>
      </c>
      <c r="D20" s="204" t="s">
        <v>2594</v>
      </c>
      <c r="E20" s="205">
        <v>1</v>
      </c>
      <c r="F20" s="206"/>
      <c r="G20" s="207">
        <f t="shared" si="0"/>
        <v>0</v>
      </c>
      <c r="H20" s="206"/>
      <c r="I20" s="207">
        <f t="shared" si="1"/>
        <v>0</v>
      </c>
      <c r="J20" s="206"/>
      <c r="K20" s="207">
        <f t="shared" si="2"/>
        <v>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403</v>
      </c>
      <c r="T20" s="208" t="s">
        <v>404</v>
      </c>
      <c r="U20" s="162">
        <v>0</v>
      </c>
      <c r="V20" s="162">
        <f t="shared" si="6"/>
        <v>0</v>
      </c>
      <c r="W20" s="162"/>
      <c r="X20" s="162" t="s">
        <v>321</v>
      </c>
      <c r="Y20" s="162" t="s">
        <v>322</v>
      </c>
      <c r="Z20" s="151"/>
      <c r="AA20" s="151"/>
      <c r="AB20" s="151"/>
      <c r="AC20" s="151"/>
      <c r="AD20" s="151"/>
      <c r="AE20" s="151"/>
      <c r="AF20" s="151"/>
      <c r="AG20" s="151" t="s">
        <v>3340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2">
        <v>13</v>
      </c>
      <c r="B21" s="203" t="s">
        <v>3363</v>
      </c>
      <c r="C21" s="209" t="s">
        <v>3364</v>
      </c>
      <c r="D21" s="204" t="s">
        <v>708</v>
      </c>
      <c r="E21" s="205">
        <v>18</v>
      </c>
      <c r="F21" s="206"/>
      <c r="G21" s="207">
        <f t="shared" si="0"/>
        <v>0</v>
      </c>
      <c r="H21" s="206"/>
      <c r="I21" s="207">
        <f t="shared" si="1"/>
        <v>0</v>
      </c>
      <c r="J21" s="206"/>
      <c r="K21" s="207">
        <f t="shared" si="2"/>
        <v>0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/>
      <c r="S21" s="207" t="s">
        <v>403</v>
      </c>
      <c r="T21" s="208" t="s">
        <v>404</v>
      </c>
      <c r="U21" s="162">
        <v>0</v>
      </c>
      <c r="V21" s="162">
        <f t="shared" si="6"/>
        <v>0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3340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2">
        <v>14</v>
      </c>
      <c r="B22" s="203" t="s">
        <v>3365</v>
      </c>
      <c r="C22" s="209" t="s">
        <v>3366</v>
      </c>
      <c r="D22" s="204" t="s">
        <v>2594</v>
      </c>
      <c r="E22" s="205">
        <v>2</v>
      </c>
      <c r="F22" s="206"/>
      <c r="G22" s="207">
        <f t="shared" si="0"/>
        <v>0</v>
      </c>
      <c r="H22" s="206"/>
      <c r="I22" s="207">
        <f t="shared" si="1"/>
        <v>0</v>
      </c>
      <c r="J22" s="206"/>
      <c r="K22" s="207">
        <f t="shared" si="2"/>
        <v>0</v>
      </c>
      <c r="L22" s="207">
        <v>21</v>
      </c>
      <c r="M22" s="207">
        <f t="shared" si="3"/>
        <v>0</v>
      </c>
      <c r="N22" s="205">
        <v>0</v>
      </c>
      <c r="O22" s="205">
        <f t="shared" si="4"/>
        <v>0</v>
      </c>
      <c r="P22" s="205">
        <v>0</v>
      </c>
      <c r="Q22" s="205">
        <f t="shared" si="5"/>
        <v>0</v>
      </c>
      <c r="R22" s="207"/>
      <c r="S22" s="207" t="s">
        <v>403</v>
      </c>
      <c r="T22" s="208" t="s">
        <v>404</v>
      </c>
      <c r="U22" s="162">
        <v>0</v>
      </c>
      <c r="V22" s="162">
        <f t="shared" si="6"/>
        <v>0</v>
      </c>
      <c r="W22" s="162"/>
      <c r="X22" s="162" t="s">
        <v>321</v>
      </c>
      <c r="Y22" s="162" t="s">
        <v>322</v>
      </c>
      <c r="Z22" s="151"/>
      <c r="AA22" s="151"/>
      <c r="AB22" s="151"/>
      <c r="AC22" s="151"/>
      <c r="AD22" s="151"/>
      <c r="AE22" s="151"/>
      <c r="AF22" s="151"/>
      <c r="AG22" s="151" t="s">
        <v>3340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2">
        <v>15</v>
      </c>
      <c r="B23" s="203" t="s">
        <v>3367</v>
      </c>
      <c r="C23" s="209" t="s">
        <v>3368</v>
      </c>
      <c r="D23" s="204" t="s">
        <v>2594</v>
      </c>
      <c r="E23" s="205">
        <v>1</v>
      </c>
      <c r="F23" s="206"/>
      <c r="G23" s="207">
        <f t="shared" si="0"/>
        <v>0</v>
      </c>
      <c r="H23" s="206"/>
      <c r="I23" s="207">
        <f t="shared" si="1"/>
        <v>0</v>
      </c>
      <c r="J23" s="206"/>
      <c r="K23" s="207">
        <f t="shared" si="2"/>
        <v>0</v>
      </c>
      <c r="L23" s="207">
        <v>21</v>
      </c>
      <c r="M23" s="207">
        <f t="shared" si="3"/>
        <v>0</v>
      </c>
      <c r="N23" s="205">
        <v>0</v>
      </c>
      <c r="O23" s="205">
        <f t="shared" si="4"/>
        <v>0</v>
      </c>
      <c r="P23" s="205">
        <v>0</v>
      </c>
      <c r="Q23" s="205">
        <f t="shared" si="5"/>
        <v>0</v>
      </c>
      <c r="R23" s="207"/>
      <c r="S23" s="207" t="s">
        <v>403</v>
      </c>
      <c r="T23" s="208" t="s">
        <v>404</v>
      </c>
      <c r="U23" s="162">
        <v>0</v>
      </c>
      <c r="V23" s="162">
        <f t="shared" si="6"/>
        <v>0</v>
      </c>
      <c r="W23" s="162"/>
      <c r="X23" s="162" t="s">
        <v>321</v>
      </c>
      <c r="Y23" s="162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2">
        <v>16</v>
      </c>
      <c r="B24" s="203" t="s">
        <v>3369</v>
      </c>
      <c r="C24" s="209" t="s">
        <v>3370</v>
      </c>
      <c r="D24" s="204" t="s">
        <v>2594</v>
      </c>
      <c r="E24" s="205">
        <v>12</v>
      </c>
      <c r="F24" s="206"/>
      <c r="G24" s="207">
        <f t="shared" si="0"/>
        <v>0</v>
      </c>
      <c r="H24" s="206"/>
      <c r="I24" s="207">
        <f t="shared" si="1"/>
        <v>0</v>
      </c>
      <c r="J24" s="206"/>
      <c r="K24" s="207">
        <f t="shared" si="2"/>
        <v>0</v>
      </c>
      <c r="L24" s="207">
        <v>21</v>
      </c>
      <c r="M24" s="207">
        <f t="shared" si="3"/>
        <v>0</v>
      </c>
      <c r="N24" s="205">
        <v>0</v>
      </c>
      <c r="O24" s="205">
        <f t="shared" si="4"/>
        <v>0</v>
      </c>
      <c r="P24" s="205">
        <v>0</v>
      </c>
      <c r="Q24" s="205">
        <f t="shared" si="5"/>
        <v>0</v>
      </c>
      <c r="R24" s="207"/>
      <c r="S24" s="207" t="s">
        <v>403</v>
      </c>
      <c r="T24" s="208" t="s">
        <v>404</v>
      </c>
      <c r="U24" s="162">
        <v>0</v>
      </c>
      <c r="V24" s="162">
        <f t="shared" si="6"/>
        <v>0</v>
      </c>
      <c r="W24" s="162"/>
      <c r="X24" s="162" t="s">
        <v>321</v>
      </c>
      <c r="Y24" s="162" t="s">
        <v>322</v>
      </c>
      <c r="Z24" s="151"/>
      <c r="AA24" s="151"/>
      <c r="AB24" s="151"/>
      <c r="AC24" s="151"/>
      <c r="AD24" s="151"/>
      <c r="AE24" s="151"/>
      <c r="AF24" s="151"/>
      <c r="AG24" s="151" t="s">
        <v>3340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2">
        <v>17</v>
      </c>
      <c r="B25" s="203" t="s">
        <v>3371</v>
      </c>
      <c r="C25" s="209" t="s">
        <v>3372</v>
      </c>
      <c r="D25" s="204" t="s">
        <v>2594</v>
      </c>
      <c r="E25" s="205">
        <v>12</v>
      </c>
      <c r="F25" s="206"/>
      <c r="G25" s="207">
        <f t="shared" si="0"/>
        <v>0</v>
      </c>
      <c r="H25" s="206"/>
      <c r="I25" s="207">
        <f t="shared" si="1"/>
        <v>0</v>
      </c>
      <c r="J25" s="206"/>
      <c r="K25" s="207">
        <f t="shared" si="2"/>
        <v>0</v>
      </c>
      <c r="L25" s="207">
        <v>21</v>
      </c>
      <c r="M25" s="207">
        <f t="shared" si="3"/>
        <v>0</v>
      </c>
      <c r="N25" s="205">
        <v>0</v>
      </c>
      <c r="O25" s="205">
        <f t="shared" si="4"/>
        <v>0</v>
      </c>
      <c r="P25" s="205">
        <v>0</v>
      </c>
      <c r="Q25" s="205">
        <f t="shared" si="5"/>
        <v>0</v>
      </c>
      <c r="R25" s="207"/>
      <c r="S25" s="207" t="s">
        <v>403</v>
      </c>
      <c r="T25" s="208" t="s">
        <v>404</v>
      </c>
      <c r="U25" s="162">
        <v>0</v>
      </c>
      <c r="V25" s="162">
        <f t="shared" si="6"/>
        <v>0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3340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2">
        <v>18</v>
      </c>
      <c r="B26" s="203" t="s">
        <v>3373</v>
      </c>
      <c r="C26" s="209" t="s">
        <v>3374</v>
      </c>
      <c r="D26" s="204" t="s">
        <v>2594</v>
      </c>
      <c r="E26" s="205">
        <v>12</v>
      </c>
      <c r="F26" s="206"/>
      <c r="G26" s="207">
        <f t="shared" si="0"/>
        <v>0</v>
      </c>
      <c r="H26" s="206"/>
      <c r="I26" s="207">
        <f t="shared" si="1"/>
        <v>0</v>
      </c>
      <c r="J26" s="206"/>
      <c r="K26" s="207">
        <f t="shared" si="2"/>
        <v>0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/>
      <c r="S26" s="207" t="s">
        <v>403</v>
      </c>
      <c r="T26" s="208" t="s">
        <v>404</v>
      </c>
      <c r="U26" s="162">
        <v>0</v>
      </c>
      <c r="V26" s="162">
        <f t="shared" si="6"/>
        <v>0</v>
      </c>
      <c r="W26" s="162"/>
      <c r="X26" s="162" t="s">
        <v>321</v>
      </c>
      <c r="Y26" s="162" t="s">
        <v>322</v>
      </c>
      <c r="Z26" s="151"/>
      <c r="AA26" s="151"/>
      <c r="AB26" s="151"/>
      <c r="AC26" s="151"/>
      <c r="AD26" s="151"/>
      <c r="AE26" s="151"/>
      <c r="AF26" s="151"/>
      <c r="AG26" s="151" t="s">
        <v>3340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2">
        <v>19</v>
      </c>
      <c r="B27" s="203" t="s">
        <v>3375</v>
      </c>
      <c r="C27" s="209" t="s">
        <v>3376</v>
      </c>
      <c r="D27" s="204" t="s">
        <v>2594</v>
      </c>
      <c r="E27" s="205">
        <v>2</v>
      </c>
      <c r="F27" s="206"/>
      <c r="G27" s="207">
        <f t="shared" si="0"/>
        <v>0</v>
      </c>
      <c r="H27" s="206"/>
      <c r="I27" s="207">
        <f t="shared" si="1"/>
        <v>0</v>
      </c>
      <c r="J27" s="206"/>
      <c r="K27" s="207">
        <f t="shared" si="2"/>
        <v>0</v>
      </c>
      <c r="L27" s="207">
        <v>21</v>
      </c>
      <c r="M27" s="207">
        <f t="shared" si="3"/>
        <v>0</v>
      </c>
      <c r="N27" s="205">
        <v>0</v>
      </c>
      <c r="O27" s="205">
        <f t="shared" si="4"/>
        <v>0</v>
      </c>
      <c r="P27" s="205">
        <v>0</v>
      </c>
      <c r="Q27" s="205">
        <f t="shared" si="5"/>
        <v>0</v>
      </c>
      <c r="R27" s="207"/>
      <c r="S27" s="207" t="s">
        <v>3160</v>
      </c>
      <c r="T27" s="208" t="s">
        <v>404</v>
      </c>
      <c r="U27" s="162">
        <v>0</v>
      </c>
      <c r="V27" s="162">
        <f t="shared" si="6"/>
        <v>0</v>
      </c>
      <c r="W27" s="162"/>
      <c r="X27" s="162" t="s">
        <v>1094</v>
      </c>
      <c r="Y27" s="162" t="s">
        <v>322</v>
      </c>
      <c r="Z27" s="151"/>
      <c r="AA27" s="151"/>
      <c r="AB27" s="151"/>
      <c r="AC27" s="151"/>
      <c r="AD27" s="151"/>
      <c r="AE27" s="151"/>
      <c r="AF27" s="151"/>
      <c r="AG27" s="151" t="s">
        <v>1095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2">
        <v>20</v>
      </c>
      <c r="B28" s="203" t="s">
        <v>3377</v>
      </c>
      <c r="C28" s="209" t="s">
        <v>3378</v>
      </c>
      <c r="D28" s="204" t="s">
        <v>2594</v>
      </c>
      <c r="E28" s="205">
        <v>3</v>
      </c>
      <c r="F28" s="206"/>
      <c r="G28" s="207">
        <f t="shared" si="0"/>
        <v>0</v>
      </c>
      <c r="H28" s="206"/>
      <c r="I28" s="207">
        <f t="shared" si="1"/>
        <v>0</v>
      </c>
      <c r="J28" s="206"/>
      <c r="K28" s="207">
        <f t="shared" si="2"/>
        <v>0</v>
      </c>
      <c r="L28" s="207">
        <v>21</v>
      </c>
      <c r="M28" s="207">
        <f t="shared" si="3"/>
        <v>0</v>
      </c>
      <c r="N28" s="205">
        <v>0</v>
      </c>
      <c r="O28" s="205">
        <f t="shared" si="4"/>
        <v>0</v>
      </c>
      <c r="P28" s="205">
        <v>0</v>
      </c>
      <c r="Q28" s="205">
        <f t="shared" si="5"/>
        <v>0</v>
      </c>
      <c r="R28" s="207"/>
      <c r="S28" s="207" t="s">
        <v>403</v>
      </c>
      <c r="T28" s="208" t="s">
        <v>404</v>
      </c>
      <c r="U28" s="162">
        <v>0</v>
      </c>
      <c r="V28" s="162">
        <f t="shared" si="6"/>
        <v>0</v>
      </c>
      <c r="W28" s="162"/>
      <c r="X28" s="162" t="s">
        <v>321</v>
      </c>
      <c r="Y28" s="162" t="s">
        <v>322</v>
      </c>
      <c r="Z28" s="151"/>
      <c r="AA28" s="151"/>
      <c r="AB28" s="151"/>
      <c r="AC28" s="151"/>
      <c r="AD28" s="151"/>
      <c r="AE28" s="151"/>
      <c r="AF28" s="151"/>
      <c r="AG28" s="151" t="s">
        <v>3340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2">
        <v>21</v>
      </c>
      <c r="B29" s="203" t="s">
        <v>3379</v>
      </c>
      <c r="C29" s="209" t="s">
        <v>3380</v>
      </c>
      <c r="D29" s="204" t="s">
        <v>2594</v>
      </c>
      <c r="E29" s="205">
        <v>14</v>
      </c>
      <c r="F29" s="206"/>
      <c r="G29" s="207">
        <f t="shared" si="0"/>
        <v>0</v>
      </c>
      <c r="H29" s="206"/>
      <c r="I29" s="207">
        <f t="shared" si="1"/>
        <v>0</v>
      </c>
      <c r="J29" s="206"/>
      <c r="K29" s="207">
        <f t="shared" si="2"/>
        <v>0</v>
      </c>
      <c r="L29" s="207">
        <v>21</v>
      </c>
      <c r="M29" s="207">
        <f t="shared" si="3"/>
        <v>0</v>
      </c>
      <c r="N29" s="205">
        <v>0</v>
      </c>
      <c r="O29" s="205">
        <f t="shared" si="4"/>
        <v>0</v>
      </c>
      <c r="P29" s="205">
        <v>0</v>
      </c>
      <c r="Q29" s="205">
        <f t="shared" si="5"/>
        <v>0</v>
      </c>
      <c r="R29" s="207"/>
      <c r="S29" s="207" t="s">
        <v>403</v>
      </c>
      <c r="T29" s="208" t="s">
        <v>404</v>
      </c>
      <c r="U29" s="162">
        <v>0</v>
      </c>
      <c r="V29" s="162">
        <f t="shared" si="6"/>
        <v>0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3340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2">
        <v>22</v>
      </c>
      <c r="B30" s="203" t="s">
        <v>3381</v>
      </c>
      <c r="C30" s="209" t="s">
        <v>3382</v>
      </c>
      <c r="D30" s="204" t="s">
        <v>2594</v>
      </c>
      <c r="E30" s="205">
        <v>8</v>
      </c>
      <c r="F30" s="206"/>
      <c r="G30" s="207">
        <f t="shared" si="0"/>
        <v>0</v>
      </c>
      <c r="H30" s="206"/>
      <c r="I30" s="207">
        <f t="shared" si="1"/>
        <v>0</v>
      </c>
      <c r="J30" s="206"/>
      <c r="K30" s="207">
        <f t="shared" si="2"/>
        <v>0</v>
      </c>
      <c r="L30" s="207">
        <v>21</v>
      </c>
      <c r="M30" s="207">
        <f t="shared" si="3"/>
        <v>0</v>
      </c>
      <c r="N30" s="205">
        <v>0</v>
      </c>
      <c r="O30" s="205">
        <f t="shared" si="4"/>
        <v>0</v>
      </c>
      <c r="P30" s="205">
        <v>0</v>
      </c>
      <c r="Q30" s="205">
        <f t="shared" si="5"/>
        <v>0</v>
      </c>
      <c r="R30" s="207"/>
      <c r="S30" s="207" t="s">
        <v>403</v>
      </c>
      <c r="T30" s="208" t="s">
        <v>404</v>
      </c>
      <c r="U30" s="162">
        <v>0</v>
      </c>
      <c r="V30" s="162">
        <f t="shared" si="6"/>
        <v>0</v>
      </c>
      <c r="W30" s="162"/>
      <c r="X30" s="162" t="s">
        <v>321</v>
      </c>
      <c r="Y30" s="162" t="s">
        <v>322</v>
      </c>
      <c r="Z30" s="151"/>
      <c r="AA30" s="151"/>
      <c r="AB30" s="151"/>
      <c r="AC30" s="151"/>
      <c r="AD30" s="151"/>
      <c r="AE30" s="151"/>
      <c r="AF30" s="151"/>
      <c r="AG30" s="151" t="s">
        <v>3340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2">
        <v>23</v>
      </c>
      <c r="B31" s="203" t="s">
        <v>3383</v>
      </c>
      <c r="C31" s="209" t="s">
        <v>3384</v>
      </c>
      <c r="D31" s="204" t="s">
        <v>2594</v>
      </c>
      <c r="E31" s="205">
        <v>6</v>
      </c>
      <c r="F31" s="206"/>
      <c r="G31" s="207">
        <f t="shared" si="0"/>
        <v>0</v>
      </c>
      <c r="H31" s="206"/>
      <c r="I31" s="207">
        <f t="shared" si="1"/>
        <v>0</v>
      </c>
      <c r="J31" s="206"/>
      <c r="K31" s="207">
        <f t="shared" si="2"/>
        <v>0</v>
      </c>
      <c r="L31" s="207">
        <v>21</v>
      </c>
      <c r="M31" s="207">
        <f t="shared" si="3"/>
        <v>0</v>
      </c>
      <c r="N31" s="205">
        <v>0</v>
      </c>
      <c r="O31" s="205">
        <f t="shared" si="4"/>
        <v>0</v>
      </c>
      <c r="P31" s="205">
        <v>0</v>
      </c>
      <c r="Q31" s="205">
        <f t="shared" si="5"/>
        <v>0</v>
      </c>
      <c r="R31" s="207"/>
      <c r="S31" s="207" t="s">
        <v>403</v>
      </c>
      <c r="T31" s="208" t="s">
        <v>404</v>
      </c>
      <c r="U31" s="162">
        <v>0</v>
      </c>
      <c r="V31" s="162">
        <f t="shared" si="6"/>
        <v>0</v>
      </c>
      <c r="W31" s="162"/>
      <c r="X31" s="162" t="s">
        <v>321</v>
      </c>
      <c r="Y31" s="162" t="s">
        <v>322</v>
      </c>
      <c r="Z31" s="151"/>
      <c r="AA31" s="151"/>
      <c r="AB31" s="151"/>
      <c r="AC31" s="151"/>
      <c r="AD31" s="151"/>
      <c r="AE31" s="151"/>
      <c r="AF31" s="151"/>
      <c r="AG31" s="151" t="s">
        <v>3340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2">
        <v>24</v>
      </c>
      <c r="B32" s="203" t="s">
        <v>3385</v>
      </c>
      <c r="C32" s="209" t="s">
        <v>3386</v>
      </c>
      <c r="D32" s="204" t="s">
        <v>2594</v>
      </c>
      <c r="E32" s="205">
        <v>1</v>
      </c>
      <c r="F32" s="206"/>
      <c r="G32" s="207">
        <f t="shared" si="0"/>
        <v>0</v>
      </c>
      <c r="H32" s="206"/>
      <c r="I32" s="207">
        <f t="shared" si="1"/>
        <v>0</v>
      </c>
      <c r="J32" s="206"/>
      <c r="K32" s="207">
        <f t="shared" si="2"/>
        <v>0</v>
      </c>
      <c r="L32" s="207">
        <v>21</v>
      </c>
      <c r="M32" s="207">
        <f t="shared" si="3"/>
        <v>0</v>
      </c>
      <c r="N32" s="205">
        <v>0</v>
      </c>
      <c r="O32" s="205">
        <f t="shared" si="4"/>
        <v>0</v>
      </c>
      <c r="P32" s="205">
        <v>0</v>
      </c>
      <c r="Q32" s="205">
        <f t="shared" si="5"/>
        <v>0</v>
      </c>
      <c r="R32" s="207"/>
      <c r="S32" s="207" t="s">
        <v>403</v>
      </c>
      <c r="T32" s="208" t="s">
        <v>404</v>
      </c>
      <c r="U32" s="162">
        <v>0</v>
      </c>
      <c r="V32" s="162">
        <f t="shared" si="6"/>
        <v>0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3340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2">
        <v>25</v>
      </c>
      <c r="B33" s="203" t="s">
        <v>3387</v>
      </c>
      <c r="C33" s="209" t="s">
        <v>3388</v>
      </c>
      <c r="D33" s="204" t="s">
        <v>2594</v>
      </c>
      <c r="E33" s="205">
        <v>12</v>
      </c>
      <c r="F33" s="206"/>
      <c r="G33" s="207">
        <f t="shared" si="0"/>
        <v>0</v>
      </c>
      <c r="H33" s="206"/>
      <c r="I33" s="207">
        <f t="shared" si="1"/>
        <v>0</v>
      </c>
      <c r="J33" s="206"/>
      <c r="K33" s="207">
        <f t="shared" si="2"/>
        <v>0</v>
      </c>
      <c r="L33" s="207">
        <v>21</v>
      </c>
      <c r="M33" s="207">
        <f t="shared" si="3"/>
        <v>0</v>
      </c>
      <c r="N33" s="205">
        <v>0</v>
      </c>
      <c r="O33" s="205">
        <f t="shared" si="4"/>
        <v>0</v>
      </c>
      <c r="P33" s="205">
        <v>0</v>
      </c>
      <c r="Q33" s="205">
        <f t="shared" si="5"/>
        <v>0</v>
      </c>
      <c r="R33" s="207"/>
      <c r="S33" s="207" t="s">
        <v>403</v>
      </c>
      <c r="T33" s="208" t="s">
        <v>404</v>
      </c>
      <c r="U33" s="162">
        <v>0</v>
      </c>
      <c r="V33" s="162">
        <f t="shared" si="6"/>
        <v>0</v>
      </c>
      <c r="W33" s="162"/>
      <c r="X33" s="162" t="s">
        <v>321</v>
      </c>
      <c r="Y33" s="162" t="s">
        <v>322</v>
      </c>
      <c r="Z33" s="151"/>
      <c r="AA33" s="151"/>
      <c r="AB33" s="151"/>
      <c r="AC33" s="151"/>
      <c r="AD33" s="151"/>
      <c r="AE33" s="151"/>
      <c r="AF33" s="151"/>
      <c r="AG33" s="151" t="s">
        <v>3340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2">
        <v>26</v>
      </c>
      <c r="B34" s="203" t="s">
        <v>3389</v>
      </c>
      <c r="C34" s="209" t="s">
        <v>3390</v>
      </c>
      <c r="D34" s="204" t="s">
        <v>2594</v>
      </c>
      <c r="E34" s="205">
        <v>1</v>
      </c>
      <c r="F34" s="206"/>
      <c r="G34" s="207">
        <f t="shared" si="0"/>
        <v>0</v>
      </c>
      <c r="H34" s="206"/>
      <c r="I34" s="207">
        <f t="shared" si="1"/>
        <v>0</v>
      </c>
      <c r="J34" s="206"/>
      <c r="K34" s="207">
        <f t="shared" si="2"/>
        <v>0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/>
      <c r="S34" s="207" t="s">
        <v>403</v>
      </c>
      <c r="T34" s="208" t="s">
        <v>404</v>
      </c>
      <c r="U34" s="162">
        <v>0</v>
      </c>
      <c r="V34" s="162">
        <f t="shared" si="6"/>
        <v>0</v>
      </c>
      <c r="W34" s="162"/>
      <c r="X34" s="162" t="s">
        <v>321</v>
      </c>
      <c r="Y34" s="162" t="s">
        <v>322</v>
      </c>
      <c r="Z34" s="151"/>
      <c r="AA34" s="151"/>
      <c r="AB34" s="151"/>
      <c r="AC34" s="151"/>
      <c r="AD34" s="151"/>
      <c r="AE34" s="151"/>
      <c r="AF34" s="151"/>
      <c r="AG34" s="151" t="s">
        <v>3340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2">
        <v>27</v>
      </c>
      <c r="B35" s="203" t="s">
        <v>3391</v>
      </c>
      <c r="C35" s="209" t="s">
        <v>3392</v>
      </c>
      <c r="D35" s="204" t="s">
        <v>2594</v>
      </c>
      <c r="E35" s="205">
        <v>24</v>
      </c>
      <c r="F35" s="206"/>
      <c r="G35" s="207">
        <f t="shared" si="0"/>
        <v>0</v>
      </c>
      <c r="H35" s="206"/>
      <c r="I35" s="207">
        <f t="shared" si="1"/>
        <v>0</v>
      </c>
      <c r="J35" s="206"/>
      <c r="K35" s="207">
        <f t="shared" si="2"/>
        <v>0</v>
      </c>
      <c r="L35" s="207">
        <v>21</v>
      </c>
      <c r="M35" s="207">
        <f t="shared" si="3"/>
        <v>0</v>
      </c>
      <c r="N35" s="205">
        <v>0</v>
      </c>
      <c r="O35" s="205">
        <f t="shared" si="4"/>
        <v>0</v>
      </c>
      <c r="P35" s="205">
        <v>0</v>
      </c>
      <c r="Q35" s="205">
        <f t="shared" si="5"/>
        <v>0</v>
      </c>
      <c r="R35" s="207"/>
      <c r="S35" s="207" t="s">
        <v>403</v>
      </c>
      <c r="T35" s="208" t="s">
        <v>404</v>
      </c>
      <c r="U35" s="162">
        <v>0</v>
      </c>
      <c r="V35" s="162">
        <f t="shared" si="6"/>
        <v>0</v>
      </c>
      <c r="W35" s="162"/>
      <c r="X35" s="162" t="s">
        <v>321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3340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2">
        <v>28</v>
      </c>
      <c r="B36" s="203" t="s">
        <v>3393</v>
      </c>
      <c r="C36" s="209" t="s">
        <v>3394</v>
      </c>
      <c r="D36" s="204" t="s">
        <v>2594</v>
      </c>
      <c r="E36" s="205">
        <v>4</v>
      </c>
      <c r="F36" s="206"/>
      <c r="G36" s="207">
        <f t="shared" si="0"/>
        <v>0</v>
      </c>
      <c r="H36" s="206"/>
      <c r="I36" s="207">
        <f t="shared" si="1"/>
        <v>0</v>
      </c>
      <c r="J36" s="206"/>
      <c r="K36" s="207">
        <f t="shared" si="2"/>
        <v>0</v>
      </c>
      <c r="L36" s="207">
        <v>21</v>
      </c>
      <c r="M36" s="207">
        <f t="shared" si="3"/>
        <v>0</v>
      </c>
      <c r="N36" s="205">
        <v>0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403</v>
      </c>
      <c r="T36" s="208" t="s">
        <v>404</v>
      </c>
      <c r="U36" s="162">
        <v>0</v>
      </c>
      <c r="V36" s="162">
        <f t="shared" si="6"/>
        <v>0</v>
      </c>
      <c r="W36" s="162"/>
      <c r="X36" s="162" t="s">
        <v>321</v>
      </c>
      <c r="Y36" s="162" t="s">
        <v>322</v>
      </c>
      <c r="Z36" s="151"/>
      <c r="AA36" s="151"/>
      <c r="AB36" s="151"/>
      <c r="AC36" s="151"/>
      <c r="AD36" s="151"/>
      <c r="AE36" s="151"/>
      <c r="AF36" s="151"/>
      <c r="AG36" s="151" t="s">
        <v>3340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2">
        <v>29</v>
      </c>
      <c r="B37" s="203" t="s">
        <v>3395</v>
      </c>
      <c r="C37" s="209" t="s">
        <v>3396</v>
      </c>
      <c r="D37" s="204" t="s">
        <v>2594</v>
      </c>
      <c r="E37" s="205">
        <v>4</v>
      </c>
      <c r="F37" s="206"/>
      <c r="G37" s="207">
        <f t="shared" si="0"/>
        <v>0</v>
      </c>
      <c r="H37" s="206"/>
      <c r="I37" s="207">
        <f t="shared" si="1"/>
        <v>0</v>
      </c>
      <c r="J37" s="206"/>
      <c r="K37" s="207">
        <f t="shared" si="2"/>
        <v>0</v>
      </c>
      <c r="L37" s="207">
        <v>21</v>
      </c>
      <c r="M37" s="207">
        <f t="shared" si="3"/>
        <v>0</v>
      </c>
      <c r="N37" s="205">
        <v>0</v>
      </c>
      <c r="O37" s="205">
        <f t="shared" si="4"/>
        <v>0</v>
      </c>
      <c r="P37" s="205">
        <v>0</v>
      </c>
      <c r="Q37" s="205">
        <f t="shared" si="5"/>
        <v>0</v>
      </c>
      <c r="R37" s="207"/>
      <c r="S37" s="207" t="s">
        <v>403</v>
      </c>
      <c r="T37" s="208" t="s">
        <v>404</v>
      </c>
      <c r="U37" s="162">
        <v>0</v>
      </c>
      <c r="V37" s="162">
        <f t="shared" si="6"/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3340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2">
        <v>30</v>
      </c>
      <c r="B38" s="203" t="s">
        <v>3397</v>
      </c>
      <c r="C38" s="209" t="s">
        <v>3398</v>
      </c>
      <c r="D38" s="204" t="s">
        <v>2594</v>
      </c>
      <c r="E38" s="205">
        <v>12</v>
      </c>
      <c r="F38" s="206"/>
      <c r="G38" s="207">
        <f t="shared" si="0"/>
        <v>0</v>
      </c>
      <c r="H38" s="206"/>
      <c r="I38" s="207">
        <f t="shared" si="1"/>
        <v>0</v>
      </c>
      <c r="J38" s="206"/>
      <c r="K38" s="207">
        <f t="shared" si="2"/>
        <v>0</v>
      </c>
      <c r="L38" s="207">
        <v>21</v>
      </c>
      <c r="M38" s="207">
        <f t="shared" si="3"/>
        <v>0</v>
      </c>
      <c r="N38" s="205">
        <v>0</v>
      </c>
      <c r="O38" s="205">
        <f t="shared" si="4"/>
        <v>0</v>
      </c>
      <c r="P38" s="205">
        <v>0</v>
      </c>
      <c r="Q38" s="205">
        <f t="shared" si="5"/>
        <v>0</v>
      </c>
      <c r="R38" s="207"/>
      <c r="S38" s="207" t="s">
        <v>403</v>
      </c>
      <c r="T38" s="208" t="s">
        <v>404</v>
      </c>
      <c r="U38" s="162">
        <v>0</v>
      </c>
      <c r="V38" s="162">
        <f t="shared" si="6"/>
        <v>0</v>
      </c>
      <c r="W38" s="162"/>
      <c r="X38" s="162" t="s">
        <v>321</v>
      </c>
      <c r="Y38" s="162" t="s">
        <v>322</v>
      </c>
      <c r="Z38" s="151"/>
      <c r="AA38" s="151"/>
      <c r="AB38" s="151"/>
      <c r="AC38" s="151"/>
      <c r="AD38" s="151"/>
      <c r="AE38" s="151"/>
      <c r="AF38" s="151"/>
      <c r="AG38" s="151" t="s">
        <v>3340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2">
        <v>31</v>
      </c>
      <c r="B39" s="203" t="s">
        <v>3399</v>
      </c>
      <c r="C39" s="209" t="s">
        <v>3400</v>
      </c>
      <c r="D39" s="204" t="s">
        <v>3311</v>
      </c>
      <c r="E39" s="205">
        <v>0.1</v>
      </c>
      <c r="F39" s="206"/>
      <c r="G39" s="207">
        <f t="shared" si="0"/>
        <v>0</v>
      </c>
      <c r="H39" s="206"/>
      <c r="I39" s="207">
        <f t="shared" si="1"/>
        <v>0</v>
      </c>
      <c r="J39" s="206"/>
      <c r="K39" s="207">
        <f t="shared" si="2"/>
        <v>0</v>
      </c>
      <c r="L39" s="207">
        <v>21</v>
      </c>
      <c r="M39" s="207">
        <f t="shared" si="3"/>
        <v>0</v>
      </c>
      <c r="N39" s="205">
        <v>0</v>
      </c>
      <c r="O39" s="205">
        <f t="shared" si="4"/>
        <v>0</v>
      </c>
      <c r="P39" s="205">
        <v>0</v>
      </c>
      <c r="Q39" s="205">
        <f t="shared" si="5"/>
        <v>0</v>
      </c>
      <c r="R39" s="207"/>
      <c r="S39" s="207" t="s">
        <v>403</v>
      </c>
      <c r="T39" s="208" t="s">
        <v>404</v>
      </c>
      <c r="U39" s="162">
        <v>0</v>
      </c>
      <c r="V39" s="162">
        <f t="shared" si="6"/>
        <v>0</v>
      </c>
      <c r="W39" s="162"/>
      <c r="X39" s="162" t="s">
        <v>321</v>
      </c>
      <c r="Y39" s="162" t="s">
        <v>322</v>
      </c>
      <c r="Z39" s="151"/>
      <c r="AA39" s="151"/>
      <c r="AB39" s="151"/>
      <c r="AC39" s="151"/>
      <c r="AD39" s="151"/>
      <c r="AE39" s="151"/>
      <c r="AF39" s="151"/>
      <c r="AG39" s="151" t="s">
        <v>3340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2">
        <v>32</v>
      </c>
      <c r="B40" s="203" t="s">
        <v>3401</v>
      </c>
      <c r="C40" s="209" t="s">
        <v>3402</v>
      </c>
      <c r="D40" s="204" t="s">
        <v>2754</v>
      </c>
      <c r="E40" s="205">
        <v>128</v>
      </c>
      <c r="F40" s="206"/>
      <c r="G40" s="207">
        <f t="shared" si="0"/>
        <v>0</v>
      </c>
      <c r="H40" s="206"/>
      <c r="I40" s="207">
        <f t="shared" si="1"/>
        <v>0</v>
      </c>
      <c r="J40" s="206"/>
      <c r="K40" s="207">
        <f t="shared" si="2"/>
        <v>0</v>
      </c>
      <c r="L40" s="207">
        <v>21</v>
      </c>
      <c r="M40" s="207">
        <f t="shared" si="3"/>
        <v>0</v>
      </c>
      <c r="N40" s="205">
        <v>0</v>
      </c>
      <c r="O40" s="205">
        <f t="shared" si="4"/>
        <v>0</v>
      </c>
      <c r="P40" s="205">
        <v>0</v>
      </c>
      <c r="Q40" s="205">
        <f t="shared" si="5"/>
        <v>0</v>
      </c>
      <c r="R40" s="207"/>
      <c r="S40" s="207" t="s">
        <v>403</v>
      </c>
      <c r="T40" s="208" t="s">
        <v>404</v>
      </c>
      <c r="U40" s="162">
        <v>0</v>
      </c>
      <c r="V40" s="162">
        <f t="shared" si="6"/>
        <v>0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3340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2">
        <v>33</v>
      </c>
      <c r="B41" s="203" t="s">
        <v>3403</v>
      </c>
      <c r="C41" s="209" t="s">
        <v>3404</v>
      </c>
      <c r="D41" s="204" t="s">
        <v>2754</v>
      </c>
      <c r="E41" s="205">
        <v>30</v>
      </c>
      <c r="F41" s="206"/>
      <c r="G41" s="207">
        <f t="shared" si="0"/>
        <v>0</v>
      </c>
      <c r="H41" s="206"/>
      <c r="I41" s="207">
        <f t="shared" si="1"/>
        <v>0</v>
      </c>
      <c r="J41" s="206"/>
      <c r="K41" s="207">
        <f t="shared" si="2"/>
        <v>0</v>
      </c>
      <c r="L41" s="207">
        <v>21</v>
      </c>
      <c r="M41" s="207">
        <f t="shared" si="3"/>
        <v>0</v>
      </c>
      <c r="N41" s="205">
        <v>0</v>
      </c>
      <c r="O41" s="205">
        <f t="shared" si="4"/>
        <v>0</v>
      </c>
      <c r="P41" s="205">
        <v>0</v>
      </c>
      <c r="Q41" s="205">
        <f t="shared" si="5"/>
        <v>0</v>
      </c>
      <c r="R41" s="207"/>
      <c r="S41" s="207" t="s">
        <v>403</v>
      </c>
      <c r="T41" s="208" t="s">
        <v>404</v>
      </c>
      <c r="U41" s="162">
        <v>0</v>
      </c>
      <c r="V41" s="162">
        <f t="shared" si="6"/>
        <v>0</v>
      </c>
      <c r="W41" s="162"/>
      <c r="X41" s="162" t="s">
        <v>321</v>
      </c>
      <c r="Y41" s="162" t="s">
        <v>322</v>
      </c>
      <c r="Z41" s="151"/>
      <c r="AA41" s="151"/>
      <c r="AB41" s="151"/>
      <c r="AC41" s="151"/>
      <c r="AD41" s="151"/>
      <c r="AE41" s="151"/>
      <c r="AF41" s="151"/>
      <c r="AG41" s="151" t="s">
        <v>3340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3">
        <v>34</v>
      </c>
      <c r="B42" s="184" t="s">
        <v>3405</v>
      </c>
      <c r="C42" s="192" t="s">
        <v>3406</v>
      </c>
      <c r="D42" s="185" t="s">
        <v>373</v>
      </c>
      <c r="E42" s="186">
        <v>3</v>
      </c>
      <c r="F42" s="187"/>
      <c r="G42" s="188">
        <f t="shared" si="0"/>
        <v>0</v>
      </c>
      <c r="H42" s="187"/>
      <c r="I42" s="188">
        <f t="shared" si="1"/>
        <v>0</v>
      </c>
      <c r="J42" s="187"/>
      <c r="K42" s="188">
        <f t="shared" si="2"/>
        <v>0</v>
      </c>
      <c r="L42" s="188">
        <v>21</v>
      </c>
      <c r="M42" s="188">
        <f t="shared" si="3"/>
        <v>0</v>
      </c>
      <c r="N42" s="186">
        <v>0</v>
      </c>
      <c r="O42" s="186">
        <f t="shared" si="4"/>
        <v>0</v>
      </c>
      <c r="P42" s="186">
        <v>0</v>
      </c>
      <c r="Q42" s="186">
        <f t="shared" si="5"/>
        <v>0</v>
      </c>
      <c r="R42" s="188"/>
      <c r="S42" s="188" t="s">
        <v>403</v>
      </c>
      <c r="T42" s="189" t="s">
        <v>404</v>
      </c>
      <c r="U42" s="162">
        <v>0</v>
      </c>
      <c r="V42" s="162">
        <f t="shared" si="6"/>
        <v>0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3340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200"/>
      <c r="D44" s="156"/>
      <c r="E44" s="157"/>
      <c r="F44" s="157"/>
      <c r="G44" s="182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880</v>
      </c>
    </row>
    <row r="45" spans="1:60" x14ac:dyDescent="0.2">
      <c r="C45" s="201"/>
      <c r="D45" s="10"/>
      <c r="AG45" t="s">
        <v>881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lN63INnvAN+wIcr6SXpvjt1xI52VEXHBou8UYYm4vPKLJ9UaZfsZikbiw+YA9iFCflFlsJShhLAKjtnQRGGfw==" saltValue="5Vm15pCut8aRRf3dYoyHV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D8C0-1B65-4898-A595-10627659D5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5" t="s">
        <v>89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285</v>
      </c>
      <c r="C8" s="191" t="s">
        <v>27</v>
      </c>
      <c r="D8" s="178"/>
      <c r="E8" s="179"/>
      <c r="F8" s="180"/>
      <c r="G8" s="180">
        <f>SUMIF(AG9:AG10,"&lt;&gt;NOR",G9:G10)</f>
        <v>0</v>
      </c>
      <c r="H8" s="180"/>
      <c r="I8" s="180">
        <f>SUM(I9:I10)</f>
        <v>0</v>
      </c>
      <c r="J8" s="180"/>
      <c r="K8" s="180">
        <f>SUM(K9:K10)</f>
        <v>0</v>
      </c>
      <c r="L8" s="180"/>
      <c r="M8" s="180">
        <f>SUM(M9:M10)</f>
        <v>0</v>
      </c>
      <c r="N8" s="179"/>
      <c r="O8" s="179">
        <f>SUM(O9:O10)</f>
        <v>0</v>
      </c>
      <c r="P8" s="179"/>
      <c r="Q8" s="179">
        <f>SUM(Q9:Q10)</f>
        <v>0</v>
      </c>
      <c r="R8" s="180"/>
      <c r="S8" s="180"/>
      <c r="T8" s="181"/>
      <c r="U8" s="175"/>
      <c r="V8" s="175">
        <f>SUM(V9:V10)</f>
        <v>0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3407</v>
      </c>
      <c r="C9" s="192" t="s">
        <v>3408</v>
      </c>
      <c r="D9" s="185" t="s">
        <v>3271</v>
      </c>
      <c r="E9" s="186">
        <v>75000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3409</v>
      </c>
      <c r="D10" s="164"/>
      <c r="E10" s="165">
        <v>75000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200"/>
      <c r="D12" s="156"/>
      <c r="E12" s="157"/>
      <c r="F12" s="157"/>
      <c r="G12" s="182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880</v>
      </c>
    </row>
    <row r="13" spans="1:60" x14ac:dyDescent="0.2">
      <c r="C13" s="201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yebTXIQLlwYYj5ACKPgz654Bfzj5tL1arScVTUPZSH+c3WB478b0H2G8RLMmGY8KTQHD4XqAxJqrlwiew6uOA==" saltValue="Rno7hT4/JYQuZ0GFGiRJn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545D-6DA2-4232-9CE8-FDF67E1B10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5" t="s">
        <v>91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285</v>
      </c>
      <c r="C8" s="191" t="s">
        <v>27</v>
      </c>
      <c r="D8" s="178"/>
      <c r="E8" s="179"/>
      <c r="F8" s="180"/>
      <c r="G8" s="180">
        <f>SUMIF(AG9:AG10,"&lt;&gt;NOR",G9:G10)</f>
        <v>0</v>
      </c>
      <c r="H8" s="180"/>
      <c r="I8" s="180">
        <f>SUM(I9:I10)</f>
        <v>0</v>
      </c>
      <c r="J8" s="180"/>
      <c r="K8" s="180">
        <f>SUM(K9:K10)</f>
        <v>0</v>
      </c>
      <c r="L8" s="180"/>
      <c r="M8" s="180">
        <f>SUM(M9:M10)</f>
        <v>0</v>
      </c>
      <c r="N8" s="179"/>
      <c r="O8" s="179">
        <f>SUM(O9:O10)</f>
        <v>0</v>
      </c>
      <c r="P8" s="179"/>
      <c r="Q8" s="179">
        <f>SUM(Q9:Q10)</f>
        <v>0</v>
      </c>
      <c r="R8" s="180"/>
      <c r="S8" s="180"/>
      <c r="T8" s="181"/>
      <c r="U8" s="175"/>
      <c r="V8" s="175">
        <f>SUM(V9:V10)</f>
        <v>0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3407</v>
      </c>
      <c r="C9" s="192" t="s">
        <v>3410</v>
      </c>
      <c r="D9" s="185" t="s">
        <v>3271</v>
      </c>
      <c r="E9" s="186">
        <v>75000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3409</v>
      </c>
      <c r="D10" s="164"/>
      <c r="E10" s="165">
        <v>75000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200"/>
      <c r="D12" s="156"/>
      <c r="E12" s="157"/>
      <c r="F12" s="157"/>
      <c r="G12" s="182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880</v>
      </c>
    </row>
    <row r="13" spans="1:60" x14ac:dyDescent="0.2">
      <c r="C13" s="201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RHcJolEigzkJGw/Rsbv5IlrCm9SCKp+vAusavO62mLIKP9f2UKjwFcYr7ggO0/EKicIrhGcB+zuQlwTpMGuAg==" saltValue="8eno85kGTlPXVRZh3nuia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2AA8-EC40-4FFB-81F5-94E97DB2F9F9}">
  <sheetPr>
    <outlinePr summaryBelow="0"/>
  </sheetPr>
  <dimension ref="A1:BH5000"/>
  <sheetViews>
    <sheetView workbookViewId="0">
      <pane ySplit="7" topLeftCell="A8" activePane="bottomLeft" state="frozen"/>
      <selection pane="bottomLeft" activeCell="C11" sqref="C11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5" t="s">
        <v>93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285</v>
      </c>
      <c r="C8" s="191" t="s">
        <v>27</v>
      </c>
      <c r="D8" s="178"/>
      <c r="E8" s="179"/>
      <c r="F8" s="180"/>
      <c r="G8" s="180">
        <f>SUMIF(AG9:AG10,"&lt;&gt;NOR",G9:G10)</f>
        <v>0</v>
      </c>
      <c r="H8" s="180"/>
      <c r="I8" s="180">
        <f>SUM(I9:I10)</f>
        <v>0</v>
      </c>
      <c r="J8" s="180"/>
      <c r="K8" s="180">
        <f>SUM(K9:K10)</f>
        <v>0</v>
      </c>
      <c r="L8" s="180"/>
      <c r="M8" s="180">
        <f>SUM(M9:M10)</f>
        <v>0</v>
      </c>
      <c r="N8" s="179"/>
      <c r="O8" s="179">
        <f>SUM(O9:O10)</f>
        <v>0</v>
      </c>
      <c r="P8" s="179"/>
      <c r="Q8" s="179">
        <f>SUM(Q9:Q10)</f>
        <v>0</v>
      </c>
      <c r="R8" s="180"/>
      <c r="S8" s="180"/>
      <c r="T8" s="181"/>
      <c r="U8" s="175"/>
      <c r="V8" s="175">
        <f>SUM(V9:V10)</f>
        <v>0</v>
      </c>
      <c r="W8" s="175"/>
      <c r="X8" s="175"/>
      <c r="Y8" s="175"/>
      <c r="AG8" t="s">
        <v>315</v>
      </c>
    </row>
    <row r="9" spans="1:60" outlineLevel="1" x14ac:dyDescent="0.2">
      <c r="A9" s="183">
        <v>1</v>
      </c>
      <c r="B9" s="184" t="s">
        <v>3407</v>
      </c>
      <c r="C9" s="192" t="s">
        <v>3460</v>
      </c>
      <c r="D9" s="185" t="s">
        <v>3271</v>
      </c>
      <c r="E9" s="186">
        <v>75000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403</v>
      </c>
      <c r="T9" s="189" t="s">
        <v>404</v>
      </c>
      <c r="U9" s="162">
        <v>0</v>
      </c>
      <c r="V9" s="162">
        <f>ROUND(E9*U9,2)</f>
        <v>0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3" t="s">
        <v>3409</v>
      </c>
      <c r="D10" s="164"/>
      <c r="E10" s="165">
        <v>75000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200"/>
      <c r="D12" s="156"/>
      <c r="E12" s="157"/>
      <c r="F12" s="157"/>
      <c r="G12" s="182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880</v>
      </c>
    </row>
    <row r="13" spans="1:60" x14ac:dyDescent="0.2">
      <c r="C13" s="201"/>
      <c r="D13" s="10"/>
      <c r="AG13" t="s">
        <v>881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BOF1fWz8ruXOPFhITmQXDY1tBd5EYzXxToyHJ+l9LnOm1TVRwgaprq1LPmGssufGm1ezVfZGzm0PeMY0PBvig==" saltValue="KuXl8daXha4qFeLjd3JoY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B621-6599-4633-9555-D9BE0845A8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5" t="s">
        <v>95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6" t="s">
        <v>314</v>
      </c>
      <c r="B8" s="177" t="s">
        <v>130</v>
      </c>
      <c r="C8" s="191" t="s">
        <v>131</v>
      </c>
      <c r="D8" s="178"/>
      <c r="E8" s="179"/>
      <c r="F8" s="180"/>
      <c r="G8" s="180">
        <f>SUMIF(AG9:AG19,"&lt;&gt;NOR",G9:G19)</f>
        <v>0</v>
      </c>
      <c r="H8" s="180"/>
      <c r="I8" s="180">
        <f>SUM(I9:I19)</f>
        <v>0</v>
      </c>
      <c r="J8" s="180"/>
      <c r="K8" s="180">
        <f>SUM(K9:K19)</f>
        <v>0</v>
      </c>
      <c r="L8" s="180"/>
      <c r="M8" s="180">
        <f>SUM(M9:M19)</f>
        <v>0</v>
      </c>
      <c r="N8" s="179"/>
      <c r="O8" s="179">
        <f>SUM(O9:O19)</f>
        <v>0</v>
      </c>
      <c r="P8" s="179"/>
      <c r="Q8" s="179">
        <f>SUM(Q9:Q19)</f>
        <v>0.87</v>
      </c>
      <c r="R8" s="180"/>
      <c r="S8" s="180"/>
      <c r="T8" s="181"/>
      <c r="U8" s="175"/>
      <c r="V8" s="175">
        <f>SUM(V9:V19)</f>
        <v>8.3000000000000007</v>
      </c>
      <c r="W8" s="175"/>
      <c r="X8" s="175"/>
      <c r="Y8" s="175"/>
      <c r="AG8" t="s">
        <v>315</v>
      </c>
    </row>
    <row r="9" spans="1:60" ht="22.5" outlineLevel="1" x14ac:dyDescent="0.2">
      <c r="A9" s="183">
        <v>1</v>
      </c>
      <c r="B9" s="184" t="s">
        <v>3411</v>
      </c>
      <c r="C9" s="192" t="s">
        <v>3412</v>
      </c>
      <c r="D9" s="185" t="s">
        <v>333</v>
      </c>
      <c r="E9" s="186">
        <v>3.85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21</v>
      </c>
      <c r="M9" s="188">
        <f>G9*(1+L9/100)</f>
        <v>0</v>
      </c>
      <c r="N9" s="186">
        <v>0</v>
      </c>
      <c r="O9" s="186">
        <f>ROUND(E9*N9,2)</f>
        <v>0</v>
      </c>
      <c r="P9" s="186">
        <v>0.22500000000000001</v>
      </c>
      <c r="Q9" s="186">
        <f>ROUND(E9*P9,2)</f>
        <v>0.87</v>
      </c>
      <c r="R9" s="188" t="s">
        <v>395</v>
      </c>
      <c r="S9" s="188" t="s">
        <v>320</v>
      </c>
      <c r="T9" s="189" t="s">
        <v>320</v>
      </c>
      <c r="U9" s="162">
        <v>0.14199999999999999</v>
      </c>
      <c r="V9" s="162">
        <f>ROUND(E9*U9,2)</f>
        <v>0.55000000000000004</v>
      </c>
      <c r="W9" s="162"/>
      <c r="X9" s="162" t="s">
        <v>321</v>
      </c>
      <c r="Y9" s="162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78" t="s">
        <v>932</v>
      </c>
      <c r="D10" s="279"/>
      <c r="E10" s="279"/>
      <c r="F10" s="279"/>
      <c r="G10" s="279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282" t="s">
        <v>3413</v>
      </c>
      <c r="D11" s="283"/>
      <c r="E11" s="283"/>
      <c r="F11" s="283"/>
      <c r="G11" s="283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344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3" t="s">
        <v>3414</v>
      </c>
      <c r="D12" s="164"/>
      <c r="E12" s="165">
        <v>3.85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3">
        <v>2</v>
      </c>
      <c r="B13" s="184" t="s">
        <v>3168</v>
      </c>
      <c r="C13" s="192" t="s">
        <v>3169</v>
      </c>
      <c r="D13" s="185" t="s">
        <v>373</v>
      </c>
      <c r="E13" s="186">
        <v>2.1175000000000002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21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 t="s">
        <v>959</v>
      </c>
      <c r="S13" s="188" t="s">
        <v>320</v>
      </c>
      <c r="T13" s="189" t="s">
        <v>320</v>
      </c>
      <c r="U13" s="162">
        <v>3.5329999999999999</v>
      </c>
      <c r="V13" s="162">
        <f>ROUND(E13*U13,2)</f>
        <v>7.48</v>
      </c>
      <c r="W13" s="162"/>
      <c r="X13" s="162" t="s">
        <v>321</v>
      </c>
      <c r="Y13" s="162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78" t="s">
        <v>3170</v>
      </c>
      <c r="D14" s="279"/>
      <c r="E14" s="279"/>
      <c r="F14" s="279"/>
      <c r="G14" s="279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3" t="s">
        <v>3415</v>
      </c>
      <c r="D15" s="164"/>
      <c r="E15" s="165">
        <v>2.1175000000000002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3">
        <v>3</v>
      </c>
      <c r="B16" s="184" t="s">
        <v>1070</v>
      </c>
      <c r="C16" s="192" t="s">
        <v>1071</v>
      </c>
      <c r="D16" s="185" t="s">
        <v>373</v>
      </c>
      <c r="E16" s="186">
        <v>1.32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21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 t="s">
        <v>959</v>
      </c>
      <c r="S16" s="188" t="s">
        <v>320</v>
      </c>
      <c r="T16" s="189" t="s">
        <v>320</v>
      </c>
      <c r="U16" s="162">
        <v>0.20200000000000001</v>
      </c>
      <c r="V16" s="162">
        <f>ROUND(E16*U16,2)</f>
        <v>0.27</v>
      </c>
      <c r="W16" s="162"/>
      <c r="X16" s="162" t="s">
        <v>321</v>
      </c>
      <c r="Y16" s="162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78" t="s">
        <v>1072</v>
      </c>
      <c r="D17" s="279"/>
      <c r="E17" s="279"/>
      <c r="F17" s="279"/>
      <c r="G17" s="279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82" t="s">
        <v>1073</v>
      </c>
      <c r="D18" s="283"/>
      <c r="E18" s="283"/>
      <c r="F18" s="283"/>
      <c r="G18" s="283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344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3" t="s">
        <v>3416</v>
      </c>
      <c r="D19" s="164"/>
      <c r="E19" s="165">
        <v>1.32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6" t="s">
        <v>314</v>
      </c>
      <c r="B20" s="177" t="s">
        <v>138</v>
      </c>
      <c r="C20" s="191" t="s">
        <v>139</v>
      </c>
      <c r="D20" s="178"/>
      <c r="E20" s="179"/>
      <c r="F20" s="180"/>
      <c r="G20" s="180">
        <f>SUMIF(AG21:AG23,"&lt;&gt;NOR",G21:G23)</f>
        <v>0</v>
      </c>
      <c r="H20" s="180"/>
      <c r="I20" s="180">
        <f>SUM(I21:I23)</f>
        <v>0</v>
      </c>
      <c r="J20" s="180"/>
      <c r="K20" s="180">
        <f>SUM(K21:K23)</f>
        <v>0</v>
      </c>
      <c r="L20" s="180"/>
      <c r="M20" s="180">
        <f>SUM(M21:M23)</f>
        <v>0</v>
      </c>
      <c r="N20" s="179"/>
      <c r="O20" s="179">
        <f>SUM(O21:O23)</f>
        <v>0.01</v>
      </c>
      <c r="P20" s="179"/>
      <c r="Q20" s="179">
        <f>SUM(Q21:Q23)</f>
        <v>0</v>
      </c>
      <c r="R20" s="180"/>
      <c r="S20" s="180"/>
      <c r="T20" s="181"/>
      <c r="U20" s="175"/>
      <c r="V20" s="175">
        <f>SUM(V21:V23)</f>
        <v>0.86</v>
      </c>
      <c r="W20" s="175"/>
      <c r="X20" s="175"/>
      <c r="Y20" s="175"/>
      <c r="AG20" t="s">
        <v>315</v>
      </c>
    </row>
    <row r="21" spans="1:60" ht="22.5" outlineLevel="1" x14ac:dyDescent="0.2">
      <c r="A21" s="183">
        <v>4</v>
      </c>
      <c r="B21" s="184" t="s">
        <v>3417</v>
      </c>
      <c r="C21" s="192" t="s">
        <v>3418</v>
      </c>
      <c r="D21" s="185" t="s">
        <v>708</v>
      </c>
      <c r="E21" s="186">
        <v>6.9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2.1199999999999999E-3</v>
      </c>
      <c r="O21" s="186">
        <f>ROUND(E21*N21,2)</f>
        <v>0.01</v>
      </c>
      <c r="P21" s="186">
        <v>0</v>
      </c>
      <c r="Q21" s="186">
        <f>ROUND(E21*P21,2)</f>
        <v>0</v>
      </c>
      <c r="R21" s="188" t="s">
        <v>3419</v>
      </c>
      <c r="S21" s="188" t="s">
        <v>320</v>
      </c>
      <c r="T21" s="189" t="s">
        <v>320</v>
      </c>
      <c r="U21" s="162">
        <v>0.125</v>
      </c>
      <c r="V21" s="162">
        <f>ROUND(E21*U21,2)</f>
        <v>0.86</v>
      </c>
      <c r="W21" s="162"/>
      <c r="X21" s="162" t="s">
        <v>321</v>
      </c>
      <c r="Y21" s="162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80" t="s">
        <v>3420</v>
      </c>
      <c r="D22" s="281"/>
      <c r="E22" s="281"/>
      <c r="F22" s="281"/>
      <c r="G22" s="281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344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3" t="s">
        <v>3421</v>
      </c>
      <c r="D23" s="164"/>
      <c r="E23" s="165">
        <v>6.9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6" t="s">
        <v>314</v>
      </c>
      <c r="B24" s="177" t="s">
        <v>146</v>
      </c>
      <c r="C24" s="191" t="s">
        <v>147</v>
      </c>
      <c r="D24" s="178"/>
      <c r="E24" s="179"/>
      <c r="F24" s="180"/>
      <c r="G24" s="180">
        <f>SUMIF(AG25:AG27,"&lt;&gt;NOR",G25:G27)</f>
        <v>0</v>
      </c>
      <c r="H24" s="180"/>
      <c r="I24" s="180">
        <f>SUM(I25:I27)</f>
        <v>0</v>
      </c>
      <c r="J24" s="180"/>
      <c r="K24" s="180">
        <f>SUM(K25:K27)</f>
        <v>0</v>
      </c>
      <c r="L24" s="180"/>
      <c r="M24" s="180">
        <f>SUM(M25:M27)</f>
        <v>0</v>
      </c>
      <c r="N24" s="179"/>
      <c r="O24" s="179">
        <f>SUM(O25:O27)</f>
        <v>0.28000000000000003</v>
      </c>
      <c r="P24" s="179"/>
      <c r="Q24" s="179">
        <f>SUM(Q25:Q27)</f>
        <v>0</v>
      </c>
      <c r="R24" s="180"/>
      <c r="S24" s="180"/>
      <c r="T24" s="181"/>
      <c r="U24" s="175"/>
      <c r="V24" s="175">
        <f>SUM(V25:V27)</f>
        <v>1.74</v>
      </c>
      <c r="W24" s="175"/>
      <c r="X24" s="175"/>
      <c r="Y24" s="175"/>
      <c r="AG24" t="s">
        <v>315</v>
      </c>
    </row>
    <row r="25" spans="1:60" outlineLevel="1" x14ac:dyDescent="0.2">
      <c r="A25" s="183">
        <v>5</v>
      </c>
      <c r="B25" s="184" t="s">
        <v>3422</v>
      </c>
      <c r="C25" s="192" t="s">
        <v>3423</v>
      </c>
      <c r="D25" s="185" t="s">
        <v>333</v>
      </c>
      <c r="E25" s="186">
        <v>3.85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21</v>
      </c>
      <c r="M25" s="188">
        <f>G25*(1+L25/100)</f>
        <v>0</v>
      </c>
      <c r="N25" s="186">
        <v>7.3899999999999993E-2</v>
      </c>
      <c r="O25" s="186">
        <f>ROUND(E25*N25,2)</f>
        <v>0.28000000000000003</v>
      </c>
      <c r="P25" s="186">
        <v>0</v>
      </c>
      <c r="Q25" s="186">
        <f>ROUND(E25*P25,2)</f>
        <v>0</v>
      </c>
      <c r="R25" s="188" t="s">
        <v>395</v>
      </c>
      <c r="S25" s="188" t="s">
        <v>320</v>
      </c>
      <c r="T25" s="189" t="s">
        <v>320</v>
      </c>
      <c r="U25" s="162">
        <v>0.45200000000000001</v>
      </c>
      <c r="V25" s="162">
        <f>ROUND(E25*U25,2)</f>
        <v>1.74</v>
      </c>
      <c r="W25" s="162"/>
      <c r="X25" s="162" t="s">
        <v>321</v>
      </c>
      <c r="Y25" s="162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78" t="s">
        <v>3424</v>
      </c>
      <c r="D26" s="279"/>
      <c r="E26" s="279"/>
      <c r="F26" s="279"/>
      <c r="G26" s="279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90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3" t="s">
        <v>3425</v>
      </c>
      <c r="D27" s="164"/>
      <c r="E27" s="165">
        <v>3.85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6" t="s">
        <v>314</v>
      </c>
      <c r="B28" s="177" t="s">
        <v>179</v>
      </c>
      <c r="C28" s="191" t="s">
        <v>180</v>
      </c>
      <c r="D28" s="178"/>
      <c r="E28" s="179"/>
      <c r="F28" s="180"/>
      <c r="G28" s="180">
        <f>SUMIF(AG29:AG30,"&lt;&gt;NOR",G29:G30)</f>
        <v>0</v>
      </c>
      <c r="H28" s="180"/>
      <c r="I28" s="180">
        <f>SUM(I29:I30)</f>
        <v>0</v>
      </c>
      <c r="J28" s="180"/>
      <c r="K28" s="180">
        <f>SUM(K29:K30)</f>
        <v>0</v>
      </c>
      <c r="L28" s="180"/>
      <c r="M28" s="180">
        <f>SUM(M29:M30)</f>
        <v>0</v>
      </c>
      <c r="N28" s="179"/>
      <c r="O28" s="179">
        <f>SUM(O29:O30)</f>
        <v>0</v>
      </c>
      <c r="P28" s="179"/>
      <c r="Q28" s="179">
        <f>SUM(Q29:Q30)</f>
        <v>0</v>
      </c>
      <c r="R28" s="180"/>
      <c r="S28" s="180"/>
      <c r="T28" s="181"/>
      <c r="U28" s="175"/>
      <c r="V28" s="175">
        <f>SUM(V29:V30)</f>
        <v>0.48</v>
      </c>
      <c r="W28" s="175"/>
      <c r="X28" s="175"/>
      <c r="Y28" s="175"/>
      <c r="AG28" t="s">
        <v>315</v>
      </c>
    </row>
    <row r="29" spans="1:60" outlineLevel="1" x14ac:dyDescent="0.2">
      <c r="A29" s="183">
        <v>6</v>
      </c>
      <c r="B29" s="184" t="s">
        <v>3426</v>
      </c>
      <c r="C29" s="192" t="s">
        <v>3427</v>
      </c>
      <c r="D29" s="185" t="s">
        <v>3428</v>
      </c>
      <c r="E29" s="186">
        <v>6.9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/>
      <c r="S29" s="188" t="s">
        <v>403</v>
      </c>
      <c r="T29" s="189" t="s">
        <v>320</v>
      </c>
      <c r="U29" s="162">
        <v>7.0000000000000007E-2</v>
      </c>
      <c r="V29" s="162">
        <f>ROUND(E29*U29,2)</f>
        <v>0.48</v>
      </c>
      <c r="W29" s="162"/>
      <c r="X29" s="162" t="s">
        <v>321</v>
      </c>
      <c r="Y29" s="162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3" t="s">
        <v>3421</v>
      </c>
      <c r="D30" s="164"/>
      <c r="E30" s="165">
        <v>6.9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6" t="s">
        <v>314</v>
      </c>
      <c r="B31" s="177" t="s">
        <v>191</v>
      </c>
      <c r="C31" s="191" t="s">
        <v>192</v>
      </c>
      <c r="D31" s="178"/>
      <c r="E31" s="179"/>
      <c r="F31" s="180"/>
      <c r="G31" s="180">
        <f>SUMIF(AG32:AG33,"&lt;&gt;NOR",G32:G33)</f>
        <v>0</v>
      </c>
      <c r="H31" s="180"/>
      <c r="I31" s="180">
        <f>SUM(I32:I33)</f>
        <v>0</v>
      </c>
      <c r="J31" s="180"/>
      <c r="K31" s="180">
        <f>SUM(K32:K33)</f>
        <v>0</v>
      </c>
      <c r="L31" s="180"/>
      <c r="M31" s="180">
        <f>SUM(M32:M33)</f>
        <v>0</v>
      </c>
      <c r="N31" s="179"/>
      <c r="O31" s="179">
        <f>SUM(O32:O33)</f>
        <v>0.03</v>
      </c>
      <c r="P31" s="179"/>
      <c r="Q31" s="179">
        <f>SUM(Q32:Q33)</f>
        <v>0</v>
      </c>
      <c r="R31" s="180"/>
      <c r="S31" s="180"/>
      <c r="T31" s="181"/>
      <c r="U31" s="175"/>
      <c r="V31" s="175">
        <f>SUM(V32:V33)</f>
        <v>0</v>
      </c>
      <c r="W31" s="175"/>
      <c r="X31" s="175"/>
      <c r="Y31" s="175"/>
      <c r="AG31" t="s">
        <v>315</v>
      </c>
    </row>
    <row r="32" spans="1:60" outlineLevel="1" x14ac:dyDescent="0.2">
      <c r="A32" s="183">
        <v>7</v>
      </c>
      <c r="B32" s="184" t="s">
        <v>3429</v>
      </c>
      <c r="C32" s="192" t="s">
        <v>3430</v>
      </c>
      <c r="D32" s="185" t="s">
        <v>3431</v>
      </c>
      <c r="E32" s="186">
        <v>1</v>
      </c>
      <c r="F32" s="187"/>
      <c r="G32" s="188">
        <f>ROUND(E32*F32,2)</f>
        <v>0</v>
      </c>
      <c r="H32" s="187"/>
      <c r="I32" s="188">
        <f>ROUND(E32*H32,2)</f>
        <v>0</v>
      </c>
      <c r="J32" s="187"/>
      <c r="K32" s="188">
        <f>ROUND(E32*J32,2)</f>
        <v>0</v>
      </c>
      <c r="L32" s="188">
        <v>21</v>
      </c>
      <c r="M32" s="188">
        <f>G32*(1+L32/100)</f>
        <v>0</v>
      </c>
      <c r="N32" s="186">
        <v>2.6839999999999999E-2</v>
      </c>
      <c r="O32" s="186">
        <f>ROUND(E32*N32,2)</f>
        <v>0.03</v>
      </c>
      <c r="P32" s="186">
        <v>0</v>
      </c>
      <c r="Q32" s="186">
        <f>ROUND(E32*P32,2)</f>
        <v>0</v>
      </c>
      <c r="R32" s="188"/>
      <c r="S32" s="188" t="s">
        <v>403</v>
      </c>
      <c r="T32" s="189" t="s">
        <v>320</v>
      </c>
      <c r="U32" s="162">
        <v>0</v>
      </c>
      <c r="V32" s="162">
        <f>ROUND(E32*U32,2)</f>
        <v>0</v>
      </c>
      <c r="W32" s="162"/>
      <c r="X32" s="162" t="s">
        <v>321</v>
      </c>
      <c r="Y32" s="162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3" t="s">
        <v>130</v>
      </c>
      <c r="D33" s="164"/>
      <c r="E33" s="165">
        <v>1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6" t="s">
        <v>314</v>
      </c>
      <c r="B34" s="177" t="s">
        <v>207</v>
      </c>
      <c r="C34" s="191" t="s">
        <v>208</v>
      </c>
      <c r="D34" s="178"/>
      <c r="E34" s="179"/>
      <c r="F34" s="180"/>
      <c r="G34" s="180">
        <f>SUMIF(AG35:AG38,"&lt;&gt;NOR",G35:G38)</f>
        <v>0</v>
      </c>
      <c r="H34" s="180"/>
      <c r="I34" s="180">
        <f>SUM(I35:I38)</f>
        <v>0</v>
      </c>
      <c r="J34" s="180"/>
      <c r="K34" s="180">
        <f>SUM(K35:K38)</f>
        <v>0</v>
      </c>
      <c r="L34" s="180"/>
      <c r="M34" s="180">
        <f>SUM(M35:M38)</f>
        <v>0</v>
      </c>
      <c r="N34" s="179"/>
      <c r="O34" s="179">
        <f>SUM(O35:O38)</f>
        <v>0.01</v>
      </c>
      <c r="P34" s="179"/>
      <c r="Q34" s="179">
        <f>SUM(Q35:Q38)</f>
        <v>0</v>
      </c>
      <c r="R34" s="180"/>
      <c r="S34" s="180"/>
      <c r="T34" s="181"/>
      <c r="U34" s="175"/>
      <c r="V34" s="175">
        <f>SUM(V35:V38)</f>
        <v>3</v>
      </c>
      <c r="W34" s="175"/>
      <c r="X34" s="175"/>
      <c r="Y34" s="175"/>
      <c r="AG34" t="s">
        <v>315</v>
      </c>
    </row>
    <row r="35" spans="1:60" outlineLevel="1" x14ac:dyDescent="0.2">
      <c r="A35" s="183">
        <v>8</v>
      </c>
      <c r="B35" s="184" t="s">
        <v>3432</v>
      </c>
      <c r="C35" s="192" t="s">
        <v>3433</v>
      </c>
      <c r="D35" s="185" t="s">
        <v>3434</v>
      </c>
      <c r="E35" s="186">
        <v>3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8"/>
      <c r="S35" s="188" t="s">
        <v>320</v>
      </c>
      <c r="T35" s="189" t="s">
        <v>320</v>
      </c>
      <c r="U35" s="162">
        <v>1</v>
      </c>
      <c r="V35" s="162">
        <f>ROUND(E35*U35,2)</f>
        <v>3</v>
      </c>
      <c r="W35" s="162"/>
      <c r="X35" s="162" t="s">
        <v>321</v>
      </c>
      <c r="Y35" s="162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3" t="s">
        <v>138</v>
      </c>
      <c r="D36" s="164"/>
      <c r="E36" s="165">
        <v>3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3">
        <v>9</v>
      </c>
      <c r="B37" s="184" t="s">
        <v>3435</v>
      </c>
      <c r="C37" s="192" t="s">
        <v>3436</v>
      </c>
      <c r="D37" s="185" t="s">
        <v>708</v>
      </c>
      <c r="E37" s="186">
        <v>9.5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1.4E-3</v>
      </c>
      <c r="O37" s="186">
        <f>ROUND(E37*N37,2)</f>
        <v>0.01</v>
      </c>
      <c r="P37" s="186">
        <v>0</v>
      </c>
      <c r="Q37" s="186">
        <f>ROUND(E37*P37,2)</f>
        <v>0</v>
      </c>
      <c r="R37" s="188"/>
      <c r="S37" s="188" t="s">
        <v>403</v>
      </c>
      <c r="T37" s="189" t="s">
        <v>320</v>
      </c>
      <c r="U37" s="162">
        <v>0</v>
      </c>
      <c r="V37" s="162">
        <f>ROUND(E37*U37,2)</f>
        <v>0</v>
      </c>
      <c r="W37" s="162"/>
      <c r="X37" s="162" t="s">
        <v>321</v>
      </c>
      <c r="Y37" s="162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3" t="s">
        <v>3437</v>
      </c>
      <c r="D38" s="164"/>
      <c r="E38" s="165">
        <v>9.5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6" t="s">
        <v>314</v>
      </c>
      <c r="B39" s="177" t="s">
        <v>279</v>
      </c>
      <c r="C39" s="191" t="s">
        <v>280</v>
      </c>
      <c r="D39" s="178"/>
      <c r="E39" s="179"/>
      <c r="F39" s="180"/>
      <c r="G39" s="180">
        <f>SUMIF(AG40:AG43,"&lt;&gt;NOR",G40:G43)</f>
        <v>0</v>
      </c>
      <c r="H39" s="180"/>
      <c r="I39" s="180">
        <f>SUM(I40:I43)</f>
        <v>0</v>
      </c>
      <c r="J39" s="180"/>
      <c r="K39" s="180">
        <f>SUM(K40:K43)</f>
        <v>0</v>
      </c>
      <c r="L39" s="180"/>
      <c r="M39" s="180">
        <f>SUM(M40:M43)</f>
        <v>0</v>
      </c>
      <c r="N39" s="179"/>
      <c r="O39" s="179">
        <f>SUM(O40:O43)</f>
        <v>0.61</v>
      </c>
      <c r="P39" s="179"/>
      <c r="Q39" s="179">
        <f>SUM(Q40:Q43)</f>
        <v>0</v>
      </c>
      <c r="R39" s="180"/>
      <c r="S39" s="180"/>
      <c r="T39" s="181"/>
      <c r="U39" s="175"/>
      <c r="V39" s="175">
        <f>SUM(V40:V43)</f>
        <v>1.1000000000000001</v>
      </c>
      <c r="W39" s="175"/>
      <c r="X39" s="175"/>
      <c r="Y39" s="175"/>
      <c r="AG39" t="s">
        <v>315</v>
      </c>
    </row>
    <row r="40" spans="1:60" outlineLevel="1" x14ac:dyDescent="0.2">
      <c r="A40" s="183">
        <v>10</v>
      </c>
      <c r="B40" s="184" t="s">
        <v>3438</v>
      </c>
      <c r="C40" s="192" t="s">
        <v>3439</v>
      </c>
      <c r="D40" s="185" t="s">
        <v>708</v>
      </c>
      <c r="E40" s="186">
        <v>5.5</v>
      </c>
      <c r="F40" s="187"/>
      <c r="G40" s="188">
        <f>ROUND(E40*F40,2)</f>
        <v>0</v>
      </c>
      <c r="H40" s="187"/>
      <c r="I40" s="188">
        <f>ROUND(E40*H40,2)</f>
        <v>0</v>
      </c>
      <c r="J40" s="187"/>
      <c r="K40" s="188">
        <f>ROUND(E40*J40,2)</f>
        <v>0</v>
      </c>
      <c r="L40" s="188">
        <v>21</v>
      </c>
      <c r="M40" s="188">
        <f>G40*(1+L40/100)</f>
        <v>0</v>
      </c>
      <c r="N40" s="186">
        <v>0.11025</v>
      </c>
      <c r="O40" s="186">
        <f>ROUND(E40*N40,2)</f>
        <v>0.61</v>
      </c>
      <c r="P40" s="186">
        <v>0</v>
      </c>
      <c r="Q40" s="186">
        <f>ROUND(E40*P40,2)</f>
        <v>0</v>
      </c>
      <c r="R40" s="188"/>
      <c r="S40" s="188" t="s">
        <v>320</v>
      </c>
      <c r="T40" s="189" t="s">
        <v>320</v>
      </c>
      <c r="U40" s="162">
        <v>5.28E-2</v>
      </c>
      <c r="V40" s="162">
        <f>ROUND(E40*U40,2)</f>
        <v>0.28999999999999998</v>
      </c>
      <c r="W40" s="162"/>
      <c r="X40" s="162" t="s">
        <v>321</v>
      </c>
      <c r="Y40" s="162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3" t="s">
        <v>3440</v>
      </c>
      <c r="D41" s="164"/>
      <c r="E41" s="165">
        <v>5.5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3">
        <v>11</v>
      </c>
      <c r="B42" s="184" t="s">
        <v>3441</v>
      </c>
      <c r="C42" s="192" t="s">
        <v>3442</v>
      </c>
      <c r="D42" s="185" t="s">
        <v>373</v>
      </c>
      <c r="E42" s="186">
        <v>1.2152000000000001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21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320</v>
      </c>
      <c r="T42" s="189" t="s">
        <v>320</v>
      </c>
      <c r="U42" s="162">
        <v>0.66300000000000003</v>
      </c>
      <c r="V42" s="162">
        <f>ROUND(E42*U42,2)</f>
        <v>0.81</v>
      </c>
      <c r="W42" s="162"/>
      <c r="X42" s="162" t="s">
        <v>321</v>
      </c>
      <c r="Y42" s="162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3" t="s">
        <v>3443</v>
      </c>
      <c r="D43" s="164"/>
      <c r="E43" s="165">
        <v>1.2152000000000001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6" t="s">
        <v>314</v>
      </c>
      <c r="B44" s="177" t="s">
        <v>286</v>
      </c>
      <c r="C44" s="191" t="s">
        <v>28</v>
      </c>
      <c r="D44" s="178"/>
      <c r="E44" s="179"/>
      <c r="F44" s="180"/>
      <c r="G44" s="180">
        <f>SUMIF(AG45:AG46,"&lt;&gt;NOR",G45:G46)</f>
        <v>0</v>
      </c>
      <c r="H44" s="180"/>
      <c r="I44" s="180">
        <f>SUM(I45:I46)</f>
        <v>0</v>
      </c>
      <c r="J44" s="180"/>
      <c r="K44" s="180">
        <f>SUM(K45:K46)</f>
        <v>0</v>
      </c>
      <c r="L44" s="180"/>
      <c r="M44" s="180">
        <f>SUM(M45:M46)</f>
        <v>0</v>
      </c>
      <c r="N44" s="179"/>
      <c r="O44" s="179">
        <f>SUM(O45:O46)</f>
        <v>0</v>
      </c>
      <c r="P44" s="179"/>
      <c r="Q44" s="179">
        <f>SUM(Q45:Q46)</f>
        <v>0</v>
      </c>
      <c r="R44" s="180"/>
      <c r="S44" s="180"/>
      <c r="T44" s="181"/>
      <c r="U44" s="175"/>
      <c r="V44" s="175">
        <f>SUM(V45:V46)</f>
        <v>0</v>
      </c>
      <c r="W44" s="175"/>
      <c r="X44" s="175"/>
      <c r="Y44" s="175"/>
      <c r="AG44" t="s">
        <v>315</v>
      </c>
    </row>
    <row r="45" spans="1:60" outlineLevel="1" x14ac:dyDescent="0.2">
      <c r="A45" s="183">
        <v>12</v>
      </c>
      <c r="B45" s="184" t="s">
        <v>3444</v>
      </c>
      <c r="C45" s="192" t="s">
        <v>3445</v>
      </c>
      <c r="D45" s="185" t="s">
        <v>318</v>
      </c>
      <c r="E45" s="186">
        <v>1</v>
      </c>
      <c r="F45" s="187"/>
      <c r="G45" s="188">
        <f>ROUND(E45*F45,2)</f>
        <v>0</v>
      </c>
      <c r="H45" s="187"/>
      <c r="I45" s="188">
        <f>ROUND(E45*H45,2)</f>
        <v>0</v>
      </c>
      <c r="J45" s="187"/>
      <c r="K45" s="188">
        <f>ROUND(E45*J45,2)</f>
        <v>0</v>
      </c>
      <c r="L45" s="188">
        <v>21</v>
      </c>
      <c r="M45" s="188">
        <f>G45*(1+L45/100)</f>
        <v>0</v>
      </c>
      <c r="N45" s="186">
        <v>0</v>
      </c>
      <c r="O45" s="186">
        <f>ROUND(E45*N45,2)</f>
        <v>0</v>
      </c>
      <c r="P45" s="186">
        <v>0</v>
      </c>
      <c r="Q45" s="186">
        <f>ROUND(E45*P45,2)</f>
        <v>0</v>
      </c>
      <c r="R45" s="188"/>
      <c r="S45" s="188" t="s">
        <v>3446</v>
      </c>
      <c r="T45" s="189" t="s">
        <v>404</v>
      </c>
      <c r="U45" s="162">
        <v>0</v>
      </c>
      <c r="V45" s="162">
        <f>ROUND(E45*U45,2)</f>
        <v>0</v>
      </c>
      <c r="W45" s="162"/>
      <c r="X45" s="162" t="s">
        <v>321</v>
      </c>
      <c r="Y45" s="162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3" t="s">
        <v>130</v>
      </c>
      <c r="D46" s="164"/>
      <c r="E46" s="165">
        <v>1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9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200"/>
      <c r="D48" s="156"/>
      <c r="E48" s="157"/>
      <c r="F48" s="157"/>
      <c r="G48" s="182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880</v>
      </c>
    </row>
    <row r="49" spans="3:33" x14ac:dyDescent="0.2">
      <c r="C49" s="201"/>
      <c r="D49" s="10"/>
      <c r="AG49" t="s">
        <v>881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Tt22HFjR2q1JgP0Y5J+XnTvaVem9n8yeqz7844Bjb9NwUAdAnc9NI3F4YlMkRWpkn1LqLWrUXfuUSlYCct4PA==" saltValue="AxAc8G28n543cg1v9MaSyQ==" spinCount="100000" sheet="1" formatRows="0"/>
  <mergeCells count="11">
    <mergeCell ref="C14:G14"/>
    <mergeCell ref="C17:G17"/>
    <mergeCell ref="C18:G18"/>
    <mergeCell ref="C22:G22"/>
    <mergeCell ref="C26:G2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68fad1-0095-4833-a47b-64aef15883cb">
      <Terms xmlns="http://schemas.microsoft.com/office/infopath/2007/PartnerControls"/>
    </lcf76f155ced4ddcb4097134ff3c332f>
    <TaxCatchAll xmlns="aa89a38b-b577-47c0-bdcd-4c63c0edf134" xsi:nil="true"/>
  </documentManagement>
</p:properties>
</file>

<file path=customXml/itemProps1.xml><?xml version="1.0" encoding="utf-8"?>
<ds:datastoreItem xmlns:ds="http://schemas.openxmlformats.org/officeDocument/2006/customXml" ds:itemID="{A17209D4-8841-45C5-83F8-B4313BA73961}"/>
</file>

<file path=customXml/itemProps2.xml><?xml version="1.0" encoding="utf-8"?>
<ds:datastoreItem xmlns:ds="http://schemas.openxmlformats.org/officeDocument/2006/customXml" ds:itemID="{AAB914EB-7632-4275-A166-6CBF220CD43B}"/>
</file>

<file path=customXml/itemProps3.xml><?xml version="1.0" encoding="utf-8"?>
<ds:datastoreItem xmlns:ds="http://schemas.openxmlformats.org/officeDocument/2006/customXml" ds:itemID="{8226CBE4-0CB5-4800-8D81-1DDBEAD21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Říha Martin</cp:lastModifiedBy>
  <cp:lastPrinted>2019-03-19T12:27:02Z</cp:lastPrinted>
  <dcterms:created xsi:type="dcterms:W3CDTF">2009-04-08T07:15:50Z</dcterms:created>
  <dcterms:modified xsi:type="dcterms:W3CDTF">2024-08-20T08:53:13Z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0x0101007A32B2E2267375469008E38119F63959</vt:lpwstr>
  </property>
</Properties>
</file>