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9. VŘ, PT 2024\2024\Klasika\"/>
    </mc:Choice>
  </mc:AlternateContent>
  <xr:revisionPtr revIDLastSave="0" documentId="13_ncr:1_{589666D8-C587-455E-997F-ADE48DF2974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Pol'!$A$1:$Y$633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BA629" i="12"/>
  <c r="BA593" i="12"/>
  <c r="BA587" i="12"/>
  <c r="BA558" i="12"/>
  <c r="BA555" i="12"/>
  <c r="BA552" i="12"/>
  <c r="BA361" i="12"/>
  <c r="BA356" i="12"/>
  <c r="BA340" i="12"/>
  <c r="BA242" i="12"/>
  <c r="BA238" i="12"/>
  <c r="BA226" i="12"/>
  <c r="BA215" i="12"/>
  <c r="BA138" i="12"/>
  <c r="BA115" i="12"/>
  <c r="BA111" i="12"/>
  <c r="BA85" i="12"/>
  <c r="BA82" i="12"/>
  <c r="BA79" i="12"/>
  <c r="BA76" i="12"/>
  <c r="BA55" i="12"/>
  <c r="BA34" i="12"/>
  <c r="I8" i="12"/>
  <c r="G9" i="12"/>
  <c r="I9" i="12"/>
  <c r="K9" i="12"/>
  <c r="K8" i="12" s="1"/>
  <c r="M9" i="12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33" i="12"/>
  <c r="I33" i="12"/>
  <c r="K33" i="12"/>
  <c r="M33" i="12"/>
  <c r="O33" i="12"/>
  <c r="Q33" i="12"/>
  <c r="V33" i="12"/>
  <c r="G54" i="12"/>
  <c r="I54" i="12"/>
  <c r="K54" i="12"/>
  <c r="M54" i="12"/>
  <c r="O54" i="12"/>
  <c r="Q54" i="12"/>
  <c r="V54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106" i="12"/>
  <c r="I106" i="12"/>
  <c r="K106" i="12"/>
  <c r="M106" i="12"/>
  <c r="O106" i="12"/>
  <c r="Q106" i="12"/>
  <c r="V106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37" i="12"/>
  <c r="M137" i="12" s="1"/>
  <c r="I137" i="12"/>
  <c r="K137" i="12"/>
  <c r="O137" i="12"/>
  <c r="Q137" i="12"/>
  <c r="V137" i="12"/>
  <c r="G160" i="12"/>
  <c r="I160" i="12"/>
  <c r="K160" i="12"/>
  <c r="M160" i="12"/>
  <c r="O160" i="12"/>
  <c r="Q160" i="12"/>
  <c r="V160" i="12"/>
  <c r="G166" i="12"/>
  <c r="I166" i="12"/>
  <c r="K166" i="12"/>
  <c r="M166" i="12"/>
  <c r="O166" i="12"/>
  <c r="Q166" i="12"/>
  <c r="V166" i="12"/>
  <c r="G183" i="12"/>
  <c r="I183" i="12"/>
  <c r="K183" i="12"/>
  <c r="M183" i="12"/>
  <c r="O183" i="12"/>
  <c r="Q183" i="12"/>
  <c r="V183" i="12"/>
  <c r="G187" i="12"/>
  <c r="I187" i="12"/>
  <c r="K187" i="12"/>
  <c r="M187" i="12"/>
  <c r="O187" i="12"/>
  <c r="Q187" i="12"/>
  <c r="V187" i="12"/>
  <c r="G193" i="12"/>
  <c r="M193" i="12" s="1"/>
  <c r="I193" i="12"/>
  <c r="K193" i="12"/>
  <c r="O193" i="12"/>
  <c r="Q193" i="12"/>
  <c r="V193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G225" i="12"/>
  <c r="I225" i="12"/>
  <c r="K225" i="12"/>
  <c r="M225" i="12"/>
  <c r="O225" i="12"/>
  <c r="Q225" i="12"/>
  <c r="V225" i="12"/>
  <c r="G237" i="12"/>
  <c r="I237" i="12"/>
  <c r="K237" i="12"/>
  <c r="M237" i="12"/>
  <c r="O237" i="12"/>
  <c r="Q237" i="12"/>
  <c r="V237" i="12"/>
  <c r="G241" i="12"/>
  <c r="I241" i="12"/>
  <c r="K241" i="12"/>
  <c r="M241" i="12"/>
  <c r="O241" i="12"/>
  <c r="Q241" i="12"/>
  <c r="V241" i="12"/>
  <c r="G244" i="12"/>
  <c r="I244" i="12"/>
  <c r="K244" i="12"/>
  <c r="M244" i="12"/>
  <c r="O244" i="12"/>
  <c r="Q244" i="12"/>
  <c r="V244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4" i="12"/>
  <c r="I254" i="12"/>
  <c r="K254" i="12"/>
  <c r="M254" i="12"/>
  <c r="O254" i="12"/>
  <c r="Q254" i="12"/>
  <c r="V254" i="12"/>
  <c r="G257" i="12"/>
  <c r="I257" i="12"/>
  <c r="K257" i="12"/>
  <c r="M257" i="12"/>
  <c r="O257" i="12"/>
  <c r="Q257" i="12"/>
  <c r="V257" i="12"/>
  <c r="G260" i="12"/>
  <c r="I260" i="12"/>
  <c r="K260" i="12"/>
  <c r="M260" i="12"/>
  <c r="O260" i="12"/>
  <c r="Q260" i="12"/>
  <c r="V260" i="12"/>
  <c r="G263" i="12"/>
  <c r="M263" i="12" s="1"/>
  <c r="I263" i="12"/>
  <c r="K263" i="12"/>
  <c r="O263" i="12"/>
  <c r="Q263" i="12"/>
  <c r="V263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5" i="12"/>
  <c r="I275" i="12"/>
  <c r="K275" i="12"/>
  <c r="M275" i="12"/>
  <c r="O275" i="12"/>
  <c r="Q275" i="12"/>
  <c r="V275" i="12"/>
  <c r="G277" i="12"/>
  <c r="I277" i="12"/>
  <c r="K277" i="12"/>
  <c r="M277" i="12"/>
  <c r="O277" i="12"/>
  <c r="Q277" i="12"/>
  <c r="V277" i="12"/>
  <c r="G279" i="12"/>
  <c r="I279" i="12"/>
  <c r="K279" i="12"/>
  <c r="M279" i="12"/>
  <c r="O279" i="12"/>
  <c r="Q279" i="12"/>
  <c r="V279" i="12"/>
  <c r="G299" i="12"/>
  <c r="I299" i="12"/>
  <c r="K299" i="12"/>
  <c r="M299" i="12"/>
  <c r="O299" i="12"/>
  <c r="Q299" i="12"/>
  <c r="V299" i="12"/>
  <c r="G319" i="12"/>
  <c r="M319" i="12" s="1"/>
  <c r="I319" i="12"/>
  <c r="K319" i="12"/>
  <c r="O319" i="12"/>
  <c r="Q319" i="12"/>
  <c r="V319" i="12"/>
  <c r="G339" i="12"/>
  <c r="I339" i="12"/>
  <c r="K339" i="12"/>
  <c r="M339" i="12"/>
  <c r="O339" i="12"/>
  <c r="Q339" i="12"/>
  <c r="V339" i="12"/>
  <c r="G342" i="12"/>
  <c r="I342" i="12"/>
  <c r="K342" i="12"/>
  <c r="M342" i="12"/>
  <c r="O342" i="12"/>
  <c r="Q342" i="12"/>
  <c r="V342" i="12"/>
  <c r="G344" i="12"/>
  <c r="I344" i="12"/>
  <c r="K344" i="12"/>
  <c r="M344" i="12"/>
  <c r="O344" i="12"/>
  <c r="Q344" i="12"/>
  <c r="V344" i="12"/>
  <c r="G347" i="12"/>
  <c r="M347" i="12" s="1"/>
  <c r="I347" i="12"/>
  <c r="I346" i="12" s="1"/>
  <c r="K347" i="12"/>
  <c r="K346" i="12" s="1"/>
  <c r="O347" i="12"/>
  <c r="Q347" i="12"/>
  <c r="V347" i="12"/>
  <c r="G350" i="12"/>
  <c r="I350" i="12"/>
  <c r="K350" i="12"/>
  <c r="M350" i="12"/>
  <c r="O350" i="12"/>
  <c r="O346" i="12" s="1"/>
  <c r="Q350" i="12"/>
  <c r="Q346" i="12" s="1"/>
  <c r="V350" i="12"/>
  <c r="V346" i="12" s="1"/>
  <c r="G352" i="12"/>
  <c r="M352" i="12" s="1"/>
  <c r="I352" i="12"/>
  <c r="K352" i="12"/>
  <c r="O352" i="12"/>
  <c r="Q352" i="12"/>
  <c r="V352" i="12"/>
  <c r="Q354" i="12"/>
  <c r="G355" i="12"/>
  <c r="I355" i="12"/>
  <c r="K355" i="12"/>
  <c r="M355" i="12"/>
  <c r="O355" i="12"/>
  <c r="Q355" i="12"/>
  <c r="V355" i="12"/>
  <c r="V354" i="12" s="1"/>
  <c r="G359" i="12"/>
  <c r="G354" i="12" s="1"/>
  <c r="I359" i="12"/>
  <c r="I354" i="12" s="1"/>
  <c r="K359" i="12"/>
  <c r="K354" i="12" s="1"/>
  <c r="M359" i="12"/>
  <c r="M354" i="12" s="1"/>
  <c r="O359" i="12"/>
  <c r="Q359" i="12"/>
  <c r="V359" i="12"/>
  <c r="G382" i="12"/>
  <c r="I382" i="12"/>
  <c r="K382" i="12"/>
  <c r="M382" i="12"/>
  <c r="O382" i="12"/>
  <c r="Q382" i="12"/>
  <c r="V382" i="12"/>
  <c r="G384" i="12"/>
  <c r="M384" i="12" s="1"/>
  <c r="I384" i="12"/>
  <c r="K384" i="12"/>
  <c r="O384" i="12"/>
  <c r="Q384" i="12"/>
  <c r="V384" i="12"/>
  <c r="G397" i="12"/>
  <c r="I397" i="12"/>
  <c r="K397" i="12"/>
  <c r="M397" i="12"/>
  <c r="O397" i="12"/>
  <c r="Q397" i="12"/>
  <c r="V397" i="12"/>
  <c r="G399" i="12"/>
  <c r="I399" i="12"/>
  <c r="K399" i="12"/>
  <c r="M399" i="12"/>
  <c r="O399" i="12"/>
  <c r="Q399" i="12"/>
  <c r="V399" i="12"/>
  <c r="G401" i="12"/>
  <c r="I401" i="12"/>
  <c r="K401" i="12"/>
  <c r="M401" i="12"/>
  <c r="O401" i="12"/>
  <c r="O354" i="12" s="1"/>
  <c r="Q401" i="12"/>
  <c r="V401" i="12"/>
  <c r="G404" i="12"/>
  <c r="M404" i="12" s="1"/>
  <c r="I404" i="12"/>
  <c r="I403" i="12" s="1"/>
  <c r="K404" i="12"/>
  <c r="K403" i="12" s="1"/>
  <c r="O404" i="12"/>
  <c r="Q404" i="12"/>
  <c r="V404" i="12"/>
  <c r="G425" i="12"/>
  <c r="I425" i="12"/>
  <c r="K425" i="12"/>
  <c r="M425" i="12"/>
  <c r="O425" i="12"/>
  <c r="O403" i="12" s="1"/>
  <c r="Q425" i="12"/>
  <c r="Q403" i="12" s="1"/>
  <c r="V425" i="12"/>
  <c r="V403" i="12" s="1"/>
  <c r="G428" i="12"/>
  <c r="M428" i="12" s="1"/>
  <c r="I428" i="12"/>
  <c r="K428" i="12"/>
  <c r="O428" i="12"/>
  <c r="Q428" i="12"/>
  <c r="V428" i="12"/>
  <c r="G448" i="12"/>
  <c r="I448" i="12"/>
  <c r="K448" i="12"/>
  <c r="M448" i="12"/>
  <c r="O448" i="12"/>
  <c r="Q448" i="12"/>
  <c r="V448" i="12"/>
  <c r="G451" i="12"/>
  <c r="I451" i="12"/>
  <c r="K451" i="12"/>
  <c r="M451" i="12"/>
  <c r="O451" i="12"/>
  <c r="Q451" i="12"/>
  <c r="V451" i="12"/>
  <c r="G453" i="12"/>
  <c r="I453" i="12"/>
  <c r="K453" i="12"/>
  <c r="M453" i="12"/>
  <c r="O453" i="12"/>
  <c r="Q453" i="12"/>
  <c r="V453" i="12"/>
  <c r="G474" i="12"/>
  <c r="I474" i="12"/>
  <c r="K474" i="12"/>
  <c r="M474" i="12"/>
  <c r="O474" i="12"/>
  <c r="Q474" i="12"/>
  <c r="V474" i="12"/>
  <c r="G477" i="12"/>
  <c r="M477" i="12" s="1"/>
  <c r="I477" i="12"/>
  <c r="K477" i="12"/>
  <c r="O477" i="12"/>
  <c r="Q477" i="12"/>
  <c r="V477" i="12"/>
  <c r="G482" i="12"/>
  <c r="I482" i="12"/>
  <c r="K482" i="12"/>
  <c r="M482" i="12"/>
  <c r="O482" i="12"/>
  <c r="Q482" i="12"/>
  <c r="V482" i="12"/>
  <c r="G484" i="12"/>
  <c r="I484" i="12"/>
  <c r="K484" i="12"/>
  <c r="M484" i="12"/>
  <c r="O484" i="12"/>
  <c r="Q484" i="12"/>
  <c r="V484" i="12"/>
  <c r="G485" i="12"/>
  <c r="I485" i="12"/>
  <c r="K485" i="12"/>
  <c r="M485" i="12"/>
  <c r="O485" i="12"/>
  <c r="Q485" i="12"/>
  <c r="V485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I488" i="12"/>
  <c r="K488" i="12"/>
  <c r="M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I490" i="12"/>
  <c r="K490" i="12"/>
  <c r="M490" i="12"/>
  <c r="O490" i="12"/>
  <c r="Q490" i="12"/>
  <c r="V490" i="12"/>
  <c r="G491" i="12"/>
  <c r="I491" i="12"/>
  <c r="K491" i="12"/>
  <c r="M491" i="12"/>
  <c r="O491" i="12"/>
  <c r="Q491" i="12"/>
  <c r="V491" i="12"/>
  <c r="G492" i="12"/>
  <c r="I492" i="12"/>
  <c r="K492" i="12"/>
  <c r="M492" i="12"/>
  <c r="O492" i="12"/>
  <c r="Q492" i="12"/>
  <c r="V492" i="12"/>
  <c r="G494" i="12"/>
  <c r="I494" i="12"/>
  <c r="K494" i="12"/>
  <c r="M494" i="12"/>
  <c r="O494" i="12"/>
  <c r="Q494" i="12"/>
  <c r="V494" i="12"/>
  <c r="G496" i="12"/>
  <c r="M496" i="12" s="1"/>
  <c r="I496" i="12"/>
  <c r="K496" i="12"/>
  <c r="O496" i="12"/>
  <c r="Q496" i="12"/>
  <c r="V496" i="12"/>
  <c r="G498" i="12"/>
  <c r="I498" i="12"/>
  <c r="K498" i="12"/>
  <c r="M498" i="12"/>
  <c r="O498" i="12"/>
  <c r="Q498" i="12"/>
  <c r="V498" i="12"/>
  <c r="G501" i="12"/>
  <c r="G500" i="12" s="1"/>
  <c r="I501" i="12"/>
  <c r="I500" i="12" s="1"/>
  <c r="K501" i="12"/>
  <c r="K500" i="12" s="1"/>
  <c r="M501" i="12"/>
  <c r="M500" i="12" s="1"/>
  <c r="O501" i="12"/>
  <c r="O500" i="12" s="1"/>
  <c r="Q501" i="12"/>
  <c r="V501" i="12"/>
  <c r="G522" i="12"/>
  <c r="I522" i="12"/>
  <c r="K522" i="12"/>
  <c r="M522" i="12"/>
  <c r="O522" i="12"/>
  <c r="Q522" i="12"/>
  <c r="Q500" i="12" s="1"/>
  <c r="V522" i="12"/>
  <c r="V500" i="12" s="1"/>
  <c r="G543" i="12"/>
  <c r="M543" i="12" s="1"/>
  <c r="I543" i="12"/>
  <c r="K543" i="12"/>
  <c r="O543" i="12"/>
  <c r="Q543" i="12"/>
  <c r="V543" i="12"/>
  <c r="G547" i="12"/>
  <c r="I547" i="12"/>
  <c r="K547" i="12"/>
  <c r="M547" i="12"/>
  <c r="O547" i="12"/>
  <c r="Q547" i="12"/>
  <c r="V547" i="12"/>
  <c r="G550" i="12"/>
  <c r="G551" i="12"/>
  <c r="I551" i="12"/>
  <c r="I550" i="12" s="1"/>
  <c r="K551" i="12"/>
  <c r="K550" i="12" s="1"/>
  <c r="M551" i="12"/>
  <c r="M550" i="12" s="1"/>
  <c r="O551" i="12"/>
  <c r="O550" i="12" s="1"/>
  <c r="Q551" i="12"/>
  <c r="Q550" i="12" s="1"/>
  <c r="V551" i="12"/>
  <c r="G554" i="12"/>
  <c r="I554" i="12"/>
  <c r="K554" i="12"/>
  <c r="M554" i="12"/>
  <c r="O554" i="12"/>
  <c r="Q554" i="12"/>
  <c r="V554" i="12"/>
  <c r="V550" i="12" s="1"/>
  <c r="G557" i="12"/>
  <c r="I557" i="12"/>
  <c r="K557" i="12"/>
  <c r="M557" i="12"/>
  <c r="O557" i="12"/>
  <c r="Q557" i="12"/>
  <c r="V557" i="12"/>
  <c r="K560" i="12"/>
  <c r="O560" i="12"/>
  <c r="Q560" i="12"/>
  <c r="V560" i="12"/>
  <c r="G561" i="12"/>
  <c r="M561" i="12" s="1"/>
  <c r="M560" i="12" s="1"/>
  <c r="I561" i="12"/>
  <c r="I560" i="12" s="1"/>
  <c r="K561" i="12"/>
  <c r="O561" i="12"/>
  <c r="Q561" i="12"/>
  <c r="V561" i="12"/>
  <c r="Q564" i="12"/>
  <c r="V564" i="12"/>
  <c r="G565" i="12"/>
  <c r="I565" i="12"/>
  <c r="K565" i="12"/>
  <c r="M565" i="12"/>
  <c r="O565" i="12"/>
  <c r="Q565" i="12"/>
  <c r="V565" i="12"/>
  <c r="G566" i="12"/>
  <c r="I566" i="12"/>
  <c r="I564" i="12" s="1"/>
  <c r="K566" i="12"/>
  <c r="K564" i="12" s="1"/>
  <c r="M566" i="12"/>
  <c r="O566" i="12"/>
  <c r="O564" i="12" s="1"/>
  <c r="Q566" i="12"/>
  <c r="V566" i="12"/>
  <c r="G567" i="12"/>
  <c r="I567" i="12"/>
  <c r="K567" i="12"/>
  <c r="M567" i="12"/>
  <c r="O567" i="12"/>
  <c r="Q567" i="12"/>
  <c r="V567" i="12"/>
  <c r="G569" i="12"/>
  <c r="M569" i="12" s="1"/>
  <c r="I569" i="12"/>
  <c r="K569" i="12"/>
  <c r="O569" i="12"/>
  <c r="Q569" i="12"/>
  <c r="V569" i="12"/>
  <c r="G571" i="12"/>
  <c r="I571" i="12"/>
  <c r="K571" i="12"/>
  <c r="M571" i="12"/>
  <c r="O571" i="12"/>
  <c r="Q571" i="12"/>
  <c r="V571" i="12"/>
  <c r="G573" i="12"/>
  <c r="G574" i="12"/>
  <c r="I574" i="12"/>
  <c r="I573" i="12" s="1"/>
  <c r="K574" i="12"/>
  <c r="K573" i="12" s="1"/>
  <c r="M574" i="12"/>
  <c r="O574" i="12"/>
  <c r="O573" i="12" s="1"/>
  <c r="Q574" i="12"/>
  <c r="Q573" i="12" s="1"/>
  <c r="V574" i="12"/>
  <c r="G579" i="12"/>
  <c r="I579" i="12"/>
  <c r="K579" i="12"/>
  <c r="M579" i="12"/>
  <c r="O579" i="12"/>
  <c r="Q579" i="12"/>
  <c r="V579" i="12"/>
  <c r="V573" i="12" s="1"/>
  <c r="G584" i="12"/>
  <c r="I584" i="12"/>
  <c r="K584" i="12"/>
  <c r="M584" i="12"/>
  <c r="O584" i="12"/>
  <c r="Q584" i="12"/>
  <c r="V584" i="12"/>
  <c r="G586" i="12"/>
  <c r="I586" i="12"/>
  <c r="K586" i="12"/>
  <c r="M586" i="12"/>
  <c r="O586" i="12"/>
  <c r="Q586" i="12"/>
  <c r="V586" i="12"/>
  <c r="G592" i="12"/>
  <c r="M592" i="12" s="1"/>
  <c r="I592" i="12"/>
  <c r="K592" i="12"/>
  <c r="O592" i="12"/>
  <c r="Q592" i="12"/>
  <c r="V592" i="12"/>
  <c r="G598" i="12"/>
  <c r="I598" i="12"/>
  <c r="K598" i="12"/>
  <c r="M598" i="12"/>
  <c r="O598" i="12"/>
  <c r="Q598" i="12"/>
  <c r="V598" i="12"/>
  <c r="G603" i="12"/>
  <c r="I603" i="12"/>
  <c r="K603" i="12"/>
  <c r="M603" i="12"/>
  <c r="O603" i="12"/>
  <c r="Q603" i="12"/>
  <c r="V603" i="12"/>
  <c r="G605" i="12"/>
  <c r="I605" i="12"/>
  <c r="K605" i="12"/>
  <c r="M605" i="12"/>
  <c r="O605" i="12"/>
  <c r="Q605" i="12"/>
  <c r="V605" i="12"/>
  <c r="G607" i="12"/>
  <c r="I607" i="12"/>
  <c r="K607" i="12"/>
  <c r="M607" i="12"/>
  <c r="O607" i="12"/>
  <c r="Q607" i="12"/>
  <c r="V607" i="12"/>
  <c r="G611" i="12"/>
  <c r="M611" i="12" s="1"/>
  <c r="I611" i="12"/>
  <c r="K611" i="12"/>
  <c r="O611" i="12"/>
  <c r="Q611" i="12"/>
  <c r="V611" i="12"/>
  <c r="G615" i="12"/>
  <c r="I615" i="12"/>
  <c r="K615" i="12"/>
  <c r="M615" i="12"/>
  <c r="O615" i="12"/>
  <c r="Q615" i="12"/>
  <c r="V615" i="12"/>
  <c r="G618" i="12"/>
  <c r="G619" i="12"/>
  <c r="I619" i="12"/>
  <c r="I618" i="12" s="1"/>
  <c r="K619" i="12"/>
  <c r="K618" i="12" s="1"/>
  <c r="M619" i="12"/>
  <c r="M618" i="12" s="1"/>
  <c r="O619" i="12"/>
  <c r="O618" i="12" s="1"/>
  <c r="Q619" i="12"/>
  <c r="Q618" i="12" s="1"/>
  <c r="V619" i="12"/>
  <c r="G620" i="12"/>
  <c r="I620" i="12"/>
  <c r="K620" i="12"/>
  <c r="M620" i="12"/>
  <c r="O620" i="12"/>
  <c r="Q620" i="12"/>
  <c r="V620" i="12"/>
  <c r="V618" i="12" s="1"/>
  <c r="G622" i="12"/>
  <c r="I622" i="12"/>
  <c r="K622" i="12"/>
  <c r="M622" i="12"/>
  <c r="O622" i="12"/>
  <c r="Q622" i="12"/>
  <c r="V622" i="12"/>
  <c r="G628" i="12"/>
  <c r="I628" i="12"/>
  <c r="K628" i="12"/>
  <c r="M628" i="12"/>
  <c r="O628" i="12"/>
  <c r="Q628" i="12"/>
  <c r="V628" i="12"/>
  <c r="AE632" i="12"/>
  <c r="F41" i="1" s="1"/>
  <c r="AF632" i="12"/>
  <c r="G41" i="1" s="1"/>
  <c r="I20" i="1"/>
  <c r="I19" i="1"/>
  <c r="I18" i="1"/>
  <c r="I17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G8" i="12" l="1"/>
  <c r="G632" i="12" s="1"/>
  <c r="I41" i="1"/>
  <c r="F42" i="1"/>
  <c r="G42" i="1"/>
  <c r="F39" i="1"/>
  <c r="G39" i="1"/>
  <c r="G43" i="1" s="1"/>
  <c r="G25" i="1" s="1"/>
  <c r="M346" i="12"/>
  <c r="M403" i="12"/>
  <c r="M573" i="12"/>
  <c r="M8" i="12"/>
  <c r="M564" i="12"/>
  <c r="G564" i="12"/>
  <c r="G403" i="12"/>
  <c r="G346" i="12"/>
  <c r="G560" i="12"/>
  <c r="I53" i="1" l="1"/>
  <c r="I39" i="1"/>
  <c r="I43" i="1" s="1"/>
  <c r="F43" i="1"/>
  <c r="G23" i="1" s="1"/>
  <c r="A27" i="1" s="1"/>
  <c r="A28" i="1" s="1"/>
  <c r="I42" i="1"/>
  <c r="I63" i="1" l="1"/>
  <c r="I16" i="1"/>
  <c r="I21" i="1" s="1"/>
  <c r="G28" i="1"/>
  <c r="G27" i="1" s="1"/>
  <c r="G29" i="1" s="1"/>
  <c r="J41" i="1"/>
  <c r="J39" i="1"/>
  <c r="J43" i="1" s="1"/>
  <c r="J42" i="1"/>
  <c r="J62" i="1" l="1"/>
  <c r="J55" i="1"/>
  <c r="J59" i="1"/>
  <c r="J60" i="1"/>
  <c r="J56" i="1"/>
  <c r="J61" i="1"/>
  <c r="J54" i="1"/>
  <c r="J53" i="1"/>
  <c r="J63" i="1" s="1"/>
  <c r="J57" i="1"/>
  <c r="J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Bittnerova Brigita, Ing.</author>
  </authors>
  <commentList>
    <comment ref="S6" authorId="0" shapeId="0" xr:uid="{7562A94C-265E-45FA-B0B8-1A02D96083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1ED8E4-345E-46D2-BF2E-BE89275CF7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<sst xmlns="http://schemas.openxmlformats.org/spreadsheetml/2006/main" count="2090" uniqueCount="640">
  <si>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</si>
  <si>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</si>
  <si>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</si>
  <si>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</si>
  <si>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</si>
  <si>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</si>
  <si>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</si>
  <si>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</si>
  <si>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</si>
  <si>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</si>
  <si>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</si>
  <si>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</si>
  <si>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</si>
  <si>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</si>
  <si>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</si>
  <si>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</si>
  <si>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</si>
  <si>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</si>
  <si>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</si>
  <si>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</si>
  <si>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</si>
  <si>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</si>
  <si>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</si>
  <si>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</si>
  <si>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</si>
  <si>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</si>
  <si>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</si>
  <si>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</si>
  <si>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</si>
  <si>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</si>
  <si>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</si>
  <si>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</si>
  <si>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</si>
  <si>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</si>
  <si>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</si>
  <si>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</si>
  <si>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</si>
  <si>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</si>
  <si>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</si>
  <si>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</si>
  <si>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</si>
  <si>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</si>
  <si>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</si>
  <si>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</si>
  <si>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UV Brno klasickou metodou 2024</t>
  </si>
  <si>
    <t>SO01</t>
  </si>
  <si>
    <t>Objekt:</t>
  </si>
  <si>
    <t>Rozpočet:</t>
  </si>
  <si>
    <t>20240815</t>
  </si>
  <si>
    <t>Stavba</t>
  </si>
  <si>
    <t>Stavební objekt</t>
  </si>
  <si>
    <t>Celkem za stavbu</t>
  </si>
  <si>
    <t>CZK</t>
  </si>
  <si>
    <t>#POPS</t>
  </si>
  <si>
    <t>Popis stavby: 20240815 - Oprava UV Brno klasickou metodou 2024</t>
  </si>
  <si>
    <t>#POPO</t>
  </si>
  <si>
    <t>Popis objektu: SO01 - Oprava UV Brno klasickou metodou 2024</t>
  </si>
  <si>
    <t>#POPR</t>
  </si>
  <si>
    <t>Popis rozpočtu: 1 - Oprava UV Brno klasickou metodou 2024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</si>
  <si>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</si>
  <si>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</si>
  <si>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</si>
  <si>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</si>
  <si>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</si>
  <si>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</si>
  <si>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</si>
  <si>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</si>
  <si>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</si>
  <si>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</si>
  <si>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</si>
  <si>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</si>
  <si>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</si>
  <si>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</si>
  <si>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</si>
  <si>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</si>
  <si>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</si>
  <si>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</si>
  <si>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</si>
  <si>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</si>
  <si>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</si>
  <si>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</si>
  <si>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</si>
  <si>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</si>
  <si>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</si>
  <si>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</si>
  <si>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</si>
  <si>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</si>
  <si>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</si>
  <si>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</si>
  <si>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</si>
  <si>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</si>
  <si>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</si>
  <si>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</si>
  <si>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</si>
  <si>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</si>
  <si>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</si>
  <si>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</si>
  <si>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</si>
  <si>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</si>
  <si>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</si>
  <si>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</si>
  <si>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</si>
  <si>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</si>
  <si>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</si>
  <si>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</si>
  <si>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</si>
  <si>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</si>
  <si>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</si>
  <si>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</si>
  <si>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</si>
  <si>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</si>
  <si>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</si>
  <si>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</si>
  <si>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</si>
  <si>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</si>
  <si>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</si>
  <si>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</si>
  <si>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</si>
  <si>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</si>
  <si>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</si>
  <si>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Hrázka : 2</t>
  </si>
  <si>
    <t>VV</t>
  </si>
  <si>
    <t>Šimáčkova : 2</t>
  </si>
  <si>
    <t>113107041T00</t>
  </si>
  <si>
    <t xml:space="preserve">Odstranění podkladu plochy do 15 m2 živičných tl 50 mm při překopech inž sítí   </t>
  </si>
  <si>
    <t>Vlastní</t>
  </si>
  <si>
    <t>Vlastní CÚ</t>
  </si>
  <si>
    <t>Okružní : 2,5</t>
  </si>
  <si>
    <t>Soběšická 92 : 7</t>
  </si>
  <si>
    <t>Zahřebská : 7</t>
  </si>
  <si>
    <t>Jiřikovského 5 : 6,5</t>
  </si>
  <si>
    <t>Labská : 5,5</t>
  </si>
  <si>
    <t>Šeříková 1 : 7,5</t>
  </si>
  <si>
    <t>Šeříkova 2 : 6,5</t>
  </si>
  <si>
    <t>Řípská 15 : 3</t>
  </si>
  <si>
    <t>Řípská 15 a : 2</t>
  </si>
  <si>
    <t>M.Pukmanové : 5</t>
  </si>
  <si>
    <t>Kosatcova : 1,2</t>
  </si>
  <si>
    <t>Březová : 3</t>
  </si>
  <si>
    <t>Šeříkova 65 : 7,5</t>
  </si>
  <si>
    <t>Palírenská : 7,5</t>
  </si>
  <si>
    <t>Hrázka : 3</t>
  </si>
  <si>
    <t>Šimáčkova : 13,5</t>
  </si>
  <si>
    <t>Holásovo nám. : 0</t>
  </si>
  <si>
    <t>Vondrákova : 4,5</t>
  </si>
  <si>
    <t>Hluboká : 4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</si>
  <si>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</si>
  <si>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</si>
  <si>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</si>
  <si>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</si>
  <si>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Okružní : 2</t>
  </si>
  <si>
    <t>Soběšická 92 : 2</t>
  </si>
  <si>
    <t>Zahřebská : 6</t>
  </si>
  <si>
    <t>Jiřikovského 5 : 2</t>
  </si>
  <si>
    <t>Labská : 2</t>
  </si>
  <si>
    <t>Šeříková 1 : 2</t>
  </si>
  <si>
    <t>Šeříkova 2 : 2</t>
  </si>
  <si>
    <t>Řípská 15 : 2</t>
  </si>
  <si>
    <t>M.Pukmanové : 2</t>
  </si>
  <si>
    <t>Kosatcova : 0</t>
  </si>
  <si>
    <t>Březová : 2</t>
  </si>
  <si>
    <t>Šeříkova 65 : 2</t>
  </si>
  <si>
    <t>Palírenská : 2</t>
  </si>
  <si>
    <t>Holásovo nám. : 2</t>
  </si>
  <si>
    <t>Vondrákova : 0</t>
  </si>
  <si>
    <t>Hluboká : 2</t>
  </si>
  <si>
    <t>113203111R00</t>
  </si>
  <si>
    <t>Vytrhání obrub z dlažebních kostek</t>
  </si>
  <si>
    <t>Okružní : 0</t>
  </si>
  <si>
    <t>Soběšická 92 : 0</t>
  </si>
  <si>
    <t>Zahřebská : 0</t>
  </si>
  <si>
    <t>Jiřikovského 5 : 0</t>
  </si>
  <si>
    <t>Labská : 0</t>
  </si>
  <si>
    <t>Šeříková 1 : 4</t>
  </si>
  <si>
    <t>Šeříkova 2 : 4</t>
  </si>
  <si>
    <t>Řípská 15 : 4</t>
  </si>
  <si>
    <t>Řípská 15 a : 0</t>
  </si>
  <si>
    <t>M.Pukmanové : 0</t>
  </si>
  <si>
    <t>Březová : 0</t>
  </si>
  <si>
    <t>Šeříkova 65 : 4</t>
  </si>
  <si>
    <t>Palírenská : 4</t>
  </si>
  <si>
    <t>Hrázka : 0</t>
  </si>
  <si>
    <t>Šimáčkova : 4</t>
  </si>
  <si>
    <t>Vondrákova : 4</t>
  </si>
  <si>
    <t>Hluboká : 0</t>
  </si>
  <si>
    <t>119001401R00</t>
  </si>
  <si>
    <t>Dočasné zajištění podzemního potrubí nebo vedení ocelového potrubí  DN  do 200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</si>
  <si>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</si>
  <si>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</si>
  <si>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119001411R00</t>
  </si>
  <si>
    <t>Dočasné zajištění podzemního potrubí nebo vedení betonového potrubí  DN  do 200 mm</t>
  </si>
  <si>
    <t>119001421R00</t>
  </si>
  <si>
    <t>Dočasné zajištění podzemního potrubí nebo vedení kabelů do 3 kabelů</t>
  </si>
  <si>
    <t>96*0,5</t>
  </si>
  <si>
    <t>120901121R00</t>
  </si>
  <si>
    <t>Bourání konstrukcí v odkopávkách a prokopávkách z betonu, prostého, pneumatickým kladivem</t>
  </si>
  <si>
    <t>m3</t>
  </si>
  <si>
    <t>korytech vodotečí, melioračních kanálech s přemístěním suti na hromady na vzdálenost do 20 m nebo s naložením na dopravní prostředek,</t>
  </si>
  <si>
    <t xml:space="preserve">Oprava UV  klasickou metodou : </t>
  </si>
  <si>
    <t>Okružní : (0,6*4*0,1*2,6+0,6*0,6*0,15)*1+(4,0*0,3*0,5)*1</t>
  </si>
  <si>
    <t>Soběšická 92 : (0,6*4*0,1*2,6+0,6*0,6*0,15)*1+(3,0*0,3*0,5)*1</t>
  </si>
  <si>
    <t>Zahřebská : (0,6*4*0,1*2,6+0,6*0,6*0,15)*1+(9,0*0,3*0,5)*1</t>
  </si>
  <si>
    <t>Jiřikovského 5 : (0,6*4*0,1*2,6+0,6*0,6*0,15)*1+(3*0,3*0,5)*1</t>
  </si>
  <si>
    <t>Labska : (0,6*4*0,1*2,6+0,6*0,6*0,15)*1+(3*0,3*0,5)*1</t>
  </si>
  <si>
    <t>Šeříkova 1 : (0,6*4*0,1*2,6+0,6*0,6*0,15)*1+(4,0*0,3*0,5)*1</t>
  </si>
  <si>
    <t>Šeříková 2 : (0,6*4*0,1*2,6+0,6*0,6*0,15)*1+(4,0*0,3*0,5)*1</t>
  </si>
  <si>
    <t>Řípská 15 : (0,6*4*0,1*2,6+0,6*0,6*0,15)*2+(5,0*0,3*0,5)*1</t>
  </si>
  <si>
    <t>Řípská 15a : (0,6*4*0,1*2,6+0,6*0,6*0,15)*1+(6,0*0,3*0,5)*1</t>
  </si>
  <si>
    <t>M.Pujmanové : (0,6*4*0,1*2,6+0,6*0,6*0,15)*1+(5,0*0,3*0,5)*1</t>
  </si>
  <si>
    <t>Kosatcova : (0,6*4*0,1*2,6+0,6*0,6*0,15)*1+(2,0*0,3*0,5)*1</t>
  </si>
  <si>
    <t>Březová : (0,6*4*0,1*2,6+0,6*0,6*0,15)*1+(3,0*0,3*0,5)*1</t>
  </si>
  <si>
    <t>Šeříkova 65 : (0,6*4*0,1*2,6+0,6*0,6*0,15)*1+(6,0*0,3*0,5)*1</t>
  </si>
  <si>
    <t>Palírenská : (0,6*4*0,1*2,6+0,6*0,6*0,15)*1+(5,0*0,3*0,5)*1</t>
  </si>
  <si>
    <t>Hrázka : (0,6*4*0,1*2,6+0,6*0,6*0,15)*1+(4,0*0,3*0,5)*1</t>
  </si>
  <si>
    <t>Šimačkova : (0,6*4*0,1*2,6+0,6*0,6*0,15)*1+(11,0*0,3*0,5)*1</t>
  </si>
  <si>
    <t>Holasova nám. : (0,6*4*0,1*2,6+0,6*0,6*0,15)*1+(5,0*0,3*0,5)*1</t>
  </si>
  <si>
    <t>Vondrákova : (0,6*4*0,1*2,6+0,6*0,6*0,15)*1+(10,0*0,3*0,5)*1</t>
  </si>
  <si>
    <t>Hluboká : (0,6*4*0,1*2,6+0,6*0,6*0,15)*1+(4,0*0,3*0,5)*1</t>
  </si>
  <si>
    <t>122201101R00</t>
  </si>
  <si>
    <t>Odkopávky a  prokopávky nezapažené v hornině 3  do 100 m3</t>
  </si>
  <si>
    <t>s přehozením výkopku na vzdálenost do 3 m nebo s naložením na dopravní prostředek,</t>
  </si>
  <si>
    <t>Řípská 15 : 7*0,35</t>
  </si>
  <si>
    <t>Vondráčkova : 7,5*0,35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</si>
  <si>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</si>
  <si>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</si>
  <si>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</si>
  <si>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157,1265*2</t>
  </si>
  <si>
    <t>5,075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</si>
  <si>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</si>
  <si>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</si>
  <si>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</si>
  <si>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-27,96*0,5</t>
  </si>
  <si>
    <t>Okružní : 1,5*1,5*2,5*0,5</t>
  </si>
  <si>
    <t>Soběšická 92 : 4,5*1,5*2,3*0,5</t>
  </si>
  <si>
    <t>Zahřebská : 4,5*1,5*2,7*0,5</t>
  </si>
  <si>
    <t>Jiřikovského 5 : 3,5*1,8*4,0*0,5</t>
  </si>
  <si>
    <t>Labská : 3,0*1,8*4,0*0,5</t>
  </si>
  <si>
    <t>Šeříková 1 : 4,0*1,8*4,8*0,5</t>
  </si>
  <si>
    <t>Šeříkova 2 : 3,5*1,8*3,5*0,5</t>
  </si>
  <si>
    <t>Řípská 15 : 1,6*1,8*3,7*0,5</t>
  </si>
  <si>
    <t>Řípská 15 a : 4,8*1,5*1,8*0,5</t>
  </si>
  <si>
    <t>M.Pukmanové : 2,7*1,8*3,2*0,5</t>
  </si>
  <si>
    <t>Kosatcova : 1,0*1,2*2,0*0,5</t>
  </si>
  <si>
    <t>Březová : 2,5*1,2*2,0*0,5</t>
  </si>
  <si>
    <t>Šeříkova 65 : 4,0*1,8*4,8*0,5</t>
  </si>
  <si>
    <t>Palírenská : 4,0*1,8*3,0*0,5</t>
  </si>
  <si>
    <t>Hrázka : 2,0*1,5*2,5*0,5</t>
  </si>
  <si>
    <t>Šimáčkova : 9,0*1,5*2,2*0,5</t>
  </si>
  <si>
    <t>Holásovo nám. : 3,0*1,5*2,6*0,5</t>
  </si>
  <si>
    <t>Vondrákova : 8,0*1,5*3,0*0,5</t>
  </si>
  <si>
    <t>Hluboká : 2,0*1,8*3,0*0,5</t>
  </si>
  <si>
    <t>133301101R00</t>
  </si>
  <si>
    <t>Hloubení šachet v hornině 4  do 100 m3</t>
  </si>
  <si>
    <t>151101101R00</t>
  </si>
  <si>
    <t>Zřízení pažení a rozepření stěn rýh příložné  pro jakoukoliv mezerovitost, hloubky do 2 m</t>
  </si>
  <si>
    <t>pro podzemní vedení pro všechny šířky rýhy,</t>
  </si>
  <si>
    <t>Řípská 15 a : (4,8+1,5+4,8+1,5)*1,8</t>
  </si>
  <si>
    <t>Kosatcova : (1,0+1,2+1,0+1,2)*2,0</t>
  </si>
  <si>
    <t>Březová : (2,5+1,2+2,5+1,2)*2,0</t>
  </si>
  <si>
    <t>151101102R00</t>
  </si>
  <si>
    <t>Zřízení pažení a rozepření stěn rýh příložné  pro jakoukoliv mezerovitost, hloubky do 4 m</t>
  </si>
  <si>
    <t>Okružní : (1,5+1,5+1,5+1,5)*2,5</t>
  </si>
  <si>
    <t>Soběšická 92 : (4,5+1,5+4,5+1,5)*2,3</t>
  </si>
  <si>
    <t>Zahřebská : (4,5+1,5+4,5+1,5)*2,7</t>
  </si>
  <si>
    <t>Jiřikovského 5 : (3,5+1,8+3,5+1,8)*4,0</t>
  </si>
  <si>
    <t>Labská : (3,0+1,8+3,0+1,8)*4,0</t>
  </si>
  <si>
    <t>Šeříkova 2 : (3,5+1,8+3,5+1,8)*3,5</t>
  </si>
  <si>
    <t>Řípská 15 : (1,6+1,8+1,6+1,8)*3,7</t>
  </si>
  <si>
    <t>M.Pukmanové : (2,7+1,8+2,7+1,8)*3,2</t>
  </si>
  <si>
    <t>Palírenská : (4,0+1,8+4,0+1,8)*3,0</t>
  </si>
  <si>
    <t>Hrázka : (2,0+1,5+2,0+1,5)*2,5</t>
  </si>
  <si>
    <t>Šimáčkova : (9,0+1,5+9,0+1,5)*2,2</t>
  </si>
  <si>
    <t>Holásovo nám. : (3,0+1,5+3,0+1,5)*2,6</t>
  </si>
  <si>
    <t>Vondrákova : (8,0+1,5+8,0+1,5)*3,0</t>
  </si>
  <si>
    <t>Hluboká : (2,0+2,0+2,0+2,0)*3,0</t>
  </si>
  <si>
    <t>151101103R00</t>
  </si>
  <si>
    <t>Zřízení pažení a rozepření stěn rýh příložné  pro jakoukoliv mezerovitost, hloubky do 8 m</t>
  </si>
  <si>
    <t>Šeříkova 65 : (4,0+1,8+4,0+1,8)*4,8</t>
  </si>
  <si>
    <t>Šeříková 1 : (4,0+1,8+4,0+1,8)*4,8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</si>
  <si>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</si>
  <si>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</si>
  <si>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</si>
  <si>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</si>
  <si>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</si>
  <si>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151101113R00</t>
  </si>
  <si>
    <t>Odstranění pažení a rozepření rýh příložné , hloubky do 8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</si>
  <si>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</si>
  <si>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</si>
  <si>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</si>
  <si>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Okružní : 1,5*1,5*2,5</t>
  </si>
  <si>
    <t>Soběšická 92 : 4,5*1,5*2,3</t>
  </si>
  <si>
    <t>Zahřebská : 4,5*1,5*2,7</t>
  </si>
  <si>
    <t>Řípská 15 a : 4,8*1,5*1,8</t>
  </si>
  <si>
    <t>Kosatcova : 1,0*1,2*2,0</t>
  </si>
  <si>
    <t>Březová : 2,5*1,2*2,0</t>
  </si>
  <si>
    <t>Hrázka : 2,0*1,5*2,5</t>
  </si>
  <si>
    <t>Šimáčkova : 9,0*1,5*2,2</t>
  </si>
  <si>
    <t>161101102R00</t>
  </si>
  <si>
    <t>Svislé přemístění výkopku z horniny 1 až 4, při hloubce výkopu přes 2,5 do 4 m</t>
  </si>
  <si>
    <t>Jiřikovského 5 : 3,5*1,8*4,0</t>
  </si>
  <si>
    <t>Labská : 3,0*1,8*4,0</t>
  </si>
  <si>
    <t>Šeříkova 2 : 3,5*1,8*3,5</t>
  </si>
  <si>
    <t>Řípská 15 : 1,6*1,8*3,7</t>
  </si>
  <si>
    <t>M.Pukmanové : 2,7*1,8*3,2</t>
  </si>
  <si>
    <t>Palírenská : 4,0*1,8*3,0</t>
  </si>
  <si>
    <t>Holásovo nám. : 3,0*1,5*2,6</t>
  </si>
  <si>
    <t>Vondrákova : 8,0*1,5*3,0</t>
  </si>
  <si>
    <t>Hluboká : 2,0*1,8*3,0</t>
  </si>
  <si>
    <t>161101103R00</t>
  </si>
  <si>
    <t>Svislé přemístění výkopku z horniny 1 až 4, při hloubce výkopu přes 4 do 6 m</t>
  </si>
  <si>
    <t>Šeříkova 65 : 4,0*1,8*4,8</t>
  </si>
  <si>
    <t>Šeříková 1 : 4,0*1,8*4,8</t>
  </si>
  <si>
    <t>161101151R00</t>
  </si>
  <si>
    <t>Svislé přemístění výkopku z horniny 5 až 7, při hloubce výkopu přes 1 do 2,5 m</t>
  </si>
  <si>
    <t>27,96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</si>
  <si>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</si>
  <si>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</si>
  <si>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</si>
  <si>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162201152R00</t>
  </si>
  <si>
    <t>Vodorovné přemístění výkopku z horniny 5 až 7, na vzdálenost přes 20  do 50 m</t>
  </si>
  <si>
    <t>162701105R00</t>
  </si>
  <si>
    <t>Vodorovné přemístění výkopku z horniny 1 až 4, na vzdálenost přes 9 000  do 10 000 m</t>
  </si>
  <si>
    <t>162701155R00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</si>
  <si>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</si>
  <si>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</si>
  <si>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  z horniny 1 až 4</t>
  </si>
  <si>
    <t>319,328*13</t>
  </si>
  <si>
    <t>162701159R00</t>
  </si>
  <si>
    <t>Vodorovné přemístění výkopku příplatek k ceně za každých dalších i započatých 1 000 m přes 10 000 m  z horniny 5 až 7</t>
  </si>
  <si>
    <t>27,96*13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</si>
  <si>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</si>
  <si>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</si>
  <si>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</si>
  <si>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</si>
  <si>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319,328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</si>
  <si>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</si>
  <si>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</si>
  <si>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</si>
  <si>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</si>
  <si>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</si>
  <si>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347,288</t>
  </si>
  <si>
    <t>-28,5</t>
  </si>
  <si>
    <t>-44,45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</si>
  <si>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</si>
  <si>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</si>
  <si>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</si>
  <si>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</si>
  <si>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113107022T00</t>
  </si>
  <si>
    <t>Odstranění podkladu plochy do 15m2 z kameniva drceného tl.200 mm při překopech inž.sítí</t>
  </si>
  <si>
    <t>Indiv</t>
  </si>
  <si>
    <t>Hrázka : 3 + 2</t>
  </si>
  <si>
    <t>Šimáčkova : 13,5 +2</t>
  </si>
  <si>
    <t>113107031T00</t>
  </si>
  <si>
    <t>Odstranění podkladu plochy do 15 m2 z betonu prostého tl. 150 mm při překopech inž. sítí</t>
  </si>
  <si>
    <t xml:space="preserve">m2    </t>
  </si>
  <si>
    <t>113107043T00</t>
  </si>
  <si>
    <t xml:space="preserve">Odstranění podkladu plochy do 15 m2 živičných tl 150 mm při překopech inž sítí   </t>
  </si>
  <si>
    <t>181300010RAE</t>
  </si>
  <si>
    <t>Rozprostření ornice v rovině nebo svahu do 1 : 5 a osetí travou při tloušťce 150 mm, dovoz ornice ze vzdálenosti 15 000 m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</si>
  <si>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</si>
  <si>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</si>
  <si>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</si>
  <si>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</si>
  <si>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11,25</t>
  </si>
  <si>
    <t>5832012R</t>
  </si>
  <si>
    <t>zemina zahradní; tříděná; frakce 0,0 až 8,0 mm</t>
  </si>
  <si>
    <t>t</t>
  </si>
  <si>
    <t>SPCM</t>
  </si>
  <si>
    <t>Specifikace</t>
  </si>
  <si>
    <t>POL3_</t>
  </si>
  <si>
    <t>11,25*0,3*1,9</t>
  </si>
  <si>
    <t>58330002.AR</t>
  </si>
  <si>
    <t>Kamenivo nestanovené těžené; typ: netříděný; štěrkopísek k zásypu</t>
  </si>
  <si>
    <t>274,338*1,9*1,15</t>
  </si>
  <si>
    <t>451572211RK1</t>
  </si>
  <si>
    <t>Lože pod potrubí, stoky a drobné objekty z kameniva těženého 4÷8 mm</t>
  </si>
  <si>
    <t>827-1</t>
  </si>
  <si>
    <t>v otevřeném výkopu,</t>
  </si>
  <si>
    <t>95*1,2*0,25</t>
  </si>
  <si>
    <t>452111111R00</t>
  </si>
  <si>
    <t>Osazení betonových dílců pod potrubí pražců v otevřeném výkopu průřezové plochy do 25 000 mm2</t>
  </si>
  <si>
    <t>kus</t>
  </si>
  <si>
    <t>95</t>
  </si>
  <si>
    <t>59217337R</t>
  </si>
  <si>
    <t>obrubník zahradní materiál beton; l = 500,0 mm; š = 50,0 mm; h = 250,0 mm; barva šedá</t>
  </si>
  <si>
    <t>95*1,01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</si>
  <si>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</si>
  <si>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</si>
  <si>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</si>
  <si>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</si>
  <si>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</si>
  <si>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</si>
  <si>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</si>
  <si>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Okružní : 1,5*1,5*2</t>
  </si>
  <si>
    <t>Soběšická 92 : 4,5*1,5*2</t>
  </si>
  <si>
    <t>Zahřebská : 4,5*1,5*2</t>
  </si>
  <si>
    <t>Jiřikovského 5 : 3,5*1,8*2</t>
  </si>
  <si>
    <t>Labská : 3,0*1,8*2</t>
  </si>
  <si>
    <t>Šeříková 1 : 4,0*1,8*2</t>
  </si>
  <si>
    <t>Šeříkova 2 : 3,5*1,8*2</t>
  </si>
  <si>
    <t>Řípská 15 : 1,6*1,8*2</t>
  </si>
  <si>
    <t>Řípská 15 a : 4,8*1,5*2</t>
  </si>
  <si>
    <t>M.Pukmanové : 2,7*1,8*2</t>
  </si>
  <si>
    <t>Kosatcova : 1,0*1,2*2</t>
  </si>
  <si>
    <t>Březová : 2,5*1,2*2</t>
  </si>
  <si>
    <t>Šeříkova 65 : 4,0*1,8*2</t>
  </si>
  <si>
    <t>Palírenská : 4,0*1,8*2</t>
  </si>
  <si>
    <t>Hrázka : 2,0*1,5*2</t>
  </si>
  <si>
    <t>Šimáčkova : 9,0*1,5*2</t>
  </si>
  <si>
    <t>Holásovo nám. : 3,0*1,5*2</t>
  </si>
  <si>
    <t>Vondrákova : 8,0*1,5*2</t>
  </si>
  <si>
    <t>Hluboká : 2,0*1,8*2</t>
  </si>
  <si>
    <t>566901133T00</t>
  </si>
  <si>
    <t xml:space="preserve">Vyspravení podkladu po překopech ing sítí plochy do 15 m2 štěrkodrtí tl. 200 mm   </t>
  </si>
  <si>
    <t>100,7</t>
  </si>
  <si>
    <t>566901161T00</t>
  </si>
  <si>
    <t xml:space="preserve">Vyspravení podkladu po překopech ing sítí plochy do 15 m2 obalovaným kamenivem ACP (OK) tl. 100 mm  </t>
  </si>
  <si>
    <t>Nad dědinou UV4 : 8</t>
  </si>
  <si>
    <t>Nad dědinou UV6 : 5</t>
  </si>
  <si>
    <t>Nad dědinou UV7 : 5</t>
  </si>
  <si>
    <t>Nad dědinou UV8 : 5</t>
  </si>
  <si>
    <t>Nad dědinou UV9 : 5</t>
  </si>
  <si>
    <t>P. Křivky     SVO 017 : 13</t>
  </si>
  <si>
    <t>Rozmarýnová proti 4 : 6</t>
  </si>
  <si>
    <t>Voroněžská 16  2ks UV : 11</t>
  </si>
  <si>
    <t>Jurkovičova  Loosova : 3</t>
  </si>
  <si>
    <t>Jurkovičova 1 : 18</t>
  </si>
  <si>
    <t>Příčlky : 14</t>
  </si>
  <si>
    <t>Halasovo nám. : 5</t>
  </si>
  <si>
    <t>566901172T00</t>
  </si>
  <si>
    <t>Vyspravení podkladu po překopech ing sítí plochy do 15 m2 betonem tř. PB I (C20/25) tl 150 mm</t>
  </si>
  <si>
    <t>96,7</t>
  </si>
  <si>
    <t>572340111T00</t>
  </si>
  <si>
    <t xml:space="preserve">Vyspravení krytu komunikací po překopech plochy do 15 m2 asfaltovým betonem ACO (AB) tl 50 mm   </t>
  </si>
  <si>
    <t>96,7-5,5</t>
  </si>
  <si>
    <t>572350111T00</t>
  </si>
  <si>
    <t>Vyspravení krytu komunikací po překopech pl do 15 m2 litým asfaltem MA (LA) tl přes 20 do 40 mm</t>
  </si>
  <si>
    <t>Labská : 5,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</si>
  <si>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</si>
  <si>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</si>
  <si>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</si>
  <si>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Okružní : 3</t>
  </si>
  <si>
    <t>Soběšická 92 : 3</t>
  </si>
  <si>
    <t>Zahřebská : 9</t>
  </si>
  <si>
    <t>Jiřikovského 5 : 3</t>
  </si>
  <si>
    <t>Labská : 3</t>
  </si>
  <si>
    <t>Řípská 15 : 5</t>
  </si>
  <si>
    <t>Řípská 15 a : 6</t>
  </si>
  <si>
    <t>Kosatcova : 2</t>
  </si>
  <si>
    <t>Šeříkova 65 : 6</t>
  </si>
  <si>
    <t>Palírenská : 5</t>
  </si>
  <si>
    <t>Hrázka : 4</t>
  </si>
  <si>
    <t>Šimáčkova : 11</t>
  </si>
  <si>
    <t>Holásovo nám. : 5</t>
  </si>
  <si>
    <t>Vondrákova : 10</t>
  </si>
  <si>
    <t>831263195R00</t>
  </si>
  <si>
    <t>Montáž potrubí z trub kameninových těsněných pryžovými kroužky příplatky k ceně za zřízení kanalizační přípojky, DN od 100 do 300 mm</t>
  </si>
  <si>
    <t>21</t>
  </si>
  <si>
    <t>831312121.RT00</t>
  </si>
  <si>
    <t>Demontáž potrubí z trub kameninových hrdlových s integrovaným těsněním DN150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</si>
  <si>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</si>
  <si>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</si>
  <si>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</si>
  <si>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95+65</t>
  </si>
  <si>
    <t>837314111.RT00</t>
  </si>
  <si>
    <t>Navrtávka na stávající stoku - KT DN 150</t>
  </si>
  <si>
    <t>Rozmarýnová proti 4 : 2</t>
  </si>
  <si>
    <t>895941111R00</t>
  </si>
  <si>
    <t>Zřízení vpusti kanalizační uliční z betonových dílců  typ UV - 50 normální</t>
  </si>
  <si>
    <t>včetně zřízení lože ze štěrkopísku,</t>
  </si>
  <si>
    <t>Okružní : 1</t>
  </si>
  <si>
    <t>Soběšická 92 : 1</t>
  </si>
  <si>
    <t>Zahřebská : 3</t>
  </si>
  <si>
    <t>Jiřikovského 5 : 1</t>
  </si>
  <si>
    <t>Labská : 1</t>
  </si>
  <si>
    <t>Šeříková 1 : 1</t>
  </si>
  <si>
    <t>Šeříkova 2 : 1</t>
  </si>
  <si>
    <t>Řípská 15 : 1</t>
  </si>
  <si>
    <t>Řípská 15 a : 1</t>
  </si>
  <si>
    <t>M.Pukmanové : 1</t>
  </si>
  <si>
    <t>Kosatcova : 1</t>
  </si>
  <si>
    <t>Březová : 1</t>
  </si>
  <si>
    <t>Šeříkova 65 : 1</t>
  </si>
  <si>
    <t>Palírenská : 1</t>
  </si>
  <si>
    <t>Hrázka : 1</t>
  </si>
  <si>
    <t>Šimáčkova : 1</t>
  </si>
  <si>
    <t>Holásovo nám. : 1</t>
  </si>
  <si>
    <t>Vondrákova : 1</t>
  </si>
  <si>
    <t>Hluboká : 1</t>
  </si>
  <si>
    <t>899203111R00</t>
  </si>
  <si>
    <t>Osazení mříží litinových o hmotnost jednotlivě přes 100  do 150 kg</t>
  </si>
  <si>
    <t>včetně rámů a košů na bahno,</t>
  </si>
  <si>
    <t>899623141R00</t>
  </si>
  <si>
    <t>Obetonování potrubí nebo zdiva stok betonem prostým třídy C 12/15</t>
  </si>
  <si>
    <t>z cementu portlandského nebo struskoportlandského, v otevřeném výkopu,</t>
  </si>
  <si>
    <t>1,2*1,2*0,5*19</t>
  </si>
  <si>
    <t>-0,6*0,6*0,5*19</t>
  </si>
  <si>
    <t>95*0,3*1,2</t>
  </si>
  <si>
    <t>899643111R00</t>
  </si>
  <si>
    <t>Bednění pro obetonování potrubí v otevřeném příkopu</t>
  </si>
  <si>
    <t>95*0,3*2</t>
  </si>
  <si>
    <t>899203211U00</t>
  </si>
  <si>
    <t>Dmtž mříž litina+rám -150kg</t>
  </si>
  <si>
    <t>URS</t>
  </si>
  <si>
    <t>URS 12/ I</t>
  </si>
  <si>
    <t>55242139R</t>
  </si>
  <si>
    <t>rám kanalizační; litina; rozměr 610x610x80 mm</t>
  </si>
  <si>
    <t>RTS 14/ I</t>
  </si>
  <si>
    <t>552422151</t>
  </si>
  <si>
    <t>mříž na UV plastová N 500 D</t>
  </si>
  <si>
    <t>59223821R</t>
  </si>
  <si>
    <t>prstenec betonový; DN = 660,0 mm; h = 180,0 mm; s = 100,00 mm; beton C 35/45</t>
  </si>
  <si>
    <t>RTS 23/ I</t>
  </si>
  <si>
    <t>59223823R</t>
  </si>
  <si>
    <t>dno uliční vpusti beton; TBV; Di = 495,0 mm; h = 626 mm; t = 50 mm; beton C 35/45; Pu 30 kN/m</t>
  </si>
  <si>
    <t>59223825R</t>
  </si>
  <si>
    <t>skruž železobetonová TBV; DN = 500,0 mm; h = 290,0 mm; s = 50,00 mm; Pu 30 kN/m; beton C 35/45</t>
  </si>
  <si>
    <t>59223826R</t>
  </si>
  <si>
    <t>skruž železobetonová TBV; DN = 500,0 mm; h = 590,0 mm; s = 50,00 mm; Pu 30 kN/m; beton C 35/45</t>
  </si>
  <si>
    <t>59710632R</t>
  </si>
  <si>
    <t>trouba kameninová DN 150,0 mm; l = 1000,0 mm; spoj F; FN 34 kN/m</t>
  </si>
  <si>
    <t>95*1,14</t>
  </si>
  <si>
    <t>597109860T</t>
  </si>
  <si>
    <t>koleno kameninové glazované DN 200mm 45° spojovací systém F tř. 160</t>
  </si>
  <si>
    <t>95*1,015</t>
  </si>
  <si>
    <t>597110240T</t>
  </si>
  <si>
    <t>koleno kameninové glazované DN 150 mm 90° spojovací systém F</t>
  </si>
  <si>
    <t>65*1,015</t>
  </si>
  <si>
    <t>8PC</t>
  </si>
  <si>
    <t>pružná spojka DN 150</t>
  </si>
  <si>
    <t>916261111R00</t>
  </si>
  <si>
    <t>Osazení silniční obruby z dlažebních kostek z kostek drobných, s boční opěrou z betonu prostého, do lože z betonu prostého C 12/15</t>
  </si>
  <si>
    <t>v jedné řadě, se zřízením lože tl. 5 až 10 cm, s vyplněním a zatřením spár cementovou maltou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</si>
  <si>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</si>
  <si>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</si>
  <si>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</si>
  <si>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918101111R00</t>
  </si>
  <si>
    <t>Lože pod obrubníky, krajníky nebo obruby z betonu prostého C 12/15</t>
  </si>
  <si>
    <t>z dlažebních kostek z betonu prostého</t>
  </si>
  <si>
    <t>38*0,15*0,2</t>
  </si>
  <si>
    <t>28*0,1*0,1</t>
  </si>
  <si>
    <t>919735112R00</t>
  </si>
  <si>
    <t>Řezání stávajících krytů nebo podkladů živičných, hloubky přes 50 do 100 mm</t>
  </si>
  <si>
    <t>včetně spotřeby vody</t>
  </si>
  <si>
    <t>222,18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</si>
  <si>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</si>
  <si>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</si>
  <si>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</si>
  <si>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38</t>
  </si>
  <si>
    <t>979054441R00</t>
  </si>
  <si>
    <t xml:space="preserve">Očištění vybouraných obrubníků, dlaždic dlaždic, desek nebo tvarovek s původním vyplněním spár kamenivem těženým </t>
  </si>
  <si>
    <t>979071122R00</t>
  </si>
  <si>
    <t>Očištění vybouraných dlažebních kostek drobných,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</si>
  <si>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</si>
  <si>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28</t>
  </si>
  <si>
    <t>998275101R00</t>
  </si>
  <si>
    <t>Přesun hmot pro kanalizace z trub kameninových v otevřeném výkopu</t>
  </si>
  <si>
    <t>Přesun hmot</t>
  </si>
  <si>
    <t>POL7_</t>
  </si>
  <si>
    <t>trubní ražené nebo hloubené (827 2.5), včetně drobných objektů</t>
  </si>
  <si>
    <t>na vzdálenost 15 m od hrany výkopu nebo od okraje šachty</t>
  </si>
  <si>
    <t>7900104</t>
  </si>
  <si>
    <t>Geodetické zaměření + list UV</t>
  </si>
  <si>
    <t>kpl</t>
  </si>
  <si>
    <t>799001001T00</t>
  </si>
  <si>
    <t>Zkouška průtočnosti kanalizace</t>
  </si>
  <si>
    <t>799001002T00</t>
  </si>
  <si>
    <t>Provizorní dopravní značení</t>
  </si>
  <si>
    <t>den</t>
  </si>
  <si>
    <t>105</t>
  </si>
  <si>
    <t>799001003T00</t>
  </si>
  <si>
    <t>Zpracování EBU</t>
  </si>
  <si>
    <t>909      R00</t>
  </si>
  <si>
    <t>Hzs-nezmeritelne stavebni prace</t>
  </si>
  <si>
    <t>h</t>
  </si>
  <si>
    <t>Prav.M</t>
  </si>
  <si>
    <t>HZS</t>
  </si>
  <si>
    <t>POL10_</t>
  </si>
  <si>
    <t>60*21</t>
  </si>
  <si>
    <t>979082212R00</t>
  </si>
  <si>
    <t>Vodorovná doprava suti po suchu s naložením a se složením na vzdálenost do 50 m</t>
  </si>
  <si>
    <t>Odkaz na dem. hmot. položky pořadí 34 : 23,66450</t>
  </si>
  <si>
    <t>Odkaz na dem. hmot. položky pořadí 35 : 21,75750</t>
  </si>
  <si>
    <t>Odkaz na dem. hmot. položky pořadí 36 : 30,55720</t>
  </si>
  <si>
    <t>Odkaz na dem. hmot. položky pořadí 2 : 9,47660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</si>
  <si>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</si>
  <si>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</si>
  <si>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</si>
  <si>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</si>
  <si>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85,4558*13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</si>
  <si>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</si>
  <si>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</si>
  <si>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</si>
  <si>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</si>
  <si>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979087113R00</t>
  </si>
  <si>
    <t xml:space="preserve">Vodorovná doprava suti a vybouraných hmot nakládání vybopuraných hmot na dopravní prostředky,  </t>
  </si>
  <si>
    <t>Odkaz na dem. hmot. položky pořadí 52 : 6,17500</t>
  </si>
  <si>
    <t>Odkaz na dem. hmot. položky pořadí 1 : 0,55200</t>
  </si>
  <si>
    <t>Odkaz na dem. hmot. položky pořadí 3 : 10,26000</t>
  </si>
  <si>
    <t>Odkaz na dem. hmot. položky pořadí 4 : 3,22000</t>
  </si>
  <si>
    <t>979084212R00</t>
  </si>
  <si>
    <t>Vodorovná doprava vybouraných hmot po suchu s naložením a se složením na vzdálenost do 50 m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</si>
  <si>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</si>
  <si>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</si>
  <si>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</si>
  <si>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</si>
  <si>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6,175*2</t>
  </si>
  <si>
    <t>979094111R00</t>
  </si>
  <si>
    <t>Nakládání nebo překládání vybouraných hmot</t>
  </si>
  <si>
    <t>979999982R00</t>
  </si>
  <si>
    <t>Poplatek za recyklaci, betonu, kusovost nad 1600 cm2, skupina 17 01 01 z Katalogu odpadů</t>
  </si>
  <si>
    <t>801-3</t>
  </si>
  <si>
    <t>979999996R00</t>
  </si>
  <si>
    <t xml:space="preserve">Poplatek suti a vybouraných hmot, </t>
  </si>
  <si>
    <t>005111021R</t>
  </si>
  <si>
    <t>Vytyčení inženýrských sítí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</si>
  <si>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</si>
  <si>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</si>
  <si>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</si>
  <si>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</si>
  <si>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</si>
  <si>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</si>
  <si>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</si>
  <si>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</si>
  <si>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Provozní vlivy: : 19</t>
  </si>
  <si>
    <t xml:space="preserve">provoz investora, třetích osob : </t>
  </si>
  <si>
    <t xml:space="preserve">silniční provoz : </t>
  </si>
  <si>
    <t xml:space="preserve">ztížení pohyb vozidel v centech měst : </t>
  </si>
  <si>
    <t xml:space="preserve">ostatní provozní vlivy : 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</si>
  <si>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</si>
  <si>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</si>
  <si>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</si>
  <si>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Ztížené dopravní podmínky : 1 : 19</t>
  </si>
  <si>
    <t>SUM</t>
  </si>
  <si>
    <t>END</t>
  </si>
  <si>
    <t>Brněnské komunikace a.s.</t>
  </si>
  <si>
    <t>Renneská třida 787/1A</t>
  </si>
  <si>
    <t>639 00</t>
  </si>
  <si>
    <t>Brno - Štýřice</t>
  </si>
  <si>
    <t>CZ60733098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</si>
</sst>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YC45rhxaWFqR5vUYoVu5139M5A/eREeiw+eMhF7L+mxfdqAtcoVF0a0I7v4NlopzvwmUVBJfD0V5eeeXmxJ7sw==" saltValue="LjNCdgr2oF90uwcnkkCn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I13" sqref="I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7" t="s">
        <v>22</v>
      </c>
      <c r="C2" s="78"/>
      <c r="D2" s="79" t="s">
        <v>48</v>
      </c>
      <c r="E2" s="204" t="s">
        <v>44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07" t="s">
        <v>44</v>
      </c>
      <c r="F3" s="208"/>
      <c r="G3" s="208"/>
      <c r="H3" s="208"/>
      <c r="I3" s="208"/>
      <c r="J3" s="209"/>
    </row>
    <row r="4" spans="1:15" ht="23.25" customHeight="1" x14ac:dyDescent="0.2">
      <c r="A4" s="76">
        <v>16772</v>
      </c>
      <c r="B4" s="82" t="s">
        <v>47</v>
      </c>
      <c r="C4" s="83"/>
      <c r="D4" s="84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635</v>
      </c>
      <c r="E5" s="223"/>
      <c r="F5" s="223"/>
      <c r="G5" s="223"/>
      <c r="H5" s="18" t="s">
        <v>40</v>
      </c>
      <c r="I5" s="22">
        <v>60733098</v>
      </c>
      <c r="J5" s="8"/>
    </row>
    <row r="6" spans="1:15" ht="15.75" customHeight="1" x14ac:dyDescent="0.2">
      <c r="A6" s="2"/>
      <c r="B6" s="28"/>
      <c r="C6" s="55"/>
      <c r="D6" s="224" t="s">
        <v>636</v>
      </c>
      <c r="E6" s="225"/>
      <c r="F6" s="225"/>
      <c r="G6" s="225"/>
      <c r="H6" s="18" t="s">
        <v>34</v>
      </c>
      <c r="I6" s="22" t="s">
        <v>639</v>
      </c>
      <c r="J6" s="8"/>
    </row>
    <row r="7" spans="1:15" ht="15.75" customHeight="1" x14ac:dyDescent="0.2">
      <c r="A7" s="2"/>
      <c r="B7" s="29"/>
      <c r="C7" s="56" t="s">
        <v>637</v>
      </c>
      <c r="D7" s="53" t="s">
        <v>638</v>
      </c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SUMIF(F53:F62,A16,I53:I62)+SUMIF(F53:F62,"PSU",I53:I62)</f>
        <v>0</v>
      </c>
      <c r="J16" s="203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SUMIF(F53:F62,A17,I53:I62)</f>
        <v>0</v>
      </c>
      <c r="J17" s="203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SUMIF(F53:F62,A18,I53:I62)</f>
        <v>0</v>
      </c>
      <c r="J18" s="203"/>
    </row>
    <row r="19" spans="1:10" ht="23.25" customHeight="1" x14ac:dyDescent="0.2">
      <c r="A19" s="143" t="s">
        <v>79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SUMIF(F53:F62,A19,I53:I62)</f>
        <v>0</v>
      </c>
      <c r="J19" s="203"/>
    </row>
    <row r="20" spans="1:10" ht="23.25" customHeight="1" x14ac:dyDescent="0.2">
      <c r="A20" s="143" t="s">
        <v>80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SUMIF(F53:F62,A20,I53:I62)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5">
        <f>A27</f>
        <v>0</v>
      </c>
      <c r="H28" s="235"/>
      <c r="I28" s="23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34">
        <f>ZakladDPHSni+DPHSni+ZakladDPHZakl+DPHZakl+Zaokrouhleni</f>
        <v>0</v>
      </c>
      <c r="H29" s="234"/>
      <c r="I29" s="234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49</v>
      </c>
      <c r="C39" s="240"/>
      <c r="D39" s="240"/>
      <c r="E39" s="240"/>
      <c r="F39" s="100">
        <f>'SO01 1 Pol'!AE632</f>
        <v>0</v>
      </c>
      <c r="G39" s="101">
        <f>'SO01 1 Pol'!AF632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/>
      <c r="C40" s="241" t="s">
        <v>50</v>
      </c>
      <c r="D40" s="241"/>
      <c r="E40" s="241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41" t="s">
        <v>44</v>
      </c>
      <c r="D41" s="241"/>
      <c r="E41" s="241"/>
      <c r="F41" s="106">
        <f>'SO01 1 Pol'!AE632</f>
        <v>0</v>
      </c>
      <c r="G41" s="107">
        <f>'SO01 1 Pol'!AF632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10" t="s">
        <v>43</v>
      </c>
      <c r="C42" s="240" t="s">
        <v>44</v>
      </c>
      <c r="D42" s="240"/>
      <c r="E42" s="240"/>
      <c r="F42" s="111">
        <f>'SO01 1 Pol'!AE632</f>
        <v>0</v>
      </c>
      <c r="G42" s="102">
        <f>'SO01 1 Pol'!AF632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">
      <c r="A43" s="88"/>
      <c r="B43" s="242" t="s">
        <v>51</v>
      </c>
      <c r="C43" s="243"/>
      <c r="D43" s="243"/>
      <c r="E43" s="243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4" t="s">
        <v>59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60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43</v>
      </c>
      <c r="C53" s="244" t="s">
        <v>61</v>
      </c>
      <c r="D53" s="245"/>
      <c r="E53" s="245"/>
      <c r="F53" s="139" t="s">
        <v>24</v>
      </c>
      <c r="G53" s="140"/>
      <c r="H53" s="140"/>
      <c r="I53" s="140">
        <f>'SO01 1 Pol'!G8</f>
        <v>0</v>
      </c>
      <c r="J53" s="136" t="str">
        <f>IF(I63=0,"",I53/I63*100)</f>
        <v/>
      </c>
    </row>
    <row r="54" spans="1:10" ht="36.75" customHeight="1" x14ac:dyDescent="0.2">
      <c r="A54" s="127"/>
      <c r="B54" s="132" t="s">
        <v>62</v>
      </c>
      <c r="C54" s="244" t="s">
        <v>63</v>
      </c>
      <c r="D54" s="245"/>
      <c r="E54" s="245"/>
      <c r="F54" s="139" t="s">
        <v>24</v>
      </c>
      <c r="G54" s="140"/>
      <c r="H54" s="140"/>
      <c r="I54" s="140">
        <f>'SO01 1 Pol'!G346</f>
        <v>0</v>
      </c>
      <c r="J54" s="136" t="str">
        <f>IF(I63=0,"",I54/I63*100)</f>
        <v/>
      </c>
    </row>
    <row r="55" spans="1:10" ht="36.75" customHeight="1" x14ac:dyDescent="0.2">
      <c r="A55" s="127"/>
      <c r="B55" s="132" t="s">
        <v>64</v>
      </c>
      <c r="C55" s="244" t="s">
        <v>65</v>
      </c>
      <c r="D55" s="245"/>
      <c r="E55" s="245"/>
      <c r="F55" s="139" t="s">
        <v>24</v>
      </c>
      <c r="G55" s="140"/>
      <c r="H55" s="140"/>
      <c r="I55" s="140">
        <f>'SO01 1 Pol'!G354</f>
        <v>0</v>
      </c>
      <c r="J55" s="136" t="str">
        <f>IF(I63=0,"",I55/I63*100)</f>
        <v/>
      </c>
    </row>
    <row r="56" spans="1:10" ht="36.75" customHeight="1" x14ac:dyDescent="0.2">
      <c r="A56" s="127"/>
      <c r="B56" s="132" t="s">
        <v>66</v>
      </c>
      <c r="C56" s="244" t="s">
        <v>67</v>
      </c>
      <c r="D56" s="245"/>
      <c r="E56" s="245"/>
      <c r="F56" s="139" t="s">
        <v>24</v>
      </c>
      <c r="G56" s="140"/>
      <c r="H56" s="140"/>
      <c r="I56" s="140">
        <f>'SO01 1 Pol'!G403</f>
        <v>0</v>
      </c>
      <c r="J56" s="136" t="str">
        <f>IF(I63=0,"",I56/I63*100)</f>
        <v/>
      </c>
    </row>
    <row r="57" spans="1:10" ht="36.75" customHeight="1" x14ac:dyDescent="0.2">
      <c r="A57" s="127"/>
      <c r="B57" s="132" t="s">
        <v>68</v>
      </c>
      <c r="C57" s="244" t="s">
        <v>69</v>
      </c>
      <c r="D57" s="245"/>
      <c r="E57" s="245"/>
      <c r="F57" s="139" t="s">
        <v>24</v>
      </c>
      <c r="G57" s="140"/>
      <c r="H57" s="140"/>
      <c r="I57" s="140">
        <f>'SO01 1 Pol'!G500</f>
        <v>0</v>
      </c>
      <c r="J57" s="136" t="str">
        <f>IF(I63=0,"",I57/I63*100)</f>
        <v/>
      </c>
    </row>
    <row r="58" spans="1:10" ht="36.75" customHeight="1" x14ac:dyDescent="0.2">
      <c r="A58" s="127"/>
      <c r="B58" s="132" t="s">
        <v>70</v>
      </c>
      <c r="C58" s="244" t="s">
        <v>71</v>
      </c>
      <c r="D58" s="245"/>
      <c r="E58" s="245"/>
      <c r="F58" s="139" t="s">
        <v>24</v>
      </c>
      <c r="G58" s="140"/>
      <c r="H58" s="140"/>
      <c r="I58" s="140">
        <f>'SO01 1 Pol'!G550</f>
        <v>0</v>
      </c>
      <c r="J58" s="136" t="str">
        <f>IF(I63=0,"",I58/I63*100)</f>
        <v/>
      </c>
    </row>
    <row r="59" spans="1:10" ht="36.75" customHeight="1" x14ac:dyDescent="0.2">
      <c r="A59" s="127"/>
      <c r="B59" s="132" t="s">
        <v>72</v>
      </c>
      <c r="C59" s="244" t="s">
        <v>73</v>
      </c>
      <c r="D59" s="245"/>
      <c r="E59" s="245"/>
      <c r="F59" s="139" t="s">
        <v>24</v>
      </c>
      <c r="G59" s="140"/>
      <c r="H59" s="140"/>
      <c r="I59" s="140">
        <f>'SO01 1 Pol'!G560</f>
        <v>0</v>
      </c>
      <c r="J59" s="136" t="str">
        <f>IF(I63=0,"",I59/I63*100)</f>
        <v/>
      </c>
    </row>
    <row r="60" spans="1:10" ht="36.75" customHeight="1" x14ac:dyDescent="0.2">
      <c r="A60" s="127"/>
      <c r="B60" s="132" t="s">
        <v>74</v>
      </c>
      <c r="C60" s="244" t="s">
        <v>75</v>
      </c>
      <c r="D60" s="245"/>
      <c r="E60" s="245"/>
      <c r="F60" s="139" t="s">
        <v>25</v>
      </c>
      <c r="G60" s="140"/>
      <c r="H60" s="140"/>
      <c r="I60" s="140">
        <f>'SO01 1 Pol'!G564</f>
        <v>0</v>
      </c>
      <c r="J60" s="136" t="str">
        <f>IF(I63=0,"",I60/I63*100)</f>
        <v/>
      </c>
    </row>
    <row r="61" spans="1:10" ht="36.75" customHeight="1" x14ac:dyDescent="0.2">
      <c r="A61" s="127"/>
      <c r="B61" s="132" t="s">
        <v>76</v>
      </c>
      <c r="C61" s="244" t="s">
        <v>77</v>
      </c>
      <c r="D61" s="245"/>
      <c r="E61" s="245"/>
      <c r="F61" s="139" t="s">
        <v>78</v>
      </c>
      <c r="G61" s="140"/>
      <c r="H61" s="140"/>
      <c r="I61" s="140">
        <f>'SO01 1 Pol'!G573</f>
        <v>0</v>
      </c>
      <c r="J61" s="136" t="str">
        <f>IF(I63=0,"",I61/I63*100)</f>
        <v/>
      </c>
    </row>
    <row r="62" spans="1:10" ht="36.75" customHeight="1" x14ac:dyDescent="0.2">
      <c r="A62" s="127"/>
      <c r="B62" s="132" t="s">
        <v>79</v>
      </c>
      <c r="C62" s="244" t="s">
        <v>27</v>
      </c>
      <c r="D62" s="245"/>
      <c r="E62" s="245"/>
      <c r="F62" s="139" t="s">
        <v>79</v>
      </c>
      <c r="G62" s="140"/>
      <c r="H62" s="140"/>
      <c r="I62" s="140">
        <f>'SO01 1 Pol'!G618</f>
        <v>0</v>
      </c>
      <c r="J62" s="136" t="str">
        <f>IF(I63=0,"",I62/I63*100)</f>
        <v/>
      </c>
    </row>
    <row r="63" spans="1:10" ht="25.5" customHeight="1" x14ac:dyDescent="0.2">
      <c r="A63" s="128"/>
      <c r="B63" s="133" t="s">
        <v>1</v>
      </c>
      <c r="C63" s="134"/>
      <c r="D63" s="135"/>
      <c r="E63" s="135"/>
      <c r="F63" s="141"/>
      <c r="G63" s="142"/>
      <c r="H63" s="142"/>
      <c r="I63" s="142">
        <f>SUM(I53:I62)</f>
        <v>0</v>
      </c>
      <c r="J63" s="137">
        <f>SUM(J53:J62)</f>
        <v>0</v>
      </c>
    </row>
    <row r="64" spans="1:10" x14ac:dyDescent="0.2">
      <c r="F64" s="87"/>
      <c r="G64" s="87"/>
      <c r="H64" s="87"/>
      <c r="I64" s="87"/>
      <c r="J64" s="138"/>
    </row>
    <row r="65" spans="6:10" x14ac:dyDescent="0.2">
      <c r="F65" s="87"/>
      <c r="G65" s="87"/>
      <c r="H65" s="87"/>
      <c r="I65" s="87"/>
      <c r="J65" s="138"/>
    </row>
    <row r="66" spans="6:10" x14ac:dyDescent="0.2">
      <c r="F66" s="87"/>
      <c r="G66" s="87"/>
      <c r="H66" s="87"/>
      <c r="I66" s="87"/>
      <c r="J66" s="138"/>
    </row>
  </sheetData>
  <sheetProtection algorithmName="SHA-512" hashValue="eRMKWfiSGoSiGrc9bTFqfirsbE6pbKLQJDDzcqzofh4KHdV9rVp37EU8vrl/KwAWVI6DsyzW/Ao2QRo5Cai5Sw==" saltValue="ioZmYBxxbOhl4k112pE6C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YlIE5MC+y97K5XbdjFpiB8VoFY41qFhG6HxGKqSYrZyh4h8Ga5fx1WkcigVqFP67LxCIYqLLShSuukq0dyoc1Q==" saltValue="/N03FFktR9PQH18ZGF22O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7FBA-0CB8-440A-9E88-D8CF5C623CA9}">
  <sheetPr>
    <outlinePr summaryBelow="0"/>
    <pageSetUpPr fitToPage="1"/>
  </sheetPr>
  <dimension ref="A1:BH5000"/>
  <sheetViews>
    <sheetView tabSelected="1" workbookViewId="0">
      <pane ySplit="7" topLeftCell="A61" activePane="bottomLeft" state="frozen"/>
      <selection pane="bottomLeft" activeCell="F13" sqref="F13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81</v>
      </c>
      <c r="B1" s="252"/>
      <c r="C1" s="252"/>
      <c r="D1" s="252"/>
      <c r="E1" s="252"/>
      <c r="F1" s="252"/>
      <c r="G1" s="252"/>
      <c r="AG1" t="s">
        <v>82</v>
      </c>
    </row>
    <row r="2" spans="1:60" ht="24.95" customHeight="1" x14ac:dyDescent="0.2">
      <c r="A2" s="50" t="s">
        <v>7</v>
      </c>
      <c r="B2" s="49" t="s">
        <v>48</v>
      </c>
      <c r="C2" s="253" t="s">
        <v>44</v>
      </c>
      <c r="D2" s="254"/>
      <c r="E2" s="254"/>
      <c r="F2" s="254"/>
      <c r="G2" s="255"/>
      <c r="AG2" t="s">
        <v>83</v>
      </c>
    </row>
    <row r="3" spans="1:60" ht="24.95" customHeight="1" x14ac:dyDescent="0.2">
      <c r="A3" s="50" t="s">
        <v>8</v>
      </c>
      <c r="B3" s="49" t="s">
        <v>45</v>
      </c>
      <c r="C3" s="253" t="s">
        <v>44</v>
      </c>
      <c r="D3" s="254"/>
      <c r="E3" s="254"/>
      <c r="F3" s="254"/>
      <c r="G3" s="255"/>
      <c r="AC3" s="125" t="s">
        <v>83</v>
      </c>
      <c r="AG3" t="s">
        <v>84</v>
      </c>
    </row>
    <row r="4" spans="1:60" ht="24.95" customHeight="1" x14ac:dyDescent="0.2">
      <c r="A4" s="144" t="s">
        <v>9</v>
      </c>
      <c r="B4" s="145" t="s">
        <v>43</v>
      </c>
      <c r="C4" s="256" t="s">
        <v>44</v>
      </c>
      <c r="D4" s="257"/>
      <c r="E4" s="257"/>
      <c r="F4" s="257"/>
      <c r="G4" s="258"/>
      <c r="AG4" t="s">
        <v>85</v>
      </c>
    </row>
    <row r="5" spans="1:60" x14ac:dyDescent="0.2">
      <c r="D5" s="10"/>
    </row>
    <row r="6" spans="1:60" ht="38.25" x14ac:dyDescent="0.2">
      <c r="A6" s="147" t="s">
        <v>86</v>
      </c>
      <c r="B6" s="149" t="s">
        <v>87</v>
      </c>
      <c r="C6" s="149" t="s">
        <v>88</v>
      </c>
      <c r="D6" s="148" t="s">
        <v>89</v>
      </c>
      <c r="E6" s="147" t="s">
        <v>90</v>
      </c>
      <c r="F6" s="146" t="s">
        <v>91</v>
      </c>
      <c r="G6" s="147" t="s">
        <v>29</v>
      </c>
      <c r="H6" s="150" t="s">
        <v>30</v>
      </c>
      <c r="I6" s="150" t="s">
        <v>92</v>
      </c>
      <c r="J6" s="150" t="s">
        <v>31</v>
      </c>
      <c r="K6" s="150" t="s">
        <v>93</v>
      </c>
      <c r="L6" s="150" t="s">
        <v>94</v>
      </c>
      <c r="M6" s="150" t="s">
        <v>95</v>
      </c>
      <c r="N6" s="150" t="s">
        <v>96</v>
      </c>
      <c r="O6" s="150" t="s">
        <v>97</v>
      </c>
      <c r="P6" s="150" t="s">
        <v>98</v>
      </c>
      <c r="Q6" s="150" t="s">
        <v>99</v>
      </c>
      <c r="R6" s="150" t="s">
        <v>100</v>
      </c>
      <c r="S6" s="150" t="s">
        <v>101</v>
      </c>
      <c r="T6" s="150" t="s">
        <v>102</v>
      </c>
      <c r="U6" s="150" t="s">
        <v>103</v>
      </c>
      <c r="V6" s="150" t="s">
        <v>104</v>
      </c>
      <c r="W6" s="150" t="s">
        <v>105</v>
      </c>
      <c r="X6" s="150" t="s">
        <v>106</v>
      </c>
      <c r="Y6" s="150" t="s">
        <v>107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108</v>
      </c>
      <c r="B8" s="166" t="s">
        <v>43</v>
      </c>
      <c r="C8" s="187" t="s">
        <v>61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8"/>
      <c r="O8" s="168">
        <f>SUM(O9:O345)</f>
        <v>609.45999999999992</v>
      </c>
      <c r="P8" s="168"/>
      <c r="Q8" s="168">
        <f>SUM(Q9:Q345)</f>
        <v>161</v>
      </c>
      <c r="R8" s="169"/>
      <c r="S8" s="169"/>
      <c r="T8" s="170"/>
      <c r="U8" s="164"/>
      <c r="V8" s="164">
        <f>SUM(V9:V345)</f>
        <v>5600.4400000000005</v>
      </c>
      <c r="W8" s="164"/>
      <c r="X8" s="164"/>
      <c r="Y8" s="164"/>
      <c r="AG8" t="s">
        <v>109</v>
      </c>
    </row>
    <row r="9" spans="1:60" ht="22.5" outlineLevel="1" x14ac:dyDescent="0.2">
      <c r="A9" s="172">
        <v>1</v>
      </c>
      <c r="B9" s="173" t="s">
        <v>110</v>
      </c>
      <c r="C9" s="188" t="s">
        <v>111</v>
      </c>
      <c r="D9" s="174" t="s">
        <v>112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0.13800000000000001</v>
      </c>
      <c r="Q9" s="175">
        <f>ROUND(E9*P9,2)</f>
        <v>0.55000000000000004</v>
      </c>
      <c r="R9" s="177" t="s">
        <v>113</v>
      </c>
      <c r="S9" s="177" t="s">
        <v>114</v>
      </c>
      <c r="T9" s="178" t="s">
        <v>114</v>
      </c>
      <c r="U9" s="161">
        <v>0.16</v>
      </c>
      <c r="V9" s="161">
        <f>ROUND(E9*U9,2)</f>
        <v>0.64</v>
      </c>
      <c r="W9" s="161"/>
      <c r="X9" s="161" t="s">
        <v>115</v>
      </c>
      <c r="Y9" s="161" t="s">
        <v>116</v>
      </c>
      <c r="Z9" s="151"/>
      <c r="AA9" s="151"/>
      <c r="AB9" s="151"/>
      <c r="AC9" s="151"/>
      <c r="AD9" s="151"/>
      <c r="AE9" s="151"/>
      <c r="AF9" s="151"/>
      <c r="AG9" s="151" t="s">
        <v>117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0" t="s">
        <v>118</v>
      </c>
      <c r="D10" s="251"/>
      <c r="E10" s="251"/>
      <c r="F10" s="251"/>
      <c r="G10" s="25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119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89" t="s">
        <v>120</v>
      </c>
      <c r="D11" s="162"/>
      <c r="E11" s="163">
        <v>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89" t="s">
        <v>122</v>
      </c>
      <c r="D12" s="162"/>
      <c r="E12" s="163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2</v>
      </c>
      <c r="B13" s="173" t="s">
        <v>123</v>
      </c>
      <c r="C13" s="188" t="s">
        <v>124</v>
      </c>
      <c r="D13" s="174" t="s">
        <v>112</v>
      </c>
      <c r="E13" s="175">
        <v>96.7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9.8000000000000004E-2</v>
      </c>
      <c r="Q13" s="175">
        <f>ROUND(E13*P13,2)</f>
        <v>9.48</v>
      </c>
      <c r="R13" s="177"/>
      <c r="S13" s="177" t="s">
        <v>125</v>
      </c>
      <c r="T13" s="178" t="s">
        <v>126</v>
      </c>
      <c r="U13" s="161">
        <v>0</v>
      </c>
      <c r="V13" s="161">
        <f>ROUND(E13*U13,2)</f>
        <v>0</v>
      </c>
      <c r="W13" s="161"/>
      <c r="X13" s="161" t="s">
        <v>115</v>
      </c>
      <c r="Y13" s="161" t="s">
        <v>116</v>
      </c>
      <c r="Z13" s="151"/>
      <c r="AA13" s="151"/>
      <c r="AB13" s="151"/>
      <c r="AC13" s="151"/>
      <c r="AD13" s="151"/>
      <c r="AE13" s="151"/>
      <c r="AF13" s="151"/>
      <c r="AG13" s="151" t="s">
        <v>117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89" t="s">
        <v>127</v>
      </c>
      <c r="D14" s="162"/>
      <c r="E14" s="163">
        <v>2.5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89" t="s">
        <v>128</v>
      </c>
      <c r="D15" s="162"/>
      <c r="E15" s="163">
        <v>7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9" t="s">
        <v>129</v>
      </c>
      <c r="D16" s="162"/>
      <c r="E16" s="163">
        <v>7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9" t="s">
        <v>130</v>
      </c>
      <c r="D17" s="162"/>
      <c r="E17" s="163">
        <v>6.5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89" t="s">
        <v>131</v>
      </c>
      <c r="D18" s="162"/>
      <c r="E18" s="163">
        <v>5.5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89" t="s">
        <v>132</v>
      </c>
      <c r="D19" s="162"/>
      <c r="E19" s="163">
        <v>7.5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89" t="s">
        <v>133</v>
      </c>
      <c r="D20" s="162"/>
      <c r="E20" s="163">
        <v>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89" t="s">
        <v>134</v>
      </c>
      <c r="D21" s="162"/>
      <c r="E21" s="163">
        <v>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89" t="s">
        <v>135</v>
      </c>
      <c r="D22" s="162"/>
      <c r="E22" s="163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9" t="s">
        <v>136</v>
      </c>
      <c r="D23" s="162"/>
      <c r="E23" s="163">
        <v>5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89" t="s">
        <v>137</v>
      </c>
      <c r="D24" s="162"/>
      <c r="E24" s="163">
        <v>1.2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121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9" t="s">
        <v>138</v>
      </c>
      <c r="D25" s="162"/>
      <c r="E25" s="163">
        <v>3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89" t="s">
        <v>139</v>
      </c>
      <c r="D26" s="162"/>
      <c r="E26" s="163">
        <v>7.5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89" t="s">
        <v>140</v>
      </c>
      <c r="D27" s="162"/>
      <c r="E27" s="163">
        <v>7.5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89" t="s">
        <v>141</v>
      </c>
      <c r="D28" s="162"/>
      <c r="E28" s="163">
        <v>3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89" t="s">
        <v>142</v>
      </c>
      <c r="D29" s="162"/>
      <c r="E29" s="163">
        <v>13.5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9" t="s">
        <v>143</v>
      </c>
      <c r="D30" s="162"/>
      <c r="E30" s="163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89" t="s">
        <v>144</v>
      </c>
      <c r="D31" s="162"/>
      <c r="E31" s="163">
        <v>4.5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89" t="s">
        <v>145</v>
      </c>
      <c r="D32" s="162"/>
      <c r="E32" s="163">
        <v>4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3</v>
      </c>
      <c r="B33" s="173" t="s">
        <v>146</v>
      </c>
      <c r="C33" s="188" t="s">
        <v>147</v>
      </c>
      <c r="D33" s="174" t="s">
        <v>148</v>
      </c>
      <c r="E33" s="175">
        <v>38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0.27</v>
      </c>
      <c r="Q33" s="175">
        <f>ROUND(E33*P33,2)</f>
        <v>10.26</v>
      </c>
      <c r="R33" s="177" t="s">
        <v>113</v>
      </c>
      <c r="S33" s="177" t="s">
        <v>114</v>
      </c>
      <c r="T33" s="178" t="s">
        <v>114</v>
      </c>
      <c r="U33" s="161">
        <v>0.123</v>
      </c>
      <c r="V33" s="161">
        <f>ROUND(E33*U33,2)</f>
        <v>4.67</v>
      </c>
      <c r="W33" s="161"/>
      <c r="X33" s="161" t="s">
        <v>115</v>
      </c>
      <c r="Y33" s="161" t="s">
        <v>116</v>
      </c>
      <c r="Z33" s="151"/>
      <c r="AA33" s="151"/>
      <c r="AB33" s="151"/>
      <c r="AC33" s="151"/>
      <c r="AD33" s="151"/>
      <c r="AE33" s="151"/>
      <c r="AF33" s="151"/>
      <c r="AG33" s="151" t="s">
        <v>117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0" t="s">
        <v>149</v>
      </c>
      <c r="D34" s="251"/>
      <c r="E34" s="251"/>
      <c r="F34" s="251"/>
      <c r="G34" s="25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9" t="str">
        <f>C34</f>
        <v>s vybouráním lože, s přemístěním hmot na skládku na vzdálenost do 3 m nebo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89" t="s">
        <v>150</v>
      </c>
      <c r="D35" s="162"/>
      <c r="E35" s="163">
        <v>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89" t="s">
        <v>151</v>
      </c>
      <c r="D36" s="162"/>
      <c r="E36" s="163">
        <v>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89" t="s">
        <v>152</v>
      </c>
      <c r="D37" s="162"/>
      <c r="E37" s="163">
        <v>6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89" t="s">
        <v>153</v>
      </c>
      <c r="D38" s="162"/>
      <c r="E38" s="163">
        <v>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89" t="s">
        <v>154</v>
      </c>
      <c r="D39" s="162"/>
      <c r="E39" s="163">
        <v>2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121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89" t="s">
        <v>155</v>
      </c>
      <c r="D40" s="162"/>
      <c r="E40" s="163">
        <v>2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89" t="s">
        <v>156</v>
      </c>
      <c r="D41" s="162"/>
      <c r="E41" s="163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89" t="s">
        <v>157</v>
      </c>
      <c r="D42" s="162"/>
      <c r="E42" s="163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89" t="s">
        <v>135</v>
      </c>
      <c r="D43" s="162"/>
      <c r="E43" s="163">
        <v>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89" t="s">
        <v>158</v>
      </c>
      <c r="D44" s="162"/>
      <c r="E44" s="163">
        <v>2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121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89" t="s">
        <v>159</v>
      </c>
      <c r="D45" s="162"/>
      <c r="E45" s="163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121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89" t="s">
        <v>160</v>
      </c>
      <c r="D46" s="162"/>
      <c r="E46" s="163">
        <v>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121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89" t="s">
        <v>161</v>
      </c>
      <c r="D47" s="162"/>
      <c r="E47" s="163">
        <v>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121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89" t="s">
        <v>162</v>
      </c>
      <c r="D48" s="162"/>
      <c r="E48" s="163">
        <v>2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121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89" t="s">
        <v>120</v>
      </c>
      <c r="D49" s="162"/>
      <c r="E49" s="163">
        <v>2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121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89" t="s">
        <v>122</v>
      </c>
      <c r="D50" s="162"/>
      <c r="E50" s="163">
        <v>2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121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89" t="s">
        <v>163</v>
      </c>
      <c r="D51" s="162"/>
      <c r="E51" s="163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121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89" t="s">
        <v>164</v>
      </c>
      <c r="D52" s="162"/>
      <c r="E52" s="163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121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89" t="s">
        <v>165</v>
      </c>
      <c r="D53" s="162"/>
      <c r="E53" s="163">
        <v>2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121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4</v>
      </c>
      <c r="B54" s="173" t="s">
        <v>166</v>
      </c>
      <c r="C54" s="188" t="s">
        <v>167</v>
      </c>
      <c r="D54" s="174" t="s">
        <v>148</v>
      </c>
      <c r="E54" s="175">
        <v>28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0.115</v>
      </c>
      <c r="Q54" s="175">
        <f>ROUND(E54*P54,2)</f>
        <v>3.22</v>
      </c>
      <c r="R54" s="177" t="s">
        <v>113</v>
      </c>
      <c r="S54" s="177" t="s">
        <v>114</v>
      </c>
      <c r="T54" s="178" t="s">
        <v>114</v>
      </c>
      <c r="U54" s="161">
        <v>0.13700000000000001</v>
      </c>
      <c r="V54" s="161">
        <f>ROUND(E54*U54,2)</f>
        <v>3.84</v>
      </c>
      <c r="W54" s="161"/>
      <c r="X54" s="161" t="s">
        <v>115</v>
      </c>
      <c r="Y54" s="161" t="s">
        <v>116</v>
      </c>
      <c r="Z54" s="151"/>
      <c r="AA54" s="151"/>
      <c r="AB54" s="151"/>
      <c r="AC54" s="151"/>
      <c r="AD54" s="151"/>
      <c r="AE54" s="151"/>
      <c r="AF54" s="151"/>
      <c r="AG54" s="151" t="s">
        <v>117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50" t="s">
        <v>149</v>
      </c>
      <c r="D55" s="251"/>
      <c r="E55" s="251"/>
      <c r="F55" s="251"/>
      <c r="G55" s="25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119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9" t="str">
        <f>C55</f>
        <v>s vybouráním lože, s přemístěním hmot na skládku na vzdálenost do 3 m nebo naložením na dopravní prostředek</v>
      </c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89" t="s">
        <v>168</v>
      </c>
      <c r="D56" s="162"/>
      <c r="E56" s="163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121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89" t="s">
        <v>169</v>
      </c>
      <c r="D57" s="162"/>
      <c r="E57" s="163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121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89" t="s">
        <v>170</v>
      </c>
      <c r="D58" s="162"/>
      <c r="E58" s="163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121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89" t="s">
        <v>171</v>
      </c>
      <c r="D59" s="162"/>
      <c r="E59" s="163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121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89" t="s">
        <v>172</v>
      </c>
      <c r="D60" s="162"/>
      <c r="E60" s="163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121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89" t="s">
        <v>173</v>
      </c>
      <c r="D61" s="162"/>
      <c r="E61" s="163">
        <v>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89" t="s">
        <v>174</v>
      </c>
      <c r="D62" s="162"/>
      <c r="E62" s="163">
        <v>4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89" t="s">
        <v>175</v>
      </c>
      <c r="D63" s="162"/>
      <c r="E63" s="163">
        <v>4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121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89" t="s">
        <v>176</v>
      </c>
      <c r="D64" s="162"/>
      <c r="E64" s="163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121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89" t="s">
        <v>177</v>
      </c>
      <c r="D65" s="162"/>
      <c r="E65" s="163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89" t="s">
        <v>159</v>
      </c>
      <c r="D66" s="162"/>
      <c r="E66" s="163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89" t="s">
        <v>178</v>
      </c>
      <c r="D67" s="162"/>
      <c r="E67" s="163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89" t="s">
        <v>179</v>
      </c>
      <c r="D68" s="162"/>
      <c r="E68" s="163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121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89" t="s">
        <v>180</v>
      </c>
      <c r="D69" s="162"/>
      <c r="E69" s="163">
        <v>4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89" t="s">
        <v>181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89" t="s">
        <v>182</v>
      </c>
      <c r="D71" s="162"/>
      <c r="E71" s="163">
        <v>4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89" t="s">
        <v>143</v>
      </c>
      <c r="D72" s="162"/>
      <c r="E72" s="163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121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89" t="s">
        <v>183</v>
      </c>
      <c r="D73" s="162"/>
      <c r="E73" s="163">
        <v>4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89" t="s">
        <v>184</v>
      </c>
      <c r="D74" s="162"/>
      <c r="E74" s="163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2">
        <v>5</v>
      </c>
      <c r="B75" s="173" t="s">
        <v>185</v>
      </c>
      <c r="C75" s="188" t="s">
        <v>186</v>
      </c>
      <c r="D75" s="174" t="s">
        <v>148</v>
      </c>
      <c r="E75" s="175">
        <v>96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8.6899999999999998E-3</v>
      </c>
      <c r="O75" s="175">
        <f>ROUND(E75*N75,2)</f>
        <v>0.83</v>
      </c>
      <c r="P75" s="175">
        <v>0</v>
      </c>
      <c r="Q75" s="175">
        <f>ROUND(E75*P75,2)</f>
        <v>0</v>
      </c>
      <c r="R75" s="177" t="s">
        <v>187</v>
      </c>
      <c r="S75" s="177" t="s">
        <v>114</v>
      </c>
      <c r="T75" s="178" t="s">
        <v>114</v>
      </c>
      <c r="U75" s="161">
        <v>0.70299999999999996</v>
      </c>
      <c r="V75" s="161">
        <f>ROUND(E75*U75,2)</f>
        <v>67.489999999999995</v>
      </c>
      <c r="W75" s="161"/>
      <c r="X75" s="161" t="s">
        <v>115</v>
      </c>
      <c r="Y75" s="161" t="s">
        <v>116</v>
      </c>
      <c r="Z75" s="151"/>
      <c r="AA75" s="151"/>
      <c r="AB75" s="151"/>
      <c r="AC75" s="151"/>
      <c r="AD75" s="151"/>
      <c r="AE75" s="151"/>
      <c r="AF75" s="151"/>
      <c r="AG75" s="151" t="s">
        <v>117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2" x14ac:dyDescent="0.2">
      <c r="A76" s="158"/>
      <c r="B76" s="159"/>
      <c r="C76" s="250" t="s">
        <v>188</v>
      </c>
      <c r="D76" s="251"/>
      <c r="E76" s="251"/>
      <c r="F76" s="251"/>
      <c r="G76" s="25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119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79" t="str">
        <f>C76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76" s="151"/>
      <c r="BC76" s="151"/>
      <c r="BD76" s="151"/>
      <c r="BE76" s="151"/>
      <c r="BF76" s="151"/>
      <c r="BG76" s="151"/>
      <c r="BH76" s="151"/>
    </row>
    <row r="77" spans="1:60" outlineLevel="2" x14ac:dyDescent="0.2">
      <c r="A77" s="158"/>
      <c r="B77" s="159"/>
      <c r="C77" s="189" t="s">
        <v>70</v>
      </c>
      <c r="D77" s="162"/>
      <c r="E77" s="163">
        <v>96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6</v>
      </c>
      <c r="B78" s="173" t="s">
        <v>189</v>
      </c>
      <c r="C78" s="188" t="s">
        <v>190</v>
      </c>
      <c r="D78" s="174" t="s">
        <v>148</v>
      </c>
      <c r="E78" s="175">
        <v>96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1.0699999999999999E-2</v>
      </c>
      <c r="O78" s="175">
        <f>ROUND(E78*N78,2)</f>
        <v>1.03</v>
      </c>
      <c r="P78" s="175">
        <v>0</v>
      </c>
      <c r="Q78" s="175">
        <f>ROUND(E78*P78,2)</f>
        <v>0</v>
      </c>
      <c r="R78" s="177" t="s">
        <v>187</v>
      </c>
      <c r="S78" s="177" t="s">
        <v>114</v>
      </c>
      <c r="T78" s="178" t="s">
        <v>114</v>
      </c>
      <c r="U78" s="161">
        <v>0.90800000000000003</v>
      </c>
      <c r="V78" s="161">
        <f>ROUND(E78*U78,2)</f>
        <v>87.17</v>
      </c>
      <c r="W78" s="161"/>
      <c r="X78" s="161" t="s">
        <v>115</v>
      </c>
      <c r="Y78" s="161" t="s">
        <v>116</v>
      </c>
      <c r="Z78" s="151"/>
      <c r="AA78" s="151"/>
      <c r="AB78" s="151"/>
      <c r="AC78" s="151"/>
      <c r="AD78" s="151"/>
      <c r="AE78" s="151"/>
      <c r="AF78" s="151"/>
      <c r="AG78" s="151" t="s">
        <v>117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2" x14ac:dyDescent="0.2">
      <c r="A79" s="158"/>
      <c r="B79" s="159"/>
      <c r="C79" s="250" t="s">
        <v>188</v>
      </c>
      <c r="D79" s="251"/>
      <c r="E79" s="251"/>
      <c r="F79" s="251"/>
      <c r="G79" s="25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119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9" t="str">
        <f>C79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189" t="s">
        <v>70</v>
      </c>
      <c r="D80" s="162"/>
      <c r="E80" s="163">
        <v>96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7</v>
      </c>
      <c r="B81" s="173" t="s">
        <v>191</v>
      </c>
      <c r="C81" s="188" t="s">
        <v>192</v>
      </c>
      <c r="D81" s="174" t="s">
        <v>148</v>
      </c>
      <c r="E81" s="175">
        <v>48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2.478E-2</v>
      </c>
      <c r="O81" s="175">
        <f>ROUND(E81*N81,2)</f>
        <v>1.19</v>
      </c>
      <c r="P81" s="175">
        <v>0</v>
      </c>
      <c r="Q81" s="175">
        <f>ROUND(E81*P81,2)</f>
        <v>0</v>
      </c>
      <c r="R81" s="177" t="s">
        <v>187</v>
      </c>
      <c r="S81" s="177" t="s">
        <v>114</v>
      </c>
      <c r="T81" s="178" t="s">
        <v>114</v>
      </c>
      <c r="U81" s="161">
        <v>0.54700000000000004</v>
      </c>
      <c r="V81" s="161">
        <f>ROUND(E81*U81,2)</f>
        <v>26.26</v>
      </c>
      <c r="W81" s="161"/>
      <c r="X81" s="161" t="s">
        <v>115</v>
      </c>
      <c r="Y81" s="161" t="s">
        <v>116</v>
      </c>
      <c r="Z81" s="151"/>
      <c r="AA81" s="151"/>
      <c r="AB81" s="151"/>
      <c r="AC81" s="151"/>
      <c r="AD81" s="151"/>
      <c r="AE81" s="151"/>
      <c r="AF81" s="151"/>
      <c r="AG81" s="151" t="s">
        <v>117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2" x14ac:dyDescent="0.2">
      <c r="A82" s="158"/>
      <c r="B82" s="159"/>
      <c r="C82" s="250" t="s">
        <v>188</v>
      </c>
      <c r="D82" s="251"/>
      <c r="E82" s="251"/>
      <c r="F82" s="251"/>
      <c r="G82" s="25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79" t="str">
        <f>C82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189" t="s">
        <v>193</v>
      </c>
      <c r="D83" s="162"/>
      <c r="E83" s="163">
        <v>48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2">
        <v>8</v>
      </c>
      <c r="B84" s="173" t="s">
        <v>194</v>
      </c>
      <c r="C84" s="188" t="s">
        <v>195</v>
      </c>
      <c r="D84" s="174" t="s">
        <v>196</v>
      </c>
      <c r="E84" s="175">
        <v>27.96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2.2000000000000002</v>
      </c>
      <c r="Q84" s="175">
        <f>ROUND(E84*P84,2)</f>
        <v>61.51</v>
      </c>
      <c r="R84" s="177" t="s">
        <v>187</v>
      </c>
      <c r="S84" s="177" t="s">
        <v>114</v>
      </c>
      <c r="T84" s="178" t="s">
        <v>114</v>
      </c>
      <c r="U84" s="161">
        <v>40.606000000000002</v>
      </c>
      <c r="V84" s="161">
        <f>ROUND(E84*U84,2)</f>
        <v>1135.3399999999999</v>
      </c>
      <c r="W84" s="161"/>
      <c r="X84" s="161" t="s">
        <v>115</v>
      </c>
      <c r="Y84" s="161" t="s">
        <v>116</v>
      </c>
      <c r="Z84" s="151"/>
      <c r="AA84" s="151"/>
      <c r="AB84" s="151"/>
      <c r="AC84" s="151"/>
      <c r="AD84" s="151"/>
      <c r="AE84" s="151"/>
      <c r="AF84" s="151"/>
      <c r="AG84" s="151" t="s">
        <v>117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2" x14ac:dyDescent="0.2">
      <c r="A85" s="158"/>
      <c r="B85" s="159"/>
      <c r="C85" s="250" t="s">
        <v>197</v>
      </c>
      <c r="D85" s="251"/>
      <c r="E85" s="251"/>
      <c r="F85" s="251"/>
      <c r="G85" s="25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79" t="str">
        <f>C85</f>
        <v>korytech vodotečí, melioračních kanálech s přemístěním suti na hromady na vzdálenost do 20 m nebo s naložením na dopravní prostředek,</v>
      </c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189" t="s">
        <v>198</v>
      </c>
      <c r="D86" s="162"/>
      <c r="E86" s="163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89" t="s">
        <v>199</v>
      </c>
      <c r="D87" s="162"/>
      <c r="E87" s="163">
        <v>1.278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121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89" t="s">
        <v>200</v>
      </c>
      <c r="D88" s="162"/>
      <c r="E88" s="163">
        <v>1.1279999999999999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121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89" t="s">
        <v>201</v>
      </c>
      <c r="D89" s="162"/>
      <c r="E89" s="163">
        <v>2.028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189" t="s">
        <v>202</v>
      </c>
      <c r="D90" s="162"/>
      <c r="E90" s="163">
        <v>1.1279999999999999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89" t="s">
        <v>203</v>
      </c>
      <c r="D91" s="162"/>
      <c r="E91" s="163">
        <v>1.1279999999999999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89" t="s">
        <v>204</v>
      </c>
      <c r="D92" s="162"/>
      <c r="E92" s="163">
        <v>1.278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89" t="s">
        <v>205</v>
      </c>
      <c r="D93" s="162"/>
      <c r="E93" s="163">
        <v>1.278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89" t="s">
        <v>206</v>
      </c>
      <c r="D94" s="162"/>
      <c r="E94" s="163">
        <v>2.1059999999999999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89" t="s">
        <v>207</v>
      </c>
      <c r="D95" s="162"/>
      <c r="E95" s="163">
        <v>1.5780000000000001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89" t="s">
        <v>208</v>
      </c>
      <c r="D96" s="162"/>
      <c r="E96" s="163">
        <v>1.4279999999999999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89" t="s">
        <v>209</v>
      </c>
      <c r="D97" s="162"/>
      <c r="E97" s="163">
        <v>0.97799999999999998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121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89" t="s">
        <v>210</v>
      </c>
      <c r="D98" s="162"/>
      <c r="E98" s="163">
        <v>1.1279999999999999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121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89" t="s">
        <v>211</v>
      </c>
      <c r="D99" s="162"/>
      <c r="E99" s="163">
        <v>1.5780000000000001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121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89" t="s">
        <v>212</v>
      </c>
      <c r="D100" s="162"/>
      <c r="E100" s="163">
        <v>1.4279999999999999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89" t="s">
        <v>213</v>
      </c>
      <c r="D101" s="162"/>
      <c r="E101" s="163">
        <v>1.278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121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89" t="s">
        <v>214</v>
      </c>
      <c r="D102" s="162"/>
      <c r="E102" s="163">
        <v>2.3279999999999998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89" t="s">
        <v>215</v>
      </c>
      <c r="D103" s="162"/>
      <c r="E103" s="163">
        <v>1.4279999999999999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121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89" t="s">
        <v>216</v>
      </c>
      <c r="D104" s="162"/>
      <c r="E104" s="163">
        <v>2.1779999999999999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121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89" t="s">
        <v>217</v>
      </c>
      <c r="D105" s="162"/>
      <c r="E105" s="163">
        <v>1.278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2">
        <v>9</v>
      </c>
      <c r="B106" s="173" t="s">
        <v>218</v>
      </c>
      <c r="C106" s="188" t="s">
        <v>219</v>
      </c>
      <c r="D106" s="174" t="s">
        <v>196</v>
      </c>
      <c r="E106" s="175">
        <v>5.0750000000000002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187</v>
      </c>
      <c r="S106" s="177" t="s">
        <v>114</v>
      </c>
      <c r="T106" s="178" t="s">
        <v>114</v>
      </c>
      <c r="U106" s="161">
        <v>0.36799999999999999</v>
      </c>
      <c r="V106" s="161">
        <f>ROUND(E106*U106,2)</f>
        <v>1.87</v>
      </c>
      <c r="W106" s="161"/>
      <c r="X106" s="161" t="s">
        <v>115</v>
      </c>
      <c r="Y106" s="161" t="s">
        <v>116</v>
      </c>
      <c r="Z106" s="151"/>
      <c r="AA106" s="151"/>
      <c r="AB106" s="151"/>
      <c r="AC106" s="151"/>
      <c r="AD106" s="151"/>
      <c r="AE106" s="151"/>
      <c r="AF106" s="151"/>
      <c r="AG106" s="151" t="s">
        <v>117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250" t="s">
        <v>220</v>
      </c>
      <c r="D107" s="251"/>
      <c r="E107" s="251"/>
      <c r="F107" s="251"/>
      <c r="G107" s="25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189" t="s">
        <v>221</v>
      </c>
      <c r="D108" s="162"/>
      <c r="E108" s="163">
        <v>2.4500000000000002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121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89" t="s">
        <v>222</v>
      </c>
      <c r="D109" s="162"/>
      <c r="E109" s="163">
        <v>2.625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10</v>
      </c>
      <c r="B110" s="173" t="s">
        <v>223</v>
      </c>
      <c r="C110" s="188" t="s">
        <v>224</v>
      </c>
      <c r="D110" s="174" t="s">
        <v>196</v>
      </c>
      <c r="E110" s="175">
        <v>319.32799999999997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 t="s">
        <v>187</v>
      </c>
      <c r="S110" s="177" t="s">
        <v>114</v>
      </c>
      <c r="T110" s="178" t="s">
        <v>114</v>
      </c>
      <c r="U110" s="161">
        <v>1.7629999999999999</v>
      </c>
      <c r="V110" s="161">
        <f>ROUND(E110*U110,2)</f>
        <v>562.98</v>
      </c>
      <c r="W110" s="161"/>
      <c r="X110" s="161" t="s">
        <v>115</v>
      </c>
      <c r="Y110" s="161" t="s">
        <v>116</v>
      </c>
      <c r="Z110" s="151"/>
      <c r="AA110" s="151"/>
      <c r="AB110" s="151"/>
      <c r="AC110" s="151"/>
      <c r="AD110" s="151"/>
      <c r="AE110" s="151"/>
      <c r="AF110" s="151"/>
      <c r="AG110" s="151" t="s">
        <v>117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250" t="s">
        <v>225</v>
      </c>
      <c r="D111" s="251"/>
      <c r="E111" s="251"/>
      <c r="F111" s="251"/>
      <c r="G111" s="25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79" t="str">
        <f>C111</f>
        <v>Příplatek k cenám hloubených vykopávek za ztížení vykopávky v blízkosti podzemního vedení nebo výbušnin pro jakoukoliv třídu horniny.</v>
      </c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89" t="s">
        <v>226</v>
      </c>
      <c r="D112" s="162"/>
      <c r="E112" s="163">
        <v>314.25299999999999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89" t="s">
        <v>227</v>
      </c>
      <c r="D113" s="162"/>
      <c r="E113" s="163">
        <v>5.0750000000000002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2">
        <v>11</v>
      </c>
      <c r="B114" s="173" t="s">
        <v>228</v>
      </c>
      <c r="C114" s="188" t="s">
        <v>229</v>
      </c>
      <c r="D114" s="174" t="s">
        <v>196</v>
      </c>
      <c r="E114" s="175">
        <v>157.12649999999999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 t="s">
        <v>187</v>
      </c>
      <c r="S114" s="177" t="s">
        <v>114</v>
      </c>
      <c r="T114" s="178" t="s">
        <v>114</v>
      </c>
      <c r="U114" s="161">
        <v>3.1309999999999998</v>
      </c>
      <c r="V114" s="161">
        <f>ROUND(E114*U114,2)</f>
        <v>491.96</v>
      </c>
      <c r="W114" s="161"/>
      <c r="X114" s="161" t="s">
        <v>115</v>
      </c>
      <c r="Y114" s="161" t="s">
        <v>116</v>
      </c>
      <c r="Z114" s="151"/>
      <c r="AA114" s="151"/>
      <c r="AB114" s="151"/>
      <c r="AC114" s="151"/>
      <c r="AD114" s="151"/>
      <c r="AE114" s="151"/>
      <c r="AF114" s="151"/>
      <c r="AG114" s="151" t="s">
        <v>117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2" x14ac:dyDescent="0.2">
      <c r="A115" s="158"/>
      <c r="B115" s="159"/>
      <c r="C115" s="250" t="s">
        <v>230</v>
      </c>
      <c r="D115" s="251"/>
      <c r="E115" s="251"/>
      <c r="F115" s="251"/>
      <c r="G115" s="25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119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79" t="str">
        <f>C115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189" t="s">
        <v>198</v>
      </c>
      <c r="D116" s="162"/>
      <c r="E116" s="163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121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89" t="s">
        <v>231</v>
      </c>
      <c r="D117" s="162"/>
      <c r="E117" s="163">
        <v>-13.98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121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89" t="s">
        <v>232</v>
      </c>
      <c r="D118" s="162"/>
      <c r="E118" s="163">
        <v>2.8125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121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89" t="s">
        <v>233</v>
      </c>
      <c r="D119" s="162"/>
      <c r="E119" s="163">
        <v>7.7625000000000002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121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89" t="s">
        <v>234</v>
      </c>
      <c r="D120" s="162"/>
      <c r="E120" s="163">
        <v>9.1125000000000007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121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89" t="s">
        <v>235</v>
      </c>
      <c r="D121" s="162"/>
      <c r="E121" s="163">
        <v>12.6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121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89" t="s">
        <v>236</v>
      </c>
      <c r="D122" s="162"/>
      <c r="E122" s="163">
        <v>10.8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121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89" t="s">
        <v>237</v>
      </c>
      <c r="D123" s="162"/>
      <c r="E123" s="163">
        <v>17.28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121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89" t="s">
        <v>238</v>
      </c>
      <c r="D124" s="162"/>
      <c r="E124" s="163">
        <v>11.025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121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89" t="s">
        <v>239</v>
      </c>
      <c r="D125" s="162"/>
      <c r="E125" s="163">
        <v>5.3280000000000003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121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89" t="s">
        <v>240</v>
      </c>
      <c r="D126" s="162"/>
      <c r="E126" s="163">
        <v>6.48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121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89" t="s">
        <v>241</v>
      </c>
      <c r="D127" s="162"/>
      <c r="E127" s="163">
        <v>7.7759999999999998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121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89" t="s">
        <v>242</v>
      </c>
      <c r="D128" s="162"/>
      <c r="E128" s="163">
        <v>1.2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121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89" t="s">
        <v>243</v>
      </c>
      <c r="D129" s="162"/>
      <c r="E129" s="163">
        <v>3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121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89" t="s">
        <v>244</v>
      </c>
      <c r="D130" s="162"/>
      <c r="E130" s="163">
        <v>17.28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121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89" t="s">
        <v>245</v>
      </c>
      <c r="D131" s="162"/>
      <c r="E131" s="163">
        <v>10.8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121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89" t="s">
        <v>246</v>
      </c>
      <c r="D132" s="162"/>
      <c r="E132" s="163">
        <v>3.75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121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89" t="s">
        <v>247</v>
      </c>
      <c r="D133" s="162"/>
      <c r="E133" s="163">
        <v>14.85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121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89" t="s">
        <v>248</v>
      </c>
      <c r="D134" s="162"/>
      <c r="E134" s="163">
        <v>5.85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121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89" t="s">
        <v>249</v>
      </c>
      <c r="D135" s="162"/>
      <c r="E135" s="163">
        <v>18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121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89" t="s">
        <v>250</v>
      </c>
      <c r="D136" s="162"/>
      <c r="E136" s="163">
        <v>5.4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121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2">
        <v>12</v>
      </c>
      <c r="B137" s="173" t="s">
        <v>251</v>
      </c>
      <c r="C137" s="188" t="s">
        <v>252</v>
      </c>
      <c r="D137" s="174" t="s">
        <v>196</v>
      </c>
      <c r="E137" s="175">
        <v>157.12649999999999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 t="s">
        <v>187</v>
      </c>
      <c r="S137" s="177" t="s">
        <v>114</v>
      </c>
      <c r="T137" s="178" t="s">
        <v>114</v>
      </c>
      <c r="U137" s="161">
        <v>4.6180000000000003</v>
      </c>
      <c r="V137" s="161">
        <f>ROUND(E137*U137,2)</f>
        <v>725.61</v>
      </c>
      <c r="W137" s="161"/>
      <c r="X137" s="161" t="s">
        <v>115</v>
      </c>
      <c r="Y137" s="161" t="s">
        <v>116</v>
      </c>
      <c r="Z137" s="151"/>
      <c r="AA137" s="151"/>
      <c r="AB137" s="151"/>
      <c r="AC137" s="151"/>
      <c r="AD137" s="151"/>
      <c r="AE137" s="151"/>
      <c r="AF137" s="151"/>
      <c r="AG137" s="151" t="s">
        <v>117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33.75" outlineLevel="2" x14ac:dyDescent="0.2">
      <c r="A138" s="158"/>
      <c r="B138" s="159"/>
      <c r="C138" s="250" t="s">
        <v>230</v>
      </c>
      <c r="D138" s="251"/>
      <c r="E138" s="251"/>
      <c r="F138" s="251"/>
      <c r="G138" s="25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119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79" t="str">
        <f>C138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189" t="s">
        <v>198</v>
      </c>
      <c r="D139" s="162"/>
      <c r="E139" s="163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121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89" t="s">
        <v>231</v>
      </c>
      <c r="D140" s="162"/>
      <c r="E140" s="163">
        <v>-13.98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121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89" t="s">
        <v>232</v>
      </c>
      <c r="D141" s="162"/>
      <c r="E141" s="163">
        <v>2.8125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121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89" t="s">
        <v>233</v>
      </c>
      <c r="D142" s="162"/>
      <c r="E142" s="163">
        <v>7.7625000000000002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121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89" t="s">
        <v>234</v>
      </c>
      <c r="D143" s="162"/>
      <c r="E143" s="163">
        <v>9.1125000000000007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121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89" t="s">
        <v>235</v>
      </c>
      <c r="D144" s="162"/>
      <c r="E144" s="163">
        <v>12.6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121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89" t="s">
        <v>236</v>
      </c>
      <c r="D145" s="162"/>
      <c r="E145" s="163">
        <v>10.8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121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89" t="s">
        <v>237</v>
      </c>
      <c r="D146" s="162"/>
      <c r="E146" s="163">
        <v>17.28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121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89" t="s">
        <v>238</v>
      </c>
      <c r="D147" s="162"/>
      <c r="E147" s="163">
        <v>11.025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121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89" t="s">
        <v>239</v>
      </c>
      <c r="D148" s="162"/>
      <c r="E148" s="163">
        <v>5.3280000000000003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121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89" t="s">
        <v>240</v>
      </c>
      <c r="D149" s="162"/>
      <c r="E149" s="163">
        <v>6.48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121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89" t="s">
        <v>241</v>
      </c>
      <c r="D150" s="162"/>
      <c r="E150" s="163">
        <v>7.7759999999999998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121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89" t="s">
        <v>242</v>
      </c>
      <c r="D151" s="162"/>
      <c r="E151" s="163">
        <v>1.2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121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89" t="s">
        <v>243</v>
      </c>
      <c r="D152" s="162"/>
      <c r="E152" s="163">
        <v>3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121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89" t="s">
        <v>244</v>
      </c>
      <c r="D153" s="162"/>
      <c r="E153" s="163">
        <v>17.28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121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89" t="s">
        <v>245</v>
      </c>
      <c r="D154" s="162"/>
      <c r="E154" s="163">
        <v>10.8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121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89" t="s">
        <v>246</v>
      </c>
      <c r="D155" s="162"/>
      <c r="E155" s="163">
        <v>3.75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121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89" t="s">
        <v>247</v>
      </c>
      <c r="D156" s="162"/>
      <c r="E156" s="163">
        <v>14.85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121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89" t="s">
        <v>248</v>
      </c>
      <c r="D157" s="162"/>
      <c r="E157" s="163">
        <v>5.85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121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89" t="s">
        <v>249</v>
      </c>
      <c r="D158" s="162"/>
      <c r="E158" s="163">
        <v>18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121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89" t="s">
        <v>250</v>
      </c>
      <c r="D159" s="162"/>
      <c r="E159" s="163">
        <v>5.4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121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72">
        <v>13</v>
      </c>
      <c r="B160" s="173" t="s">
        <v>253</v>
      </c>
      <c r="C160" s="188" t="s">
        <v>254</v>
      </c>
      <c r="D160" s="174" t="s">
        <v>112</v>
      </c>
      <c r="E160" s="175">
        <v>46.28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9.7999999999999997E-4</v>
      </c>
      <c r="O160" s="175">
        <f>ROUND(E160*N160,2)</f>
        <v>0.05</v>
      </c>
      <c r="P160" s="175">
        <v>0</v>
      </c>
      <c r="Q160" s="175">
        <f>ROUND(E160*P160,2)</f>
        <v>0</v>
      </c>
      <c r="R160" s="177" t="s">
        <v>187</v>
      </c>
      <c r="S160" s="177" t="s">
        <v>114</v>
      </c>
      <c r="T160" s="178" t="s">
        <v>114</v>
      </c>
      <c r="U160" s="161">
        <v>0.23599999999999999</v>
      </c>
      <c r="V160" s="161">
        <f>ROUND(E160*U160,2)</f>
        <v>10.92</v>
      </c>
      <c r="W160" s="161"/>
      <c r="X160" s="161" t="s">
        <v>115</v>
      </c>
      <c r="Y160" s="161" t="s">
        <v>116</v>
      </c>
      <c r="Z160" s="151"/>
      <c r="AA160" s="151"/>
      <c r="AB160" s="151"/>
      <c r="AC160" s="151"/>
      <c r="AD160" s="151"/>
      <c r="AE160" s="151"/>
      <c r="AF160" s="151"/>
      <c r="AG160" s="151" t="s">
        <v>117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250" t="s">
        <v>255</v>
      </c>
      <c r="D161" s="251"/>
      <c r="E161" s="251"/>
      <c r="F161" s="251"/>
      <c r="G161" s="25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119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">
      <c r="A162" s="158"/>
      <c r="B162" s="159"/>
      <c r="C162" s="189" t="s">
        <v>198</v>
      </c>
      <c r="D162" s="162"/>
      <c r="E162" s="163"/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121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89" t="s">
        <v>256</v>
      </c>
      <c r="D163" s="162"/>
      <c r="E163" s="163">
        <v>22.68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121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89" t="s">
        <v>257</v>
      </c>
      <c r="D164" s="162"/>
      <c r="E164" s="163">
        <v>8.8000000000000007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121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89" t="s">
        <v>258</v>
      </c>
      <c r="D165" s="162"/>
      <c r="E165" s="163">
        <v>14.8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121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2">
        <v>14</v>
      </c>
      <c r="B166" s="173" t="s">
        <v>259</v>
      </c>
      <c r="C166" s="188" t="s">
        <v>260</v>
      </c>
      <c r="D166" s="174" t="s">
        <v>112</v>
      </c>
      <c r="E166" s="175">
        <v>449.76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8.5999999999999998E-4</v>
      </c>
      <c r="O166" s="175">
        <f>ROUND(E166*N166,2)</f>
        <v>0.39</v>
      </c>
      <c r="P166" s="175">
        <v>0</v>
      </c>
      <c r="Q166" s="175">
        <f>ROUND(E166*P166,2)</f>
        <v>0</v>
      </c>
      <c r="R166" s="177" t="s">
        <v>187</v>
      </c>
      <c r="S166" s="177" t="s">
        <v>114</v>
      </c>
      <c r="T166" s="178" t="s">
        <v>114</v>
      </c>
      <c r="U166" s="161">
        <v>0.47899999999999998</v>
      </c>
      <c r="V166" s="161">
        <f>ROUND(E166*U166,2)</f>
        <v>215.44</v>
      </c>
      <c r="W166" s="161"/>
      <c r="X166" s="161" t="s">
        <v>115</v>
      </c>
      <c r="Y166" s="161" t="s">
        <v>116</v>
      </c>
      <c r="Z166" s="151"/>
      <c r="AA166" s="151"/>
      <c r="AB166" s="151"/>
      <c r="AC166" s="151"/>
      <c r="AD166" s="151"/>
      <c r="AE166" s="151"/>
      <c r="AF166" s="151"/>
      <c r="AG166" s="151" t="s">
        <v>117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">
      <c r="A167" s="158"/>
      <c r="B167" s="159"/>
      <c r="C167" s="250" t="s">
        <v>255</v>
      </c>
      <c r="D167" s="251"/>
      <c r="E167" s="251"/>
      <c r="F167" s="251"/>
      <c r="G167" s="25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119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">
      <c r="A168" s="158"/>
      <c r="B168" s="159"/>
      <c r="C168" s="189" t="s">
        <v>198</v>
      </c>
      <c r="D168" s="162"/>
      <c r="E168" s="163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121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89" t="s">
        <v>261</v>
      </c>
      <c r="D169" s="162"/>
      <c r="E169" s="163">
        <v>15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121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189" t="s">
        <v>262</v>
      </c>
      <c r="D170" s="162"/>
      <c r="E170" s="163">
        <v>27.6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121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89" t="s">
        <v>263</v>
      </c>
      <c r="D171" s="162"/>
      <c r="E171" s="163">
        <v>32.4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121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89" t="s">
        <v>264</v>
      </c>
      <c r="D172" s="162"/>
      <c r="E172" s="163">
        <v>42.4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121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89" t="s">
        <v>265</v>
      </c>
      <c r="D173" s="162"/>
      <c r="E173" s="163">
        <v>38.4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121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89" t="s">
        <v>266</v>
      </c>
      <c r="D174" s="162"/>
      <c r="E174" s="163">
        <v>37.1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121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89" t="s">
        <v>267</v>
      </c>
      <c r="D175" s="162"/>
      <c r="E175" s="163">
        <v>25.16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121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89" t="s">
        <v>268</v>
      </c>
      <c r="D176" s="162"/>
      <c r="E176" s="163">
        <v>28.8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121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89" t="s">
        <v>269</v>
      </c>
      <c r="D177" s="162"/>
      <c r="E177" s="163">
        <v>34.799999999999997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121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89" t="s">
        <v>270</v>
      </c>
      <c r="D178" s="162"/>
      <c r="E178" s="163">
        <v>17.5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121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9" t="s">
        <v>271</v>
      </c>
      <c r="D179" s="162"/>
      <c r="E179" s="163">
        <v>46.2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121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89" t="s">
        <v>272</v>
      </c>
      <c r="D180" s="162"/>
      <c r="E180" s="163">
        <v>23.4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121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89" t="s">
        <v>273</v>
      </c>
      <c r="D181" s="162"/>
      <c r="E181" s="163">
        <v>57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121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89" t="s">
        <v>274</v>
      </c>
      <c r="D182" s="162"/>
      <c r="E182" s="163">
        <v>24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121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2.5" outlineLevel="1" x14ac:dyDescent="0.2">
      <c r="A183" s="172">
        <v>15</v>
      </c>
      <c r="B183" s="173" t="s">
        <v>275</v>
      </c>
      <c r="C183" s="188" t="s">
        <v>276</v>
      </c>
      <c r="D183" s="174" t="s">
        <v>112</v>
      </c>
      <c r="E183" s="175">
        <v>111.36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1.1900000000000001E-3</v>
      </c>
      <c r="O183" s="175">
        <f>ROUND(E183*N183,2)</f>
        <v>0.13</v>
      </c>
      <c r="P183" s="175">
        <v>0</v>
      </c>
      <c r="Q183" s="175">
        <f>ROUND(E183*P183,2)</f>
        <v>0</v>
      </c>
      <c r="R183" s="177" t="s">
        <v>187</v>
      </c>
      <c r="S183" s="177" t="s">
        <v>114</v>
      </c>
      <c r="T183" s="178" t="s">
        <v>114</v>
      </c>
      <c r="U183" s="161">
        <v>0.63700000000000001</v>
      </c>
      <c r="V183" s="161">
        <f>ROUND(E183*U183,2)</f>
        <v>70.94</v>
      </c>
      <c r="W183" s="161"/>
      <c r="X183" s="161" t="s">
        <v>115</v>
      </c>
      <c r="Y183" s="161" t="s">
        <v>116</v>
      </c>
      <c r="Z183" s="151"/>
      <c r="AA183" s="151"/>
      <c r="AB183" s="151"/>
      <c r="AC183" s="151"/>
      <c r="AD183" s="151"/>
      <c r="AE183" s="151"/>
      <c r="AF183" s="151"/>
      <c r="AG183" s="151" t="s">
        <v>117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">
      <c r="A184" s="158"/>
      <c r="B184" s="159"/>
      <c r="C184" s="250" t="s">
        <v>255</v>
      </c>
      <c r="D184" s="251"/>
      <c r="E184" s="251"/>
      <c r="F184" s="251"/>
      <c r="G184" s="25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119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189" t="s">
        <v>277</v>
      </c>
      <c r="D185" s="162"/>
      <c r="E185" s="163">
        <v>55.68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121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89" t="s">
        <v>278</v>
      </c>
      <c r="D186" s="162"/>
      <c r="E186" s="163">
        <v>55.68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121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2">
        <v>16</v>
      </c>
      <c r="B187" s="173" t="s">
        <v>279</v>
      </c>
      <c r="C187" s="188" t="s">
        <v>280</v>
      </c>
      <c r="D187" s="174" t="s">
        <v>112</v>
      </c>
      <c r="E187" s="175">
        <v>46.28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 t="s">
        <v>187</v>
      </c>
      <c r="S187" s="177" t="s">
        <v>114</v>
      </c>
      <c r="T187" s="178" t="s">
        <v>114</v>
      </c>
      <c r="U187" s="161">
        <v>7.0000000000000007E-2</v>
      </c>
      <c r="V187" s="161">
        <f>ROUND(E187*U187,2)</f>
        <v>3.24</v>
      </c>
      <c r="W187" s="161"/>
      <c r="X187" s="161" t="s">
        <v>115</v>
      </c>
      <c r="Y187" s="161" t="s">
        <v>116</v>
      </c>
      <c r="Z187" s="151"/>
      <c r="AA187" s="151"/>
      <c r="AB187" s="151"/>
      <c r="AC187" s="151"/>
      <c r="AD187" s="151"/>
      <c r="AE187" s="151"/>
      <c r="AF187" s="151"/>
      <c r="AG187" s="151" t="s">
        <v>117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50" t="s">
        <v>281</v>
      </c>
      <c r="D188" s="251"/>
      <c r="E188" s="251"/>
      <c r="F188" s="251"/>
      <c r="G188" s="25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119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89" t="s">
        <v>198</v>
      </c>
      <c r="D189" s="162"/>
      <c r="E189" s="163"/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121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89" t="s">
        <v>256</v>
      </c>
      <c r="D190" s="162"/>
      <c r="E190" s="163">
        <v>22.68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121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89" t="s">
        <v>257</v>
      </c>
      <c r="D191" s="162"/>
      <c r="E191" s="163">
        <v>8.8000000000000007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121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89" t="s">
        <v>258</v>
      </c>
      <c r="D192" s="162"/>
      <c r="E192" s="163">
        <v>14.8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121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2">
        <v>17</v>
      </c>
      <c r="B193" s="173" t="s">
        <v>282</v>
      </c>
      <c r="C193" s="188" t="s">
        <v>283</v>
      </c>
      <c r="D193" s="174" t="s">
        <v>112</v>
      </c>
      <c r="E193" s="175">
        <v>449.76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 t="s">
        <v>187</v>
      </c>
      <c r="S193" s="177" t="s">
        <v>114</v>
      </c>
      <c r="T193" s="178" t="s">
        <v>114</v>
      </c>
      <c r="U193" s="161">
        <v>0.32700000000000001</v>
      </c>
      <c r="V193" s="161">
        <f>ROUND(E193*U193,2)</f>
        <v>147.07</v>
      </c>
      <c r="W193" s="161"/>
      <c r="X193" s="161" t="s">
        <v>115</v>
      </c>
      <c r="Y193" s="161" t="s">
        <v>116</v>
      </c>
      <c r="Z193" s="151"/>
      <c r="AA193" s="151"/>
      <c r="AB193" s="151"/>
      <c r="AC193" s="151"/>
      <c r="AD193" s="151"/>
      <c r="AE193" s="151"/>
      <c r="AF193" s="151"/>
      <c r="AG193" s="151" t="s">
        <v>117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50" t="s">
        <v>281</v>
      </c>
      <c r="D194" s="251"/>
      <c r="E194" s="251"/>
      <c r="F194" s="251"/>
      <c r="G194" s="25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119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89" t="s">
        <v>198</v>
      </c>
      <c r="D195" s="162"/>
      <c r="E195" s="163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121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89" t="s">
        <v>261</v>
      </c>
      <c r="D196" s="162"/>
      <c r="E196" s="163">
        <v>15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121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89" t="s">
        <v>262</v>
      </c>
      <c r="D197" s="162"/>
      <c r="E197" s="163">
        <v>27.6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121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89" t="s">
        <v>263</v>
      </c>
      <c r="D198" s="162"/>
      <c r="E198" s="163">
        <v>32.4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121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89" t="s">
        <v>264</v>
      </c>
      <c r="D199" s="162"/>
      <c r="E199" s="163">
        <v>42.4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121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89" t="s">
        <v>265</v>
      </c>
      <c r="D200" s="162"/>
      <c r="E200" s="163">
        <v>38.4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121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89" t="s">
        <v>266</v>
      </c>
      <c r="D201" s="162"/>
      <c r="E201" s="163">
        <v>37.1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121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89" t="s">
        <v>267</v>
      </c>
      <c r="D202" s="162"/>
      <c r="E202" s="163">
        <v>25.16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121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9" t="s">
        <v>268</v>
      </c>
      <c r="D203" s="162"/>
      <c r="E203" s="163">
        <v>28.8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121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89" t="s">
        <v>269</v>
      </c>
      <c r="D204" s="162"/>
      <c r="E204" s="163">
        <v>34.799999999999997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121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89" t="s">
        <v>270</v>
      </c>
      <c r="D205" s="162"/>
      <c r="E205" s="163">
        <v>17.5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121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89" t="s">
        <v>271</v>
      </c>
      <c r="D206" s="162"/>
      <c r="E206" s="163">
        <v>46.2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121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189" t="s">
        <v>272</v>
      </c>
      <c r="D207" s="162"/>
      <c r="E207" s="163">
        <v>23.4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121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89" t="s">
        <v>273</v>
      </c>
      <c r="D208" s="162"/>
      <c r="E208" s="163">
        <v>57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121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89" t="s">
        <v>274</v>
      </c>
      <c r="D209" s="162"/>
      <c r="E209" s="163">
        <v>24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121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2">
        <v>18</v>
      </c>
      <c r="B210" s="173" t="s">
        <v>284</v>
      </c>
      <c r="C210" s="188" t="s">
        <v>285</v>
      </c>
      <c r="D210" s="174" t="s">
        <v>112</v>
      </c>
      <c r="E210" s="175">
        <v>111.36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 t="s">
        <v>187</v>
      </c>
      <c r="S210" s="177" t="s">
        <v>114</v>
      </c>
      <c r="T210" s="178" t="s">
        <v>114</v>
      </c>
      <c r="U210" s="161">
        <v>0.41</v>
      </c>
      <c r="V210" s="161">
        <f>ROUND(E210*U210,2)</f>
        <v>45.66</v>
      </c>
      <c r="W210" s="161"/>
      <c r="X210" s="161" t="s">
        <v>115</v>
      </c>
      <c r="Y210" s="161" t="s">
        <v>116</v>
      </c>
      <c r="Z210" s="151"/>
      <c r="AA210" s="151"/>
      <c r="AB210" s="151"/>
      <c r="AC210" s="151"/>
      <c r="AD210" s="151"/>
      <c r="AE210" s="151"/>
      <c r="AF210" s="151"/>
      <c r="AG210" s="151" t="s">
        <v>117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">
      <c r="A211" s="158"/>
      <c r="B211" s="159"/>
      <c r="C211" s="250" t="s">
        <v>281</v>
      </c>
      <c r="D211" s="251"/>
      <c r="E211" s="251"/>
      <c r="F211" s="251"/>
      <c r="G211" s="25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119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89" t="s">
        <v>277</v>
      </c>
      <c r="D212" s="162"/>
      <c r="E212" s="163">
        <v>55.68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121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89" t="s">
        <v>278</v>
      </c>
      <c r="D213" s="162"/>
      <c r="E213" s="163">
        <v>55.68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121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2">
        <v>19</v>
      </c>
      <c r="B214" s="173" t="s">
        <v>286</v>
      </c>
      <c r="C214" s="188" t="s">
        <v>287</v>
      </c>
      <c r="D214" s="174" t="s">
        <v>196</v>
      </c>
      <c r="E214" s="175">
        <v>97.935000000000002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7" t="s">
        <v>187</v>
      </c>
      <c r="S214" s="177" t="s">
        <v>114</v>
      </c>
      <c r="T214" s="178" t="s">
        <v>114</v>
      </c>
      <c r="U214" s="161">
        <v>0.34499999999999997</v>
      </c>
      <c r="V214" s="161">
        <f>ROUND(E214*U214,2)</f>
        <v>33.79</v>
      </c>
      <c r="W214" s="161"/>
      <c r="X214" s="161" t="s">
        <v>115</v>
      </c>
      <c r="Y214" s="161" t="s">
        <v>116</v>
      </c>
      <c r="Z214" s="151"/>
      <c r="AA214" s="151"/>
      <c r="AB214" s="151"/>
      <c r="AC214" s="151"/>
      <c r="AD214" s="151"/>
      <c r="AE214" s="151"/>
      <c r="AF214" s="151"/>
      <c r="AG214" s="151" t="s">
        <v>117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250" t="s">
        <v>288</v>
      </c>
      <c r="D215" s="251"/>
      <c r="E215" s="251"/>
      <c r="F215" s="251"/>
      <c r="G215" s="25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119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79" t="str">
        <f>C215</f>
        <v>bez naložení do dopravní nádoby, ale s vyprázdněním dopravní nádoby na hromadu nebo na dopravní prostředek,</v>
      </c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189" t="s">
        <v>198</v>
      </c>
      <c r="D216" s="162"/>
      <c r="E216" s="163"/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121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89" t="s">
        <v>289</v>
      </c>
      <c r="D217" s="162"/>
      <c r="E217" s="163">
        <v>5.625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121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89" t="s">
        <v>290</v>
      </c>
      <c r="D218" s="162"/>
      <c r="E218" s="163">
        <v>15.525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121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89" t="s">
        <v>291</v>
      </c>
      <c r="D219" s="162"/>
      <c r="E219" s="163">
        <v>18.225000000000001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121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89" t="s">
        <v>292</v>
      </c>
      <c r="D220" s="162"/>
      <c r="E220" s="163">
        <v>12.96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121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89" t="s">
        <v>293</v>
      </c>
      <c r="D221" s="162"/>
      <c r="E221" s="163">
        <v>2.4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121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89" t="s">
        <v>294</v>
      </c>
      <c r="D222" s="162"/>
      <c r="E222" s="163">
        <v>6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121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89" t="s">
        <v>295</v>
      </c>
      <c r="D223" s="162"/>
      <c r="E223" s="163">
        <v>7.5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121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89" t="s">
        <v>296</v>
      </c>
      <c r="D224" s="162"/>
      <c r="E224" s="163">
        <v>29.7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121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72">
        <v>20</v>
      </c>
      <c r="B225" s="173" t="s">
        <v>297</v>
      </c>
      <c r="C225" s="188" t="s">
        <v>298</v>
      </c>
      <c r="D225" s="174" t="s">
        <v>196</v>
      </c>
      <c r="E225" s="175">
        <v>175.15799999999999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 t="s">
        <v>187</v>
      </c>
      <c r="S225" s="177" t="s">
        <v>114</v>
      </c>
      <c r="T225" s="178" t="s">
        <v>114</v>
      </c>
      <c r="U225" s="161">
        <v>0.51900000000000002</v>
      </c>
      <c r="V225" s="161">
        <f>ROUND(E225*U225,2)</f>
        <v>90.91</v>
      </c>
      <c r="W225" s="161"/>
      <c r="X225" s="161" t="s">
        <v>115</v>
      </c>
      <c r="Y225" s="161" t="s">
        <v>116</v>
      </c>
      <c r="Z225" s="151"/>
      <c r="AA225" s="151"/>
      <c r="AB225" s="151"/>
      <c r="AC225" s="151"/>
      <c r="AD225" s="151"/>
      <c r="AE225" s="151"/>
      <c r="AF225" s="151"/>
      <c r="AG225" s="151" t="s">
        <v>117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250" t="s">
        <v>288</v>
      </c>
      <c r="D226" s="251"/>
      <c r="E226" s="251"/>
      <c r="F226" s="251"/>
      <c r="G226" s="25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119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79" t="str">
        <f>C226</f>
        <v>bez naložení do dopravní nádoby, ale s vyprázdněním dopravní nádoby na hromadu nebo na dopravní prostředek,</v>
      </c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">
      <c r="A227" s="158"/>
      <c r="B227" s="159"/>
      <c r="C227" s="189" t="s">
        <v>198</v>
      </c>
      <c r="D227" s="162"/>
      <c r="E227" s="163"/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121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89" t="s">
        <v>299</v>
      </c>
      <c r="D228" s="162"/>
      <c r="E228" s="163">
        <v>25.2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121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89" t="s">
        <v>300</v>
      </c>
      <c r="D229" s="162"/>
      <c r="E229" s="163">
        <v>21.6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121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89" t="s">
        <v>301</v>
      </c>
      <c r="D230" s="162"/>
      <c r="E230" s="163">
        <v>22.05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121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89" t="s">
        <v>302</v>
      </c>
      <c r="D231" s="162"/>
      <c r="E231" s="163">
        <v>10.656000000000001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121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89" t="s">
        <v>303</v>
      </c>
      <c r="D232" s="162"/>
      <c r="E232" s="163">
        <v>15.552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121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89" t="s">
        <v>304</v>
      </c>
      <c r="D233" s="162"/>
      <c r="E233" s="163">
        <v>21.6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121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89" t="s">
        <v>305</v>
      </c>
      <c r="D234" s="162"/>
      <c r="E234" s="163">
        <v>11.7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121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89" t="s">
        <v>306</v>
      </c>
      <c r="D235" s="162"/>
      <c r="E235" s="163">
        <v>36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121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89" t="s">
        <v>307</v>
      </c>
      <c r="D236" s="162"/>
      <c r="E236" s="163">
        <v>10.8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121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2">
        <v>21</v>
      </c>
      <c r="B237" s="173" t="s">
        <v>308</v>
      </c>
      <c r="C237" s="188" t="s">
        <v>309</v>
      </c>
      <c r="D237" s="174" t="s">
        <v>196</v>
      </c>
      <c r="E237" s="175">
        <v>69.12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 t="s">
        <v>187</v>
      </c>
      <c r="S237" s="177" t="s">
        <v>114</v>
      </c>
      <c r="T237" s="178" t="s">
        <v>114</v>
      </c>
      <c r="U237" s="161">
        <v>0.626</v>
      </c>
      <c r="V237" s="161">
        <f>ROUND(E237*U237,2)</f>
        <v>43.27</v>
      </c>
      <c r="W237" s="161"/>
      <c r="X237" s="161" t="s">
        <v>115</v>
      </c>
      <c r="Y237" s="161" t="s">
        <v>116</v>
      </c>
      <c r="Z237" s="151"/>
      <c r="AA237" s="151"/>
      <c r="AB237" s="151"/>
      <c r="AC237" s="151"/>
      <c r="AD237" s="151"/>
      <c r="AE237" s="151"/>
      <c r="AF237" s="151"/>
      <c r="AG237" s="151" t="s">
        <v>117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">
      <c r="A238" s="158"/>
      <c r="B238" s="159"/>
      <c r="C238" s="250" t="s">
        <v>288</v>
      </c>
      <c r="D238" s="251"/>
      <c r="E238" s="251"/>
      <c r="F238" s="251"/>
      <c r="G238" s="25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119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79" t="str">
        <f>C238</f>
        <v>bez naložení do dopravní nádoby, ale s vyprázdněním dopravní nádoby na hromadu nebo na dopravní prostředek,</v>
      </c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">
      <c r="A239" s="158"/>
      <c r="B239" s="159"/>
      <c r="C239" s="189" t="s">
        <v>310</v>
      </c>
      <c r="D239" s="162"/>
      <c r="E239" s="163">
        <v>34.56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121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189" t="s">
        <v>311</v>
      </c>
      <c r="D240" s="162"/>
      <c r="E240" s="163">
        <v>34.56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121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72">
        <v>22</v>
      </c>
      <c r="B241" s="173" t="s">
        <v>312</v>
      </c>
      <c r="C241" s="188" t="s">
        <v>313</v>
      </c>
      <c r="D241" s="174" t="s">
        <v>196</v>
      </c>
      <c r="E241" s="175">
        <v>27.96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 t="s">
        <v>187</v>
      </c>
      <c r="S241" s="177" t="s">
        <v>114</v>
      </c>
      <c r="T241" s="178" t="s">
        <v>114</v>
      </c>
      <c r="U241" s="161">
        <v>0.48399999999999999</v>
      </c>
      <c r="V241" s="161">
        <f>ROUND(E241*U241,2)</f>
        <v>13.53</v>
      </c>
      <c r="W241" s="161"/>
      <c r="X241" s="161" t="s">
        <v>115</v>
      </c>
      <c r="Y241" s="161" t="s">
        <v>116</v>
      </c>
      <c r="Z241" s="151"/>
      <c r="AA241" s="151"/>
      <c r="AB241" s="151"/>
      <c r="AC241" s="151"/>
      <c r="AD241" s="151"/>
      <c r="AE241" s="151"/>
      <c r="AF241" s="151"/>
      <c r="AG241" s="151" t="s">
        <v>117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">
      <c r="A242" s="158"/>
      <c r="B242" s="159"/>
      <c r="C242" s="250" t="s">
        <v>288</v>
      </c>
      <c r="D242" s="251"/>
      <c r="E242" s="251"/>
      <c r="F242" s="251"/>
      <c r="G242" s="25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119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79" t="str">
        <f>C242</f>
        <v>bez naložení do dopravní nádoby, ale s vyprázdněním dopravní nádoby na hromadu nebo na dopravní prostředek,</v>
      </c>
      <c r="BB242" s="151"/>
      <c r="BC242" s="151"/>
      <c r="BD242" s="151"/>
      <c r="BE242" s="151"/>
      <c r="BF242" s="151"/>
      <c r="BG242" s="151"/>
      <c r="BH242" s="151"/>
    </row>
    <row r="243" spans="1:60" outlineLevel="2" x14ac:dyDescent="0.2">
      <c r="A243" s="158"/>
      <c r="B243" s="159"/>
      <c r="C243" s="189" t="s">
        <v>314</v>
      </c>
      <c r="D243" s="162"/>
      <c r="E243" s="163">
        <v>27.96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121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72">
        <v>23</v>
      </c>
      <c r="B244" s="173" t="s">
        <v>315</v>
      </c>
      <c r="C244" s="188" t="s">
        <v>316</v>
      </c>
      <c r="D244" s="174" t="s">
        <v>196</v>
      </c>
      <c r="E244" s="175">
        <v>319.32799999999997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187</v>
      </c>
      <c r="S244" s="177" t="s">
        <v>114</v>
      </c>
      <c r="T244" s="178" t="s">
        <v>114</v>
      </c>
      <c r="U244" s="161">
        <v>7.3999999999999996E-2</v>
      </c>
      <c r="V244" s="161">
        <f>ROUND(E244*U244,2)</f>
        <v>23.63</v>
      </c>
      <c r="W244" s="161"/>
      <c r="X244" s="161" t="s">
        <v>115</v>
      </c>
      <c r="Y244" s="161" t="s">
        <v>116</v>
      </c>
      <c r="Z244" s="151"/>
      <c r="AA244" s="151"/>
      <c r="AB244" s="151"/>
      <c r="AC244" s="151"/>
      <c r="AD244" s="151"/>
      <c r="AE244" s="151"/>
      <c r="AF244" s="151"/>
      <c r="AG244" s="151" t="s">
        <v>117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250" t="s">
        <v>317</v>
      </c>
      <c r="D245" s="251"/>
      <c r="E245" s="251"/>
      <c r="F245" s="251"/>
      <c r="G245" s="25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119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2" x14ac:dyDescent="0.2">
      <c r="A246" s="158"/>
      <c r="B246" s="159"/>
      <c r="C246" s="189" t="s">
        <v>227</v>
      </c>
      <c r="D246" s="162"/>
      <c r="E246" s="163">
        <v>5.0750000000000002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121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89" t="s">
        <v>226</v>
      </c>
      <c r="D247" s="162"/>
      <c r="E247" s="163">
        <v>314.25299999999999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121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72">
        <v>24</v>
      </c>
      <c r="B248" s="173" t="s">
        <v>318</v>
      </c>
      <c r="C248" s="188" t="s">
        <v>319</v>
      </c>
      <c r="D248" s="174" t="s">
        <v>196</v>
      </c>
      <c r="E248" s="175">
        <v>27.96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 t="s">
        <v>187</v>
      </c>
      <c r="S248" s="177" t="s">
        <v>114</v>
      </c>
      <c r="T248" s="178" t="s">
        <v>114</v>
      </c>
      <c r="U248" s="161">
        <v>9.4E-2</v>
      </c>
      <c r="V248" s="161">
        <f>ROUND(E248*U248,2)</f>
        <v>2.63</v>
      </c>
      <c r="W248" s="161"/>
      <c r="X248" s="161" t="s">
        <v>115</v>
      </c>
      <c r="Y248" s="161" t="s">
        <v>116</v>
      </c>
      <c r="Z248" s="151"/>
      <c r="AA248" s="151"/>
      <c r="AB248" s="151"/>
      <c r="AC248" s="151"/>
      <c r="AD248" s="151"/>
      <c r="AE248" s="151"/>
      <c r="AF248" s="151"/>
      <c r="AG248" s="151" t="s">
        <v>117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">
      <c r="A249" s="158"/>
      <c r="B249" s="159"/>
      <c r="C249" s="250" t="s">
        <v>317</v>
      </c>
      <c r="D249" s="251"/>
      <c r="E249" s="251"/>
      <c r="F249" s="251"/>
      <c r="G249" s="25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119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 x14ac:dyDescent="0.2">
      <c r="A250" s="172">
        <v>25</v>
      </c>
      <c r="B250" s="173" t="s">
        <v>320</v>
      </c>
      <c r="C250" s="188" t="s">
        <v>321</v>
      </c>
      <c r="D250" s="174" t="s">
        <v>196</v>
      </c>
      <c r="E250" s="175">
        <v>319.32799999999997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7" t="s">
        <v>187</v>
      </c>
      <c r="S250" s="177" t="s">
        <v>114</v>
      </c>
      <c r="T250" s="178" t="s">
        <v>114</v>
      </c>
      <c r="U250" s="161">
        <v>0.17599999999999999</v>
      </c>
      <c r="V250" s="161">
        <f>ROUND(E250*U250,2)</f>
        <v>56.2</v>
      </c>
      <c r="W250" s="161"/>
      <c r="X250" s="161" t="s">
        <v>115</v>
      </c>
      <c r="Y250" s="161" t="s">
        <v>116</v>
      </c>
      <c r="Z250" s="151"/>
      <c r="AA250" s="151"/>
      <c r="AB250" s="151"/>
      <c r="AC250" s="151"/>
      <c r="AD250" s="151"/>
      <c r="AE250" s="151"/>
      <c r="AF250" s="151"/>
      <c r="AG250" s="151" t="s">
        <v>117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250" t="s">
        <v>317</v>
      </c>
      <c r="D251" s="251"/>
      <c r="E251" s="251"/>
      <c r="F251" s="251"/>
      <c r="G251" s="25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119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">
      <c r="A252" s="158"/>
      <c r="B252" s="159"/>
      <c r="C252" s="189" t="s">
        <v>227</v>
      </c>
      <c r="D252" s="162"/>
      <c r="E252" s="163">
        <v>5.0750000000000002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121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89" t="s">
        <v>226</v>
      </c>
      <c r="D253" s="162"/>
      <c r="E253" s="163">
        <v>314.25299999999999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121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172">
        <v>26</v>
      </c>
      <c r="B254" s="173" t="s">
        <v>322</v>
      </c>
      <c r="C254" s="188" t="s">
        <v>323</v>
      </c>
      <c r="D254" s="174" t="s">
        <v>196</v>
      </c>
      <c r="E254" s="175">
        <v>27.96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7" t="s">
        <v>187</v>
      </c>
      <c r="S254" s="177" t="s">
        <v>114</v>
      </c>
      <c r="T254" s="178" t="s">
        <v>114</v>
      </c>
      <c r="U254" s="161">
        <v>1.2E-2</v>
      </c>
      <c r="V254" s="161">
        <f>ROUND(E254*U254,2)</f>
        <v>0.34</v>
      </c>
      <c r="W254" s="161"/>
      <c r="X254" s="161" t="s">
        <v>115</v>
      </c>
      <c r="Y254" s="161" t="s">
        <v>116</v>
      </c>
      <c r="Z254" s="151"/>
      <c r="AA254" s="151"/>
      <c r="AB254" s="151"/>
      <c r="AC254" s="151"/>
      <c r="AD254" s="151"/>
      <c r="AE254" s="151"/>
      <c r="AF254" s="151"/>
      <c r="AG254" s="151" t="s">
        <v>117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2" x14ac:dyDescent="0.2">
      <c r="A255" s="158"/>
      <c r="B255" s="159"/>
      <c r="C255" s="250" t="s">
        <v>317</v>
      </c>
      <c r="D255" s="251"/>
      <c r="E255" s="251"/>
      <c r="F255" s="251"/>
      <c r="G255" s="25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189" t="s">
        <v>314</v>
      </c>
      <c r="D256" s="162"/>
      <c r="E256" s="163">
        <v>27.96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121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ht="22.5" outlineLevel="1" x14ac:dyDescent="0.2">
      <c r="A257" s="172">
        <v>27</v>
      </c>
      <c r="B257" s="173" t="s">
        <v>324</v>
      </c>
      <c r="C257" s="188" t="s">
        <v>325</v>
      </c>
      <c r="D257" s="174" t="s">
        <v>196</v>
      </c>
      <c r="E257" s="175">
        <v>4151.2640000000001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21</v>
      </c>
      <c r="M257" s="177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7" t="s">
        <v>187</v>
      </c>
      <c r="S257" s="177" t="s">
        <v>114</v>
      </c>
      <c r="T257" s="178" t="s">
        <v>114</v>
      </c>
      <c r="U257" s="161">
        <v>0</v>
      </c>
      <c r="V257" s="161">
        <f>ROUND(E257*U257,2)</f>
        <v>0</v>
      </c>
      <c r="W257" s="161"/>
      <c r="X257" s="161" t="s">
        <v>115</v>
      </c>
      <c r="Y257" s="161" t="s">
        <v>116</v>
      </c>
      <c r="Z257" s="151"/>
      <c r="AA257" s="151"/>
      <c r="AB257" s="151"/>
      <c r="AC257" s="151"/>
      <c r="AD257" s="151"/>
      <c r="AE257" s="151"/>
      <c r="AF257" s="151"/>
      <c r="AG257" s="151" t="s">
        <v>117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">
      <c r="A258" s="158"/>
      <c r="B258" s="159"/>
      <c r="C258" s="250" t="s">
        <v>317</v>
      </c>
      <c r="D258" s="251"/>
      <c r="E258" s="251"/>
      <c r="F258" s="251"/>
      <c r="G258" s="25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119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">
      <c r="A259" s="158"/>
      <c r="B259" s="159"/>
      <c r="C259" s="189" t="s">
        <v>326</v>
      </c>
      <c r="D259" s="162"/>
      <c r="E259" s="163">
        <v>4151.2640000000001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121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72">
        <v>28</v>
      </c>
      <c r="B260" s="173" t="s">
        <v>327</v>
      </c>
      <c r="C260" s="188" t="s">
        <v>328</v>
      </c>
      <c r="D260" s="174" t="s">
        <v>196</v>
      </c>
      <c r="E260" s="175">
        <v>363.48</v>
      </c>
      <c r="F260" s="176"/>
      <c r="G260" s="177">
        <f>ROUND(E260*F260,2)</f>
        <v>0</v>
      </c>
      <c r="H260" s="176"/>
      <c r="I260" s="177">
        <f>ROUND(E260*H260,2)</f>
        <v>0</v>
      </c>
      <c r="J260" s="176"/>
      <c r="K260" s="177">
        <f>ROUND(E260*J260,2)</f>
        <v>0</v>
      </c>
      <c r="L260" s="177">
        <v>21</v>
      </c>
      <c r="M260" s="177">
        <f>G260*(1+L260/100)</f>
        <v>0</v>
      </c>
      <c r="N260" s="175">
        <v>0</v>
      </c>
      <c r="O260" s="175">
        <f>ROUND(E260*N260,2)</f>
        <v>0</v>
      </c>
      <c r="P260" s="175">
        <v>0</v>
      </c>
      <c r="Q260" s="175">
        <f>ROUND(E260*P260,2)</f>
        <v>0</v>
      </c>
      <c r="R260" s="177" t="s">
        <v>187</v>
      </c>
      <c r="S260" s="177" t="s">
        <v>114</v>
      </c>
      <c r="T260" s="178" t="s">
        <v>114</v>
      </c>
      <c r="U260" s="161">
        <v>0</v>
      </c>
      <c r="V260" s="161">
        <f>ROUND(E260*U260,2)</f>
        <v>0</v>
      </c>
      <c r="W260" s="161"/>
      <c r="X260" s="161" t="s">
        <v>115</v>
      </c>
      <c r="Y260" s="161" t="s">
        <v>116</v>
      </c>
      <c r="Z260" s="151"/>
      <c r="AA260" s="151"/>
      <c r="AB260" s="151"/>
      <c r="AC260" s="151"/>
      <c r="AD260" s="151"/>
      <c r="AE260" s="151"/>
      <c r="AF260" s="151"/>
      <c r="AG260" s="151" t="s">
        <v>117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2" x14ac:dyDescent="0.2">
      <c r="A261" s="158"/>
      <c r="B261" s="159"/>
      <c r="C261" s="250" t="s">
        <v>317</v>
      </c>
      <c r="D261" s="251"/>
      <c r="E261" s="251"/>
      <c r="F261" s="251"/>
      <c r="G261" s="25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119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2" x14ac:dyDescent="0.2">
      <c r="A262" s="158"/>
      <c r="B262" s="159"/>
      <c r="C262" s="189" t="s">
        <v>329</v>
      </c>
      <c r="D262" s="162"/>
      <c r="E262" s="163">
        <v>363.48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121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 x14ac:dyDescent="0.2">
      <c r="A263" s="172">
        <v>29</v>
      </c>
      <c r="B263" s="173" t="s">
        <v>330</v>
      </c>
      <c r="C263" s="188" t="s">
        <v>331</v>
      </c>
      <c r="D263" s="174" t="s">
        <v>196</v>
      </c>
      <c r="E263" s="175">
        <v>319.32799999999997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21</v>
      </c>
      <c r="M263" s="177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7" t="s">
        <v>187</v>
      </c>
      <c r="S263" s="177" t="s">
        <v>114</v>
      </c>
      <c r="T263" s="178" t="s">
        <v>114</v>
      </c>
      <c r="U263" s="161">
        <v>5.2160000000000002</v>
      </c>
      <c r="V263" s="161">
        <f>ROUND(E263*U263,2)</f>
        <v>1665.61</v>
      </c>
      <c r="W263" s="161"/>
      <c r="X263" s="161" t="s">
        <v>115</v>
      </c>
      <c r="Y263" s="161" t="s">
        <v>116</v>
      </c>
      <c r="Z263" s="151"/>
      <c r="AA263" s="151"/>
      <c r="AB263" s="151"/>
      <c r="AC263" s="151"/>
      <c r="AD263" s="151"/>
      <c r="AE263" s="151"/>
      <c r="AF263" s="151"/>
      <c r="AG263" s="151" t="s">
        <v>117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">
      <c r="A264" s="158"/>
      <c r="B264" s="159"/>
      <c r="C264" s="189" t="s">
        <v>227</v>
      </c>
      <c r="D264" s="162"/>
      <c r="E264" s="163">
        <v>5.0750000000000002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121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89" t="s">
        <v>226</v>
      </c>
      <c r="D265" s="162"/>
      <c r="E265" s="163">
        <v>314.25299999999999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121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 x14ac:dyDescent="0.2">
      <c r="A266" s="172">
        <v>30</v>
      </c>
      <c r="B266" s="173" t="s">
        <v>332</v>
      </c>
      <c r="C266" s="188" t="s">
        <v>333</v>
      </c>
      <c r="D266" s="174" t="s">
        <v>196</v>
      </c>
      <c r="E266" s="175">
        <v>347.28800000000001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5">
        <v>0</v>
      </c>
      <c r="O266" s="175">
        <f>ROUND(E266*N266,2)</f>
        <v>0</v>
      </c>
      <c r="P266" s="175">
        <v>0</v>
      </c>
      <c r="Q266" s="175">
        <f>ROUND(E266*P266,2)</f>
        <v>0</v>
      </c>
      <c r="R266" s="177" t="s">
        <v>187</v>
      </c>
      <c r="S266" s="177" t="s">
        <v>114</v>
      </c>
      <c r="T266" s="178" t="s">
        <v>114</v>
      </c>
      <c r="U266" s="161">
        <v>8.9999999999999993E-3</v>
      </c>
      <c r="V266" s="161">
        <f>ROUND(E266*U266,2)</f>
        <v>3.13</v>
      </c>
      <c r="W266" s="161"/>
      <c r="X266" s="161" t="s">
        <v>115</v>
      </c>
      <c r="Y266" s="161" t="s">
        <v>116</v>
      </c>
      <c r="Z266" s="151"/>
      <c r="AA266" s="151"/>
      <c r="AB266" s="151"/>
      <c r="AC266" s="151"/>
      <c r="AD266" s="151"/>
      <c r="AE266" s="151"/>
      <c r="AF266" s="151"/>
      <c r="AG266" s="151" t="s">
        <v>117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2" x14ac:dyDescent="0.2">
      <c r="A267" s="158"/>
      <c r="B267" s="159"/>
      <c r="C267" s="189" t="s">
        <v>334</v>
      </c>
      <c r="D267" s="162"/>
      <c r="E267" s="163">
        <v>319.32799999999997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121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89" t="s">
        <v>314</v>
      </c>
      <c r="D268" s="162"/>
      <c r="E268" s="163">
        <v>27.96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121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 x14ac:dyDescent="0.2">
      <c r="A269" s="172">
        <v>31</v>
      </c>
      <c r="B269" s="173" t="s">
        <v>335</v>
      </c>
      <c r="C269" s="188" t="s">
        <v>336</v>
      </c>
      <c r="D269" s="174" t="s">
        <v>196</v>
      </c>
      <c r="E269" s="175">
        <v>274.33800000000002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 t="s">
        <v>187</v>
      </c>
      <c r="S269" s="177" t="s">
        <v>114</v>
      </c>
      <c r="T269" s="178" t="s">
        <v>114</v>
      </c>
      <c r="U269" s="161">
        <v>0.20200000000000001</v>
      </c>
      <c r="V269" s="161">
        <f>ROUND(E269*U269,2)</f>
        <v>55.42</v>
      </c>
      <c r="W269" s="161"/>
      <c r="X269" s="161" t="s">
        <v>115</v>
      </c>
      <c r="Y269" s="161" t="s">
        <v>116</v>
      </c>
      <c r="Z269" s="151"/>
      <c r="AA269" s="151"/>
      <c r="AB269" s="151"/>
      <c r="AC269" s="151"/>
      <c r="AD269" s="151"/>
      <c r="AE269" s="151"/>
      <c r="AF269" s="151"/>
      <c r="AG269" s="151" t="s">
        <v>117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">
      <c r="A270" s="158"/>
      <c r="B270" s="159"/>
      <c r="C270" s="250" t="s">
        <v>337</v>
      </c>
      <c r="D270" s="251"/>
      <c r="E270" s="251"/>
      <c r="F270" s="251"/>
      <c r="G270" s="25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119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59" t="s">
        <v>338</v>
      </c>
      <c r="D271" s="260"/>
      <c r="E271" s="260"/>
      <c r="F271" s="260"/>
      <c r="G271" s="260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339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189" t="s">
        <v>340</v>
      </c>
      <c r="D272" s="162"/>
      <c r="E272" s="163">
        <v>347.28800000000001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121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89" t="s">
        <v>341</v>
      </c>
      <c r="D273" s="162"/>
      <c r="E273" s="163">
        <v>-28.5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121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89" t="s">
        <v>342</v>
      </c>
      <c r="D274" s="162"/>
      <c r="E274" s="163">
        <v>-44.45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121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2">
        <v>32</v>
      </c>
      <c r="B275" s="173" t="s">
        <v>343</v>
      </c>
      <c r="C275" s="188" t="s">
        <v>344</v>
      </c>
      <c r="D275" s="174" t="s">
        <v>196</v>
      </c>
      <c r="E275" s="175">
        <v>319.32799999999997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7" t="s">
        <v>187</v>
      </c>
      <c r="S275" s="177" t="s">
        <v>114</v>
      </c>
      <c r="T275" s="178" t="s">
        <v>114</v>
      </c>
      <c r="U275" s="161">
        <v>0</v>
      </c>
      <c r="V275" s="161">
        <f>ROUND(E275*U275,2)</f>
        <v>0</v>
      </c>
      <c r="W275" s="161"/>
      <c r="X275" s="161" t="s">
        <v>115</v>
      </c>
      <c r="Y275" s="161" t="s">
        <v>116</v>
      </c>
      <c r="Z275" s="151"/>
      <c r="AA275" s="151"/>
      <c r="AB275" s="151"/>
      <c r="AC275" s="151"/>
      <c r="AD275" s="151"/>
      <c r="AE275" s="151"/>
      <c r="AF275" s="151"/>
      <c r="AG275" s="151" t="s">
        <v>117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">
      <c r="A276" s="158"/>
      <c r="B276" s="159"/>
      <c r="C276" s="189" t="s">
        <v>334</v>
      </c>
      <c r="D276" s="162"/>
      <c r="E276" s="163">
        <v>319.32799999999997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121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72">
        <v>33</v>
      </c>
      <c r="B277" s="173" t="s">
        <v>345</v>
      </c>
      <c r="C277" s="188" t="s">
        <v>346</v>
      </c>
      <c r="D277" s="174" t="s">
        <v>196</v>
      </c>
      <c r="E277" s="175">
        <v>27.96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21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 t="s">
        <v>187</v>
      </c>
      <c r="S277" s="177" t="s">
        <v>114</v>
      </c>
      <c r="T277" s="178" t="s">
        <v>114</v>
      </c>
      <c r="U277" s="161">
        <v>0</v>
      </c>
      <c r="V277" s="161">
        <f>ROUND(E277*U277,2)</f>
        <v>0</v>
      </c>
      <c r="W277" s="161"/>
      <c r="X277" s="161" t="s">
        <v>115</v>
      </c>
      <c r="Y277" s="161" t="s">
        <v>116</v>
      </c>
      <c r="Z277" s="151"/>
      <c r="AA277" s="151"/>
      <c r="AB277" s="151"/>
      <c r="AC277" s="151"/>
      <c r="AD277" s="151"/>
      <c r="AE277" s="151"/>
      <c r="AF277" s="151"/>
      <c r="AG277" s="151" t="s">
        <v>117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">
      <c r="A278" s="158"/>
      <c r="B278" s="159"/>
      <c r="C278" s="189" t="s">
        <v>314</v>
      </c>
      <c r="D278" s="162"/>
      <c r="E278" s="163">
        <v>27.96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121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ht="22.5" outlineLevel="1" x14ac:dyDescent="0.2">
      <c r="A279" s="172">
        <v>34</v>
      </c>
      <c r="B279" s="173" t="s">
        <v>347</v>
      </c>
      <c r="C279" s="188" t="s">
        <v>348</v>
      </c>
      <c r="D279" s="174" t="s">
        <v>112</v>
      </c>
      <c r="E279" s="175">
        <v>100.7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75">
        <v>0</v>
      </c>
      <c r="O279" s="175">
        <f>ROUND(E279*N279,2)</f>
        <v>0</v>
      </c>
      <c r="P279" s="175">
        <v>0.23499999999999999</v>
      </c>
      <c r="Q279" s="175">
        <f>ROUND(E279*P279,2)</f>
        <v>23.66</v>
      </c>
      <c r="R279" s="177"/>
      <c r="S279" s="177" t="s">
        <v>125</v>
      </c>
      <c r="T279" s="178" t="s">
        <v>349</v>
      </c>
      <c r="U279" s="161">
        <v>0</v>
      </c>
      <c r="V279" s="161">
        <f>ROUND(E279*U279,2)</f>
        <v>0</v>
      </c>
      <c r="W279" s="161"/>
      <c r="X279" s="161" t="s">
        <v>115</v>
      </c>
      <c r="Y279" s="161" t="s">
        <v>116</v>
      </c>
      <c r="Z279" s="151"/>
      <c r="AA279" s="151"/>
      <c r="AB279" s="151"/>
      <c r="AC279" s="151"/>
      <c r="AD279" s="151"/>
      <c r="AE279" s="151"/>
      <c r="AF279" s="151"/>
      <c r="AG279" s="151" t="s">
        <v>117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2" x14ac:dyDescent="0.2">
      <c r="A280" s="158"/>
      <c r="B280" s="159"/>
      <c r="C280" s="189" t="s">
        <v>127</v>
      </c>
      <c r="D280" s="162"/>
      <c r="E280" s="163">
        <v>2.5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121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89" t="s">
        <v>128</v>
      </c>
      <c r="D281" s="162"/>
      <c r="E281" s="163">
        <v>7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121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89" t="s">
        <v>129</v>
      </c>
      <c r="D282" s="162"/>
      <c r="E282" s="163">
        <v>7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121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89" t="s">
        <v>130</v>
      </c>
      <c r="D283" s="162"/>
      <c r="E283" s="163">
        <v>6.5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121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89" t="s">
        <v>131</v>
      </c>
      <c r="D284" s="162"/>
      <c r="E284" s="163">
        <v>5.5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121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89" t="s">
        <v>132</v>
      </c>
      <c r="D285" s="162"/>
      <c r="E285" s="163">
        <v>7.5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121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89" t="s">
        <v>133</v>
      </c>
      <c r="D286" s="162"/>
      <c r="E286" s="163">
        <v>6.5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121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89" t="s">
        <v>134</v>
      </c>
      <c r="D287" s="162"/>
      <c r="E287" s="163">
        <v>3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121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89" t="s">
        <v>135</v>
      </c>
      <c r="D288" s="162"/>
      <c r="E288" s="163">
        <v>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121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89" t="s">
        <v>136</v>
      </c>
      <c r="D289" s="162"/>
      <c r="E289" s="163">
        <v>5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121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89" t="s">
        <v>137</v>
      </c>
      <c r="D290" s="162"/>
      <c r="E290" s="163">
        <v>1.2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121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89" t="s">
        <v>138</v>
      </c>
      <c r="D291" s="162"/>
      <c r="E291" s="163">
        <v>3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121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89" t="s">
        <v>139</v>
      </c>
      <c r="D292" s="162"/>
      <c r="E292" s="163">
        <v>7.5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121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89" t="s">
        <v>140</v>
      </c>
      <c r="D293" s="162"/>
      <c r="E293" s="163">
        <v>7.5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121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89" t="s">
        <v>350</v>
      </c>
      <c r="D294" s="162"/>
      <c r="E294" s="163">
        <v>5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121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89" t="s">
        <v>351</v>
      </c>
      <c r="D295" s="162"/>
      <c r="E295" s="163">
        <v>15.5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121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89" t="s">
        <v>143</v>
      </c>
      <c r="D296" s="162"/>
      <c r="E296" s="163"/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121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89" t="s">
        <v>144</v>
      </c>
      <c r="D297" s="162"/>
      <c r="E297" s="163">
        <v>4.5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121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89" t="s">
        <v>145</v>
      </c>
      <c r="D298" s="162"/>
      <c r="E298" s="163">
        <v>4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121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 x14ac:dyDescent="0.2">
      <c r="A299" s="172">
        <v>35</v>
      </c>
      <c r="B299" s="173" t="s">
        <v>352</v>
      </c>
      <c r="C299" s="188" t="s">
        <v>353</v>
      </c>
      <c r="D299" s="174" t="s">
        <v>354</v>
      </c>
      <c r="E299" s="175">
        <v>96.7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0.22500000000000001</v>
      </c>
      <c r="Q299" s="175">
        <f>ROUND(E299*P299,2)</f>
        <v>21.76</v>
      </c>
      <c r="R299" s="177"/>
      <c r="S299" s="177" t="s">
        <v>125</v>
      </c>
      <c r="T299" s="178" t="s">
        <v>349</v>
      </c>
      <c r="U299" s="161">
        <v>0</v>
      </c>
      <c r="V299" s="161">
        <f>ROUND(E299*U299,2)</f>
        <v>0</v>
      </c>
      <c r="W299" s="161"/>
      <c r="X299" s="161" t="s">
        <v>115</v>
      </c>
      <c r="Y299" s="161" t="s">
        <v>116</v>
      </c>
      <c r="Z299" s="151"/>
      <c r="AA299" s="151"/>
      <c r="AB299" s="151"/>
      <c r="AC299" s="151"/>
      <c r="AD299" s="151"/>
      <c r="AE299" s="151"/>
      <c r="AF299" s="151"/>
      <c r="AG299" s="151" t="s">
        <v>117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2" x14ac:dyDescent="0.2">
      <c r="A300" s="158"/>
      <c r="B300" s="159"/>
      <c r="C300" s="189" t="s">
        <v>127</v>
      </c>
      <c r="D300" s="162"/>
      <c r="E300" s="163">
        <v>2.5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121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89" t="s">
        <v>128</v>
      </c>
      <c r="D301" s="162"/>
      <c r="E301" s="163">
        <v>7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121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89" t="s">
        <v>129</v>
      </c>
      <c r="D302" s="162"/>
      <c r="E302" s="163">
        <v>7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121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89" t="s">
        <v>130</v>
      </c>
      <c r="D303" s="162"/>
      <c r="E303" s="163">
        <v>6.5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121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">
      <c r="A304" s="158"/>
      <c r="B304" s="159"/>
      <c r="C304" s="189" t="s">
        <v>131</v>
      </c>
      <c r="D304" s="162"/>
      <c r="E304" s="163">
        <v>5.5</v>
      </c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121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89" t="s">
        <v>132</v>
      </c>
      <c r="D305" s="162"/>
      <c r="E305" s="163">
        <v>7.5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121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89" t="s">
        <v>133</v>
      </c>
      <c r="D306" s="162"/>
      <c r="E306" s="163">
        <v>6.5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121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89" t="s">
        <v>134</v>
      </c>
      <c r="D307" s="162"/>
      <c r="E307" s="163">
        <v>3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121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89" t="s">
        <v>135</v>
      </c>
      <c r="D308" s="162"/>
      <c r="E308" s="163">
        <v>2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121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89" t="s">
        <v>136</v>
      </c>
      <c r="D309" s="162"/>
      <c r="E309" s="163">
        <v>5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121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89" t="s">
        <v>137</v>
      </c>
      <c r="D310" s="162"/>
      <c r="E310" s="163">
        <v>1.2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121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89" t="s">
        <v>138</v>
      </c>
      <c r="D311" s="162"/>
      <c r="E311" s="163">
        <v>3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121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89" t="s">
        <v>139</v>
      </c>
      <c r="D312" s="162"/>
      <c r="E312" s="163">
        <v>7.5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121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89" t="s">
        <v>140</v>
      </c>
      <c r="D313" s="162"/>
      <c r="E313" s="163">
        <v>7.5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121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89" t="s">
        <v>141</v>
      </c>
      <c r="D314" s="162"/>
      <c r="E314" s="163">
        <v>3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121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89" t="s">
        <v>142</v>
      </c>
      <c r="D315" s="162"/>
      <c r="E315" s="163">
        <v>13.5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121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89" t="s">
        <v>143</v>
      </c>
      <c r="D316" s="162"/>
      <c r="E316" s="163"/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121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89" t="s">
        <v>144</v>
      </c>
      <c r="D317" s="162"/>
      <c r="E317" s="163">
        <v>4.5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121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89" t="s">
        <v>145</v>
      </c>
      <c r="D318" s="162"/>
      <c r="E318" s="163">
        <v>4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121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72">
        <v>36</v>
      </c>
      <c r="B319" s="173" t="s">
        <v>355</v>
      </c>
      <c r="C319" s="188" t="s">
        <v>356</v>
      </c>
      <c r="D319" s="174" t="s">
        <v>354</v>
      </c>
      <c r="E319" s="175">
        <v>96.7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0.316</v>
      </c>
      <c r="Q319" s="175">
        <f>ROUND(E319*P319,2)</f>
        <v>30.56</v>
      </c>
      <c r="R319" s="177"/>
      <c r="S319" s="177" t="s">
        <v>125</v>
      </c>
      <c r="T319" s="178" t="s">
        <v>349</v>
      </c>
      <c r="U319" s="161">
        <v>0</v>
      </c>
      <c r="V319" s="161">
        <f>ROUND(E319*U319,2)</f>
        <v>0</v>
      </c>
      <c r="W319" s="161"/>
      <c r="X319" s="161" t="s">
        <v>115</v>
      </c>
      <c r="Y319" s="161" t="s">
        <v>116</v>
      </c>
      <c r="Z319" s="151"/>
      <c r="AA319" s="151"/>
      <c r="AB319" s="151"/>
      <c r="AC319" s="151"/>
      <c r="AD319" s="151"/>
      <c r="AE319" s="151"/>
      <c r="AF319" s="151"/>
      <c r="AG319" s="151" t="s">
        <v>117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2" x14ac:dyDescent="0.2">
      <c r="A320" s="158"/>
      <c r="B320" s="159"/>
      <c r="C320" s="189" t="s">
        <v>127</v>
      </c>
      <c r="D320" s="162"/>
      <c r="E320" s="163">
        <v>2.5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121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89" t="s">
        <v>128</v>
      </c>
      <c r="D321" s="162"/>
      <c r="E321" s="163">
        <v>7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121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89" t="s">
        <v>129</v>
      </c>
      <c r="D322" s="162"/>
      <c r="E322" s="163">
        <v>7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121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89" t="s">
        <v>130</v>
      </c>
      <c r="D323" s="162"/>
      <c r="E323" s="163">
        <v>6.5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121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89" t="s">
        <v>131</v>
      </c>
      <c r="D324" s="162"/>
      <c r="E324" s="163">
        <v>5.5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121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89" t="s">
        <v>132</v>
      </c>
      <c r="D325" s="162"/>
      <c r="E325" s="163">
        <v>7.5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121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89" t="s">
        <v>133</v>
      </c>
      <c r="D326" s="162"/>
      <c r="E326" s="163">
        <v>6.5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121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89" t="s">
        <v>134</v>
      </c>
      <c r="D327" s="162"/>
      <c r="E327" s="163">
        <v>3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121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89" t="s">
        <v>135</v>
      </c>
      <c r="D328" s="162"/>
      <c r="E328" s="163">
        <v>2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121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89" t="s">
        <v>136</v>
      </c>
      <c r="D329" s="162"/>
      <c r="E329" s="163">
        <v>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121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89" t="s">
        <v>137</v>
      </c>
      <c r="D330" s="162"/>
      <c r="E330" s="163">
        <v>1.2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121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89" t="s">
        <v>138</v>
      </c>
      <c r="D331" s="162"/>
      <c r="E331" s="163">
        <v>3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121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89" t="s">
        <v>139</v>
      </c>
      <c r="D332" s="162"/>
      <c r="E332" s="163">
        <v>7.5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121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89" t="s">
        <v>140</v>
      </c>
      <c r="D333" s="162"/>
      <c r="E333" s="163">
        <v>7.5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121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89" t="s">
        <v>141</v>
      </c>
      <c r="D334" s="162"/>
      <c r="E334" s="163">
        <v>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121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89" t="s">
        <v>142</v>
      </c>
      <c r="D335" s="162"/>
      <c r="E335" s="163">
        <v>13.5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121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89" t="s">
        <v>143</v>
      </c>
      <c r="D336" s="162"/>
      <c r="E336" s="163"/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121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89" t="s">
        <v>144</v>
      </c>
      <c r="D337" s="162"/>
      <c r="E337" s="163">
        <v>4.5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121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89" t="s">
        <v>145</v>
      </c>
      <c r="D338" s="162"/>
      <c r="E338" s="163">
        <v>4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121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ht="22.5" outlineLevel="1" x14ac:dyDescent="0.2">
      <c r="A339" s="172">
        <v>37</v>
      </c>
      <c r="B339" s="173" t="s">
        <v>357</v>
      </c>
      <c r="C339" s="188" t="s">
        <v>358</v>
      </c>
      <c r="D339" s="174" t="s">
        <v>112</v>
      </c>
      <c r="E339" s="175">
        <v>11.25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5">
        <v>3.0000000000000001E-5</v>
      </c>
      <c r="O339" s="175">
        <f>ROUND(E339*N339,2)</f>
        <v>0</v>
      </c>
      <c r="P339" s="175">
        <v>0</v>
      </c>
      <c r="Q339" s="175">
        <f>ROUND(E339*P339,2)</f>
        <v>0</v>
      </c>
      <c r="R339" s="177" t="s">
        <v>359</v>
      </c>
      <c r="S339" s="177" t="s">
        <v>114</v>
      </c>
      <c r="T339" s="178" t="s">
        <v>114</v>
      </c>
      <c r="U339" s="161">
        <v>0.96687000000000001</v>
      </c>
      <c r="V339" s="161">
        <f>ROUND(E339*U339,2)</f>
        <v>10.88</v>
      </c>
      <c r="W339" s="161"/>
      <c r="X339" s="161" t="s">
        <v>360</v>
      </c>
      <c r="Y339" s="161" t="s">
        <v>116</v>
      </c>
      <c r="Z339" s="151"/>
      <c r="AA339" s="151"/>
      <c r="AB339" s="151"/>
      <c r="AC339" s="151"/>
      <c r="AD339" s="151"/>
      <c r="AE339" s="151"/>
      <c r="AF339" s="151"/>
      <c r="AG339" s="151" t="s">
        <v>361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2.5" outlineLevel="2" x14ac:dyDescent="0.2">
      <c r="A340" s="158"/>
      <c r="B340" s="159"/>
      <c r="C340" s="250" t="s">
        <v>362</v>
      </c>
      <c r="D340" s="251"/>
      <c r="E340" s="251"/>
      <c r="F340" s="251"/>
      <c r="G340" s="25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119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79" t="str">
        <f>C340</f>
        <v>vč. urovnání ornice, naložení na skládce, vodorovným přemístěním ornice na místo rozprostření, založení trávníku osetím a dodávky travního semene.</v>
      </c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189" t="s">
        <v>363</v>
      </c>
      <c r="D341" s="162"/>
      <c r="E341" s="163">
        <v>11.25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121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2">
        <v>38</v>
      </c>
      <c r="B342" s="173" t="s">
        <v>364</v>
      </c>
      <c r="C342" s="188" t="s">
        <v>365</v>
      </c>
      <c r="D342" s="174" t="s">
        <v>366</v>
      </c>
      <c r="E342" s="175">
        <v>6.4124999999999996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5">
        <v>1</v>
      </c>
      <c r="O342" s="175">
        <f>ROUND(E342*N342,2)</f>
        <v>6.41</v>
      </c>
      <c r="P342" s="175">
        <v>0</v>
      </c>
      <c r="Q342" s="175">
        <f>ROUND(E342*P342,2)</f>
        <v>0</v>
      </c>
      <c r="R342" s="177" t="s">
        <v>367</v>
      </c>
      <c r="S342" s="177" t="s">
        <v>114</v>
      </c>
      <c r="T342" s="178" t="s">
        <v>114</v>
      </c>
      <c r="U342" s="161">
        <v>0</v>
      </c>
      <c r="V342" s="161">
        <f>ROUND(E342*U342,2)</f>
        <v>0</v>
      </c>
      <c r="W342" s="161"/>
      <c r="X342" s="161" t="s">
        <v>368</v>
      </c>
      <c r="Y342" s="161" t="s">
        <v>116</v>
      </c>
      <c r="Z342" s="151"/>
      <c r="AA342" s="151"/>
      <c r="AB342" s="151"/>
      <c r="AC342" s="151"/>
      <c r="AD342" s="151"/>
      <c r="AE342" s="151"/>
      <c r="AF342" s="151"/>
      <c r="AG342" s="151" t="s">
        <v>369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2" x14ac:dyDescent="0.2">
      <c r="A343" s="158"/>
      <c r="B343" s="159"/>
      <c r="C343" s="189" t="s">
        <v>370</v>
      </c>
      <c r="D343" s="162"/>
      <c r="E343" s="163">
        <v>6.4124999999999996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121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72">
        <v>39</v>
      </c>
      <c r="B344" s="173" t="s">
        <v>371</v>
      </c>
      <c r="C344" s="188" t="s">
        <v>372</v>
      </c>
      <c r="D344" s="174" t="s">
        <v>366</v>
      </c>
      <c r="E344" s="175">
        <v>599.42853000000002</v>
      </c>
      <c r="F344" s="176"/>
      <c r="G344" s="177">
        <f>ROUND(E344*F344,2)</f>
        <v>0</v>
      </c>
      <c r="H344" s="176"/>
      <c r="I344" s="177">
        <f>ROUND(E344*H344,2)</f>
        <v>0</v>
      </c>
      <c r="J344" s="176"/>
      <c r="K344" s="177">
        <f>ROUND(E344*J344,2)</f>
        <v>0</v>
      </c>
      <c r="L344" s="177">
        <v>21</v>
      </c>
      <c r="M344" s="177">
        <f>G344*(1+L344/100)</f>
        <v>0</v>
      </c>
      <c r="N344" s="175">
        <v>1</v>
      </c>
      <c r="O344" s="175">
        <f>ROUND(E344*N344,2)</f>
        <v>599.42999999999995</v>
      </c>
      <c r="P344" s="175">
        <v>0</v>
      </c>
      <c r="Q344" s="175">
        <f>ROUND(E344*P344,2)</f>
        <v>0</v>
      </c>
      <c r="R344" s="177" t="s">
        <v>367</v>
      </c>
      <c r="S344" s="177" t="s">
        <v>114</v>
      </c>
      <c r="T344" s="178" t="s">
        <v>114</v>
      </c>
      <c r="U344" s="161">
        <v>0</v>
      </c>
      <c r="V344" s="161">
        <f>ROUND(E344*U344,2)</f>
        <v>0</v>
      </c>
      <c r="W344" s="161"/>
      <c r="X344" s="161" t="s">
        <v>368</v>
      </c>
      <c r="Y344" s="161" t="s">
        <v>116</v>
      </c>
      <c r="Z344" s="151"/>
      <c r="AA344" s="151"/>
      <c r="AB344" s="151"/>
      <c r="AC344" s="151"/>
      <c r="AD344" s="151"/>
      <c r="AE344" s="151"/>
      <c r="AF344" s="151"/>
      <c r="AG344" s="151" t="s">
        <v>369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2" x14ac:dyDescent="0.2">
      <c r="A345" s="158"/>
      <c r="B345" s="159"/>
      <c r="C345" s="189" t="s">
        <v>373</v>
      </c>
      <c r="D345" s="162"/>
      <c r="E345" s="163">
        <v>599.42853000000002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121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x14ac:dyDescent="0.2">
      <c r="A346" s="165" t="s">
        <v>108</v>
      </c>
      <c r="B346" s="166" t="s">
        <v>62</v>
      </c>
      <c r="C346" s="187" t="s">
        <v>63</v>
      </c>
      <c r="D346" s="167"/>
      <c r="E346" s="168"/>
      <c r="F346" s="169"/>
      <c r="G346" s="169">
        <f>SUMIF(AG347:AG353,"&lt;&gt;NOR",G347:G353)</f>
        <v>0</v>
      </c>
      <c r="H346" s="169"/>
      <c r="I346" s="169">
        <f>SUM(I347:I353)</f>
        <v>0</v>
      </c>
      <c r="J346" s="169"/>
      <c r="K346" s="169">
        <f>SUM(K347:K353)</f>
        <v>0</v>
      </c>
      <c r="L346" s="169"/>
      <c r="M346" s="169">
        <f>SUM(M347:M353)</f>
        <v>0</v>
      </c>
      <c r="N346" s="168"/>
      <c r="O346" s="168">
        <f>SUM(O347:O353)</f>
        <v>33.770000000000003</v>
      </c>
      <c r="P346" s="168"/>
      <c r="Q346" s="168">
        <f>SUM(Q347:Q353)</f>
        <v>0</v>
      </c>
      <c r="R346" s="169"/>
      <c r="S346" s="169"/>
      <c r="T346" s="170"/>
      <c r="U346" s="164"/>
      <c r="V346" s="164">
        <f>SUM(V347:V353)</f>
        <v>54.96</v>
      </c>
      <c r="W346" s="164"/>
      <c r="X346" s="164"/>
      <c r="Y346" s="164"/>
      <c r="AG346" t="s">
        <v>109</v>
      </c>
    </row>
    <row r="347" spans="1:60" outlineLevel="1" x14ac:dyDescent="0.2">
      <c r="A347" s="172">
        <v>40</v>
      </c>
      <c r="B347" s="173" t="s">
        <v>374</v>
      </c>
      <c r="C347" s="188" t="s">
        <v>375</v>
      </c>
      <c r="D347" s="174" t="s">
        <v>196</v>
      </c>
      <c r="E347" s="175">
        <v>28.5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1.1322000000000001</v>
      </c>
      <c r="O347" s="175">
        <f>ROUND(E347*N347,2)</f>
        <v>32.270000000000003</v>
      </c>
      <c r="P347" s="175">
        <v>0</v>
      </c>
      <c r="Q347" s="175">
        <f>ROUND(E347*P347,2)</f>
        <v>0</v>
      </c>
      <c r="R347" s="177" t="s">
        <v>376</v>
      </c>
      <c r="S347" s="177" t="s">
        <v>114</v>
      </c>
      <c r="T347" s="178" t="s">
        <v>114</v>
      </c>
      <c r="U347" s="161">
        <v>1.6950000000000001</v>
      </c>
      <c r="V347" s="161">
        <f>ROUND(E347*U347,2)</f>
        <v>48.31</v>
      </c>
      <c r="W347" s="161"/>
      <c r="X347" s="161" t="s">
        <v>115</v>
      </c>
      <c r="Y347" s="161" t="s">
        <v>116</v>
      </c>
      <c r="Z347" s="151"/>
      <c r="AA347" s="151"/>
      <c r="AB347" s="151"/>
      <c r="AC347" s="151"/>
      <c r="AD347" s="151"/>
      <c r="AE347" s="151"/>
      <c r="AF347" s="151"/>
      <c r="AG347" s="151" t="s">
        <v>117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">
      <c r="A348" s="158"/>
      <c r="B348" s="159"/>
      <c r="C348" s="250" t="s">
        <v>377</v>
      </c>
      <c r="D348" s="251"/>
      <c r="E348" s="251"/>
      <c r="F348" s="251"/>
      <c r="G348" s="25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119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">
      <c r="A349" s="158"/>
      <c r="B349" s="159"/>
      <c r="C349" s="189" t="s">
        <v>378</v>
      </c>
      <c r="D349" s="162"/>
      <c r="E349" s="163">
        <v>28.5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121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72">
        <v>41</v>
      </c>
      <c r="B350" s="173" t="s">
        <v>379</v>
      </c>
      <c r="C350" s="188" t="s">
        <v>380</v>
      </c>
      <c r="D350" s="174" t="s">
        <v>381</v>
      </c>
      <c r="E350" s="175">
        <v>95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5">
        <v>1.65E-3</v>
      </c>
      <c r="O350" s="175">
        <f>ROUND(E350*N350,2)</f>
        <v>0.16</v>
      </c>
      <c r="P350" s="175">
        <v>0</v>
      </c>
      <c r="Q350" s="175">
        <f>ROUND(E350*P350,2)</f>
        <v>0</v>
      </c>
      <c r="R350" s="177" t="s">
        <v>376</v>
      </c>
      <c r="S350" s="177" t="s">
        <v>114</v>
      </c>
      <c r="T350" s="178" t="s">
        <v>114</v>
      </c>
      <c r="U350" s="161">
        <v>7.0000000000000007E-2</v>
      </c>
      <c r="V350" s="161">
        <f>ROUND(E350*U350,2)</f>
        <v>6.65</v>
      </c>
      <c r="W350" s="161"/>
      <c r="X350" s="161" t="s">
        <v>115</v>
      </c>
      <c r="Y350" s="161" t="s">
        <v>116</v>
      </c>
      <c r="Z350" s="151"/>
      <c r="AA350" s="151"/>
      <c r="AB350" s="151"/>
      <c r="AC350" s="151"/>
      <c r="AD350" s="151"/>
      <c r="AE350" s="151"/>
      <c r="AF350" s="151"/>
      <c r="AG350" s="151" t="s">
        <v>117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89" t="s">
        <v>382</v>
      </c>
      <c r="D351" s="162"/>
      <c r="E351" s="163">
        <v>95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121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72">
        <v>42</v>
      </c>
      <c r="B352" s="173" t="s">
        <v>383</v>
      </c>
      <c r="C352" s="188" t="s">
        <v>384</v>
      </c>
      <c r="D352" s="174" t="s">
        <v>381</v>
      </c>
      <c r="E352" s="175">
        <v>95.95</v>
      </c>
      <c r="F352" s="176"/>
      <c r="G352" s="177">
        <f>ROUND(E352*F352,2)</f>
        <v>0</v>
      </c>
      <c r="H352" s="176"/>
      <c r="I352" s="177">
        <f>ROUND(E352*H352,2)</f>
        <v>0</v>
      </c>
      <c r="J352" s="176"/>
      <c r="K352" s="177">
        <f>ROUND(E352*J352,2)</f>
        <v>0</v>
      </c>
      <c r="L352" s="177">
        <v>21</v>
      </c>
      <c r="M352" s="177">
        <f>G352*(1+L352/100)</f>
        <v>0</v>
      </c>
      <c r="N352" s="175">
        <v>1.4E-2</v>
      </c>
      <c r="O352" s="175">
        <f>ROUND(E352*N352,2)</f>
        <v>1.34</v>
      </c>
      <c r="P352" s="175">
        <v>0</v>
      </c>
      <c r="Q352" s="175">
        <f>ROUND(E352*P352,2)</f>
        <v>0</v>
      </c>
      <c r="R352" s="177" t="s">
        <v>367</v>
      </c>
      <c r="S352" s="177" t="s">
        <v>114</v>
      </c>
      <c r="T352" s="178" t="s">
        <v>114</v>
      </c>
      <c r="U352" s="161">
        <v>0</v>
      </c>
      <c r="V352" s="161">
        <f>ROUND(E352*U352,2)</f>
        <v>0</v>
      </c>
      <c r="W352" s="161"/>
      <c r="X352" s="161" t="s">
        <v>368</v>
      </c>
      <c r="Y352" s="161" t="s">
        <v>116</v>
      </c>
      <c r="Z352" s="151"/>
      <c r="AA352" s="151"/>
      <c r="AB352" s="151"/>
      <c r="AC352" s="151"/>
      <c r="AD352" s="151"/>
      <c r="AE352" s="151"/>
      <c r="AF352" s="151"/>
      <c r="AG352" s="151" t="s">
        <v>369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">
      <c r="A353" s="158"/>
      <c r="B353" s="159"/>
      <c r="C353" s="189" t="s">
        <v>385</v>
      </c>
      <c r="D353" s="162"/>
      <c r="E353" s="163">
        <v>95.95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121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x14ac:dyDescent="0.2">
      <c r="A354" s="165" t="s">
        <v>108</v>
      </c>
      <c r="B354" s="166" t="s">
        <v>64</v>
      </c>
      <c r="C354" s="187" t="s">
        <v>65</v>
      </c>
      <c r="D354" s="167"/>
      <c r="E354" s="168"/>
      <c r="F354" s="169"/>
      <c r="G354" s="169">
        <f>SUMIF(AG355:AG402,"&lt;&gt;NOR",G355:G402)</f>
        <v>0</v>
      </c>
      <c r="H354" s="169"/>
      <c r="I354" s="169">
        <f>SUM(I355:I402)</f>
        <v>0</v>
      </c>
      <c r="J354" s="169"/>
      <c r="K354" s="169">
        <f>SUM(K355:K402)</f>
        <v>0</v>
      </c>
      <c r="L354" s="169"/>
      <c r="M354" s="169">
        <f>SUM(M355:M402)</f>
        <v>0</v>
      </c>
      <c r="N354" s="168"/>
      <c r="O354" s="168">
        <f>SUM(O355:O402)</f>
        <v>112.63999999999999</v>
      </c>
      <c r="P354" s="168"/>
      <c r="Q354" s="168">
        <f>SUM(Q355:Q402)</f>
        <v>0</v>
      </c>
      <c r="R354" s="169"/>
      <c r="S354" s="169"/>
      <c r="T354" s="170"/>
      <c r="U354" s="164"/>
      <c r="V354" s="164">
        <f>SUM(V355:V402)</f>
        <v>30.57</v>
      </c>
      <c r="W354" s="164"/>
      <c r="X354" s="164"/>
      <c r="Y354" s="164"/>
      <c r="AG354" t="s">
        <v>109</v>
      </c>
    </row>
    <row r="355" spans="1:60" outlineLevel="1" x14ac:dyDescent="0.2">
      <c r="A355" s="172">
        <v>43</v>
      </c>
      <c r="B355" s="173" t="s">
        <v>386</v>
      </c>
      <c r="C355" s="188" t="s">
        <v>387</v>
      </c>
      <c r="D355" s="174" t="s">
        <v>112</v>
      </c>
      <c r="E355" s="175">
        <v>4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21</v>
      </c>
      <c r="M355" s="177">
        <f>G355*(1+L355/100)</f>
        <v>0</v>
      </c>
      <c r="N355" s="175">
        <v>7.3899999999999993E-2</v>
      </c>
      <c r="O355" s="175">
        <f>ROUND(E355*N355,2)</f>
        <v>0.3</v>
      </c>
      <c r="P355" s="175">
        <v>0</v>
      </c>
      <c r="Q355" s="175">
        <f>ROUND(E355*P355,2)</f>
        <v>0</v>
      </c>
      <c r="R355" s="177" t="s">
        <v>113</v>
      </c>
      <c r="S355" s="177" t="s">
        <v>114</v>
      </c>
      <c r="T355" s="178" t="s">
        <v>114</v>
      </c>
      <c r="U355" s="161">
        <v>0.47799999999999998</v>
      </c>
      <c r="V355" s="161">
        <f>ROUND(E355*U355,2)</f>
        <v>1.91</v>
      </c>
      <c r="W355" s="161"/>
      <c r="X355" s="161" t="s">
        <v>115</v>
      </c>
      <c r="Y355" s="161" t="s">
        <v>116</v>
      </c>
      <c r="Z355" s="151"/>
      <c r="AA355" s="151"/>
      <c r="AB355" s="151"/>
      <c r="AC355" s="151"/>
      <c r="AD355" s="151"/>
      <c r="AE355" s="151"/>
      <c r="AF355" s="151"/>
      <c r="AG355" s="151" t="s">
        <v>117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ht="22.5" outlineLevel="2" x14ac:dyDescent="0.2">
      <c r="A356" s="158"/>
      <c r="B356" s="159"/>
      <c r="C356" s="250" t="s">
        <v>388</v>
      </c>
      <c r="D356" s="251"/>
      <c r="E356" s="251"/>
      <c r="F356" s="251"/>
      <c r="G356" s="25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119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79" t="str">
        <f>C356</f>
        <v>s provedením lože z kameniva drceného, s vyplněním spár, s dvojitým hutněním a se smetením přebytečného materiálu na krajnici. S dodáním hmot pro lože a výplň spár.</v>
      </c>
      <c r="BB356" s="151"/>
      <c r="BC356" s="151"/>
      <c r="BD356" s="151"/>
      <c r="BE356" s="151"/>
      <c r="BF356" s="151"/>
      <c r="BG356" s="151"/>
      <c r="BH356" s="151"/>
    </row>
    <row r="357" spans="1:60" outlineLevel="2" x14ac:dyDescent="0.2">
      <c r="A357" s="158"/>
      <c r="B357" s="159"/>
      <c r="C357" s="189" t="s">
        <v>120</v>
      </c>
      <c r="D357" s="162"/>
      <c r="E357" s="163">
        <v>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121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89" t="s">
        <v>122</v>
      </c>
      <c r="D358" s="162"/>
      <c r="E358" s="163">
        <v>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121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72">
        <v>44</v>
      </c>
      <c r="B359" s="173" t="s">
        <v>389</v>
      </c>
      <c r="C359" s="188" t="s">
        <v>390</v>
      </c>
      <c r="D359" s="174" t="s">
        <v>148</v>
      </c>
      <c r="E359" s="175">
        <v>222.18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21</v>
      </c>
      <c r="M359" s="177">
        <f>G359*(1+L359/100)</f>
        <v>0</v>
      </c>
      <c r="N359" s="175">
        <v>2.2399999999999998E-3</v>
      </c>
      <c r="O359" s="175">
        <f>ROUND(E359*N359,2)</f>
        <v>0.5</v>
      </c>
      <c r="P359" s="175">
        <v>0</v>
      </c>
      <c r="Q359" s="175">
        <f>ROUND(E359*P359,2)</f>
        <v>0</v>
      </c>
      <c r="R359" s="177" t="s">
        <v>113</v>
      </c>
      <c r="S359" s="177" t="s">
        <v>114</v>
      </c>
      <c r="T359" s="178" t="s">
        <v>114</v>
      </c>
      <c r="U359" s="161">
        <v>0.129</v>
      </c>
      <c r="V359" s="161">
        <f>ROUND(E359*U359,2)</f>
        <v>28.66</v>
      </c>
      <c r="W359" s="161"/>
      <c r="X359" s="161" t="s">
        <v>115</v>
      </c>
      <c r="Y359" s="161" t="s">
        <v>116</v>
      </c>
      <c r="Z359" s="151"/>
      <c r="AA359" s="151"/>
      <c r="AB359" s="151"/>
      <c r="AC359" s="151"/>
      <c r="AD359" s="151"/>
      <c r="AE359" s="151"/>
      <c r="AF359" s="151"/>
      <c r="AG359" s="151" t="s">
        <v>117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250" t="s">
        <v>391</v>
      </c>
      <c r="D360" s="251"/>
      <c r="E360" s="251"/>
      <c r="F360" s="251"/>
      <c r="G360" s="25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119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259" t="s">
        <v>392</v>
      </c>
      <c r="D361" s="260"/>
      <c r="E361" s="260"/>
      <c r="F361" s="260"/>
      <c r="G361" s="260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339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79" t="str">
        <f>C361</f>
        <v>Včetně odstranění zvětralé asfaltové zálivky, vyčištění spár, zalití spár asfaltovou zálivkou, nátěru asfaltovým lakem a posyp drtí.</v>
      </c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">
      <c r="A362" s="158"/>
      <c r="B362" s="159"/>
      <c r="C362" s="189" t="s">
        <v>198</v>
      </c>
      <c r="D362" s="162"/>
      <c r="E362" s="163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121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89" t="s">
        <v>393</v>
      </c>
      <c r="D363" s="162"/>
      <c r="E363" s="163">
        <v>4.5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121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89" t="s">
        <v>394</v>
      </c>
      <c r="D364" s="162"/>
      <c r="E364" s="163">
        <v>13.5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121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89" t="s">
        <v>395</v>
      </c>
      <c r="D365" s="162"/>
      <c r="E365" s="163">
        <v>13.5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121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89" t="s">
        <v>396</v>
      </c>
      <c r="D366" s="162"/>
      <c r="E366" s="163">
        <v>12.6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121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89" t="s">
        <v>397</v>
      </c>
      <c r="D367" s="162"/>
      <c r="E367" s="163">
        <v>10.8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121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89" t="s">
        <v>398</v>
      </c>
      <c r="D368" s="162"/>
      <c r="E368" s="163">
        <v>14.4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121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89" t="s">
        <v>399</v>
      </c>
      <c r="D369" s="162"/>
      <c r="E369" s="163">
        <v>12.6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121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189" t="s">
        <v>400</v>
      </c>
      <c r="D370" s="162"/>
      <c r="E370" s="163">
        <v>5.76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121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89" t="s">
        <v>401</v>
      </c>
      <c r="D371" s="162"/>
      <c r="E371" s="163">
        <v>14.4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121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89" t="s">
        <v>402</v>
      </c>
      <c r="D372" s="162"/>
      <c r="E372" s="163">
        <v>9.7200000000000006</v>
      </c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121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89" t="s">
        <v>403</v>
      </c>
      <c r="D373" s="162"/>
      <c r="E373" s="163">
        <v>2.4</v>
      </c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121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89" t="s">
        <v>404</v>
      </c>
      <c r="D374" s="162"/>
      <c r="E374" s="163">
        <v>6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121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89" t="s">
        <v>405</v>
      </c>
      <c r="D375" s="162"/>
      <c r="E375" s="163">
        <v>14.4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121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89" t="s">
        <v>406</v>
      </c>
      <c r="D376" s="162"/>
      <c r="E376" s="163">
        <v>14.4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121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89" t="s">
        <v>407</v>
      </c>
      <c r="D377" s="162"/>
      <c r="E377" s="163">
        <v>6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121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89" t="s">
        <v>408</v>
      </c>
      <c r="D378" s="162"/>
      <c r="E378" s="163">
        <v>27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121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89" t="s">
        <v>409</v>
      </c>
      <c r="D379" s="162"/>
      <c r="E379" s="163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121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89" t="s">
        <v>410</v>
      </c>
      <c r="D380" s="162"/>
      <c r="E380" s="163">
        <v>24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121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89" t="s">
        <v>411</v>
      </c>
      <c r="D381" s="162"/>
      <c r="E381" s="163">
        <v>7.2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121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72">
        <v>45</v>
      </c>
      <c r="B382" s="173" t="s">
        <v>412</v>
      </c>
      <c r="C382" s="188" t="s">
        <v>413</v>
      </c>
      <c r="D382" s="174" t="s">
        <v>354</v>
      </c>
      <c r="E382" s="175">
        <v>100.7</v>
      </c>
      <c r="F382" s="176"/>
      <c r="G382" s="177">
        <f>ROUND(E382*F382,2)</f>
        <v>0</v>
      </c>
      <c r="H382" s="176"/>
      <c r="I382" s="177">
        <f>ROUND(E382*H382,2)</f>
        <v>0</v>
      </c>
      <c r="J382" s="176"/>
      <c r="K382" s="177">
        <f>ROUND(E382*J382,2)</f>
        <v>0</v>
      </c>
      <c r="L382" s="177">
        <v>21</v>
      </c>
      <c r="M382" s="177">
        <f>G382*(1+L382/100)</f>
        <v>0</v>
      </c>
      <c r="N382" s="175">
        <v>0.371</v>
      </c>
      <c r="O382" s="175">
        <f>ROUND(E382*N382,2)</f>
        <v>37.36</v>
      </c>
      <c r="P382" s="175">
        <v>0</v>
      </c>
      <c r="Q382" s="175">
        <f>ROUND(E382*P382,2)</f>
        <v>0</v>
      </c>
      <c r="R382" s="177"/>
      <c r="S382" s="177" t="s">
        <v>125</v>
      </c>
      <c r="T382" s="178" t="s">
        <v>349</v>
      </c>
      <c r="U382" s="161">
        <v>0</v>
      </c>
      <c r="V382" s="161">
        <f>ROUND(E382*U382,2)</f>
        <v>0</v>
      </c>
      <c r="W382" s="161"/>
      <c r="X382" s="161" t="s">
        <v>115</v>
      </c>
      <c r="Y382" s="161" t="s">
        <v>116</v>
      </c>
      <c r="Z382" s="151"/>
      <c r="AA382" s="151"/>
      <c r="AB382" s="151"/>
      <c r="AC382" s="151"/>
      <c r="AD382" s="151"/>
      <c r="AE382" s="151"/>
      <c r="AF382" s="151"/>
      <c r="AG382" s="151" t="s">
        <v>117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89" t="s">
        <v>414</v>
      </c>
      <c r="D383" s="162"/>
      <c r="E383" s="163">
        <v>100.7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121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ht="22.5" outlineLevel="1" x14ac:dyDescent="0.2">
      <c r="A384" s="172">
        <v>46</v>
      </c>
      <c r="B384" s="173" t="s">
        <v>415</v>
      </c>
      <c r="C384" s="188" t="s">
        <v>416</v>
      </c>
      <c r="D384" s="174" t="s">
        <v>354</v>
      </c>
      <c r="E384" s="175">
        <v>98</v>
      </c>
      <c r="F384" s="176"/>
      <c r="G384" s="177">
        <f>ROUND(E384*F384,2)</f>
        <v>0</v>
      </c>
      <c r="H384" s="176"/>
      <c r="I384" s="177">
        <f>ROUND(E384*H384,2)</f>
        <v>0</v>
      </c>
      <c r="J384" s="176"/>
      <c r="K384" s="177">
        <f>ROUND(E384*J384,2)</f>
        <v>0</v>
      </c>
      <c r="L384" s="177">
        <v>21</v>
      </c>
      <c r="M384" s="177">
        <f>G384*(1+L384/100)</f>
        <v>0</v>
      </c>
      <c r="N384" s="175">
        <v>0.26400000000000001</v>
      </c>
      <c r="O384" s="175">
        <f>ROUND(E384*N384,2)</f>
        <v>25.87</v>
      </c>
      <c r="P384" s="175">
        <v>0</v>
      </c>
      <c r="Q384" s="175">
        <f>ROUND(E384*P384,2)</f>
        <v>0</v>
      </c>
      <c r="R384" s="177"/>
      <c r="S384" s="177" t="s">
        <v>125</v>
      </c>
      <c r="T384" s="178" t="s">
        <v>349</v>
      </c>
      <c r="U384" s="161">
        <v>0</v>
      </c>
      <c r="V384" s="161">
        <f>ROUND(E384*U384,2)</f>
        <v>0</v>
      </c>
      <c r="W384" s="161"/>
      <c r="X384" s="161" t="s">
        <v>115</v>
      </c>
      <c r="Y384" s="161" t="s">
        <v>116</v>
      </c>
      <c r="Z384" s="151"/>
      <c r="AA384" s="151"/>
      <c r="AB384" s="151"/>
      <c r="AC384" s="151"/>
      <c r="AD384" s="151"/>
      <c r="AE384" s="151"/>
      <c r="AF384" s="151"/>
      <c r="AG384" s="151" t="s">
        <v>117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2" x14ac:dyDescent="0.2">
      <c r="A385" s="158"/>
      <c r="B385" s="159"/>
      <c r="C385" s="189" t="s">
        <v>417</v>
      </c>
      <c r="D385" s="162"/>
      <c r="E385" s="163">
        <v>8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121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89" t="s">
        <v>418</v>
      </c>
      <c r="D386" s="162"/>
      <c r="E386" s="163">
        <v>5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121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89" t="s">
        <v>419</v>
      </c>
      <c r="D387" s="162"/>
      <c r="E387" s="163">
        <v>5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121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89" t="s">
        <v>420</v>
      </c>
      <c r="D388" s="162"/>
      <c r="E388" s="163">
        <v>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121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89" t="s">
        <v>421</v>
      </c>
      <c r="D389" s="162"/>
      <c r="E389" s="163">
        <v>5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121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3" x14ac:dyDescent="0.2">
      <c r="A390" s="158"/>
      <c r="B390" s="159"/>
      <c r="C390" s="189" t="s">
        <v>422</v>
      </c>
      <c r="D390" s="162"/>
      <c r="E390" s="163">
        <v>13</v>
      </c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121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89" t="s">
        <v>423</v>
      </c>
      <c r="D391" s="162"/>
      <c r="E391" s="163">
        <v>6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121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89" t="s">
        <v>424</v>
      </c>
      <c r="D392" s="162"/>
      <c r="E392" s="163">
        <v>11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121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89" t="s">
        <v>425</v>
      </c>
      <c r="D393" s="162"/>
      <c r="E393" s="163">
        <v>3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121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89" t="s">
        <v>426</v>
      </c>
      <c r="D394" s="162"/>
      <c r="E394" s="163">
        <v>18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121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89" t="s">
        <v>427</v>
      </c>
      <c r="D395" s="162"/>
      <c r="E395" s="163">
        <v>14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121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89" t="s">
        <v>428</v>
      </c>
      <c r="D396" s="162"/>
      <c r="E396" s="163">
        <v>5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121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72">
        <v>47</v>
      </c>
      <c r="B397" s="173" t="s">
        <v>429</v>
      </c>
      <c r="C397" s="188" t="s">
        <v>430</v>
      </c>
      <c r="D397" s="174" t="s">
        <v>354</v>
      </c>
      <c r="E397" s="175">
        <v>96.7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21</v>
      </c>
      <c r="M397" s="177">
        <f>G397*(1+L397/100)</f>
        <v>0</v>
      </c>
      <c r="N397" s="175">
        <v>0.375</v>
      </c>
      <c r="O397" s="175">
        <f>ROUND(E397*N397,2)</f>
        <v>36.26</v>
      </c>
      <c r="P397" s="175">
        <v>0</v>
      </c>
      <c r="Q397" s="175">
        <f>ROUND(E397*P397,2)</f>
        <v>0</v>
      </c>
      <c r="R397" s="177"/>
      <c r="S397" s="177" t="s">
        <v>125</v>
      </c>
      <c r="T397" s="178" t="s">
        <v>349</v>
      </c>
      <c r="U397" s="161">
        <v>0</v>
      </c>
      <c r="V397" s="161">
        <f>ROUND(E397*U397,2)</f>
        <v>0</v>
      </c>
      <c r="W397" s="161"/>
      <c r="X397" s="161" t="s">
        <v>115</v>
      </c>
      <c r="Y397" s="161" t="s">
        <v>116</v>
      </c>
      <c r="Z397" s="151"/>
      <c r="AA397" s="151"/>
      <c r="AB397" s="151"/>
      <c r="AC397" s="151"/>
      <c r="AD397" s="151"/>
      <c r="AE397" s="151"/>
      <c r="AF397" s="151"/>
      <c r="AG397" s="151" t="s">
        <v>117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89" t="s">
        <v>431</v>
      </c>
      <c r="D398" s="162"/>
      <c r="E398" s="163">
        <v>96.7</v>
      </c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121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ht="22.5" outlineLevel="1" x14ac:dyDescent="0.2">
      <c r="A399" s="172">
        <v>48</v>
      </c>
      <c r="B399" s="173" t="s">
        <v>432</v>
      </c>
      <c r="C399" s="188" t="s">
        <v>433</v>
      </c>
      <c r="D399" s="174" t="s">
        <v>354</v>
      </c>
      <c r="E399" s="175">
        <v>91.2</v>
      </c>
      <c r="F399" s="176"/>
      <c r="G399" s="177">
        <f>ROUND(E399*F399,2)</f>
        <v>0</v>
      </c>
      <c r="H399" s="176"/>
      <c r="I399" s="177">
        <f>ROUND(E399*H399,2)</f>
        <v>0</v>
      </c>
      <c r="J399" s="176"/>
      <c r="K399" s="177">
        <f>ROUND(E399*J399,2)</f>
        <v>0</v>
      </c>
      <c r="L399" s="177">
        <v>21</v>
      </c>
      <c r="M399" s="177">
        <f>G399*(1+L399/100)</f>
        <v>0</v>
      </c>
      <c r="N399" s="175">
        <v>0.13</v>
      </c>
      <c r="O399" s="175">
        <f>ROUND(E399*N399,2)</f>
        <v>11.86</v>
      </c>
      <c r="P399" s="175">
        <v>0</v>
      </c>
      <c r="Q399" s="175">
        <f>ROUND(E399*P399,2)</f>
        <v>0</v>
      </c>
      <c r="R399" s="177"/>
      <c r="S399" s="177" t="s">
        <v>125</v>
      </c>
      <c r="T399" s="178" t="s">
        <v>349</v>
      </c>
      <c r="U399" s="161">
        <v>0</v>
      </c>
      <c r="V399" s="161">
        <f>ROUND(E399*U399,2)</f>
        <v>0</v>
      </c>
      <c r="W399" s="161"/>
      <c r="X399" s="161" t="s">
        <v>115</v>
      </c>
      <c r="Y399" s="161" t="s">
        <v>116</v>
      </c>
      <c r="Z399" s="151"/>
      <c r="AA399" s="151"/>
      <c r="AB399" s="151"/>
      <c r="AC399" s="151"/>
      <c r="AD399" s="151"/>
      <c r="AE399" s="151"/>
      <c r="AF399" s="151"/>
      <c r="AG399" s="151" t="s">
        <v>117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2" x14ac:dyDescent="0.2">
      <c r="A400" s="158"/>
      <c r="B400" s="159"/>
      <c r="C400" s="189" t="s">
        <v>434</v>
      </c>
      <c r="D400" s="162"/>
      <c r="E400" s="163">
        <v>91.2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121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22.5" outlineLevel="1" x14ac:dyDescent="0.2">
      <c r="A401" s="172">
        <v>49</v>
      </c>
      <c r="B401" s="173" t="s">
        <v>435</v>
      </c>
      <c r="C401" s="188" t="s">
        <v>436</v>
      </c>
      <c r="D401" s="174" t="s">
        <v>112</v>
      </c>
      <c r="E401" s="175">
        <v>5</v>
      </c>
      <c r="F401" s="176"/>
      <c r="G401" s="177">
        <f>ROUND(E401*F401,2)</f>
        <v>0</v>
      </c>
      <c r="H401" s="176"/>
      <c r="I401" s="177">
        <f>ROUND(E401*H401,2)</f>
        <v>0</v>
      </c>
      <c r="J401" s="176"/>
      <c r="K401" s="177">
        <f>ROUND(E401*J401,2)</f>
        <v>0</v>
      </c>
      <c r="L401" s="177">
        <v>21</v>
      </c>
      <c r="M401" s="177">
        <f>G401*(1+L401/100)</f>
        <v>0</v>
      </c>
      <c r="N401" s="175">
        <v>9.7919999999999993E-2</v>
      </c>
      <c r="O401" s="175">
        <f>ROUND(E401*N401,2)</f>
        <v>0.49</v>
      </c>
      <c r="P401" s="175">
        <v>0</v>
      </c>
      <c r="Q401" s="175">
        <f>ROUND(E401*P401,2)</f>
        <v>0</v>
      </c>
      <c r="R401" s="177"/>
      <c r="S401" s="177" t="s">
        <v>125</v>
      </c>
      <c r="T401" s="178" t="s">
        <v>349</v>
      </c>
      <c r="U401" s="161">
        <v>0</v>
      </c>
      <c r="V401" s="161">
        <f>ROUND(E401*U401,2)</f>
        <v>0</v>
      </c>
      <c r="W401" s="161"/>
      <c r="X401" s="161" t="s">
        <v>115</v>
      </c>
      <c r="Y401" s="161" t="s">
        <v>116</v>
      </c>
      <c r="Z401" s="151"/>
      <c r="AA401" s="151"/>
      <c r="AB401" s="151"/>
      <c r="AC401" s="151"/>
      <c r="AD401" s="151"/>
      <c r="AE401" s="151"/>
      <c r="AF401" s="151"/>
      <c r="AG401" s="151" t="s">
        <v>117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89" t="s">
        <v>437</v>
      </c>
      <c r="D402" s="162"/>
      <c r="E402" s="163">
        <v>5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121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x14ac:dyDescent="0.2">
      <c r="A403" s="165" t="s">
        <v>108</v>
      </c>
      <c r="B403" s="166" t="s">
        <v>66</v>
      </c>
      <c r="C403" s="187" t="s">
        <v>67</v>
      </c>
      <c r="D403" s="167"/>
      <c r="E403" s="168"/>
      <c r="F403" s="169"/>
      <c r="G403" s="169">
        <f>SUMIF(AG404:AG499,"&lt;&gt;NOR",G404:G499)</f>
        <v>0</v>
      </c>
      <c r="H403" s="169"/>
      <c r="I403" s="169">
        <f>SUM(I404:I499)</f>
        <v>0</v>
      </c>
      <c r="J403" s="169"/>
      <c r="K403" s="169">
        <f>SUM(K404:K499)</f>
        <v>0</v>
      </c>
      <c r="L403" s="169"/>
      <c r="M403" s="169">
        <f>SUM(M404:M499)</f>
        <v>0</v>
      </c>
      <c r="N403" s="168"/>
      <c r="O403" s="168">
        <f>SUM(O404:O499)</f>
        <v>141.6</v>
      </c>
      <c r="P403" s="168"/>
      <c r="Q403" s="168">
        <f>SUM(Q404:Q499)</f>
        <v>9.33</v>
      </c>
      <c r="R403" s="169"/>
      <c r="S403" s="169"/>
      <c r="T403" s="170"/>
      <c r="U403" s="164"/>
      <c r="V403" s="164">
        <f>SUM(V404:V499)</f>
        <v>340.59999999999997</v>
      </c>
      <c r="W403" s="164"/>
      <c r="X403" s="164"/>
      <c r="Y403" s="164"/>
      <c r="AG403" t="s">
        <v>109</v>
      </c>
    </row>
    <row r="404" spans="1:60" ht="22.5" outlineLevel="1" x14ac:dyDescent="0.2">
      <c r="A404" s="172">
        <v>50</v>
      </c>
      <c r="B404" s="173" t="s">
        <v>438</v>
      </c>
      <c r="C404" s="188" t="s">
        <v>439</v>
      </c>
      <c r="D404" s="174" t="s">
        <v>148</v>
      </c>
      <c r="E404" s="175">
        <v>95</v>
      </c>
      <c r="F404" s="176"/>
      <c r="G404" s="177">
        <f>ROUND(E404*F404,2)</f>
        <v>0</v>
      </c>
      <c r="H404" s="176"/>
      <c r="I404" s="177">
        <f>ROUND(E404*H404,2)</f>
        <v>0</v>
      </c>
      <c r="J404" s="176"/>
      <c r="K404" s="177">
        <f>ROUND(E404*J404,2)</f>
        <v>0</v>
      </c>
      <c r="L404" s="177">
        <v>21</v>
      </c>
      <c r="M404" s="177">
        <f>G404*(1+L404/100)</f>
        <v>0</v>
      </c>
      <c r="N404" s="175">
        <v>2.0000000000000002E-5</v>
      </c>
      <c r="O404" s="175">
        <f>ROUND(E404*N404,2)</f>
        <v>0</v>
      </c>
      <c r="P404" s="175">
        <v>0</v>
      </c>
      <c r="Q404" s="175">
        <f>ROUND(E404*P404,2)</f>
        <v>0</v>
      </c>
      <c r="R404" s="177" t="s">
        <v>376</v>
      </c>
      <c r="S404" s="177" t="s">
        <v>114</v>
      </c>
      <c r="T404" s="178" t="s">
        <v>114</v>
      </c>
      <c r="U404" s="161">
        <v>0.35399999999999998</v>
      </c>
      <c r="V404" s="161">
        <f>ROUND(E404*U404,2)</f>
        <v>33.630000000000003</v>
      </c>
      <c r="W404" s="161"/>
      <c r="X404" s="161" t="s">
        <v>115</v>
      </c>
      <c r="Y404" s="161" t="s">
        <v>116</v>
      </c>
      <c r="Z404" s="151"/>
      <c r="AA404" s="151"/>
      <c r="AB404" s="151"/>
      <c r="AC404" s="151"/>
      <c r="AD404" s="151"/>
      <c r="AE404" s="151"/>
      <c r="AF404" s="151"/>
      <c r="AG404" s="151" t="s">
        <v>117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250" t="s">
        <v>440</v>
      </c>
      <c r="D405" s="251"/>
      <c r="E405" s="251"/>
      <c r="F405" s="251"/>
      <c r="G405" s="25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119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189" t="s">
        <v>441</v>
      </c>
      <c r="D406" s="162"/>
      <c r="E406" s="163">
        <v>3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121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189" t="s">
        <v>442</v>
      </c>
      <c r="D407" s="162"/>
      <c r="E407" s="163">
        <v>3</v>
      </c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121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189" t="s">
        <v>443</v>
      </c>
      <c r="D408" s="162"/>
      <c r="E408" s="163">
        <v>9</v>
      </c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121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89" t="s">
        <v>444</v>
      </c>
      <c r="D409" s="162"/>
      <c r="E409" s="163">
        <v>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121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89" t="s">
        <v>445</v>
      </c>
      <c r="D410" s="162"/>
      <c r="E410" s="163">
        <v>3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121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89" t="s">
        <v>173</v>
      </c>
      <c r="D411" s="162"/>
      <c r="E411" s="163">
        <v>4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121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89" t="s">
        <v>174</v>
      </c>
      <c r="D412" s="162"/>
      <c r="E412" s="163">
        <v>4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121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89" t="s">
        <v>446</v>
      </c>
      <c r="D413" s="162"/>
      <c r="E413" s="163">
        <v>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121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89" t="s">
        <v>447</v>
      </c>
      <c r="D414" s="162"/>
      <c r="E414" s="163">
        <v>6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121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89" t="s">
        <v>136</v>
      </c>
      <c r="D415" s="162"/>
      <c r="E415" s="163">
        <v>5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121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89" t="s">
        <v>448</v>
      </c>
      <c r="D416" s="162"/>
      <c r="E416" s="163">
        <v>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121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89" t="s">
        <v>138</v>
      </c>
      <c r="D417" s="162"/>
      <c r="E417" s="163">
        <v>3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121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3" x14ac:dyDescent="0.2">
      <c r="A418" s="158"/>
      <c r="B418" s="159"/>
      <c r="C418" s="189" t="s">
        <v>449</v>
      </c>
      <c r="D418" s="162"/>
      <c r="E418" s="163">
        <v>6</v>
      </c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121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89" t="s">
        <v>450</v>
      </c>
      <c r="D419" s="162"/>
      <c r="E419" s="163">
        <v>5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121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3" x14ac:dyDescent="0.2">
      <c r="A420" s="158"/>
      <c r="B420" s="159"/>
      <c r="C420" s="189" t="s">
        <v>451</v>
      </c>
      <c r="D420" s="162"/>
      <c r="E420" s="163">
        <v>4</v>
      </c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121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89" t="s">
        <v>452</v>
      </c>
      <c r="D421" s="162"/>
      <c r="E421" s="163">
        <v>11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121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89" t="s">
        <v>453</v>
      </c>
      <c r="D422" s="162"/>
      <c r="E422" s="163">
        <v>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121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">
      <c r="A423" s="158"/>
      <c r="B423" s="159"/>
      <c r="C423" s="189" t="s">
        <v>454</v>
      </c>
      <c r="D423" s="162"/>
      <c r="E423" s="163">
        <v>10</v>
      </c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1"/>
      <c r="AA423" s="151"/>
      <c r="AB423" s="151"/>
      <c r="AC423" s="151"/>
      <c r="AD423" s="151"/>
      <c r="AE423" s="151"/>
      <c r="AF423" s="151"/>
      <c r="AG423" s="151" t="s">
        <v>121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3" x14ac:dyDescent="0.2">
      <c r="A424" s="158"/>
      <c r="B424" s="159"/>
      <c r="C424" s="189" t="s">
        <v>145</v>
      </c>
      <c r="D424" s="162"/>
      <c r="E424" s="163">
        <v>4</v>
      </c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121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ht="22.5" outlineLevel="1" x14ac:dyDescent="0.2">
      <c r="A425" s="172">
        <v>51</v>
      </c>
      <c r="B425" s="173" t="s">
        <v>455</v>
      </c>
      <c r="C425" s="188" t="s">
        <v>456</v>
      </c>
      <c r="D425" s="174" t="s">
        <v>381</v>
      </c>
      <c r="E425" s="175">
        <v>21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21</v>
      </c>
      <c r="M425" s="177">
        <f>G425*(1+L425/100)</f>
        <v>0</v>
      </c>
      <c r="N425" s="175">
        <v>7.3349999999999999E-2</v>
      </c>
      <c r="O425" s="175">
        <f>ROUND(E425*N425,2)</f>
        <v>1.54</v>
      </c>
      <c r="P425" s="175">
        <v>0</v>
      </c>
      <c r="Q425" s="175">
        <f>ROUND(E425*P425,2)</f>
        <v>0</v>
      </c>
      <c r="R425" s="177" t="s">
        <v>376</v>
      </c>
      <c r="S425" s="177" t="s">
        <v>114</v>
      </c>
      <c r="T425" s="178" t="s">
        <v>114</v>
      </c>
      <c r="U425" s="161">
        <v>1.56</v>
      </c>
      <c r="V425" s="161">
        <f>ROUND(E425*U425,2)</f>
        <v>32.76</v>
      </c>
      <c r="W425" s="161"/>
      <c r="X425" s="161" t="s">
        <v>115</v>
      </c>
      <c r="Y425" s="161" t="s">
        <v>116</v>
      </c>
      <c r="Z425" s="151"/>
      <c r="AA425" s="151"/>
      <c r="AB425" s="151"/>
      <c r="AC425" s="151"/>
      <c r="AD425" s="151"/>
      <c r="AE425" s="151"/>
      <c r="AF425" s="151"/>
      <c r="AG425" s="151" t="s">
        <v>117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">
      <c r="A426" s="158"/>
      <c r="B426" s="159"/>
      <c r="C426" s="250" t="s">
        <v>440</v>
      </c>
      <c r="D426" s="251"/>
      <c r="E426" s="251"/>
      <c r="F426" s="251"/>
      <c r="G426" s="25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119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189" t="s">
        <v>457</v>
      </c>
      <c r="D427" s="162"/>
      <c r="E427" s="163">
        <v>21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121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72">
        <v>52</v>
      </c>
      <c r="B428" s="173" t="s">
        <v>458</v>
      </c>
      <c r="C428" s="188" t="s">
        <v>459</v>
      </c>
      <c r="D428" s="174" t="s">
        <v>148</v>
      </c>
      <c r="E428" s="175">
        <v>95</v>
      </c>
      <c r="F428" s="176"/>
      <c r="G428" s="177">
        <f>ROUND(E428*F428,2)</f>
        <v>0</v>
      </c>
      <c r="H428" s="176"/>
      <c r="I428" s="177">
        <f>ROUND(E428*H428,2)</f>
        <v>0</v>
      </c>
      <c r="J428" s="176"/>
      <c r="K428" s="177">
        <f>ROUND(E428*J428,2)</f>
        <v>0</v>
      </c>
      <c r="L428" s="177">
        <v>21</v>
      </c>
      <c r="M428" s="177">
        <f>G428*(1+L428/100)</f>
        <v>0</v>
      </c>
      <c r="N428" s="175">
        <v>0</v>
      </c>
      <c r="O428" s="175">
        <f>ROUND(E428*N428,2)</f>
        <v>0</v>
      </c>
      <c r="P428" s="175">
        <v>6.5000000000000002E-2</v>
      </c>
      <c r="Q428" s="175">
        <f>ROUND(E428*P428,2)</f>
        <v>6.18</v>
      </c>
      <c r="R428" s="177"/>
      <c r="S428" s="177" t="s">
        <v>125</v>
      </c>
      <c r="T428" s="178" t="s">
        <v>126</v>
      </c>
      <c r="U428" s="161">
        <v>0</v>
      </c>
      <c r="V428" s="161">
        <f>ROUND(E428*U428,2)</f>
        <v>0</v>
      </c>
      <c r="W428" s="161"/>
      <c r="X428" s="161" t="s">
        <v>115</v>
      </c>
      <c r="Y428" s="161" t="s">
        <v>116</v>
      </c>
      <c r="Z428" s="151"/>
      <c r="AA428" s="151"/>
      <c r="AB428" s="151"/>
      <c r="AC428" s="151"/>
      <c r="AD428" s="151"/>
      <c r="AE428" s="151"/>
      <c r="AF428" s="151"/>
      <c r="AG428" s="151" t="s">
        <v>117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89" t="s">
        <v>441</v>
      </c>
      <c r="D429" s="162"/>
      <c r="E429" s="163">
        <v>3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121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89" t="s">
        <v>442</v>
      </c>
      <c r="D430" s="162"/>
      <c r="E430" s="163">
        <v>3</v>
      </c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121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89" t="s">
        <v>443</v>
      </c>
      <c r="D431" s="162"/>
      <c r="E431" s="163">
        <v>9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121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89" t="s">
        <v>444</v>
      </c>
      <c r="D432" s="162"/>
      <c r="E432" s="163">
        <v>3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121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89" t="s">
        <v>445</v>
      </c>
      <c r="D433" s="162"/>
      <c r="E433" s="163">
        <v>3</v>
      </c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121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89" t="s">
        <v>173</v>
      </c>
      <c r="D434" s="162"/>
      <c r="E434" s="163">
        <v>4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121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89" t="s">
        <v>174</v>
      </c>
      <c r="D435" s="162"/>
      <c r="E435" s="163">
        <v>4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121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89" t="s">
        <v>446</v>
      </c>
      <c r="D436" s="162"/>
      <c r="E436" s="163">
        <v>5</v>
      </c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121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89" t="s">
        <v>447</v>
      </c>
      <c r="D437" s="162"/>
      <c r="E437" s="163">
        <v>6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121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89" t="s">
        <v>136</v>
      </c>
      <c r="D438" s="162"/>
      <c r="E438" s="163">
        <v>5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121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89" t="s">
        <v>448</v>
      </c>
      <c r="D439" s="162"/>
      <c r="E439" s="163">
        <v>2</v>
      </c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121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89" t="s">
        <v>138</v>
      </c>
      <c r="D440" s="162"/>
      <c r="E440" s="163">
        <v>3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121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89" t="s">
        <v>449</v>
      </c>
      <c r="D441" s="162"/>
      <c r="E441" s="163">
        <v>6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121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89" t="s">
        <v>450</v>
      </c>
      <c r="D442" s="162"/>
      <c r="E442" s="163">
        <v>5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121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89" t="s">
        <v>451</v>
      </c>
      <c r="D443" s="162"/>
      <c r="E443" s="163">
        <v>4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121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89" t="s">
        <v>452</v>
      </c>
      <c r="D444" s="162"/>
      <c r="E444" s="163">
        <v>11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121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189" t="s">
        <v>453</v>
      </c>
      <c r="D445" s="162"/>
      <c r="E445" s="163">
        <v>5</v>
      </c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121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3" x14ac:dyDescent="0.2">
      <c r="A446" s="158"/>
      <c r="B446" s="159"/>
      <c r="C446" s="189" t="s">
        <v>454</v>
      </c>
      <c r="D446" s="162"/>
      <c r="E446" s="163">
        <v>10</v>
      </c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121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89" t="s">
        <v>145</v>
      </c>
      <c r="D447" s="162"/>
      <c r="E447" s="163">
        <v>4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121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72">
        <v>53</v>
      </c>
      <c r="B448" s="173" t="s">
        <v>460</v>
      </c>
      <c r="C448" s="188" t="s">
        <v>461</v>
      </c>
      <c r="D448" s="174" t="s">
        <v>381</v>
      </c>
      <c r="E448" s="175">
        <v>160</v>
      </c>
      <c r="F448" s="176"/>
      <c r="G448" s="177">
        <f>ROUND(E448*F448,2)</f>
        <v>0</v>
      </c>
      <c r="H448" s="176"/>
      <c r="I448" s="177">
        <f>ROUND(E448*H448,2)</f>
        <v>0</v>
      </c>
      <c r="J448" s="176"/>
      <c r="K448" s="177">
        <f>ROUND(E448*J448,2)</f>
        <v>0</v>
      </c>
      <c r="L448" s="177">
        <v>21</v>
      </c>
      <c r="M448" s="177">
        <f>G448*(1+L448/100)</f>
        <v>0</v>
      </c>
      <c r="N448" s="175">
        <v>2.0000000000000002E-5</v>
      </c>
      <c r="O448" s="175">
        <f>ROUND(E448*N448,2)</f>
        <v>0</v>
      </c>
      <c r="P448" s="175">
        <v>0</v>
      </c>
      <c r="Q448" s="175">
        <f>ROUND(E448*P448,2)</f>
        <v>0</v>
      </c>
      <c r="R448" s="177" t="s">
        <v>376</v>
      </c>
      <c r="S448" s="177" t="s">
        <v>114</v>
      </c>
      <c r="T448" s="178" t="s">
        <v>114</v>
      </c>
      <c r="U448" s="161">
        <v>0.23599999999999999</v>
      </c>
      <c r="V448" s="161">
        <f>ROUND(E448*U448,2)</f>
        <v>37.76</v>
      </c>
      <c r="W448" s="161"/>
      <c r="X448" s="161" t="s">
        <v>115</v>
      </c>
      <c r="Y448" s="161" t="s">
        <v>116</v>
      </c>
      <c r="Z448" s="151"/>
      <c r="AA448" s="151"/>
      <c r="AB448" s="151"/>
      <c r="AC448" s="151"/>
      <c r="AD448" s="151"/>
      <c r="AE448" s="151"/>
      <c r="AF448" s="151"/>
      <c r="AG448" s="151" t="s">
        <v>117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50" t="s">
        <v>462</v>
      </c>
      <c r="D449" s="251"/>
      <c r="E449" s="251"/>
      <c r="F449" s="251"/>
      <c r="G449" s="25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119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89" t="s">
        <v>463</v>
      </c>
      <c r="D450" s="162"/>
      <c r="E450" s="163">
        <v>160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121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72">
        <v>54</v>
      </c>
      <c r="B451" s="173" t="s">
        <v>464</v>
      </c>
      <c r="C451" s="188" t="s">
        <v>465</v>
      </c>
      <c r="D451" s="174" t="s">
        <v>381</v>
      </c>
      <c r="E451" s="175">
        <v>2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21</v>
      </c>
      <c r="M451" s="177">
        <f>G451*(1+L451/100)</f>
        <v>0</v>
      </c>
      <c r="N451" s="175">
        <v>0</v>
      </c>
      <c r="O451" s="175">
        <f>ROUND(E451*N451,2)</f>
        <v>0</v>
      </c>
      <c r="P451" s="175">
        <v>0</v>
      </c>
      <c r="Q451" s="175">
        <f>ROUND(E451*P451,2)</f>
        <v>0</v>
      </c>
      <c r="R451" s="177"/>
      <c r="S451" s="177" t="s">
        <v>125</v>
      </c>
      <c r="T451" s="178" t="s">
        <v>126</v>
      </c>
      <c r="U451" s="161">
        <v>0</v>
      </c>
      <c r="V451" s="161">
        <f>ROUND(E451*U451,2)</f>
        <v>0</v>
      </c>
      <c r="W451" s="161"/>
      <c r="X451" s="161" t="s">
        <v>115</v>
      </c>
      <c r="Y451" s="161" t="s">
        <v>116</v>
      </c>
      <c r="Z451" s="151"/>
      <c r="AA451" s="151"/>
      <c r="AB451" s="151"/>
      <c r="AC451" s="151"/>
      <c r="AD451" s="151"/>
      <c r="AE451" s="151"/>
      <c r="AF451" s="151"/>
      <c r="AG451" s="151" t="s">
        <v>117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2" x14ac:dyDescent="0.2">
      <c r="A452" s="158"/>
      <c r="B452" s="159"/>
      <c r="C452" s="189" t="s">
        <v>466</v>
      </c>
      <c r="D452" s="162"/>
      <c r="E452" s="163">
        <v>2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121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72">
        <v>55</v>
      </c>
      <c r="B453" s="173" t="s">
        <v>467</v>
      </c>
      <c r="C453" s="188" t="s">
        <v>468</v>
      </c>
      <c r="D453" s="174" t="s">
        <v>381</v>
      </c>
      <c r="E453" s="175">
        <v>21</v>
      </c>
      <c r="F453" s="176"/>
      <c r="G453" s="177">
        <f>ROUND(E453*F453,2)</f>
        <v>0</v>
      </c>
      <c r="H453" s="176"/>
      <c r="I453" s="177">
        <f>ROUND(E453*H453,2)</f>
        <v>0</v>
      </c>
      <c r="J453" s="176"/>
      <c r="K453" s="177">
        <f>ROUND(E453*J453,2)</f>
        <v>0</v>
      </c>
      <c r="L453" s="177">
        <v>21</v>
      </c>
      <c r="M453" s="177">
        <f>G453*(1+L453/100)</f>
        <v>0</v>
      </c>
      <c r="N453" s="175">
        <v>0.34089999999999998</v>
      </c>
      <c r="O453" s="175">
        <f>ROUND(E453*N453,2)</f>
        <v>7.16</v>
      </c>
      <c r="P453" s="175">
        <v>0</v>
      </c>
      <c r="Q453" s="175">
        <f>ROUND(E453*P453,2)</f>
        <v>0</v>
      </c>
      <c r="R453" s="177" t="s">
        <v>376</v>
      </c>
      <c r="S453" s="177" t="s">
        <v>114</v>
      </c>
      <c r="T453" s="178" t="s">
        <v>114</v>
      </c>
      <c r="U453" s="161">
        <v>4.1980000000000004</v>
      </c>
      <c r="V453" s="161">
        <f>ROUND(E453*U453,2)</f>
        <v>88.16</v>
      </c>
      <c r="W453" s="161"/>
      <c r="X453" s="161" t="s">
        <v>115</v>
      </c>
      <c r="Y453" s="161" t="s">
        <v>116</v>
      </c>
      <c r="Z453" s="151"/>
      <c r="AA453" s="151"/>
      <c r="AB453" s="151"/>
      <c r="AC453" s="151"/>
      <c r="AD453" s="151"/>
      <c r="AE453" s="151"/>
      <c r="AF453" s="151"/>
      <c r="AG453" s="151" t="s">
        <v>117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2" x14ac:dyDescent="0.2">
      <c r="A454" s="158"/>
      <c r="B454" s="159"/>
      <c r="C454" s="250" t="s">
        <v>469</v>
      </c>
      <c r="D454" s="251"/>
      <c r="E454" s="251"/>
      <c r="F454" s="251"/>
      <c r="G454" s="25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119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2" x14ac:dyDescent="0.2">
      <c r="A455" s="158"/>
      <c r="B455" s="159"/>
      <c r="C455" s="189" t="s">
        <v>470</v>
      </c>
      <c r="D455" s="162"/>
      <c r="E455" s="163">
        <v>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121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89" t="s">
        <v>471</v>
      </c>
      <c r="D456" s="162"/>
      <c r="E456" s="163">
        <v>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121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89" t="s">
        <v>472</v>
      </c>
      <c r="D457" s="162"/>
      <c r="E457" s="163">
        <v>3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121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89" t="s">
        <v>473</v>
      </c>
      <c r="D458" s="162"/>
      <c r="E458" s="163">
        <v>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121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89" t="s">
        <v>474</v>
      </c>
      <c r="D459" s="162"/>
      <c r="E459" s="163">
        <v>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121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89" t="s">
        <v>475</v>
      </c>
      <c r="D460" s="162"/>
      <c r="E460" s="163">
        <v>1</v>
      </c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121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89" t="s">
        <v>476</v>
      </c>
      <c r="D461" s="162"/>
      <c r="E461" s="163">
        <v>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121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89" t="s">
        <v>477</v>
      </c>
      <c r="D462" s="162"/>
      <c r="E462" s="163">
        <v>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121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89" t="s">
        <v>478</v>
      </c>
      <c r="D463" s="162"/>
      <c r="E463" s="163">
        <v>1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121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89" t="s">
        <v>479</v>
      </c>
      <c r="D464" s="162"/>
      <c r="E464" s="163">
        <v>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121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89" t="s">
        <v>480</v>
      </c>
      <c r="D465" s="162"/>
      <c r="E465" s="163">
        <v>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121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89" t="s">
        <v>481</v>
      </c>
      <c r="D466" s="162"/>
      <c r="E466" s="163">
        <v>1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121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89" t="s">
        <v>482</v>
      </c>
      <c r="D467" s="162"/>
      <c r="E467" s="163">
        <v>1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121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89" t="s">
        <v>483</v>
      </c>
      <c r="D468" s="162"/>
      <c r="E468" s="163">
        <v>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121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89" t="s">
        <v>484</v>
      </c>
      <c r="D469" s="162"/>
      <c r="E469" s="163">
        <v>1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121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89" t="s">
        <v>485</v>
      </c>
      <c r="D470" s="162"/>
      <c r="E470" s="163">
        <v>1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121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89" t="s">
        <v>486</v>
      </c>
      <c r="D471" s="162"/>
      <c r="E471" s="163">
        <v>1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121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89" t="s">
        <v>487</v>
      </c>
      <c r="D472" s="162"/>
      <c r="E472" s="163">
        <v>1</v>
      </c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121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89" t="s">
        <v>488</v>
      </c>
      <c r="D473" s="162"/>
      <c r="E473" s="163">
        <v>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121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2">
        <v>56</v>
      </c>
      <c r="B474" s="173" t="s">
        <v>489</v>
      </c>
      <c r="C474" s="188" t="s">
        <v>490</v>
      </c>
      <c r="D474" s="174" t="s">
        <v>381</v>
      </c>
      <c r="E474" s="175">
        <v>21</v>
      </c>
      <c r="F474" s="176"/>
      <c r="G474" s="177">
        <f>ROUND(E474*F474,2)</f>
        <v>0</v>
      </c>
      <c r="H474" s="176"/>
      <c r="I474" s="177">
        <f>ROUND(E474*H474,2)</f>
        <v>0</v>
      </c>
      <c r="J474" s="176"/>
      <c r="K474" s="177">
        <f>ROUND(E474*J474,2)</f>
        <v>0</v>
      </c>
      <c r="L474" s="177">
        <v>21</v>
      </c>
      <c r="M474" s="177">
        <f>G474*(1+L474/100)</f>
        <v>0</v>
      </c>
      <c r="N474" s="175">
        <v>9.3600000000000003E-3</v>
      </c>
      <c r="O474" s="175">
        <f>ROUND(E474*N474,2)</f>
        <v>0.2</v>
      </c>
      <c r="P474" s="175">
        <v>0</v>
      </c>
      <c r="Q474" s="175">
        <f>ROUND(E474*P474,2)</f>
        <v>0</v>
      </c>
      <c r="R474" s="177" t="s">
        <v>376</v>
      </c>
      <c r="S474" s="177" t="s">
        <v>114</v>
      </c>
      <c r="T474" s="178" t="s">
        <v>114</v>
      </c>
      <c r="U474" s="161">
        <v>1.6890000000000001</v>
      </c>
      <c r="V474" s="161">
        <f>ROUND(E474*U474,2)</f>
        <v>35.47</v>
      </c>
      <c r="W474" s="161"/>
      <c r="X474" s="161" t="s">
        <v>115</v>
      </c>
      <c r="Y474" s="161" t="s">
        <v>116</v>
      </c>
      <c r="Z474" s="151"/>
      <c r="AA474" s="151"/>
      <c r="AB474" s="151"/>
      <c r="AC474" s="151"/>
      <c r="AD474" s="151"/>
      <c r="AE474" s="151"/>
      <c r="AF474" s="151"/>
      <c r="AG474" s="151" t="s">
        <v>117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50" t="s">
        <v>491</v>
      </c>
      <c r="D475" s="251"/>
      <c r="E475" s="251"/>
      <c r="F475" s="251"/>
      <c r="G475" s="25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119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89" t="s">
        <v>457</v>
      </c>
      <c r="D476" s="162"/>
      <c r="E476" s="163">
        <v>21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121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72">
        <v>57</v>
      </c>
      <c r="B477" s="173" t="s">
        <v>492</v>
      </c>
      <c r="C477" s="188" t="s">
        <v>493</v>
      </c>
      <c r="D477" s="174" t="s">
        <v>196</v>
      </c>
      <c r="E477" s="175">
        <v>44.46</v>
      </c>
      <c r="F477" s="176"/>
      <c r="G477" s="177">
        <f>ROUND(E477*F477,2)</f>
        <v>0</v>
      </c>
      <c r="H477" s="176"/>
      <c r="I477" s="177">
        <f>ROUND(E477*H477,2)</f>
        <v>0</v>
      </c>
      <c r="J477" s="176"/>
      <c r="K477" s="177">
        <f>ROUND(E477*J477,2)</f>
        <v>0</v>
      </c>
      <c r="L477" s="177">
        <v>21</v>
      </c>
      <c r="M477" s="177">
        <f>G477*(1+L477/100)</f>
        <v>0</v>
      </c>
      <c r="N477" s="175">
        <v>2.5249999999999999</v>
      </c>
      <c r="O477" s="175">
        <f>ROUND(E477*N477,2)</f>
        <v>112.26</v>
      </c>
      <c r="P477" s="175">
        <v>0</v>
      </c>
      <c r="Q477" s="175">
        <f>ROUND(E477*P477,2)</f>
        <v>0</v>
      </c>
      <c r="R477" s="177" t="s">
        <v>376</v>
      </c>
      <c r="S477" s="177" t="s">
        <v>114</v>
      </c>
      <c r="T477" s="178" t="s">
        <v>114</v>
      </c>
      <c r="U477" s="161">
        <v>1.3029999999999999</v>
      </c>
      <c r="V477" s="161">
        <f>ROUND(E477*U477,2)</f>
        <v>57.93</v>
      </c>
      <c r="W477" s="161"/>
      <c r="X477" s="161" t="s">
        <v>115</v>
      </c>
      <c r="Y477" s="161" t="s">
        <v>116</v>
      </c>
      <c r="Z477" s="151"/>
      <c r="AA477" s="151"/>
      <c r="AB477" s="151"/>
      <c r="AC477" s="151"/>
      <c r="AD477" s="151"/>
      <c r="AE477" s="151"/>
      <c r="AF477" s="151"/>
      <c r="AG477" s="151" t="s">
        <v>117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2" x14ac:dyDescent="0.2">
      <c r="A478" s="158"/>
      <c r="B478" s="159"/>
      <c r="C478" s="250" t="s">
        <v>494</v>
      </c>
      <c r="D478" s="251"/>
      <c r="E478" s="251"/>
      <c r="F478" s="251"/>
      <c r="G478" s="25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119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189" t="s">
        <v>495</v>
      </c>
      <c r="D479" s="162"/>
      <c r="E479" s="163">
        <v>13.68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121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89" t="s">
        <v>496</v>
      </c>
      <c r="D480" s="162"/>
      <c r="E480" s="163">
        <v>-3.42</v>
      </c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121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89" t="s">
        <v>497</v>
      </c>
      <c r="D481" s="162"/>
      <c r="E481" s="163">
        <v>34.200000000000003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121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72">
        <v>58</v>
      </c>
      <c r="B482" s="173" t="s">
        <v>498</v>
      </c>
      <c r="C482" s="188" t="s">
        <v>499</v>
      </c>
      <c r="D482" s="174" t="s">
        <v>112</v>
      </c>
      <c r="E482" s="175">
        <v>57</v>
      </c>
      <c r="F482" s="176"/>
      <c r="G482" s="177">
        <f>ROUND(E482*F482,2)</f>
        <v>0</v>
      </c>
      <c r="H482" s="176"/>
      <c r="I482" s="177">
        <f>ROUND(E482*H482,2)</f>
        <v>0</v>
      </c>
      <c r="J482" s="176"/>
      <c r="K482" s="177">
        <f>ROUND(E482*J482,2)</f>
        <v>0</v>
      </c>
      <c r="L482" s="177">
        <v>21</v>
      </c>
      <c r="M482" s="177">
        <f>G482*(1+L482/100)</f>
        <v>0</v>
      </c>
      <c r="N482" s="175">
        <v>4.1799999999999997E-3</v>
      </c>
      <c r="O482" s="175">
        <f>ROUND(E482*N482,2)</f>
        <v>0.24</v>
      </c>
      <c r="P482" s="175">
        <v>0</v>
      </c>
      <c r="Q482" s="175">
        <f>ROUND(E482*P482,2)</f>
        <v>0</v>
      </c>
      <c r="R482" s="177" t="s">
        <v>376</v>
      </c>
      <c r="S482" s="177" t="s">
        <v>114</v>
      </c>
      <c r="T482" s="178" t="s">
        <v>114</v>
      </c>
      <c r="U482" s="161">
        <v>0.96299999999999997</v>
      </c>
      <c r="V482" s="161">
        <f>ROUND(E482*U482,2)</f>
        <v>54.89</v>
      </c>
      <c r="W482" s="161"/>
      <c r="X482" s="161" t="s">
        <v>115</v>
      </c>
      <c r="Y482" s="161" t="s">
        <v>116</v>
      </c>
      <c r="Z482" s="151"/>
      <c r="AA482" s="151"/>
      <c r="AB482" s="151"/>
      <c r="AC482" s="151"/>
      <c r="AD482" s="151"/>
      <c r="AE482" s="151"/>
      <c r="AF482" s="151"/>
      <c r="AG482" s="151" t="s">
        <v>117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">
      <c r="A483" s="158"/>
      <c r="B483" s="159"/>
      <c r="C483" s="189" t="s">
        <v>500</v>
      </c>
      <c r="D483" s="162"/>
      <c r="E483" s="163">
        <v>57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121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80">
        <v>59</v>
      </c>
      <c r="B484" s="181" t="s">
        <v>501</v>
      </c>
      <c r="C484" s="190" t="s">
        <v>502</v>
      </c>
      <c r="D484" s="182" t="s">
        <v>381</v>
      </c>
      <c r="E484" s="183">
        <v>21</v>
      </c>
      <c r="F484" s="184"/>
      <c r="G484" s="185">
        <f t="shared" ref="G484:G492" si="0">ROUND(E484*F484,2)</f>
        <v>0</v>
      </c>
      <c r="H484" s="184"/>
      <c r="I484" s="185">
        <f t="shared" ref="I484:I492" si="1">ROUND(E484*H484,2)</f>
        <v>0</v>
      </c>
      <c r="J484" s="184"/>
      <c r="K484" s="185">
        <f t="shared" ref="K484:K492" si="2">ROUND(E484*J484,2)</f>
        <v>0</v>
      </c>
      <c r="L484" s="185">
        <v>21</v>
      </c>
      <c r="M484" s="185">
        <f t="shared" ref="M484:M492" si="3">G484*(1+L484/100)</f>
        <v>0</v>
      </c>
      <c r="N484" s="183">
        <v>0</v>
      </c>
      <c r="O484" s="183">
        <f t="shared" ref="O484:O492" si="4">ROUND(E484*N484,2)</f>
        <v>0</v>
      </c>
      <c r="P484" s="183">
        <v>0.15</v>
      </c>
      <c r="Q484" s="183">
        <f t="shared" ref="Q484:Q492" si="5">ROUND(E484*P484,2)</f>
        <v>3.15</v>
      </c>
      <c r="R484" s="185"/>
      <c r="S484" s="185" t="s">
        <v>503</v>
      </c>
      <c r="T484" s="186" t="s">
        <v>504</v>
      </c>
      <c r="U484" s="161">
        <v>0</v>
      </c>
      <c r="V484" s="161">
        <f t="shared" ref="V484:V492" si="6">ROUND(E484*U484,2)</f>
        <v>0</v>
      </c>
      <c r="W484" s="161"/>
      <c r="X484" s="161" t="s">
        <v>115</v>
      </c>
      <c r="Y484" s="161" t="s">
        <v>116</v>
      </c>
      <c r="Z484" s="151"/>
      <c r="AA484" s="151"/>
      <c r="AB484" s="151"/>
      <c r="AC484" s="151"/>
      <c r="AD484" s="151"/>
      <c r="AE484" s="151"/>
      <c r="AF484" s="151"/>
      <c r="AG484" s="151" t="s">
        <v>117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80">
        <v>60</v>
      </c>
      <c r="B485" s="181" t="s">
        <v>505</v>
      </c>
      <c r="C485" s="190" t="s">
        <v>506</v>
      </c>
      <c r="D485" s="182" t="s">
        <v>381</v>
      </c>
      <c r="E485" s="183">
        <v>21</v>
      </c>
      <c r="F485" s="184"/>
      <c r="G485" s="185">
        <f t="shared" si="0"/>
        <v>0</v>
      </c>
      <c r="H485" s="184"/>
      <c r="I485" s="185">
        <f t="shared" si="1"/>
        <v>0</v>
      </c>
      <c r="J485" s="184"/>
      <c r="K485" s="185">
        <f t="shared" si="2"/>
        <v>0</v>
      </c>
      <c r="L485" s="185">
        <v>21</v>
      </c>
      <c r="M485" s="185">
        <f t="shared" si="3"/>
        <v>0</v>
      </c>
      <c r="N485" s="183">
        <v>3.3000000000000002E-2</v>
      </c>
      <c r="O485" s="183">
        <f t="shared" si="4"/>
        <v>0.69</v>
      </c>
      <c r="P485" s="183">
        <v>0</v>
      </c>
      <c r="Q485" s="183">
        <f t="shared" si="5"/>
        <v>0</v>
      </c>
      <c r="R485" s="185" t="s">
        <v>367</v>
      </c>
      <c r="S485" s="185" t="s">
        <v>507</v>
      </c>
      <c r="T485" s="186" t="s">
        <v>507</v>
      </c>
      <c r="U485" s="161">
        <v>0</v>
      </c>
      <c r="V485" s="161">
        <f t="shared" si="6"/>
        <v>0</v>
      </c>
      <c r="W485" s="161"/>
      <c r="X485" s="161" t="s">
        <v>368</v>
      </c>
      <c r="Y485" s="161" t="s">
        <v>116</v>
      </c>
      <c r="Z485" s="151"/>
      <c r="AA485" s="151"/>
      <c r="AB485" s="151"/>
      <c r="AC485" s="151"/>
      <c r="AD485" s="151"/>
      <c r="AE485" s="151"/>
      <c r="AF485" s="151"/>
      <c r="AG485" s="151" t="s">
        <v>369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0">
        <v>61</v>
      </c>
      <c r="B486" s="181" t="s">
        <v>508</v>
      </c>
      <c r="C486" s="190" t="s">
        <v>509</v>
      </c>
      <c r="D486" s="182" t="s">
        <v>381</v>
      </c>
      <c r="E486" s="183">
        <v>21</v>
      </c>
      <c r="F486" s="184"/>
      <c r="G486" s="185">
        <f t="shared" si="0"/>
        <v>0</v>
      </c>
      <c r="H486" s="184"/>
      <c r="I486" s="185">
        <f t="shared" si="1"/>
        <v>0</v>
      </c>
      <c r="J486" s="184"/>
      <c r="K486" s="185">
        <f t="shared" si="2"/>
        <v>0</v>
      </c>
      <c r="L486" s="185">
        <v>21</v>
      </c>
      <c r="M486" s="185">
        <f t="shared" si="3"/>
        <v>0</v>
      </c>
      <c r="N486" s="183">
        <v>1.2E-2</v>
      </c>
      <c r="O486" s="183">
        <f t="shared" si="4"/>
        <v>0.25</v>
      </c>
      <c r="P486" s="183">
        <v>0</v>
      </c>
      <c r="Q486" s="183">
        <f t="shared" si="5"/>
        <v>0</v>
      </c>
      <c r="R486" s="185"/>
      <c r="S486" s="185" t="s">
        <v>125</v>
      </c>
      <c r="T486" s="186" t="s">
        <v>349</v>
      </c>
      <c r="U486" s="161">
        <v>0</v>
      </c>
      <c r="V486" s="161">
        <f t="shared" si="6"/>
        <v>0</v>
      </c>
      <c r="W486" s="161"/>
      <c r="X486" s="161" t="s">
        <v>368</v>
      </c>
      <c r="Y486" s="161" t="s">
        <v>116</v>
      </c>
      <c r="Z486" s="151"/>
      <c r="AA486" s="151"/>
      <c r="AB486" s="151"/>
      <c r="AC486" s="151"/>
      <c r="AD486" s="151"/>
      <c r="AE486" s="151"/>
      <c r="AF486" s="151"/>
      <c r="AG486" s="151" t="s">
        <v>369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80">
        <v>62</v>
      </c>
      <c r="B487" s="181" t="s">
        <v>510</v>
      </c>
      <c r="C487" s="190" t="s">
        <v>511</v>
      </c>
      <c r="D487" s="182" t="s">
        <v>381</v>
      </c>
      <c r="E487" s="183">
        <v>21</v>
      </c>
      <c r="F487" s="184"/>
      <c r="G487" s="185">
        <f t="shared" si="0"/>
        <v>0</v>
      </c>
      <c r="H487" s="184"/>
      <c r="I487" s="185">
        <f t="shared" si="1"/>
        <v>0</v>
      </c>
      <c r="J487" s="184"/>
      <c r="K487" s="185">
        <f t="shared" si="2"/>
        <v>0</v>
      </c>
      <c r="L487" s="185">
        <v>21</v>
      </c>
      <c r="M487" s="185">
        <f t="shared" si="3"/>
        <v>0</v>
      </c>
      <c r="N487" s="183">
        <v>0.10299999999999999</v>
      </c>
      <c r="O487" s="183">
        <f t="shared" si="4"/>
        <v>2.16</v>
      </c>
      <c r="P487" s="183">
        <v>0</v>
      </c>
      <c r="Q487" s="183">
        <f t="shared" si="5"/>
        <v>0</v>
      </c>
      <c r="R487" s="185" t="s">
        <v>367</v>
      </c>
      <c r="S487" s="185" t="s">
        <v>512</v>
      </c>
      <c r="T487" s="186" t="s">
        <v>512</v>
      </c>
      <c r="U487" s="161">
        <v>0</v>
      </c>
      <c r="V487" s="161">
        <f t="shared" si="6"/>
        <v>0</v>
      </c>
      <c r="W487" s="161"/>
      <c r="X487" s="161" t="s">
        <v>368</v>
      </c>
      <c r="Y487" s="161" t="s">
        <v>116</v>
      </c>
      <c r="Z487" s="151"/>
      <c r="AA487" s="151"/>
      <c r="AB487" s="151"/>
      <c r="AC487" s="151"/>
      <c r="AD487" s="151"/>
      <c r="AE487" s="151"/>
      <c r="AF487" s="151"/>
      <c r="AG487" s="151" t="s">
        <v>369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ht="22.5" outlineLevel="1" x14ac:dyDescent="0.2">
      <c r="A488" s="180">
        <v>63</v>
      </c>
      <c r="B488" s="181" t="s">
        <v>513</v>
      </c>
      <c r="C488" s="190" t="s">
        <v>514</v>
      </c>
      <c r="D488" s="182" t="s">
        <v>381</v>
      </c>
      <c r="E488" s="183">
        <v>21</v>
      </c>
      <c r="F488" s="184"/>
      <c r="G488" s="185">
        <f t="shared" si="0"/>
        <v>0</v>
      </c>
      <c r="H488" s="184"/>
      <c r="I488" s="185">
        <f t="shared" si="1"/>
        <v>0</v>
      </c>
      <c r="J488" s="184"/>
      <c r="K488" s="185">
        <f t="shared" si="2"/>
        <v>0</v>
      </c>
      <c r="L488" s="185">
        <v>21</v>
      </c>
      <c r="M488" s="185">
        <f t="shared" si="3"/>
        <v>0</v>
      </c>
      <c r="N488" s="183">
        <v>0.17499999999999999</v>
      </c>
      <c r="O488" s="183">
        <f t="shared" si="4"/>
        <v>3.68</v>
      </c>
      <c r="P488" s="183">
        <v>0</v>
      </c>
      <c r="Q488" s="183">
        <f t="shared" si="5"/>
        <v>0</v>
      </c>
      <c r="R488" s="185" t="s">
        <v>367</v>
      </c>
      <c r="S488" s="185" t="s">
        <v>512</v>
      </c>
      <c r="T488" s="186" t="s">
        <v>512</v>
      </c>
      <c r="U488" s="161">
        <v>0</v>
      </c>
      <c r="V488" s="161">
        <f t="shared" si="6"/>
        <v>0</v>
      </c>
      <c r="W488" s="161"/>
      <c r="X488" s="161" t="s">
        <v>368</v>
      </c>
      <c r="Y488" s="161" t="s">
        <v>116</v>
      </c>
      <c r="Z488" s="151"/>
      <c r="AA488" s="151"/>
      <c r="AB488" s="151"/>
      <c r="AC488" s="151"/>
      <c r="AD488" s="151"/>
      <c r="AE488" s="151"/>
      <c r="AF488" s="151"/>
      <c r="AG488" s="151" t="s">
        <v>369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0">
        <v>64</v>
      </c>
      <c r="B489" s="181" t="s">
        <v>515</v>
      </c>
      <c r="C489" s="190" t="s">
        <v>516</v>
      </c>
      <c r="D489" s="182" t="s">
        <v>381</v>
      </c>
      <c r="E489" s="183">
        <v>21</v>
      </c>
      <c r="F489" s="184"/>
      <c r="G489" s="185">
        <f t="shared" si="0"/>
        <v>0</v>
      </c>
      <c r="H489" s="184"/>
      <c r="I489" s="185">
        <f t="shared" si="1"/>
        <v>0</v>
      </c>
      <c r="J489" s="184"/>
      <c r="K489" s="185">
        <f t="shared" si="2"/>
        <v>0</v>
      </c>
      <c r="L489" s="185">
        <v>21</v>
      </c>
      <c r="M489" s="185">
        <f t="shared" si="3"/>
        <v>0</v>
      </c>
      <c r="N489" s="183">
        <v>0.06</v>
      </c>
      <c r="O489" s="183">
        <f t="shared" si="4"/>
        <v>1.26</v>
      </c>
      <c r="P489" s="183">
        <v>0</v>
      </c>
      <c r="Q489" s="183">
        <f t="shared" si="5"/>
        <v>0</v>
      </c>
      <c r="R489" s="185" t="s">
        <v>367</v>
      </c>
      <c r="S489" s="185" t="s">
        <v>512</v>
      </c>
      <c r="T489" s="186" t="s">
        <v>512</v>
      </c>
      <c r="U489" s="161">
        <v>0</v>
      </c>
      <c r="V489" s="161">
        <f t="shared" si="6"/>
        <v>0</v>
      </c>
      <c r="W489" s="161"/>
      <c r="X489" s="161" t="s">
        <v>368</v>
      </c>
      <c r="Y489" s="161" t="s">
        <v>116</v>
      </c>
      <c r="Z489" s="151"/>
      <c r="AA489" s="151"/>
      <c r="AB489" s="151"/>
      <c r="AC489" s="151"/>
      <c r="AD489" s="151"/>
      <c r="AE489" s="151"/>
      <c r="AF489" s="151"/>
      <c r="AG489" s="151" t="s">
        <v>369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ht="22.5" outlineLevel="1" x14ac:dyDescent="0.2">
      <c r="A490" s="180">
        <v>65</v>
      </c>
      <c r="B490" s="181" t="s">
        <v>517</v>
      </c>
      <c r="C490" s="190" t="s">
        <v>518</v>
      </c>
      <c r="D490" s="182" t="s">
        <v>381</v>
      </c>
      <c r="E490" s="183">
        <v>21</v>
      </c>
      <c r="F490" s="184"/>
      <c r="G490" s="185">
        <f t="shared" si="0"/>
        <v>0</v>
      </c>
      <c r="H490" s="184"/>
      <c r="I490" s="185">
        <f t="shared" si="1"/>
        <v>0</v>
      </c>
      <c r="J490" s="184"/>
      <c r="K490" s="185">
        <f t="shared" si="2"/>
        <v>0</v>
      </c>
      <c r="L490" s="185">
        <v>21</v>
      </c>
      <c r="M490" s="185">
        <f t="shared" si="3"/>
        <v>0</v>
      </c>
      <c r="N490" s="183">
        <v>0.12</v>
      </c>
      <c r="O490" s="183">
        <f t="shared" si="4"/>
        <v>2.52</v>
      </c>
      <c r="P490" s="183">
        <v>0</v>
      </c>
      <c r="Q490" s="183">
        <f t="shared" si="5"/>
        <v>0</v>
      </c>
      <c r="R490" s="185" t="s">
        <v>367</v>
      </c>
      <c r="S490" s="185" t="s">
        <v>512</v>
      </c>
      <c r="T490" s="186" t="s">
        <v>512</v>
      </c>
      <c r="U490" s="161">
        <v>0</v>
      </c>
      <c r="V490" s="161">
        <f t="shared" si="6"/>
        <v>0</v>
      </c>
      <c r="W490" s="161"/>
      <c r="X490" s="161" t="s">
        <v>368</v>
      </c>
      <c r="Y490" s="161" t="s">
        <v>116</v>
      </c>
      <c r="Z490" s="151"/>
      <c r="AA490" s="151"/>
      <c r="AB490" s="151"/>
      <c r="AC490" s="151"/>
      <c r="AD490" s="151"/>
      <c r="AE490" s="151"/>
      <c r="AF490" s="151"/>
      <c r="AG490" s="151" t="s">
        <v>369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 x14ac:dyDescent="0.2">
      <c r="A491" s="180">
        <v>66</v>
      </c>
      <c r="B491" s="181" t="s">
        <v>517</v>
      </c>
      <c r="C491" s="190" t="s">
        <v>518</v>
      </c>
      <c r="D491" s="182" t="s">
        <v>381</v>
      </c>
      <c r="E491" s="183">
        <v>21</v>
      </c>
      <c r="F491" s="184"/>
      <c r="G491" s="185">
        <f t="shared" si="0"/>
        <v>0</v>
      </c>
      <c r="H491" s="184"/>
      <c r="I491" s="185">
        <f t="shared" si="1"/>
        <v>0</v>
      </c>
      <c r="J491" s="184"/>
      <c r="K491" s="185">
        <f t="shared" si="2"/>
        <v>0</v>
      </c>
      <c r="L491" s="185">
        <v>21</v>
      </c>
      <c r="M491" s="185">
        <f t="shared" si="3"/>
        <v>0</v>
      </c>
      <c r="N491" s="183">
        <v>0.12</v>
      </c>
      <c r="O491" s="183">
        <f t="shared" si="4"/>
        <v>2.52</v>
      </c>
      <c r="P491" s="183">
        <v>0</v>
      </c>
      <c r="Q491" s="183">
        <f t="shared" si="5"/>
        <v>0</v>
      </c>
      <c r="R491" s="185" t="s">
        <v>367</v>
      </c>
      <c r="S491" s="185" t="s">
        <v>512</v>
      </c>
      <c r="T491" s="186" t="s">
        <v>512</v>
      </c>
      <c r="U491" s="161">
        <v>0</v>
      </c>
      <c r="V491" s="161">
        <f t="shared" si="6"/>
        <v>0</v>
      </c>
      <c r="W491" s="161"/>
      <c r="X491" s="161" t="s">
        <v>368</v>
      </c>
      <c r="Y491" s="161" t="s">
        <v>116</v>
      </c>
      <c r="Z491" s="151"/>
      <c r="AA491" s="151"/>
      <c r="AB491" s="151"/>
      <c r="AC491" s="151"/>
      <c r="AD491" s="151"/>
      <c r="AE491" s="151"/>
      <c r="AF491" s="151"/>
      <c r="AG491" s="151" t="s">
        <v>369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72">
        <v>67</v>
      </c>
      <c r="B492" s="173" t="s">
        <v>519</v>
      </c>
      <c r="C492" s="188" t="s">
        <v>520</v>
      </c>
      <c r="D492" s="174" t="s">
        <v>148</v>
      </c>
      <c r="E492" s="175">
        <v>108.3</v>
      </c>
      <c r="F492" s="176"/>
      <c r="G492" s="177">
        <f t="shared" si="0"/>
        <v>0</v>
      </c>
      <c r="H492" s="176"/>
      <c r="I492" s="177">
        <f t="shared" si="1"/>
        <v>0</v>
      </c>
      <c r="J492" s="176"/>
      <c r="K492" s="177">
        <f t="shared" si="2"/>
        <v>0</v>
      </c>
      <c r="L492" s="177">
        <v>21</v>
      </c>
      <c r="M492" s="177">
        <f t="shared" si="3"/>
        <v>0</v>
      </c>
      <c r="N492" s="175">
        <v>2.5000000000000001E-2</v>
      </c>
      <c r="O492" s="175">
        <f t="shared" si="4"/>
        <v>2.71</v>
      </c>
      <c r="P492" s="175">
        <v>0</v>
      </c>
      <c r="Q492" s="175">
        <f t="shared" si="5"/>
        <v>0</v>
      </c>
      <c r="R492" s="177" t="s">
        <v>367</v>
      </c>
      <c r="S492" s="177" t="s">
        <v>114</v>
      </c>
      <c r="T492" s="178" t="s">
        <v>114</v>
      </c>
      <c r="U492" s="161">
        <v>0</v>
      </c>
      <c r="V492" s="161">
        <f t="shared" si="6"/>
        <v>0</v>
      </c>
      <c r="W492" s="161"/>
      <c r="X492" s="161" t="s">
        <v>368</v>
      </c>
      <c r="Y492" s="161" t="s">
        <v>116</v>
      </c>
      <c r="Z492" s="151"/>
      <c r="AA492" s="151"/>
      <c r="AB492" s="151"/>
      <c r="AC492" s="151"/>
      <c r="AD492" s="151"/>
      <c r="AE492" s="151"/>
      <c r="AF492" s="151"/>
      <c r="AG492" s="151" t="s">
        <v>369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2" x14ac:dyDescent="0.2">
      <c r="A493" s="158"/>
      <c r="B493" s="159"/>
      <c r="C493" s="189" t="s">
        <v>521</v>
      </c>
      <c r="D493" s="162"/>
      <c r="E493" s="163">
        <v>108.3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121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72">
        <v>68</v>
      </c>
      <c r="B494" s="173" t="s">
        <v>522</v>
      </c>
      <c r="C494" s="188" t="s">
        <v>523</v>
      </c>
      <c r="D494" s="174" t="s">
        <v>381</v>
      </c>
      <c r="E494" s="175">
        <v>96.424999999999997</v>
      </c>
      <c r="F494" s="176"/>
      <c r="G494" s="177">
        <f>ROUND(E494*F494,2)</f>
        <v>0</v>
      </c>
      <c r="H494" s="176"/>
      <c r="I494" s="177">
        <f>ROUND(E494*H494,2)</f>
        <v>0</v>
      </c>
      <c r="J494" s="176"/>
      <c r="K494" s="177">
        <f>ROUND(E494*J494,2)</f>
        <v>0</v>
      </c>
      <c r="L494" s="177">
        <v>21</v>
      </c>
      <c r="M494" s="177">
        <f>G494*(1+L494/100)</f>
        <v>0</v>
      </c>
      <c r="N494" s="175">
        <v>3.2000000000000001E-2</v>
      </c>
      <c r="O494" s="175">
        <f>ROUND(E494*N494,2)</f>
        <v>3.09</v>
      </c>
      <c r="P494" s="175">
        <v>0</v>
      </c>
      <c r="Q494" s="175">
        <f>ROUND(E494*P494,2)</f>
        <v>0</v>
      </c>
      <c r="R494" s="177"/>
      <c r="S494" s="177" t="s">
        <v>125</v>
      </c>
      <c r="T494" s="178" t="s">
        <v>126</v>
      </c>
      <c r="U494" s="161">
        <v>0</v>
      </c>
      <c r="V494" s="161">
        <f>ROUND(E494*U494,2)</f>
        <v>0</v>
      </c>
      <c r="W494" s="161"/>
      <c r="X494" s="161" t="s">
        <v>368</v>
      </c>
      <c r="Y494" s="161" t="s">
        <v>116</v>
      </c>
      <c r="Z494" s="151"/>
      <c r="AA494" s="151"/>
      <c r="AB494" s="151"/>
      <c r="AC494" s="151"/>
      <c r="AD494" s="151"/>
      <c r="AE494" s="151"/>
      <c r="AF494" s="151"/>
      <c r="AG494" s="151" t="s">
        <v>369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189" t="s">
        <v>524</v>
      </c>
      <c r="D495" s="162"/>
      <c r="E495" s="163">
        <v>96.424999999999997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121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2">
        <v>69</v>
      </c>
      <c r="B496" s="173" t="s">
        <v>525</v>
      </c>
      <c r="C496" s="188" t="s">
        <v>526</v>
      </c>
      <c r="D496" s="174" t="s">
        <v>381</v>
      </c>
      <c r="E496" s="175">
        <v>65.974999999999994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5">
        <v>0.02</v>
      </c>
      <c r="O496" s="175">
        <f>ROUND(E496*N496,2)</f>
        <v>1.32</v>
      </c>
      <c r="P496" s="175">
        <v>0</v>
      </c>
      <c r="Q496" s="175">
        <f>ROUND(E496*P496,2)</f>
        <v>0</v>
      </c>
      <c r="R496" s="177"/>
      <c r="S496" s="177" t="s">
        <v>125</v>
      </c>
      <c r="T496" s="178" t="s">
        <v>126</v>
      </c>
      <c r="U496" s="161">
        <v>0</v>
      </c>
      <c r="V496" s="161">
        <f>ROUND(E496*U496,2)</f>
        <v>0</v>
      </c>
      <c r="W496" s="161"/>
      <c r="X496" s="161" t="s">
        <v>368</v>
      </c>
      <c r="Y496" s="161" t="s">
        <v>116</v>
      </c>
      <c r="Z496" s="151"/>
      <c r="AA496" s="151"/>
      <c r="AB496" s="151"/>
      <c r="AC496" s="151"/>
      <c r="AD496" s="151"/>
      <c r="AE496" s="151"/>
      <c r="AF496" s="151"/>
      <c r="AG496" s="151" t="s">
        <v>369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2" x14ac:dyDescent="0.2">
      <c r="A497" s="158"/>
      <c r="B497" s="159"/>
      <c r="C497" s="189" t="s">
        <v>527</v>
      </c>
      <c r="D497" s="162"/>
      <c r="E497" s="163">
        <v>65.974999999999994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121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72">
        <v>70</v>
      </c>
      <c r="B498" s="173" t="s">
        <v>528</v>
      </c>
      <c r="C498" s="188" t="s">
        <v>529</v>
      </c>
      <c r="D498" s="174" t="s">
        <v>381</v>
      </c>
      <c r="E498" s="175">
        <v>2</v>
      </c>
      <c r="F498" s="176"/>
      <c r="G498" s="177">
        <f>ROUND(E498*F498,2)</f>
        <v>0</v>
      </c>
      <c r="H498" s="176"/>
      <c r="I498" s="177">
        <f>ROUND(E498*H498,2)</f>
        <v>0</v>
      </c>
      <c r="J498" s="176"/>
      <c r="K498" s="177">
        <f>ROUND(E498*J498,2)</f>
        <v>0</v>
      </c>
      <c r="L498" s="177">
        <v>21</v>
      </c>
      <c r="M498" s="177">
        <f>G498*(1+L498/100)</f>
        <v>0</v>
      </c>
      <c r="N498" s="175">
        <v>0</v>
      </c>
      <c r="O498" s="175">
        <f>ROUND(E498*N498,2)</f>
        <v>0</v>
      </c>
      <c r="P498" s="175">
        <v>0</v>
      </c>
      <c r="Q498" s="175">
        <f>ROUND(E498*P498,2)</f>
        <v>0</v>
      </c>
      <c r="R498" s="177"/>
      <c r="S498" s="177" t="s">
        <v>125</v>
      </c>
      <c r="T498" s="178" t="s">
        <v>349</v>
      </c>
      <c r="U498" s="161">
        <v>0</v>
      </c>
      <c r="V498" s="161">
        <f>ROUND(E498*U498,2)</f>
        <v>0</v>
      </c>
      <c r="W498" s="161"/>
      <c r="X498" s="161" t="s">
        <v>368</v>
      </c>
      <c r="Y498" s="161" t="s">
        <v>116</v>
      </c>
      <c r="Z498" s="151"/>
      <c r="AA498" s="151"/>
      <c r="AB498" s="151"/>
      <c r="AC498" s="151"/>
      <c r="AD498" s="151"/>
      <c r="AE498" s="151"/>
      <c r="AF498" s="151"/>
      <c r="AG498" s="151" t="s">
        <v>369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2" x14ac:dyDescent="0.2">
      <c r="A499" s="158"/>
      <c r="B499" s="159"/>
      <c r="C499" s="189" t="s">
        <v>466</v>
      </c>
      <c r="D499" s="162"/>
      <c r="E499" s="163">
        <v>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121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x14ac:dyDescent="0.2">
      <c r="A500" s="165" t="s">
        <v>108</v>
      </c>
      <c r="B500" s="166" t="s">
        <v>68</v>
      </c>
      <c r="C500" s="187" t="s">
        <v>69</v>
      </c>
      <c r="D500" s="167"/>
      <c r="E500" s="168"/>
      <c r="F500" s="169"/>
      <c r="G500" s="169">
        <f>SUMIF(AG501:AG549,"&lt;&gt;NOR",G501:G549)</f>
        <v>0</v>
      </c>
      <c r="H500" s="169"/>
      <c r="I500" s="169">
        <f>SUM(I501:I549)</f>
        <v>0</v>
      </c>
      <c r="J500" s="169"/>
      <c r="K500" s="169">
        <f>SUM(K501:K549)</f>
        <v>0</v>
      </c>
      <c r="L500" s="169"/>
      <c r="M500" s="169">
        <f>SUM(M501:M549)</f>
        <v>0</v>
      </c>
      <c r="N500" s="168"/>
      <c r="O500" s="168">
        <f>SUM(O501:O549)</f>
        <v>13.530000000000001</v>
      </c>
      <c r="P500" s="168"/>
      <c r="Q500" s="168">
        <f>SUM(Q501:Q549)</f>
        <v>0</v>
      </c>
      <c r="R500" s="169"/>
      <c r="S500" s="169"/>
      <c r="T500" s="170"/>
      <c r="U500" s="164"/>
      <c r="V500" s="164">
        <f>SUM(V501:V549)</f>
        <v>28.29</v>
      </c>
      <c r="W500" s="164"/>
      <c r="X500" s="164"/>
      <c r="Y500" s="164"/>
      <c r="AG500" t="s">
        <v>109</v>
      </c>
    </row>
    <row r="501" spans="1:60" ht="22.5" outlineLevel="1" x14ac:dyDescent="0.2">
      <c r="A501" s="172">
        <v>71</v>
      </c>
      <c r="B501" s="173" t="s">
        <v>530</v>
      </c>
      <c r="C501" s="188" t="s">
        <v>531</v>
      </c>
      <c r="D501" s="174" t="s">
        <v>148</v>
      </c>
      <c r="E501" s="175">
        <v>28</v>
      </c>
      <c r="F501" s="176"/>
      <c r="G501" s="177">
        <f>ROUND(E501*F501,2)</f>
        <v>0</v>
      </c>
      <c r="H501" s="176"/>
      <c r="I501" s="177">
        <f>ROUND(E501*H501,2)</f>
        <v>0</v>
      </c>
      <c r="J501" s="176"/>
      <c r="K501" s="177">
        <f>ROUND(E501*J501,2)</f>
        <v>0</v>
      </c>
      <c r="L501" s="177">
        <v>21</v>
      </c>
      <c r="M501" s="177">
        <f>G501*(1+L501/100)</f>
        <v>0</v>
      </c>
      <c r="N501" s="175">
        <v>9.9709999999999993E-2</v>
      </c>
      <c r="O501" s="175">
        <f>ROUND(E501*N501,2)</f>
        <v>2.79</v>
      </c>
      <c r="P501" s="175">
        <v>0</v>
      </c>
      <c r="Q501" s="175">
        <f>ROUND(E501*P501,2)</f>
        <v>0</v>
      </c>
      <c r="R501" s="177" t="s">
        <v>113</v>
      </c>
      <c r="S501" s="177" t="s">
        <v>114</v>
      </c>
      <c r="T501" s="178" t="s">
        <v>114</v>
      </c>
      <c r="U501" s="161">
        <v>0.11899999999999999</v>
      </c>
      <c r="V501" s="161">
        <f>ROUND(E501*U501,2)</f>
        <v>3.33</v>
      </c>
      <c r="W501" s="161"/>
      <c r="X501" s="161" t="s">
        <v>115</v>
      </c>
      <c r="Y501" s="161" t="s">
        <v>116</v>
      </c>
      <c r="Z501" s="151"/>
      <c r="AA501" s="151"/>
      <c r="AB501" s="151"/>
      <c r="AC501" s="151"/>
      <c r="AD501" s="151"/>
      <c r="AE501" s="151"/>
      <c r="AF501" s="151"/>
      <c r="AG501" s="151" t="s">
        <v>117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2" x14ac:dyDescent="0.2">
      <c r="A502" s="158"/>
      <c r="B502" s="159"/>
      <c r="C502" s="250" t="s">
        <v>532</v>
      </c>
      <c r="D502" s="251"/>
      <c r="E502" s="251"/>
      <c r="F502" s="251"/>
      <c r="G502" s="25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119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2" x14ac:dyDescent="0.2">
      <c r="A503" s="158"/>
      <c r="B503" s="159"/>
      <c r="C503" s="189" t="s">
        <v>168</v>
      </c>
      <c r="D503" s="162"/>
      <c r="E503" s="163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121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89" t="s">
        <v>169</v>
      </c>
      <c r="D504" s="162"/>
      <c r="E504" s="163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121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89" t="s">
        <v>170</v>
      </c>
      <c r="D505" s="162"/>
      <c r="E505" s="163"/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121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89" t="s">
        <v>171</v>
      </c>
      <c r="D506" s="162"/>
      <c r="E506" s="163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121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89" t="s">
        <v>172</v>
      </c>
      <c r="D507" s="162"/>
      <c r="E507" s="163"/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121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89" t="s">
        <v>173</v>
      </c>
      <c r="D508" s="162"/>
      <c r="E508" s="163">
        <v>4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121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89" t="s">
        <v>174</v>
      </c>
      <c r="D509" s="162"/>
      <c r="E509" s="163">
        <v>4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121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89" t="s">
        <v>175</v>
      </c>
      <c r="D510" s="162"/>
      <c r="E510" s="163">
        <v>4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121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89" t="s">
        <v>176</v>
      </c>
      <c r="D511" s="162"/>
      <c r="E511" s="163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121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89" t="s">
        <v>177</v>
      </c>
      <c r="D512" s="162"/>
      <c r="E512" s="163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121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89" t="s">
        <v>159</v>
      </c>
      <c r="D513" s="162"/>
      <c r="E513" s="163"/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121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89" t="s">
        <v>178</v>
      </c>
      <c r="D514" s="162"/>
      <c r="E514" s="163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121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89" t="s">
        <v>179</v>
      </c>
      <c r="D515" s="162"/>
      <c r="E515" s="163">
        <v>4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121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89" t="s">
        <v>180</v>
      </c>
      <c r="D516" s="162"/>
      <c r="E516" s="163">
        <v>4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121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89" t="s">
        <v>181</v>
      </c>
      <c r="D517" s="162"/>
      <c r="E517" s="163"/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121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89" t="s">
        <v>182</v>
      </c>
      <c r="D518" s="162"/>
      <c r="E518" s="163">
        <v>4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121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89" t="s">
        <v>143</v>
      </c>
      <c r="D519" s="162"/>
      <c r="E519" s="163"/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121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89" t="s">
        <v>183</v>
      </c>
      <c r="D520" s="162"/>
      <c r="E520" s="163">
        <v>4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121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89" t="s">
        <v>184</v>
      </c>
      <c r="D521" s="162"/>
      <c r="E521" s="163"/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121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 x14ac:dyDescent="0.2">
      <c r="A522" s="172">
        <v>72</v>
      </c>
      <c r="B522" s="173" t="s">
        <v>533</v>
      </c>
      <c r="C522" s="188" t="s">
        <v>534</v>
      </c>
      <c r="D522" s="174" t="s">
        <v>148</v>
      </c>
      <c r="E522" s="175">
        <v>38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21</v>
      </c>
      <c r="M522" s="177">
        <f>G522*(1+L522/100)</f>
        <v>0</v>
      </c>
      <c r="N522" s="175">
        <v>0.18806</v>
      </c>
      <c r="O522" s="175">
        <f>ROUND(E522*N522,2)</f>
        <v>7.15</v>
      </c>
      <c r="P522" s="175">
        <v>0</v>
      </c>
      <c r="Q522" s="175">
        <f>ROUND(E522*P522,2)</f>
        <v>0</v>
      </c>
      <c r="R522" s="177" t="s">
        <v>113</v>
      </c>
      <c r="S522" s="177" t="s">
        <v>114</v>
      </c>
      <c r="T522" s="178" t="s">
        <v>114</v>
      </c>
      <c r="U522" s="161">
        <v>0.38661000000000001</v>
      </c>
      <c r="V522" s="161">
        <f>ROUND(E522*U522,2)</f>
        <v>14.69</v>
      </c>
      <c r="W522" s="161"/>
      <c r="X522" s="161" t="s">
        <v>115</v>
      </c>
      <c r="Y522" s="161" t="s">
        <v>116</v>
      </c>
      <c r="Z522" s="151"/>
      <c r="AA522" s="151"/>
      <c r="AB522" s="151"/>
      <c r="AC522" s="151"/>
      <c r="AD522" s="151"/>
      <c r="AE522" s="151"/>
      <c r="AF522" s="151"/>
      <c r="AG522" s="151" t="s">
        <v>117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250" t="s">
        <v>535</v>
      </c>
      <c r="D523" s="251"/>
      <c r="E523" s="251"/>
      <c r="F523" s="251"/>
      <c r="G523" s="25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119</v>
      </c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2" x14ac:dyDescent="0.2">
      <c r="A524" s="158"/>
      <c r="B524" s="159"/>
      <c r="C524" s="189" t="s">
        <v>150</v>
      </c>
      <c r="D524" s="162"/>
      <c r="E524" s="163">
        <v>2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121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89" t="s">
        <v>151</v>
      </c>
      <c r="D525" s="162"/>
      <c r="E525" s="163">
        <v>2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121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89" t="s">
        <v>152</v>
      </c>
      <c r="D526" s="162"/>
      <c r="E526" s="163">
        <v>6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121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3" x14ac:dyDescent="0.2">
      <c r="A527" s="158"/>
      <c r="B527" s="159"/>
      <c r="C527" s="189" t="s">
        <v>153</v>
      </c>
      <c r="D527" s="162"/>
      <c r="E527" s="163">
        <v>2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121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3" x14ac:dyDescent="0.2">
      <c r="A528" s="158"/>
      <c r="B528" s="159"/>
      <c r="C528" s="189" t="s">
        <v>154</v>
      </c>
      <c r="D528" s="162"/>
      <c r="E528" s="163">
        <v>2</v>
      </c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121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89" t="s">
        <v>155</v>
      </c>
      <c r="D529" s="162"/>
      <c r="E529" s="163">
        <v>2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121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89" t="s">
        <v>156</v>
      </c>
      <c r="D530" s="162"/>
      <c r="E530" s="163">
        <v>2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121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89" t="s">
        <v>157</v>
      </c>
      <c r="D531" s="162"/>
      <c r="E531" s="163">
        <v>2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121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">
      <c r="A532" s="158"/>
      <c r="B532" s="159"/>
      <c r="C532" s="189" t="s">
        <v>135</v>
      </c>
      <c r="D532" s="162"/>
      <c r="E532" s="163">
        <v>2</v>
      </c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121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">
      <c r="A533" s="158"/>
      <c r="B533" s="159"/>
      <c r="C533" s="189" t="s">
        <v>158</v>
      </c>
      <c r="D533" s="162"/>
      <c r="E533" s="163">
        <v>2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121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">
      <c r="A534" s="158"/>
      <c r="B534" s="159"/>
      <c r="C534" s="189" t="s">
        <v>159</v>
      </c>
      <c r="D534" s="162"/>
      <c r="E534" s="163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121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89" t="s">
        <v>160</v>
      </c>
      <c r="D535" s="162"/>
      <c r="E535" s="163">
        <v>2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121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89" t="s">
        <v>161</v>
      </c>
      <c r="D536" s="162"/>
      <c r="E536" s="163">
        <v>2</v>
      </c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121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89" t="s">
        <v>162</v>
      </c>
      <c r="D537" s="162"/>
      <c r="E537" s="163">
        <v>2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121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89" t="s">
        <v>120</v>
      </c>
      <c r="D538" s="162"/>
      <c r="E538" s="163">
        <v>2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121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3" x14ac:dyDescent="0.2">
      <c r="A539" s="158"/>
      <c r="B539" s="159"/>
      <c r="C539" s="189" t="s">
        <v>122</v>
      </c>
      <c r="D539" s="162"/>
      <c r="E539" s="163">
        <v>2</v>
      </c>
      <c r="F539" s="161"/>
      <c r="G539" s="161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1"/>
      <c r="AA539" s="151"/>
      <c r="AB539" s="151"/>
      <c r="AC539" s="151"/>
      <c r="AD539" s="151"/>
      <c r="AE539" s="151"/>
      <c r="AF539" s="151"/>
      <c r="AG539" s="151" t="s">
        <v>121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3" x14ac:dyDescent="0.2">
      <c r="A540" s="158"/>
      <c r="B540" s="159"/>
      <c r="C540" s="189" t="s">
        <v>163</v>
      </c>
      <c r="D540" s="162"/>
      <c r="E540" s="163">
        <v>2</v>
      </c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121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89" t="s">
        <v>164</v>
      </c>
      <c r="D541" s="162"/>
      <c r="E541" s="163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121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89" t="s">
        <v>165</v>
      </c>
      <c r="D542" s="162"/>
      <c r="E542" s="163">
        <v>2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121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72">
        <v>73</v>
      </c>
      <c r="B543" s="173" t="s">
        <v>536</v>
      </c>
      <c r="C543" s="188" t="s">
        <v>537</v>
      </c>
      <c r="D543" s="174" t="s">
        <v>196</v>
      </c>
      <c r="E543" s="175">
        <v>1.42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21</v>
      </c>
      <c r="M543" s="177">
        <f>G543*(1+L543/100)</f>
        <v>0</v>
      </c>
      <c r="N543" s="175">
        <v>2.5249999999999999</v>
      </c>
      <c r="O543" s="175">
        <f>ROUND(E543*N543,2)</f>
        <v>3.59</v>
      </c>
      <c r="P543" s="175">
        <v>0</v>
      </c>
      <c r="Q543" s="175">
        <f>ROUND(E543*P543,2)</f>
        <v>0</v>
      </c>
      <c r="R543" s="177" t="s">
        <v>113</v>
      </c>
      <c r="S543" s="177" t="s">
        <v>114</v>
      </c>
      <c r="T543" s="178" t="s">
        <v>114</v>
      </c>
      <c r="U543" s="161">
        <v>1.4419999999999999</v>
      </c>
      <c r="V543" s="161">
        <f>ROUND(E543*U543,2)</f>
        <v>2.0499999999999998</v>
      </c>
      <c r="W543" s="161"/>
      <c r="X543" s="161" t="s">
        <v>115</v>
      </c>
      <c r="Y543" s="161" t="s">
        <v>116</v>
      </c>
      <c r="Z543" s="151"/>
      <c r="AA543" s="151"/>
      <c r="AB543" s="151"/>
      <c r="AC543" s="151"/>
      <c r="AD543" s="151"/>
      <c r="AE543" s="151"/>
      <c r="AF543" s="151"/>
      <c r="AG543" s="151" t="s">
        <v>117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">
      <c r="A544" s="158"/>
      <c r="B544" s="159"/>
      <c r="C544" s="250" t="s">
        <v>538</v>
      </c>
      <c r="D544" s="251"/>
      <c r="E544" s="251"/>
      <c r="F544" s="251"/>
      <c r="G544" s="25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119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2" x14ac:dyDescent="0.2">
      <c r="A545" s="158"/>
      <c r="B545" s="159"/>
      <c r="C545" s="189" t="s">
        <v>539</v>
      </c>
      <c r="D545" s="162"/>
      <c r="E545" s="163">
        <v>1.1399999999999999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121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89" t="s">
        <v>540</v>
      </c>
      <c r="D546" s="162"/>
      <c r="E546" s="163">
        <v>0.28000000000000003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121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72">
        <v>74</v>
      </c>
      <c r="B547" s="173" t="s">
        <v>541</v>
      </c>
      <c r="C547" s="188" t="s">
        <v>542</v>
      </c>
      <c r="D547" s="174" t="s">
        <v>148</v>
      </c>
      <c r="E547" s="175">
        <v>222.18</v>
      </c>
      <c r="F547" s="176"/>
      <c r="G547" s="177">
        <f>ROUND(E547*F547,2)</f>
        <v>0</v>
      </c>
      <c r="H547" s="176"/>
      <c r="I547" s="177">
        <f>ROUND(E547*H547,2)</f>
        <v>0</v>
      </c>
      <c r="J547" s="176"/>
      <c r="K547" s="177">
        <f>ROUND(E547*J547,2)</f>
        <v>0</v>
      </c>
      <c r="L547" s="177">
        <v>21</v>
      </c>
      <c r="M547" s="177">
        <f>G547*(1+L547/100)</f>
        <v>0</v>
      </c>
      <c r="N547" s="175">
        <v>0</v>
      </c>
      <c r="O547" s="175">
        <f>ROUND(E547*N547,2)</f>
        <v>0</v>
      </c>
      <c r="P547" s="175">
        <v>0</v>
      </c>
      <c r="Q547" s="175">
        <f>ROUND(E547*P547,2)</f>
        <v>0</v>
      </c>
      <c r="R547" s="177" t="s">
        <v>113</v>
      </c>
      <c r="S547" s="177" t="s">
        <v>114</v>
      </c>
      <c r="T547" s="178" t="s">
        <v>114</v>
      </c>
      <c r="U547" s="161">
        <v>3.6999999999999998E-2</v>
      </c>
      <c r="V547" s="161">
        <f>ROUND(E547*U547,2)</f>
        <v>8.2200000000000006</v>
      </c>
      <c r="W547" s="161"/>
      <c r="X547" s="161" t="s">
        <v>115</v>
      </c>
      <c r="Y547" s="161" t="s">
        <v>116</v>
      </c>
      <c r="Z547" s="151"/>
      <c r="AA547" s="151"/>
      <c r="AB547" s="151"/>
      <c r="AC547" s="151"/>
      <c r="AD547" s="151"/>
      <c r="AE547" s="151"/>
      <c r="AF547" s="151"/>
      <c r="AG547" s="151" t="s">
        <v>117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2" x14ac:dyDescent="0.2">
      <c r="A548" s="158"/>
      <c r="B548" s="159"/>
      <c r="C548" s="250" t="s">
        <v>543</v>
      </c>
      <c r="D548" s="251"/>
      <c r="E548" s="251"/>
      <c r="F548" s="251"/>
      <c r="G548" s="25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119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189" t="s">
        <v>544</v>
      </c>
      <c r="D549" s="162"/>
      <c r="E549" s="163">
        <v>222.18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121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x14ac:dyDescent="0.2">
      <c r="A550" s="165" t="s">
        <v>108</v>
      </c>
      <c r="B550" s="166" t="s">
        <v>70</v>
      </c>
      <c r="C550" s="187" t="s">
        <v>71</v>
      </c>
      <c r="D550" s="167"/>
      <c r="E550" s="168"/>
      <c r="F550" s="169"/>
      <c r="G550" s="169">
        <f>SUMIF(AG551:AG559,"&lt;&gt;NOR",G551:G559)</f>
        <v>0</v>
      </c>
      <c r="H550" s="169"/>
      <c r="I550" s="169">
        <f>SUM(I551:I559)</f>
        <v>0</v>
      </c>
      <c r="J550" s="169"/>
      <c r="K550" s="169">
        <f>SUM(K551:K559)</f>
        <v>0</v>
      </c>
      <c r="L550" s="169"/>
      <c r="M550" s="169">
        <f>SUM(M551:M559)</f>
        <v>0</v>
      </c>
      <c r="N550" s="168"/>
      <c r="O550" s="168">
        <f>SUM(O551:O559)</f>
        <v>0</v>
      </c>
      <c r="P550" s="168"/>
      <c r="Q550" s="168">
        <f>SUM(Q551:Q559)</f>
        <v>0</v>
      </c>
      <c r="R550" s="169"/>
      <c r="S550" s="169"/>
      <c r="T550" s="170"/>
      <c r="U550" s="164"/>
      <c r="V550" s="164">
        <f>SUM(V551:V559)</f>
        <v>10.879999999999999</v>
      </c>
      <c r="W550" s="164"/>
      <c r="X550" s="164"/>
      <c r="Y550" s="164"/>
      <c r="AG550" t="s">
        <v>109</v>
      </c>
    </row>
    <row r="551" spans="1:60" ht="22.5" outlineLevel="1" x14ac:dyDescent="0.2">
      <c r="A551" s="172">
        <v>75</v>
      </c>
      <c r="B551" s="173" t="s">
        <v>545</v>
      </c>
      <c r="C551" s="188" t="s">
        <v>546</v>
      </c>
      <c r="D551" s="174" t="s">
        <v>148</v>
      </c>
      <c r="E551" s="175">
        <v>38</v>
      </c>
      <c r="F551" s="176"/>
      <c r="G551" s="177">
        <f>ROUND(E551*F551,2)</f>
        <v>0</v>
      </c>
      <c r="H551" s="176"/>
      <c r="I551" s="177">
        <f>ROUND(E551*H551,2)</f>
        <v>0</v>
      </c>
      <c r="J551" s="176"/>
      <c r="K551" s="177">
        <f>ROUND(E551*J551,2)</f>
        <v>0</v>
      </c>
      <c r="L551" s="177">
        <v>21</v>
      </c>
      <c r="M551" s="177">
        <f>G551*(1+L551/100)</f>
        <v>0</v>
      </c>
      <c r="N551" s="175">
        <v>0</v>
      </c>
      <c r="O551" s="175">
        <f>ROUND(E551*N551,2)</f>
        <v>0</v>
      </c>
      <c r="P551" s="175">
        <v>0</v>
      </c>
      <c r="Q551" s="175">
        <f>ROUND(E551*P551,2)</f>
        <v>0</v>
      </c>
      <c r="R551" s="177" t="s">
        <v>113</v>
      </c>
      <c r="S551" s="177" t="s">
        <v>114</v>
      </c>
      <c r="T551" s="178" t="s">
        <v>114</v>
      </c>
      <c r="U551" s="161">
        <v>0.09</v>
      </c>
      <c r="V551" s="161">
        <f>ROUND(E551*U551,2)</f>
        <v>3.42</v>
      </c>
      <c r="W551" s="161"/>
      <c r="X551" s="161" t="s">
        <v>115</v>
      </c>
      <c r="Y551" s="161" t="s">
        <v>116</v>
      </c>
      <c r="Z551" s="151"/>
      <c r="AA551" s="151"/>
      <c r="AB551" s="151"/>
      <c r="AC551" s="151"/>
      <c r="AD551" s="151"/>
      <c r="AE551" s="151"/>
      <c r="AF551" s="151"/>
      <c r="AG551" s="151" t="s">
        <v>117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22.5" outlineLevel="2" x14ac:dyDescent="0.2">
      <c r="A552" s="158"/>
      <c r="B552" s="159"/>
      <c r="C552" s="250" t="s">
        <v>547</v>
      </c>
      <c r="D552" s="251"/>
      <c r="E552" s="251"/>
      <c r="F552" s="251"/>
      <c r="G552" s="25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119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79" t="str">
        <f>C552</f>
        <v>krajníků, desek nebo panelů od spojovacího materiálu s odklizením a uložením očištěných hmot a spojovacího materiálu na skládku na vzdálenost do 10 m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89" t="s">
        <v>548</v>
      </c>
      <c r="D553" s="162"/>
      <c r="E553" s="163">
        <v>38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121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ht="22.5" outlineLevel="1" x14ac:dyDescent="0.2">
      <c r="A554" s="172">
        <v>76</v>
      </c>
      <c r="B554" s="173" t="s">
        <v>549</v>
      </c>
      <c r="C554" s="188" t="s">
        <v>550</v>
      </c>
      <c r="D554" s="174" t="s">
        <v>112</v>
      </c>
      <c r="E554" s="175">
        <v>4</v>
      </c>
      <c r="F554" s="176"/>
      <c r="G554" s="177">
        <f>ROUND(E554*F554,2)</f>
        <v>0</v>
      </c>
      <c r="H554" s="176"/>
      <c r="I554" s="177">
        <f>ROUND(E554*H554,2)</f>
        <v>0</v>
      </c>
      <c r="J554" s="176"/>
      <c r="K554" s="177">
        <f>ROUND(E554*J554,2)</f>
        <v>0</v>
      </c>
      <c r="L554" s="177">
        <v>21</v>
      </c>
      <c r="M554" s="177">
        <f>G554*(1+L554/100)</f>
        <v>0</v>
      </c>
      <c r="N554" s="175">
        <v>0</v>
      </c>
      <c r="O554" s="175">
        <f>ROUND(E554*N554,2)</f>
        <v>0</v>
      </c>
      <c r="P554" s="175">
        <v>0</v>
      </c>
      <c r="Q554" s="175">
        <f>ROUND(E554*P554,2)</f>
        <v>0</v>
      </c>
      <c r="R554" s="177" t="s">
        <v>113</v>
      </c>
      <c r="S554" s="177" t="s">
        <v>114</v>
      </c>
      <c r="T554" s="178" t="s">
        <v>114</v>
      </c>
      <c r="U554" s="161">
        <v>0.115</v>
      </c>
      <c r="V554" s="161">
        <f>ROUND(E554*U554,2)</f>
        <v>0.46</v>
      </c>
      <c r="W554" s="161"/>
      <c r="X554" s="161" t="s">
        <v>115</v>
      </c>
      <c r="Y554" s="161" t="s">
        <v>116</v>
      </c>
      <c r="Z554" s="151"/>
      <c r="AA554" s="151"/>
      <c r="AB554" s="151"/>
      <c r="AC554" s="151"/>
      <c r="AD554" s="151"/>
      <c r="AE554" s="151"/>
      <c r="AF554" s="151"/>
      <c r="AG554" s="151" t="s">
        <v>117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ht="22.5" outlineLevel="2" x14ac:dyDescent="0.2">
      <c r="A555" s="158"/>
      <c r="B555" s="159"/>
      <c r="C555" s="250" t="s">
        <v>547</v>
      </c>
      <c r="D555" s="251"/>
      <c r="E555" s="251"/>
      <c r="F555" s="251"/>
      <c r="G555" s="25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119</v>
      </c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79" t="str">
        <f>C555</f>
        <v>krajníků, desek nebo panelů od spojovacího materiálu s odklizením a uložením očištěných hmot a spojovacího materiálu na skládku na vzdálenost do 10 m</v>
      </c>
      <c r="BB555" s="151"/>
      <c r="BC555" s="151"/>
      <c r="BD555" s="151"/>
      <c r="BE555" s="151"/>
      <c r="BF555" s="151"/>
      <c r="BG555" s="151"/>
      <c r="BH555" s="151"/>
    </row>
    <row r="556" spans="1:60" outlineLevel="2" x14ac:dyDescent="0.2">
      <c r="A556" s="158"/>
      <c r="B556" s="159"/>
      <c r="C556" s="189" t="s">
        <v>62</v>
      </c>
      <c r="D556" s="162"/>
      <c r="E556" s="163">
        <v>4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121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2.5" outlineLevel="1" x14ac:dyDescent="0.2">
      <c r="A557" s="172">
        <v>77</v>
      </c>
      <c r="B557" s="173" t="s">
        <v>551</v>
      </c>
      <c r="C557" s="188" t="s">
        <v>552</v>
      </c>
      <c r="D557" s="174" t="s">
        <v>112</v>
      </c>
      <c r="E557" s="175">
        <v>28</v>
      </c>
      <c r="F557" s="176"/>
      <c r="G557" s="177">
        <f>ROUND(E557*F557,2)</f>
        <v>0</v>
      </c>
      <c r="H557" s="176"/>
      <c r="I557" s="177">
        <f>ROUND(E557*H557,2)</f>
        <v>0</v>
      </c>
      <c r="J557" s="176"/>
      <c r="K557" s="177">
        <f>ROUND(E557*J557,2)</f>
        <v>0</v>
      </c>
      <c r="L557" s="177">
        <v>21</v>
      </c>
      <c r="M557" s="177">
        <f>G557*(1+L557/100)</f>
        <v>0</v>
      </c>
      <c r="N557" s="175">
        <v>0</v>
      </c>
      <c r="O557" s="175">
        <f>ROUND(E557*N557,2)</f>
        <v>0</v>
      </c>
      <c r="P557" s="175">
        <v>0</v>
      </c>
      <c r="Q557" s="175">
        <f>ROUND(E557*P557,2)</f>
        <v>0</v>
      </c>
      <c r="R557" s="177" t="s">
        <v>113</v>
      </c>
      <c r="S557" s="177" t="s">
        <v>114</v>
      </c>
      <c r="T557" s="178" t="s">
        <v>114</v>
      </c>
      <c r="U557" s="161">
        <v>0.25</v>
      </c>
      <c r="V557" s="161">
        <f>ROUND(E557*U557,2)</f>
        <v>7</v>
      </c>
      <c r="W557" s="161"/>
      <c r="X557" s="161" t="s">
        <v>115</v>
      </c>
      <c r="Y557" s="161" t="s">
        <v>116</v>
      </c>
      <c r="Z557" s="151"/>
      <c r="AA557" s="151"/>
      <c r="AB557" s="151"/>
      <c r="AC557" s="151"/>
      <c r="AD557" s="151"/>
      <c r="AE557" s="151"/>
      <c r="AF557" s="151"/>
      <c r="AG557" s="151" t="s">
        <v>117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ht="22.5" outlineLevel="2" x14ac:dyDescent="0.2">
      <c r="A558" s="158"/>
      <c r="B558" s="159"/>
      <c r="C558" s="250" t="s">
        <v>553</v>
      </c>
      <c r="D558" s="251"/>
      <c r="E558" s="251"/>
      <c r="F558" s="251"/>
      <c r="G558" s="25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119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79" t="str">
        <f>C558</f>
        <v>od spojovacího materiálu, s uložením očištěných kostek na skládku, s odklizením odpadových hmot na hromady a s odklizením vybouraných kostek na vzdálenost do 3 m</v>
      </c>
      <c r="BB558" s="151"/>
      <c r="BC558" s="151"/>
      <c r="BD558" s="151"/>
      <c r="BE558" s="151"/>
      <c r="BF558" s="151"/>
      <c r="BG558" s="151"/>
      <c r="BH558" s="151"/>
    </row>
    <row r="559" spans="1:60" outlineLevel="2" x14ac:dyDescent="0.2">
      <c r="A559" s="158"/>
      <c r="B559" s="159"/>
      <c r="C559" s="189" t="s">
        <v>554</v>
      </c>
      <c r="D559" s="162"/>
      <c r="E559" s="163">
        <v>28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121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x14ac:dyDescent="0.2">
      <c r="A560" s="165" t="s">
        <v>108</v>
      </c>
      <c r="B560" s="166" t="s">
        <v>72</v>
      </c>
      <c r="C560" s="187" t="s">
        <v>73</v>
      </c>
      <c r="D560" s="167"/>
      <c r="E560" s="168"/>
      <c r="F560" s="169"/>
      <c r="G560" s="169">
        <f>SUMIF(AG561:AG563,"&lt;&gt;NOR",G561:G563)</f>
        <v>0</v>
      </c>
      <c r="H560" s="169"/>
      <c r="I560" s="169">
        <f>SUM(I561:I563)</f>
        <v>0</v>
      </c>
      <c r="J560" s="169"/>
      <c r="K560" s="169">
        <f>SUM(K561:K563)</f>
        <v>0</v>
      </c>
      <c r="L560" s="169"/>
      <c r="M560" s="169">
        <f>SUM(M561:M563)</f>
        <v>0</v>
      </c>
      <c r="N560" s="168"/>
      <c r="O560" s="168">
        <f>SUM(O561:O563)</f>
        <v>0</v>
      </c>
      <c r="P560" s="168"/>
      <c r="Q560" s="168">
        <f>SUM(Q561:Q563)</f>
        <v>0</v>
      </c>
      <c r="R560" s="169"/>
      <c r="S560" s="169"/>
      <c r="T560" s="170"/>
      <c r="U560" s="164"/>
      <c r="V560" s="164">
        <f>SUM(V561:V563)</f>
        <v>90.64</v>
      </c>
      <c r="W560" s="164"/>
      <c r="X560" s="164"/>
      <c r="Y560" s="164"/>
      <c r="AG560" t="s">
        <v>109</v>
      </c>
    </row>
    <row r="561" spans="1:60" outlineLevel="1" x14ac:dyDescent="0.2">
      <c r="A561" s="172">
        <v>78</v>
      </c>
      <c r="B561" s="173" t="s">
        <v>555</v>
      </c>
      <c r="C561" s="188" t="s">
        <v>556</v>
      </c>
      <c r="D561" s="174" t="s">
        <v>366</v>
      </c>
      <c r="E561" s="175">
        <v>910.97734000000003</v>
      </c>
      <c r="F561" s="176"/>
      <c r="G561" s="177">
        <f>ROUND(E561*F561,2)</f>
        <v>0</v>
      </c>
      <c r="H561" s="176"/>
      <c r="I561" s="177">
        <f>ROUND(E561*H561,2)</f>
        <v>0</v>
      </c>
      <c r="J561" s="176"/>
      <c r="K561" s="177">
        <f>ROUND(E561*J561,2)</f>
        <v>0</v>
      </c>
      <c r="L561" s="177">
        <v>21</v>
      </c>
      <c r="M561" s="177">
        <f>G561*(1+L561/100)</f>
        <v>0</v>
      </c>
      <c r="N561" s="175">
        <v>0</v>
      </c>
      <c r="O561" s="175">
        <f>ROUND(E561*N561,2)</f>
        <v>0</v>
      </c>
      <c r="P561" s="175">
        <v>0</v>
      </c>
      <c r="Q561" s="175">
        <f>ROUND(E561*P561,2)</f>
        <v>0</v>
      </c>
      <c r="R561" s="177" t="s">
        <v>376</v>
      </c>
      <c r="S561" s="177" t="s">
        <v>114</v>
      </c>
      <c r="T561" s="178" t="s">
        <v>114</v>
      </c>
      <c r="U561" s="161">
        <v>9.9500000000000005E-2</v>
      </c>
      <c r="V561" s="161">
        <f>ROUND(E561*U561,2)</f>
        <v>90.64</v>
      </c>
      <c r="W561" s="161"/>
      <c r="X561" s="161" t="s">
        <v>557</v>
      </c>
      <c r="Y561" s="161" t="s">
        <v>116</v>
      </c>
      <c r="Z561" s="151"/>
      <c r="AA561" s="151"/>
      <c r="AB561" s="151"/>
      <c r="AC561" s="151"/>
      <c r="AD561" s="151"/>
      <c r="AE561" s="151"/>
      <c r="AF561" s="151"/>
      <c r="AG561" s="151" t="s">
        <v>558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250" t="s">
        <v>559</v>
      </c>
      <c r="D562" s="251"/>
      <c r="E562" s="251"/>
      <c r="F562" s="251"/>
      <c r="G562" s="25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119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259" t="s">
        <v>560</v>
      </c>
      <c r="D563" s="260"/>
      <c r="E563" s="260"/>
      <c r="F563" s="260"/>
      <c r="G563" s="260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339</v>
      </c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x14ac:dyDescent="0.2">
      <c r="A564" s="165" t="s">
        <v>108</v>
      </c>
      <c r="B564" s="166" t="s">
        <v>74</v>
      </c>
      <c r="C564" s="187" t="s">
        <v>75</v>
      </c>
      <c r="D564" s="167"/>
      <c r="E564" s="168"/>
      <c r="F564" s="169"/>
      <c r="G564" s="169">
        <f>SUMIF(AG565:AG572,"&lt;&gt;NOR",G565:G572)</f>
        <v>0</v>
      </c>
      <c r="H564" s="169"/>
      <c r="I564" s="169">
        <f>SUM(I565:I572)</f>
        <v>0</v>
      </c>
      <c r="J564" s="169"/>
      <c r="K564" s="169">
        <f>SUM(K565:K572)</f>
        <v>0</v>
      </c>
      <c r="L564" s="169"/>
      <c r="M564" s="169">
        <f>SUM(M565:M572)</f>
        <v>0</v>
      </c>
      <c r="N564" s="168"/>
      <c r="O564" s="168">
        <f>SUM(O565:O572)</f>
        <v>0</v>
      </c>
      <c r="P564" s="168"/>
      <c r="Q564" s="168">
        <f>SUM(Q565:Q572)</f>
        <v>0</v>
      </c>
      <c r="R564" s="169"/>
      <c r="S564" s="169"/>
      <c r="T564" s="170"/>
      <c r="U564" s="164"/>
      <c r="V564" s="164">
        <f>SUM(V565:V572)</f>
        <v>1260</v>
      </c>
      <c r="W564" s="164"/>
      <c r="X564" s="164"/>
      <c r="Y564" s="164"/>
      <c r="AG564" t="s">
        <v>109</v>
      </c>
    </row>
    <row r="565" spans="1:60" outlineLevel="1" x14ac:dyDescent="0.2">
      <c r="A565" s="180">
        <v>79</v>
      </c>
      <c r="B565" s="181" t="s">
        <v>561</v>
      </c>
      <c r="C565" s="190" t="s">
        <v>562</v>
      </c>
      <c r="D565" s="182" t="s">
        <v>563</v>
      </c>
      <c r="E565" s="183">
        <v>21</v>
      </c>
      <c r="F565" s="184"/>
      <c r="G565" s="185">
        <f>ROUND(E565*F565,2)</f>
        <v>0</v>
      </c>
      <c r="H565" s="184"/>
      <c r="I565" s="185">
        <f>ROUND(E565*H565,2)</f>
        <v>0</v>
      </c>
      <c r="J565" s="184"/>
      <c r="K565" s="185">
        <f>ROUND(E565*J565,2)</f>
        <v>0</v>
      </c>
      <c r="L565" s="185">
        <v>21</v>
      </c>
      <c r="M565" s="185">
        <f>G565*(1+L565/100)</f>
        <v>0</v>
      </c>
      <c r="N565" s="183">
        <v>0</v>
      </c>
      <c r="O565" s="183">
        <f>ROUND(E565*N565,2)</f>
        <v>0</v>
      </c>
      <c r="P565" s="183">
        <v>0</v>
      </c>
      <c r="Q565" s="183">
        <f>ROUND(E565*P565,2)</f>
        <v>0</v>
      </c>
      <c r="R565" s="185"/>
      <c r="S565" s="185" t="s">
        <v>125</v>
      </c>
      <c r="T565" s="186" t="s">
        <v>349</v>
      </c>
      <c r="U565" s="161">
        <v>0</v>
      </c>
      <c r="V565" s="161">
        <f>ROUND(E565*U565,2)</f>
        <v>0</v>
      </c>
      <c r="W565" s="161"/>
      <c r="X565" s="161" t="s">
        <v>115</v>
      </c>
      <c r="Y565" s="161" t="s">
        <v>116</v>
      </c>
      <c r="Z565" s="151"/>
      <c r="AA565" s="151"/>
      <c r="AB565" s="151"/>
      <c r="AC565" s="151"/>
      <c r="AD565" s="151"/>
      <c r="AE565" s="151"/>
      <c r="AF565" s="151"/>
      <c r="AG565" s="151" t="s">
        <v>117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80">
        <v>80</v>
      </c>
      <c r="B566" s="181" t="s">
        <v>564</v>
      </c>
      <c r="C566" s="190" t="s">
        <v>565</v>
      </c>
      <c r="D566" s="182" t="s">
        <v>563</v>
      </c>
      <c r="E566" s="183">
        <v>21</v>
      </c>
      <c r="F566" s="184"/>
      <c r="G566" s="185">
        <f>ROUND(E566*F566,2)</f>
        <v>0</v>
      </c>
      <c r="H566" s="184"/>
      <c r="I566" s="185">
        <f>ROUND(E566*H566,2)</f>
        <v>0</v>
      </c>
      <c r="J566" s="184"/>
      <c r="K566" s="185">
        <f>ROUND(E566*J566,2)</f>
        <v>0</v>
      </c>
      <c r="L566" s="185">
        <v>21</v>
      </c>
      <c r="M566" s="185">
        <f>G566*(1+L566/100)</f>
        <v>0</v>
      </c>
      <c r="N566" s="183">
        <v>0</v>
      </c>
      <c r="O566" s="183">
        <f>ROUND(E566*N566,2)</f>
        <v>0</v>
      </c>
      <c r="P566" s="183">
        <v>0</v>
      </c>
      <c r="Q566" s="183">
        <f>ROUND(E566*P566,2)</f>
        <v>0</v>
      </c>
      <c r="R566" s="185"/>
      <c r="S566" s="185" t="s">
        <v>125</v>
      </c>
      <c r="T566" s="186" t="s">
        <v>349</v>
      </c>
      <c r="U566" s="161">
        <v>0</v>
      </c>
      <c r="V566" s="161">
        <f>ROUND(E566*U566,2)</f>
        <v>0</v>
      </c>
      <c r="W566" s="161"/>
      <c r="X566" s="161" t="s">
        <v>115</v>
      </c>
      <c r="Y566" s="161" t="s">
        <v>116</v>
      </c>
      <c r="Z566" s="151"/>
      <c r="AA566" s="151"/>
      <c r="AB566" s="151"/>
      <c r="AC566" s="151"/>
      <c r="AD566" s="151"/>
      <c r="AE566" s="151"/>
      <c r="AF566" s="151"/>
      <c r="AG566" s="151" t="s">
        <v>117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72">
        <v>81</v>
      </c>
      <c r="B567" s="173" t="s">
        <v>566</v>
      </c>
      <c r="C567" s="188" t="s">
        <v>567</v>
      </c>
      <c r="D567" s="174" t="s">
        <v>568</v>
      </c>
      <c r="E567" s="175">
        <v>105</v>
      </c>
      <c r="F567" s="176"/>
      <c r="G567" s="177">
        <f>ROUND(E567*F567,2)</f>
        <v>0</v>
      </c>
      <c r="H567" s="176"/>
      <c r="I567" s="177">
        <f>ROUND(E567*H567,2)</f>
        <v>0</v>
      </c>
      <c r="J567" s="176"/>
      <c r="K567" s="177">
        <f>ROUND(E567*J567,2)</f>
        <v>0</v>
      </c>
      <c r="L567" s="177">
        <v>21</v>
      </c>
      <c r="M567" s="177">
        <f>G567*(1+L567/100)</f>
        <v>0</v>
      </c>
      <c r="N567" s="175">
        <v>0</v>
      </c>
      <c r="O567" s="175">
        <f>ROUND(E567*N567,2)</f>
        <v>0</v>
      </c>
      <c r="P567" s="175">
        <v>0</v>
      </c>
      <c r="Q567" s="175">
        <f>ROUND(E567*P567,2)</f>
        <v>0</v>
      </c>
      <c r="R567" s="177"/>
      <c r="S567" s="177" t="s">
        <v>125</v>
      </c>
      <c r="T567" s="178" t="s">
        <v>126</v>
      </c>
      <c r="U567" s="161">
        <v>0</v>
      </c>
      <c r="V567" s="161">
        <f>ROUND(E567*U567,2)</f>
        <v>0</v>
      </c>
      <c r="W567" s="161"/>
      <c r="X567" s="161" t="s">
        <v>115</v>
      </c>
      <c r="Y567" s="161" t="s">
        <v>116</v>
      </c>
      <c r="Z567" s="151"/>
      <c r="AA567" s="151"/>
      <c r="AB567" s="151"/>
      <c r="AC567" s="151"/>
      <c r="AD567" s="151"/>
      <c r="AE567" s="151"/>
      <c r="AF567" s="151"/>
      <c r="AG567" s="151" t="s">
        <v>117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2" x14ac:dyDescent="0.2">
      <c r="A568" s="158"/>
      <c r="B568" s="159"/>
      <c r="C568" s="189" t="s">
        <v>569</v>
      </c>
      <c r="D568" s="162"/>
      <c r="E568" s="163">
        <v>105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121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72">
        <v>82</v>
      </c>
      <c r="B569" s="173" t="s">
        <v>570</v>
      </c>
      <c r="C569" s="188" t="s">
        <v>571</v>
      </c>
      <c r="D569" s="174" t="s">
        <v>563</v>
      </c>
      <c r="E569" s="175">
        <v>21</v>
      </c>
      <c r="F569" s="176"/>
      <c r="G569" s="177">
        <f>ROUND(E569*F569,2)</f>
        <v>0</v>
      </c>
      <c r="H569" s="176"/>
      <c r="I569" s="177">
        <f>ROUND(E569*H569,2)</f>
        <v>0</v>
      </c>
      <c r="J569" s="176"/>
      <c r="K569" s="177">
        <f>ROUND(E569*J569,2)</f>
        <v>0</v>
      </c>
      <c r="L569" s="177">
        <v>21</v>
      </c>
      <c r="M569" s="177">
        <f>G569*(1+L569/100)</f>
        <v>0</v>
      </c>
      <c r="N569" s="175">
        <v>0</v>
      </c>
      <c r="O569" s="175">
        <f>ROUND(E569*N569,2)</f>
        <v>0</v>
      </c>
      <c r="P569" s="175">
        <v>0</v>
      </c>
      <c r="Q569" s="175">
        <f>ROUND(E569*P569,2)</f>
        <v>0</v>
      </c>
      <c r="R569" s="177"/>
      <c r="S569" s="177" t="s">
        <v>125</v>
      </c>
      <c r="T569" s="178" t="s">
        <v>126</v>
      </c>
      <c r="U569" s="161">
        <v>0</v>
      </c>
      <c r="V569" s="161">
        <f>ROUND(E569*U569,2)</f>
        <v>0</v>
      </c>
      <c r="W569" s="161"/>
      <c r="X569" s="161" t="s">
        <v>115</v>
      </c>
      <c r="Y569" s="161" t="s">
        <v>116</v>
      </c>
      <c r="Z569" s="151"/>
      <c r="AA569" s="151"/>
      <c r="AB569" s="151"/>
      <c r="AC569" s="151"/>
      <c r="AD569" s="151"/>
      <c r="AE569" s="151"/>
      <c r="AF569" s="151"/>
      <c r="AG569" s="151" t="s">
        <v>117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2" x14ac:dyDescent="0.2">
      <c r="A570" s="158"/>
      <c r="B570" s="159"/>
      <c r="C570" s="189" t="s">
        <v>457</v>
      </c>
      <c r="D570" s="162"/>
      <c r="E570" s="163">
        <v>21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121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72">
        <v>83</v>
      </c>
      <c r="B571" s="173" t="s">
        <v>572</v>
      </c>
      <c r="C571" s="188" t="s">
        <v>573</v>
      </c>
      <c r="D571" s="174" t="s">
        <v>574</v>
      </c>
      <c r="E571" s="175">
        <v>1260</v>
      </c>
      <c r="F571" s="176"/>
      <c r="G571" s="177">
        <f>ROUND(E571*F571,2)</f>
        <v>0</v>
      </c>
      <c r="H571" s="176"/>
      <c r="I571" s="177">
        <f>ROUND(E571*H571,2)</f>
        <v>0</v>
      </c>
      <c r="J571" s="176"/>
      <c r="K571" s="177">
        <f>ROUND(E571*J571,2)</f>
        <v>0</v>
      </c>
      <c r="L571" s="177">
        <v>21</v>
      </c>
      <c r="M571" s="177">
        <f>G571*(1+L571/100)</f>
        <v>0</v>
      </c>
      <c r="N571" s="175">
        <v>0</v>
      </c>
      <c r="O571" s="175">
        <f>ROUND(E571*N571,2)</f>
        <v>0</v>
      </c>
      <c r="P571" s="175">
        <v>0</v>
      </c>
      <c r="Q571" s="175">
        <f>ROUND(E571*P571,2)</f>
        <v>0</v>
      </c>
      <c r="R571" s="177" t="s">
        <v>575</v>
      </c>
      <c r="S571" s="177" t="s">
        <v>114</v>
      </c>
      <c r="T571" s="178" t="s">
        <v>114</v>
      </c>
      <c r="U571" s="161">
        <v>1</v>
      </c>
      <c r="V571" s="161">
        <f>ROUND(E571*U571,2)</f>
        <v>1260</v>
      </c>
      <c r="W571" s="161"/>
      <c r="X571" s="161" t="s">
        <v>576</v>
      </c>
      <c r="Y571" s="161" t="s">
        <v>116</v>
      </c>
      <c r="Z571" s="151"/>
      <c r="AA571" s="151"/>
      <c r="AB571" s="151"/>
      <c r="AC571" s="151"/>
      <c r="AD571" s="151"/>
      <c r="AE571" s="151"/>
      <c r="AF571" s="151"/>
      <c r="AG571" s="151" t="s">
        <v>577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2" x14ac:dyDescent="0.2">
      <c r="A572" s="158"/>
      <c r="B572" s="159"/>
      <c r="C572" s="189" t="s">
        <v>578</v>
      </c>
      <c r="D572" s="162"/>
      <c r="E572" s="163">
        <v>1260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121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x14ac:dyDescent="0.2">
      <c r="A573" s="165" t="s">
        <v>108</v>
      </c>
      <c r="B573" s="166" t="s">
        <v>76</v>
      </c>
      <c r="C573" s="187" t="s">
        <v>77</v>
      </c>
      <c r="D573" s="167"/>
      <c r="E573" s="168"/>
      <c r="F573" s="169"/>
      <c r="G573" s="169">
        <f>SUMIF(AG574:AG617,"&lt;&gt;NOR",G574:G617)</f>
        <v>0</v>
      </c>
      <c r="H573" s="169"/>
      <c r="I573" s="169">
        <f>SUM(I574:I617)</f>
        <v>0</v>
      </c>
      <c r="J573" s="169"/>
      <c r="K573" s="169">
        <f>SUM(K574:K617)</f>
        <v>0</v>
      </c>
      <c r="L573" s="169"/>
      <c r="M573" s="169">
        <f>SUM(M574:M617)</f>
        <v>0</v>
      </c>
      <c r="N573" s="168"/>
      <c r="O573" s="168">
        <f>SUM(O574:O617)</f>
        <v>0</v>
      </c>
      <c r="P573" s="168"/>
      <c r="Q573" s="168">
        <f>SUM(Q574:Q617)</f>
        <v>0</v>
      </c>
      <c r="R573" s="169"/>
      <c r="S573" s="169"/>
      <c r="T573" s="170"/>
      <c r="U573" s="164"/>
      <c r="V573" s="164">
        <f>SUM(V574:V617)</f>
        <v>149.74</v>
      </c>
      <c r="W573" s="164"/>
      <c r="X573" s="164"/>
      <c r="Y573" s="164"/>
      <c r="AG573" t="s">
        <v>109</v>
      </c>
    </row>
    <row r="574" spans="1:60" outlineLevel="1" x14ac:dyDescent="0.2">
      <c r="A574" s="172">
        <v>84</v>
      </c>
      <c r="B574" s="173" t="s">
        <v>579</v>
      </c>
      <c r="C574" s="188" t="s">
        <v>580</v>
      </c>
      <c r="D574" s="174" t="s">
        <v>366</v>
      </c>
      <c r="E574" s="175">
        <v>85.455799999999996</v>
      </c>
      <c r="F574" s="176"/>
      <c r="G574" s="177">
        <f>ROUND(E574*F574,2)</f>
        <v>0</v>
      </c>
      <c r="H574" s="176"/>
      <c r="I574" s="177">
        <f>ROUND(E574*H574,2)</f>
        <v>0</v>
      </c>
      <c r="J574" s="176"/>
      <c r="K574" s="177">
        <f>ROUND(E574*J574,2)</f>
        <v>0</v>
      </c>
      <c r="L574" s="177">
        <v>21</v>
      </c>
      <c r="M574" s="177">
        <f>G574*(1+L574/100)</f>
        <v>0</v>
      </c>
      <c r="N574" s="175">
        <v>0</v>
      </c>
      <c r="O574" s="175">
        <f>ROUND(E574*N574,2)</f>
        <v>0</v>
      </c>
      <c r="P574" s="175">
        <v>0</v>
      </c>
      <c r="Q574" s="175">
        <f>ROUND(E574*P574,2)</f>
        <v>0</v>
      </c>
      <c r="R574" s="177" t="s">
        <v>113</v>
      </c>
      <c r="S574" s="177" t="s">
        <v>114</v>
      </c>
      <c r="T574" s="178" t="s">
        <v>114</v>
      </c>
      <c r="U574" s="161">
        <v>0.746</v>
      </c>
      <c r="V574" s="161">
        <f>ROUND(E574*U574,2)</f>
        <v>63.75</v>
      </c>
      <c r="W574" s="161"/>
      <c r="X574" s="161" t="s">
        <v>115</v>
      </c>
      <c r="Y574" s="161" t="s">
        <v>116</v>
      </c>
      <c r="Z574" s="151"/>
      <c r="AA574" s="151"/>
      <c r="AB574" s="151"/>
      <c r="AC574" s="151"/>
      <c r="AD574" s="151"/>
      <c r="AE574" s="151"/>
      <c r="AF574" s="151"/>
      <c r="AG574" s="151" t="s">
        <v>117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2" x14ac:dyDescent="0.2">
      <c r="A575" s="158"/>
      <c r="B575" s="159"/>
      <c r="C575" s="189" t="s">
        <v>581</v>
      </c>
      <c r="D575" s="162"/>
      <c r="E575" s="163">
        <v>23.6645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121</v>
      </c>
      <c r="AH575" s="151">
        <v>7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89" t="s">
        <v>582</v>
      </c>
      <c r="D576" s="162"/>
      <c r="E576" s="163">
        <v>21.7575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121</v>
      </c>
      <c r="AH576" s="151">
        <v>7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89" t="s">
        <v>583</v>
      </c>
      <c r="D577" s="162"/>
      <c r="E577" s="163">
        <v>30.557200000000002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121</v>
      </c>
      <c r="AH577" s="151">
        <v>7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89" t="s">
        <v>584</v>
      </c>
      <c r="D578" s="162"/>
      <c r="E578" s="163">
        <v>9.4765999999999995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121</v>
      </c>
      <c r="AH578" s="151">
        <v>7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ht="22.5" outlineLevel="1" x14ac:dyDescent="0.2">
      <c r="A579" s="172">
        <v>85</v>
      </c>
      <c r="B579" s="173" t="s">
        <v>585</v>
      </c>
      <c r="C579" s="188" t="s">
        <v>586</v>
      </c>
      <c r="D579" s="174" t="s">
        <v>366</v>
      </c>
      <c r="E579" s="175">
        <v>85.455799999999996</v>
      </c>
      <c r="F579" s="176"/>
      <c r="G579" s="177">
        <f>ROUND(E579*F579,2)</f>
        <v>0</v>
      </c>
      <c r="H579" s="176"/>
      <c r="I579" s="177">
        <f>ROUND(E579*H579,2)</f>
        <v>0</v>
      </c>
      <c r="J579" s="176"/>
      <c r="K579" s="177">
        <f>ROUND(E579*J579,2)</f>
        <v>0</v>
      </c>
      <c r="L579" s="177">
        <v>21</v>
      </c>
      <c r="M579" s="177">
        <f>G579*(1+L579/100)</f>
        <v>0</v>
      </c>
      <c r="N579" s="175">
        <v>0</v>
      </c>
      <c r="O579" s="175">
        <f>ROUND(E579*N579,2)</f>
        <v>0</v>
      </c>
      <c r="P579" s="175">
        <v>0</v>
      </c>
      <c r="Q579" s="175">
        <f>ROUND(E579*P579,2)</f>
        <v>0</v>
      </c>
      <c r="R579" s="177" t="s">
        <v>113</v>
      </c>
      <c r="S579" s="177" t="s">
        <v>114</v>
      </c>
      <c r="T579" s="178" t="s">
        <v>114</v>
      </c>
      <c r="U579" s="161">
        <v>0.01</v>
      </c>
      <c r="V579" s="161">
        <f>ROUND(E579*U579,2)</f>
        <v>0.85</v>
      </c>
      <c r="W579" s="161"/>
      <c r="X579" s="161" t="s">
        <v>115</v>
      </c>
      <c r="Y579" s="161" t="s">
        <v>116</v>
      </c>
      <c r="Z579" s="151"/>
      <c r="AA579" s="151"/>
      <c r="AB579" s="151"/>
      <c r="AC579" s="151"/>
      <c r="AD579" s="151"/>
      <c r="AE579" s="151"/>
      <c r="AF579" s="151"/>
      <c r="AG579" s="151" t="s">
        <v>117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2" x14ac:dyDescent="0.2">
      <c r="A580" s="158"/>
      <c r="B580" s="159"/>
      <c r="C580" s="189" t="s">
        <v>581</v>
      </c>
      <c r="D580" s="162"/>
      <c r="E580" s="163">
        <v>23.6645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121</v>
      </c>
      <c r="AH580" s="151">
        <v>7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89" t="s">
        <v>582</v>
      </c>
      <c r="D581" s="162"/>
      <c r="E581" s="163">
        <v>21.7575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121</v>
      </c>
      <c r="AH581" s="151">
        <v>7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89" t="s">
        <v>583</v>
      </c>
      <c r="D582" s="162"/>
      <c r="E582" s="163">
        <v>30.557200000000002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121</v>
      </c>
      <c r="AH582" s="151">
        <v>7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89" t="s">
        <v>584</v>
      </c>
      <c r="D583" s="162"/>
      <c r="E583" s="163">
        <v>9.4765999999999995</v>
      </c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121</v>
      </c>
      <c r="AH583" s="151">
        <v>7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ht="22.5" outlineLevel="1" x14ac:dyDescent="0.2">
      <c r="A584" s="172">
        <v>86</v>
      </c>
      <c r="B584" s="173" t="s">
        <v>587</v>
      </c>
      <c r="C584" s="188" t="s">
        <v>588</v>
      </c>
      <c r="D584" s="174" t="s">
        <v>366</v>
      </c>
      <c r="E584" s="175">
        <v>1110.9254000000001</v>
      </c>
      <c r="F584" s="176"/>
      <c r="G584" s="177">
        <f>ROUND(E584*F584,2)</f>
        <v>0</v>
      </c>
      <c r="H584" s="176"/>
      <c r="I584" s="177">
        <f>ROUND(E584*H584,2)</f>
        <v>0</v>
      </c>
      <c r="J584" s="176"/>
      <c r="K584" s="177">
        <f>ROUND(E584*J584,2)</f>
        <v>0</v>
      </c>
      <c r="L584" s="177">
        <v>21</v>
      </c>
      <c r="M584" s="177">
        <f>G584*(1+L584/100)</f>
        <v>0</v>
      </c>
      <c r="N584" s="175">
        <v>0</v>
      </c>
      <c r="O584" s="175">
        <f>ROUND(E584*N584,2)</f>
        <v>0</v>
      </c>
      <c r="P584" s="175">
        <v>0</v>
      </c>
      <c r="Q584" s="175">
        <f>ROUND(E584*P584,2)</f>
        <v>0</v>
      </c>
      <c r="R584" s="177" t="s">
        <v>113</v>
      </c>
      <c r="S584" s="177" t="s">
        <v>114</v>
      </c>
      <c r="T584" s="178" t="s">
        <v>114</v>
      </c>
      <c r="U584" s="161">
        <v>0</v>
      </c>
      <c r="V584" s="161">
        <f>ROUND(E584*U584,2)</f>
        <v>0</v>
      </c>
      <c r="W584" s="161"/>
      <c r="X584" s="161" t="s">
        <v>115</v>
      </c>
      <c r="Y584" s="161" t="s">
        <v>116</v>
      </c>
      <c r="Z584" s="151"/>
      <c r="AA584" s="151"/>
      <c r="AB584" s="151"/>
      <c r="AC584" s="151"/>
      <c r="AD584" s="151"/>
      <c r="AE584" s="151"/>
      <c r="AF584" s="151"/>
      <c r="AG584" s="151" t="s">
        <v>117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2" x14ac:dyDescent="0.2">
      <c r="A585" s="158"/>
      <c r="B585" s="159"/>
      <c r="C585" s="189" t="s">
        <v>589</v>
      </c>
      <c r="D585" s="162"/>
      <c r="E585" s="163">
        <v>1110.9254000000001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121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72">
        <v>87</v>
      </c>
      <c r="B586" s="173" t="s">
        <v>590</v>
      </c>
      <c r="C586" s="188" t="s">
        <v>591</v>
      </c>
      <c r="D586" s="174" t="s">
        <v>366</v>
      </c>
      <c r="E586" s="175">
        <v>85.455799999999996</v>
      </c>
      <c r="F586" s="176"/>
      <c r="G586" s="177">
        <f>ROUND(E586*F586,2)</f>
        <v>0</v>
      </c>
      <c r="H586" s="176"/>
      <c r="I586" s="177">
        <f>ROUND(E586*H586,2)</f>
        <v>0</v>
      </c>
      <c r="J586" s="176"/>
      <c r="K586" s="177">
        <f>ROUND(E586*J586,2)</f>
        <v>0</v>
      </c>
      <c r="L586" s="177">
        <v>21</v>
      </c>
      <c r="M586" s="177">
        <f>G586*(1+L586/100)</f>
        <v>0</v>
      </c>
      <c r="N586" s="175">
        <v>0</v>
      </c>
      <c r="O586" s="175">
        <f>ROUND(E586*N586,2)</f>
        <v>0</v>
      </c>
      <c r="P586" s="175">
        <v>0</v>
      </c>
      <c r="Q586" s="175">
        <f>ROUND(E586*P586,2)</f>
        <v>0</v>
      </c>
      <c r="R586" s="177" t="s">
        <v>592</v>
      </c>
      <c r="S586" s="177" t="s">
        <v>114</v>
      </c>
      <c r="T586" s="178" t="s">
        <v>114</v>
      </c>
      <c r="U586" s="161">
        <v>0.16400000000000001</v>
      </c>
      <c r="V586" s="161">
        <f>ROUND(E586*U586,2)</f>
        <v>14.01</v>
      </c>
      <c r="W586" s="161"/>
      <c r="X586" s="161" t="s">
        <v>115</v>
      </c>
      <c r="Y586" s="161" t="s">
        <v>116</v>
      </c>
      <c r="Z586" s="151"/>
      <c r="AA586" s="151"/>
      <c r="AB586" s="151"/>
      <c r="AC586" s="151"/>
      <c r="AD586" s="151"/>
      <c r="AE586" s="151"/>
      <c r="AF586" s="151"/>
      <c r="AG586" s="151" t="s">
        <v>117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2.5" outlineLevel="2" x14ac:dyDescent="0.2">
      <c r="A587" s="158"/>
      <c r="B587" s="159"/>
      <c r="C587" s="250" t="s">
        <v>593</v>
      </c>
      <c r="D587" s="251"/>
      <c r="E587" s="251"/>
      <c r="F587" s="251"/>
      <c r="G587" s="25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119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79" t="str">
        <f>C587</f>
        <v>se složením a hrubým urovnáním nebo s přeložením na jiný dopravní prostředek kromě lodi, vč. příplatku za každých dalších i započatých 1000 m přes 1000 m,</v>
      </c>
      <c r="BB587" s="151"/>
      <c r="BC587" s="151"/>
      <c r="BD587" s="151"/>
      <c r="BE587" s="151"/>
      <c r="BF587" s="151"/>
      <c r="BG587" s="151"/>
      <c r="BH587" s="151"/>
    </row>
    <row r="588" spans="1:60" outlineLevel="2" x14ac:dyDescent="0.2">
      <c r="A588" s="158"/>
      <c r="B588" s="159"/>
      <c r="C588" s="189" t="s">
        <v>581</v>
      </c>
      <c r="D588" s="162"/>
      <c r="E588" s="163">
        <v>23.6645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121</v>
      </c>
      <c r="AH588" s="151">
        <v>7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89" t="s">
        <v>582</v>
      </c>
      <c r="D589" s="162"/>
      <c r="E589" s="163">
        <v>21.7575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121</v>
      </c>
      <c r="AH589" s="151">
        <v>7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89" t="s">
        <v>583</v>
      </c>
      <c r="D590" s="162"/>
      <c r="E590" s="163">
        <v>30.557200000000002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121</v>
      </c>
      <c r="AH590" s="151">
        <v>7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89" t="s">
        <v>584</v>
      </c>
      <c r="D591" s="162"/>
      <c r="E591" s="163">
        <v>9.4765999999999995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121</v>
      </c>
      <c r="AH591" s="151">
        <v>7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1" x14ac:dyDescent="0.2">
      <c r="A592" s="172">
        <v>88</v>
      </c>
      <c r="B592" s="173" t="s">
        <v>594</v>
      </c>
      <c r="C592" s="188" t="s">
        <v>595</v>
      </c>
      <c r="D592" s="174" t="s">
        <v>366</v>
      </c>
      <c r="E592" s="175">
        <v>20.207000000000001</v>
      </c>
      <c r="F592" s="176"/>
      <c r="G592" s="177">
        <f>ROUND(E592*F592,2)</f>
        <v>0</v>
      </c>
      <c r="H592" s="176"/>
      <c r="I592" s="177">
        <f>ROUND(E592*H592,2)</f>
        <v>0</v>
      </c>
      <c r="J592" s="176"/>
      <c r="K592" s="177">
        <f>ROUND(E592*J592,2)</f>
        <v>0</v>
      </c>
      <c r="L592" s="177">
        <v>21</v>
      </c>
      <c r="M592" s="177">
        <f>G592*(1+L592/100)</f>
        <v>0</v>
      </c>
      <c r="N592" s="175">
        <v>0</v>
      </c>
      <c r="O592" s="175">
        <f>ROUND(E592*N592,2)</f>
        <v>0</v>
      </c>
      <c r="P592" s="175">
        <v>0</v>
      </c>
      <c r="Q592" s="175">
        <f>ROUND(E592*P592,2)</f>
        <v>0</v>
      </c>
      <c r="R592" s="177" t="s">
        <v>592</v>
      </c>
      <c r="S592" s="177" t="s">
        <v>114</v>
      </c>
      <c r="T592" s="178" t="s">
        <v>114</v>
      </c>
      <c r="U592" s="161">
        <v>0.63800000000000001</v>
      </c>
      <c r="V592" s="161">
        <f>ROUND(E592*U592,2)</f>
        <v>12.89</v>
      </c>
      <c r="W592" s="161"/>
      <c r="X592" s="161" t="s">
        <v>115</v>
      </c>
      <c r="Y592" s="161" t="s">
        <v>116</v>
      </c>
      <c r="Z592" s="151"/>
      <c r="AA592" s="151"/>
      <c r="AB592" s="151"/>
      <c r="AC592" s="151"/>
      <c r="AD592" s="151"/>
      <c r="AE592" s="151"/>
      <c r="AF592" s="151"/>
      <c r="AG592" s="151" t="s">
        <v>117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2" x14ac:dyDescent="0.2">
      <c r="A593" s="158"/>
      <c r="B593" s="159"/>
      <c r="C593" s="250" t="s">
        <v>593</v>
      </c>
      <c r="D593" s="251"/>
      <c r="E593" s="251"/>
      <c r="F593" s="251"/>
      <c r="G593" s="25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119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79" t="str">
        <f>C593</f>
        <v>se složením a hrubým urovnáním nebo s přeložením na jiný dopravní prostředek kromě lodi, vč. příplatku za každých dalších i započatých 1000 m přes 1000 m,</v>
      </c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189" t="s">
        <v>596</v>
      </c>
      <c r="D594" s="162"/>
      <c r="E594" s="163">
        <v>6.1749999999999998</v>
      </c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121</v>
      </c>
      <c r="AH594" s="151">
        <v>7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189" t="s">
        <v>597</v>
      </c>
      <c r="D595" s="162"/>
      <c r="E595" s="163">
        <v>0.55200000000000005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121</v>
      </c>
      <c r="AH595" s="151">
        <v>7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89" t="s">
        <v>598</v>
      </c>
      <c r="D596" s="162"/>
      <c r="E596" s="163">
        <v>10.26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121</v>
      </c>
      <c r="AH596" s="151">
        <v>7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89" t="s">
        <v>599</v>
      </c>
      <c r="D597" s="162"/>
      <c r="E597" s="163">
        <v>3.22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121</v>
      </c>
      <c r="AH597" s="151">
        <v>7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ht="22.5" outlineLevel="1" x14ac:dyDescent="0.2">
      <c r="A598" s="172">
        <v>89</v>
      </c>
      <c r="B598" s="173" t="s">
        <v>600</v>
      </c>
      <c r="C598" s="188" t="s">
        <v>601</v>
      </c>
      <c r="D598" s="174" t="s">
        <v>366</v>
      </c>
      <c r="E598" s="175">
        <v>20.207000000000001</v>
      </c>
      <c r="F598" s="176"/>
      <c r="G598" s="177">
        <f>ROUND(E598*F598,2)</f>
        <v>0</v>
      </c>
      <c r="H598" s="176"/>
      <c r="I598" s="177">
        <f>ROUND(E598*H598,2)</f>
        <v>0</v>
      </c>
      <c r="J598" s="176"/>
      <c r="K598" s="177">
        <f>ROUND(E598*J598,2)</f>
        <v>0</v>
      </c>
      <c r="L598" s="177">
        <v>21</v>
      </c>
      <c r="M598" s="177">
        <f>G598*(1+L598/100)</f>
        <v>0</v>
      </c>
      <c r="N598" s="175">
        <v>0</v>
      </c>
      <c r="O598" s="175">
        <f>ROUND(E598*N598,2)</f>
        <v>0</v>
      </c>
      <c r="P598" s="175">
        <v>0</v>
      </c>
      <c r="Q598" s="175">
        <f>ROUND(E598*P598,2)</f>
        <v>0</v>
      </c>
      <c r="R598" s="177" t="s">
        <v>113</v>
      </c>
      <c r="S598" s="177" t="s">
        <v>114</v>
      </c>
      <c r="T598" s="178" t="s">
        <v>114</v>
      </c>
      <c r="U598" s="161">
        <v>0.85799999999999998</v>
      </c>
      <c r="V598" s="161">
        <f>ROUND(E598*U598,2)</f>
        <v>17.34</v>
      </c>
      <c r="W598" s="161"/>
      <c r="X598" s="161" t="s">
        <v>115</v>
      </c>
      <c r="Y598" s="161" t="s">
        <v>116</v>
      </c>
      <c r="Z598" s="151"/>
      <c r="AA598" s="151"/>
      <c r="AB598" s="151"/>
      <c r="AC598" s="151"/>
      <c r="AD598" s="151"/>
      <c r="AE598" s="151"/>
      <c r="AF598" s="151"/>
      <c r="AG598" s="151" t="s">
        <v>117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2" x14ac:dyDescent="0.2">
      <c r="A599" s="158"/>
      <c r="B599" s="159"/>
      <c r="C599" s="189" t="s">
        <v>596</v>
      </c>
      <c r="D599" s="162"/>
      <c r="E599" s="163">
        <v>6.1749999999999998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121</v>
      </c>
      <c r="AH599" s="151">
        <v>7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89" t="s">
        <v>597</v>
      </c>
      <c r="D600" s="162"/>
      <c r="E600" s="163">
        <v>0.55200000000000005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121</v>
      </c>
      <c r="AH600" s="151">
        <v>7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189" t="s">
        <v>598</v>
      </c>
      <c r="D601" s="162"/>
      <c r="E601" s="163">
        <v>10.26</v>
      </c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121</v>
      </c>
      <c r="AH601" s="151">
        <v>7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189" t="s">
        <v>599</v>
      </c>
      <c r="D602" s="162"/>
      <c r="E602" s="163">
        <v>3.22</v>
      </c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121</v>
      </c>
      <c r="AH602" s="151">
        <v>7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1" x14ac:dyDescent="0.2">
      <c r="A603" s="172">
        <v>90</v>
      </c>
      <c r="B603" s="173" t="s">
        <v>602</v>
      </c>
      <c r="C603" s="188" t="s">
        <v>603</v>
      </c>
      <c r="D603" s="174" t="s">
        <v>366</v>
      </c>
      <c r="E603" s="175">
        <v>6.1749999999999998</v>
      </c>
      <c r="F603" s="176"/>
      <c r="G603" s="177">
        <f>ROUND(E603*F603,2)</f>
        <v>0</v>
      </c>
      <c r="H603" s="176"/>
      <c r="I603" s="177">
        <f>ROUND(E603*H603,2)</f>
        <v>0</v>
      </c>
      <c r="J603" s="176"/>
      <c r="K603" s="177">
        <f>ROUND(E603*J603,2)</f>
        <v>0</v>
      </c>
      <c r="L603" s="177">
        <v>21</v>
      </c>
      <c r="M603" s="177">
        <f>G603*(1+L603/100)</f>
        <v>0</v>
      </c>
      <c r="N603" s="175">
        <v>0</v>
      </c>
      <c r="O603" s="175">
        <f>ROUND(E603*N603,2)</f>
        <v>0</v>
      </c>
      <c r="P603" s="175">
        <v>0</v>
      </c>
      <c r="Q603" s="175">
        <f>ROUND(E603*P603,2)</f>
        <v>0</v>
      </c>
      <c r="R603" s="177" t="s">
        <v>113</v>
      </c>
      <c r="S603" s="177" t="s">
        <v>114</v>
      </c>
      <c r="T603" s="178" t="s">
        <v>114</v>
      </c>
      <c r="U603" s="161">
        <v>0.68799999999999994</v>
      </c>
      <c r="V603" s="161">
        <f>ROUND(E603*U603,2)</f>
        <v>4.25</v>
      </c>
      <c r="W603" s="161"/>
      <c r="X603" s="161" t="s">
        <v>115</v>
      </c>
      <c r="Y603" s="161" t="s">
        <v>116</v>
      </c>
      <c r="Z603" s="151"/>
      <c r="AA603" s="151"/>
      <c r="AB603" s="151"/>
      <c r="AC603" s="151"/>
      <c r="AD603" s="151"/>
      <c r="AE603" s="151"/>
      <c r="AF603" s="151"/>
      <c r="AG603" s="151" t="s">
        <v>117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2" x14ac:dyDescent="0.2">
      <c r="A604" s="158"/>
      <c r="B604" s="159"/>
      <c r="C604" s="189" t="s">
        <v>596</v>
      </c>
      <c r="D604" s="162"/>
      <c r="E604" s="163">
        <v>6.1749999999999998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121</v>
      </c>
      <c r="AH604" s="151">
        <v>7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ht="22.5" outlineLevel="1" x14ac:dyDescent="0.2">
      <c r="A605" s="172">
        <v>91</v>
      </c>
      <c r="B605" s="173" t="s">
        <v>604</v>
      </c>
      <c r="C605" s="188" t="s">
        <v>605</v>
      </c>
      <c r="D605" s="174" t="s">
        <v>366</v>
      </c>
      <c r="E605" s="175">
        <v>12.35</v>
      </c>
      <c r="F605" s="176"/>
      <c r="G605" s="177">
        <f>ROUND(E605*F605,2)</f>
        <v>0</v>
      </c>
      <c r="H605" s="176"/>
      <c r="I605" s="177">
        <f>ROUND(E605*H605,2)</f>
        <v>0</v>
      </c>
      <c r="J605" s="176"/>
      <c r="K605" s="177">
        <f>ROUND(E605*J605,2)</f>
        <v>0</v>
      </c>
      <c r="L605" s="177">
        <v>21</v>
      </c>
      <c r="M605" s="177">
        <f>G605*(1+L605/100)</f>
        <v>0</v>
      </c>
      <c r="N605" s="175">
        <v>0</v>
      </c>
      <c r="O605" s="175">
        <f>ROUND(E605*N605,2)</f>
        <v>0</v>
      </c>
      <c r="P605" s="175">
        <v>0</v>
      </c>
      <c r="Q605" s="175">
        <f>ROUND(E605*P605,2)</f>
        <v>0</v>
      </c>
      <c r="R605" s="177" t="s">
        <v>113</v>
      </c>
      <c r="S605" s="177" t="s">
        <v>114</v>
      </c>
      <c r="T605" s="178" t="s">
        <v>114</v>
      </c>
      <c r="U605" s="161">
        <v>0</v>
      </c>
      <c r="V605" s="161">
        <f>ROUND(E605*U605,2)</f>
        <v>0</v>
      </c>
      <c r="W605" s="161"/>
      <c r="X605" s="161" t="s">
        <v>115</v>
      </c>
      <c r="Y605" s="161" t="s">
        <v>116</v>
      </c>
      <c r="Z605" s="151"/>
      <c r="AA605" s="151"/>
      <c r="AB605" s="151"/>
      <c r="AC605" s="151"/>
      <c r="AD605" s="151"/>
      <c r="AE605" s="151"/>
      <c r="AF605" s="151"/>
      <c r="AG605" s="151" t="s">
        <v>117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89" t="s">
        <v>606</v>
      </c>
      <c r="D606" s="162"/>
      <c r="E606" s="163">
        <v>12.35</v>
      </c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121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72">
        <v>92</v>
      </c>
      <c r="B607" s="173" t="s">
        <v>607</v>
      </c>
      <c r="C607" s="188" t="s">
        <v>608</v>
      </c>
      <c r="D607" s="174" t="s">
        <v>366</v>
      </c>
      <c r="E607" s="175">
        <v>14.032</v>
      </c>
      <c r="F607" s="176"/>
      <c r="G607" s="177">
        <f>ROUND(E607*F607,2)</f>
        <v>0</v>
      </c>
      <c r="H607" s="176"/>
      <c r="I607" s="177">
        <f>ROUND(E607*H607,2)</f>
        <v>0</v>
      </c>
      <c r="J607" s="176"/>
      <c r="K607" s="177">
        <f>ROUND(E607*J607,2)</f>
        <v>0</v>
      </c>
      <c r="L607" s="177">
        <v>21</v>
      </c>
      <c r="M607" s="177">
        <f>G607*(1+L607/100)</f>
        <v>0</v>
      </c>
      <c r="N607" s="175">
        <v>0</v>
      </c>
      <c r="O607" s="175">
        <f>ROUND(E607*N607,2)</f>
        <v>0</v>
      </c>
      <c r="P607" s="175">
        <v>0</v>
      </c>
      <c r="Q607" s="175">
        <f>ROUND(E607*P607,2)</f>
        <v>0</v>
      </c>
      <c r="R607" s="177"/>
      <c r="S607" s="177" t="s">
        <v>114</v>
      </c>
      <c r="T607" s="178" t="s">
        <v>114</v>
      </c>
      <c r="U607" s="161">
        <v>2.6120000000000001</v>
      </c>
      <c r="V607" s="161">
        <f>ROUND(E607*U607,2)</f>
        <v>36.65</v>
      </c>
      <c r="W607" s="161"/>
      <c r="X607" s="161" t="s">
        <v>115</v>
      </c>
      <c r="Y607" s="161" t="s">
        <v>116</v>
      </c>
      <c r="Z607" s="151"/>
      <c r="AA607" s="151"/>
      <c r="AB607" s="151"/>
      <c r="AC607" s="151"/>
      <c r="AD607" s="151"/>
      <c r="AE607" s="151"/>
      <c r="AF607" s="151"/>
      <c r="AG607" s="151" t="s">
        <v>117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2" x14ac:dyDescent="0.2">
      <c r="A608" s="158"/>
      <c r="B608" s="159"/>
      <c r="C608" s="189" t="s">
        <v>598</v>
      </c>
      <c r="D608" s="162"/>
      <c r="E608" s="163">
        <v>10.26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121</v>
      </c>
      <c r="AH608" s="151">
        <v>7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89" t="s">
        <v>599</v>
      </c>
      <c r="D609" s="162"/>
      <c r="E609" s="163">
        <v>3.22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121</v>
      </c>
      <c r="AH609" s="151">
        <v>7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">
      <c r="A610" s="158"/>
      <c r="B610" s="159"/>
      <c r="C610" s="189" t="s">
        <v>597</v>
      </c>
      <c r="D610" s="162"/>
      <c r="E610" s="163">
        <v>0.55200000000000005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121</v>
      </c>
      <c r="AH610" s="151">
        <v>7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ht="22.5" outlineLevel="1" x14ac:dyDescent="0.2">
      <c r="A611" s="172">
        <v>93</v>
      </c>
      <c r="B611" s="173" t="s">
        <v>609</v>
      </c>
      <c r="C611" s="188" t="s">
        <v>610</v>
      </c>
      <c r="D611" s="174" t="s">
        <v>366</v>
      </c>
      <c r="E611" s="175">
        <v>51.597000000000001</v>
      </c>
      <c r="F611" s="176"/>
      <c r="G611" s="177">
        <f>ROUND(E611*F611,2)</f>
        <v>0</v>
      </c>
      <c r="H611" s="176"/>
      <c r="I611" s="177">
        <f>ROUND(E611*H611,2)</f>
        <v>0</v>
      </c>
      <c r="J611" s="176"/>
      <c r="K611" s="177">
        <f>ROUND(E611*J611,2)</f>
        <v>0</v>
      </c>
      <c r="L611" s="177">
        <v>21</v>
      </c>
      <c r="M611" s="177">
        <f>G611*(1+L611/100)</f>
        <v>0</v>
      </c>
      <c r="N611" s="175">
        <v>0</v>
      </c>
      <c r="O611" s="175">
        <f>ROUND(E611*N611,2)</f>
        <v>0</v>
      </c>
      <c r="P611" s="175">
        <v>0</v>
      </c>
      <c r="Q611" s="175">
        <f>ROUND(E611*P611,2)</f>
        <v>0</v>
      </c>
      <c r="R611" s="177" t="s">
        <v>611</v>
      </c>
      <c r="S611" s="177" t="s">
        <v>114</v>
      </c>
      <c r="T611" s="178" t="s">
        <v>114</v>
      </c>
      <c r="U611" s="161">
        <v>0</v>
      </c>
      <c r="V611" s="161">
        <f>ROUND(E611*U611,2)</f>
        <v>0</v>
      </c>
      <c r="W611" s="161"/>
      <c r="X611" s="161" t="s">
        <v>115</v>
      </c>
      <c r="Y611" s="161" t="s">
        <v>116</v>
      </c>
      <c r="Z611" s="151"/>
      <c r="AA611" s="151"/>
      <c r="AB611" s="151"/>
      <c r="AC611" s="151"/>
      <c r="AD611" s="151"/>
      <c r="AE611" s="151"/>
      <c r="AF611" s="151"/>
      <c r="AG611" s="151" t="s">
        <v>117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2" x14ac:dyDescent="0.2">
      <c r="A612" s="158"/>
      <c r="B612" s="159"/>
      <c r="C612" s="189" t="s">
        <v>596</v>
      </c>
      <c r="D612" s="162"/>
      <c r="E612" s="163">
        <v>6.1749999999999998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121</v>
      </c>
      <c r="AH612" s="151">
        <v>7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89" t="s">
        <v>581</v>
      </c>
      <c r="D613" s="162"/>
      <c r="E613" s="163">
        <v>23.6645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121</v>
      </c>
      <c r="AH613" s="151">
        <v>7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89" t="s">
        <v>582</v>
      </c>
      <c r="D614" s="162"/>
      <c r="E614" s="163">
        <v>21.7575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121</v>
      </c>
      <c r="AH614" s="151">
        <v>7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72">
        <v>94</v>
      </c>
      <c r="B615" s="173" t="s">
        <v>612</v>
      </c>
      <c r="C615" s="188" t="s">
        <v>613</v>
      </c>
      <c r="D615" s="174" t="s">
        <v>366</v>
      </c>
      <c r="E615" s="175">
        <v>40.033799999999999</v>
      </c>
      <c r="F615" s="176"/>
      <c r="G615" s="177">
        <f>ROUND(E615*F615,2)</f>
        <v>0</v>
      </c>
      <c r="H615" s="176"/>
      <c r="I615" s="177">
        <f>ROUND(E615*H615,2)</f>
        <v>0</v>
      </c>
      <c r="J615" s="176"/>
      <c r="K615" s="177">
        <f>ROUND(E615*J615,2)</f>
        <v>0</v>
      </c>
      <c r="L615" s="177">
        <v>21</v>
      </c>
      <c r="M615" s="177">
        <f>G615*(1+L615/100)</f>
        <v>0</v>
      </c>
      <c r="N615" s="175">
        <v>0</v>
      </c>
      <c r="O615" s="175">
        <f>ROUND(E615*N615,2)</f>
        <v>0</v>
      </c>
      <c r="P615" s="175">
        <v>0</v>
      </c>
      <c r="Q615" s="175">
        <f>ROUND(E615*P615,2)</f>
        <v>0</v>
      </c>
      <c r="R615" s="177" t="s">
        <v>611</v>
      </c>
      <c r="S615" s="177" t="s">
        <v>114</v>
      </c>
      <c r="T615" s="178" t="s">
        <v>114</v>
      </c>
      <c r="U615" s="161">
        <v>0</v>
      </c>
      <c r="V615" s="161">
        <f>ROUND(E615*U615,2)</f>
        <v>0</v>
      </c>
      <c r="W615" s="161"/>
      <c r="X615" s="161" t="s">
        <v>115</v>
      </c>
      <c r="Y615" s="161" t="s">
        <v>116</v>
      </c>
      <c r="Z615" s="151"/>
      <c r="AA615" s="151"/>
      <c r="AB615" s="151"/>
      <c r="AC615" s="151"/>
      <c r="AD615" s="151"/>
      <c r="AE615" s="151"/>
      <c r="AF615" s="151"/>
      <c r="AG615" s="151" t="s">
        <v>117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2" x14ac:dyDescent="0.2">
      <c r="A616" s="158"/>
      <c r="B616" s="159"/>
      <c r="C616" s="189" t="s">
        <v>583</v>
      </c>
      <c r="D616" s="162"/>
      <c r="E616" s="163">
        <v>30.557200000000002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121</v>
      </c>
      <c r="AH616" s="151">
        <v>7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89" t="s">
        <v>584</v>
      </c>
      <c r="D617" s="162"/>
      <c r="E617" s="163">
        <v>9.4765999999999995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121</v>
      </c>
      <c r="AH617" s="151">
        <v>7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x14ac:dyDescent="0.2">
      <c r="A618" s="165" t="s">
        <v>108</v>
      </c>
      <c r="B618" s="166" t="s">
        <v>79</v>
      </c>
      <c r="C618" s="187" t="s">
        <v>27</v>
      </c>
      <c r="D618" s="167"/>
      <c r="E618" s="168"/>
      <c r="F618" s="169"/>
      <c r="G618" s="169">
        <f>SUMIF(AG619:AG630,"&lt;&gt;NOR",G619:G630)</f>
        <v>0</v>
      </c>
      <c r="H618" s="169"/>
      <c r="I618" s="169">
        <f>SUM(I619:I630)</f>
        <v>0</v>
      </c>
      <c r="J618" s="169"/>
      <c r="K618" s="169">
        <f>SUM(K619:K630)</f>
        <v>0</v>
      </c>
      <c r="L618" s="169"/>
      <c r="M618" s="169">
        <f>SUM(M619:M630)</f>
        <v>0</v>
      </c>
      <c r="N618" s="168"/>
      <c r="O618" s="168">
        <f>SUM(O619:O630)</f>
        <v>0</v>
      </c>
      <c r="P618" s="168"/>
      <c r="Q618" s="168">
        <f>SUM(Q619:Q630)</f>
        <v>0</v>
      </c>
      <c r="R618" s="169"/>
      <c r="S618" s="169"/>
      <c r="T618" s="170"/>
      <c r="U618" s="164"/>
      <c r="V618" s="164">
        <f>SUM(V619:V630)</f>
        <v>0</v>
      </c>
      <c r="W618" s="164"/>
      <c r="X618" s="164"/>
      <c r="Y618" s="164"/>
      <c r="AG618" t="s">
        <v>109</v>
      </c>
    </row>
    <row r="619" spans="1:60" outlineLevel="1" x14ac:dyDescent="0.2">
      <c r="A619" s="180">
        <v>95</v>
      </c>
      <c r="B619" s="181" t="s">
        <v>614</v>
      </c>
      <c r="C619" s="190" t="s">
        <v>615</v>
      </c>
      <c r="D619" s="182" t="s">
        <v>616</v>
      </c>
      <c r="E619" s="183">
        <v>21</v>
      </c>
      <c r="F619" s="184"/>
      <c r="G619" s="185">
        <f>ROUND(E619*F619,2)</f>
        <v>0</v>
      </c>
      <c r="H619" s="184"/>
      <c r="I619" s="185">
        <f>ROUND(E619*H619,2)</f>
        <v>0</v>
      </c>
      <c r="J619" s="184"/>
      <c r="K619" s="185">
        <f>ROUND(E619*J619,2)</f>
        <v>0</v>
      </c>
      <c r="L619" s="185">
        <v>21</v>
      </c>
      <c r="M619" s="185">
        <f>G619*(1+L619/100)</f>
        <v>0</v>
      </c>
      <c r="N619" s="183">
        <v>0</v>
      </c>
      <c r="O619" s="183">
        <f>ROUND(E619*N619,2)</f>
        <v>0</v>
      </c>
      <c r="P619" s="183">
        <v>0</v>
      </c>
      <c r="Q619" s="183">
        <f>ROUND(E619*P619,2)</f>
        <v>0</v>
      </c>
      <c r="R619" s="185"/>
      <c r="S619" s="185" t="s">
        <v>114</v>
      </c>
      <c r="T619" s="186" t="s">
        <v>126</v>
      </c>
      <c r="U619" s="161">
        <v>0</v>
      </c>
      <c r="V619" s="161">
        <f>ROUND(E619*U619,2)</f>
        <v>0</v>
      </c>
      <c r="W619" s="161"/>
      <c r="X619" s="161" t="s">
        <v>617</v>
      </c>
      <c r="Y619" s="161" t="s">
        <v>116</v>
      </c>
      <c r="Z619" s="151"/>
      <c r="AA619" s="151"/>
      <c r="AB619" s="151"/>
      <c r="AC619" s="151"/>
      <c r="AD619" s="151"/>
      <c r="AE619" s="151"/>
      <c r="AF619" s="151"/>
      <c r="AG619" s="151" t="s">
        <v>618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72">
        <v>96</v>
      </c>
      <c r="B620" s="173" t="s">
        <v>619</v>
      </c>
      <c r="C620" s="188" t="s">
        <v>620</v>
      </c>
      <c r="D620" s="174" t="s">
        <v>616</v>
      </c>
      <c r="E620" s="175">
        <v>19</v>
      </c>
      <c r="F620" s="176"/>
      <c r="G620" s="177">
        <f>ROUND(E620*F620,2)</f>
        <v>0</v>
      </c>
      <c r="H620" s="176"/>
      <c r="I620" s="177">
        <f>ROUND(E620*H620,2)</f>
        <v>0</v>
      </c>
      <c r="J620" s="176"/>
      <c r="K620" s="177">
        <f>ROUND(E620*J620,2)</f>
        <v>0</v>
      </c>
      <c r="L620" s="177">
        <v>21</v>
      </c>
      <c r="M620" s="177">
        <f>G620*(1+L620/100)</f>
        <v>0</v>
      </c>
      <c r="N620" s="175">
        <v>0</v>
      </c>
      <c r="O620" s="175">
        <f>ROUND(E620*N620,2)</f>
        <v>0</v>
      </c>
      <c r="P620" s="175">
        <v>0</v>
      </c>
      <c r="Q620" s="175">
        <f>ROUND(E620*P620,2)</f>
        <v>0</v>
      </c>
      <c r="R620" s="177"/>
      <c r="S620" s="177" t="s">
        <v>114</v>
      </c>
      <c r="T620" s="178" t="s">
        <v>126</v>
      </c>
      <c r="U620" s="161">
        <v>0</v>
      </c>
      <c r="V620" s="161">
        <f>ROUND(E620*U620,2)</f>
        <v>0</v>
      </c>
      <c r="W620" s="161"/>
      <c r="X620" s="161" t="s">
        <v>617</v>
      </c>
      <c r="Y620" s="161" t="s">
        <v>116</v>
      </c>
      <c r="Z620" s="151"/>
      <c r="AA620" s="151"/>
      <c r="AB620" s="151"/>
      <c r="AC620" s="151"/>
      <c r="AD620" s="151"/>
      <c r="AE620" s="151"/>
      <c r="AF620" s="151"/>
      <c r="AG620" s="151" t="s">
        <v>618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2" x14ac:dyDescent="0.2">
      <c r="A621" s="158"/>
      <c r="B621" s="159"/>
      <c r="C621" s="261" t="s">
        <v>621</v>
      </c>
      <c r="D621" s="262"/>
      <c r="E621" s="262"/>
      <c r="F621" s="262"/>
      <c r="G621" s="262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339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72">
        <v>97</v>
      </c>
      <c r="B622" s="173" t="s">
        <v>622</v>
      </c>
      <c r="C622" s="188" t="s">
        <v>623</v>
      </c>
      <c r="D622" s="174" t="s">
        <v>616</v>
      </c>
      <c r="E622" s="175">
        <v>19</v>
      </c>
      <c r="F622" s="176"/>
      <c r="G622" s="177">
        <f>ROUND(E622*F622,2)</f>
        <v>0</v>
      </c>
      <c r="H622" s="176"/>
      <c r="I622" s="177">
        <f>ROUND(E622*H622,2)</f>
        <v>0</v>
      </c>
      <c r="J622" s="176"/>
      <c r="K622" s="177">
        <f>ROUND(E622*J622,2)</f>
        <v>0</v>
      </c>
      <c r="L622" s="177">
        <v>21</v>
      </c>
      <c r="M622" s="177">
        <f>G622*(1+L622/100)</f>
        <v>0</v>
      </c>
      <c r="N622" s="175">
        <v>0</v>
      </c>
      <c r="O622" s="175">
        <f>ROUND(E622*N622,2)</f>
        <v>0</v>
      </c>
      <c r="P622" s="175">
        <v>0</v>
      </c>
      <c r="Q622" s="175">
        <f>ROUND(E622*P622,2)</f>
        <v>0</v>
      </c>
      <c r="R622" s="177"/>
      <c r="S622" s="177" t="s">
        <v>114</v>
      </c>
      <c r="T622" s="178" t="s">
        <v>349</v>
      </c>
      <c r="U622" s="161">
        <v>0</v>
      </c>
      <c r="V622" s="161">
        <f>ROUND(E622*U622,2)</f>
        <v>0</v>
      </c>
      <c r="W622" s="161"/>
      <c r="X622" s="161" t="s">
        <v>617</v>
      </c>
      <c r="Y622" s="161" t="s">
        <v>116</v>
      </c>
      <c r="Z622" s="151"/>
      <c r="AA622" s="151"/>
      <c r="AB622" s="151"/>
      <c r="AC622" s="151"/>
      <c r="AD622" s="151"/>
      <c r="AE622" s="151"/>
      <c r="AF622" s="151"/>
      <c r="AG622" s="151" t="s">
        <v>618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2" x14ac:dyDescent="0.2">
      <c r="A623" s="158"/>
      <c r="B623" s="159"/>
      <c r="C623" s="189" t="s">
        <v>624</v>
      </c>
      <c r="D623" s="162"/>
      <c r="E623" s="163">
        <v>19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121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89" t="s">
        <v>625</v>
      </c>
      <c r="D624" s="162"/>
      <c r="E624" s="163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121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89" t="s">
        <v>626</v>
      </c>
      <c r="D625" s="162"/>
      <c r="E625" s="163"/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121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89" t="s">
        <v>627</v>
      </c>
      <c r="D626" s="162"/>
      <c r="E626" s="163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121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89" t="s">
        <v>628</v>
      </c>
      <c r="D627" s="162"/>
      <c r="E627" s="163"/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121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72">
        <v>98</v>
      </c>
      <c r="B628" s="173" t="s">
        <v>629</v>
      </c>
      <c r="C628" s="188" t="s">
        <v>630</v>
      </c>
      <c r="D628" s="174" t="s">
        <v>616</v>
      </c>
      <c r="E628" s="175">
        <v>19</v>
      </c>
      <c r="F628" s="176"/>
      <c r="G628" s="177">
        <f>ROUND(E628*F628,2)</f>
        <v>0</v>
      </c>
      <c r="H628" s="176"/>
      <c r="I628" s="177">
        <f>ROUND(E628*H628,2)</f>
        <v>0</v>
      </c>
      <c r="J628" s="176"/>
      <c r="K628" s="177">
        <f>ROUND(E628*J628,2)</f>
        <v>0</v>
      </c>
      <c r="L628" s="177">
        <v>21</v>
      </c>
      <c r="M628" s="177">
        <f>G628*(1+L628/100)</f>
        <v>0</v>
      </c>
      <c r="N628" s="175">
        <v>0</v>
      </c>
      <c r="O628" s="175">
        <f>ROUND(E628*N628,2)</f>
        <v>0</v>
      </c>
      <c r="P628" s="175">
        <v>0</v>
      </c>
      <c r="Q628" s="175">
        <f>ROUND(E628*P628,2)</f>
        <v>0</v>
      </c>
      <c r="R628" s="177"/>
      <c r="S628" s="177" t="s">
        <v>114</v>
      </c>
      <c r="T628" s="178" t="s">
        <v>349</v>
      </c>
      <c r="U628" s="161">
        <v>0</v>
      </c>
      <c r="V628" s="161">
        <f>ROUND(E628*U628,2)</f>
        <v>0</v>
      </c>
      <c r="W628" s="161"/>
      <c r="X628" s="161" t="s">
        <v>617</v>
      </c>
      <c r="Y628" s="161" t="s">
        <v>116</v>
      </c>
      <c r="Z628" s="151"/>
      <c r="AA628" s="151"/>
      <c r="AB628" s="151"/>
      <c r="AC628" s="151"/>
      <c r="AD628" s="151"/>
      <c r="AE628" s="151"/>
      <c r="AF628" s="151"/>
      <c r="AG628" s="151" t="s">
        <v>618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ht="22.5" outlineLevel="2" x14ac:dyDescent="0.2">
      <c r="A629" s="158"/>
      <c r="B629" s="159"/>
      <c r="C629" s="261" t="s">
        <v>631</v>
      </c>
      <c r="D629" s="262"/>
      <c r="E629" s="262"/>
      <c r="F629" s="262"/>
      <c r="G629" s="262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339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79" t="str">
        <f>C629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629" s="151"/>
      <c r="BC629" s="151"/>
      <c r="BD629" s="151"/>
      <c r="BE629" s="151"/>
      <c r="BF629" s="151"/>
      <c r="BG629" s="151"/>
      <c r="BH629" s="151"/>
    </row>
    <row r="630" spans="1:60" outlineLevel="2" x14ac:dyDescent="0.2">
      <c r="A630" s="158"/>
      <c r="B630" s="159"/>
      <c r="C630" s="189" t="s">
        <v>632</v>
      </c>
      <c r="D630" s="162"/>
      <c r="E630" s="163">
        <v>19</v>
      </c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121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x14ac:dyDescent="0.2">
      <c r="A631" s="3"/>
      <c r="B631" s="4"/>
      <c r="C631" s="191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AE631">
        <v>12</v>
      </c>
      <c r="AF631">
        <v>21</v>
      </c>
      <c r="AG631" t="s">
        <v>94</v>
      </c>
    </row>
    <row r="632" spans="1:60" x14ac:dyDescent="0.2">
      <c r="A632" s="154"/>
      <c r="B632" s="155" t="s">
        <v>29</v>
      </c>
      <c r="C632" s="192"/>
      <c r="D632" s="156"/>
      <c r="E632" s="157"/>
      <c r="F632" s="157"/>
      <c r="G632" s="171">
        <f>G8+G346+G354+G403+G500+G550+G560+G564+G573+G618</f>
        <v>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AE632">
        <f>SUMIF(L7:L630,AE631,G7:G630)</f>
        <v>0</v>
      </c>
      <c r="AF632">
        <f>SUMIF(L7:L630,AF631,G7:G630)</f>
        <v>0</v>
      </c>
      <c r="AG632" t="s">
        <v>633</v>
      </c>
    </row>
    <row r="633" spans="1:60" x14ac:dyDescent="0.2">
      <c r="C633" s="193"/>
      <c r="D633" s="10"/>
      <c r="AG633" t="s">
        <v>634</v>
      </c>
    </row>
    <row r="634" spans="1:60" x14ac:dyDescent="0.2">
      <c r="D634" s="10"/>
    </row>
    <row r="635" spans="1:60" x14ac:dyDescent="0.2">
      <c r="D635" s="10"/>
    </row>
    <row r="636" spans="1:60" x14ac:dyDescent="0.2">
      <c r="D636" s="10"/>
    </row>
    <row r="637" spans="1:60" x14ac:dyDescent="0.2">
      <c r="D637" s="10"/>
    </row>
    <row r="638" spans="1:60" x14ac:dyDescent="0.2">
      <c r="D638" s="10"/>
    </row>
    <row r="639" spans="1:60" x14ac:dyDescent="0.2">
      <c r="D639" s="10"/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eVP76hkAqz7UQiRc6CUXrcN5jazSURmC9OINWwcbGM8wCqNEfuAcT3nn99LpVKASggAEg6TujZZimBkDt5uCg==" saltValue="S6Bkt6QEPhkADRkKWrVC2g==" spinCount="100000" sheet="1" formatRows="0"/>
  <mergeCells count="57">
    <mergeCell ref="C593:G593"/>
    <mergeCell ref="C621:G621"/>
    <mergeCell ref="C629:G629"/>
    <mergeCell ref="C552:G552"/>
    <mergeCell ref="C555:G555"/>
    <mergeCell ref="C558:G558"/>
    <mergeCell ref="C562:G562"/>
    <mergeCell ref="C563:G563"/>
    <mergeCell ref="C587:G587"/>
    <mergeCell ref="C548:G548"/>
    <mergeCell ref="C360:G360"/>
    <mergeCell ref="C361:G361"/>
    <mergeCell ref="C405:G405"/>
    <mergeCell ref="C426:G426"/>
    <mergeCell ref="C449:G449"/>
    <mergeCell ref="C454:G454"/>
    <mergeCell ref="C475:G475"/>
    <mergeCell ref="C478:G478"/>
    <mergeCell ref="C502:G502"/>
    <mergeCell ref="C523:G523"/>
    <mergeCell ref="C544:G544"/>
    <mergeCell ref="C356:G356"/>
    <mergeCell ref="C242:G242"/>
    <mergeCell ref="C245:G245"/>
    <mergeCell ref="C249:G249"/>
    <mergeCell ref="C251:G251"/>
    <mergeCell ref="C255:G255"/>
    <mergeCell ref="C258:G258"/>
    <mergeCell ref="C261:G261"/>
    <mergeCell ref="C270:G270"/>
    <mergeCell ref="C271:G271"/>
    <mergeCell ref="C340:G340"/>
    <mergeCell ref="C348:G348"/>
    <mergeCell ref="C238:G238"/>
    <mergeCell ref="C111:G111"/>
    <mergeCell ref="C115:G115"/>
    <mergeCell ref="C138:G138"/>
    <mergeCell ref="C161:G161"/>
    <mergeCell ref="C167:G167"/>
    <mergeCell ref="C184:G184"/>
    <mergeCell ref="C188:G188"/>
    <mergeCell ref="C194:G194"/>
    <mergeCell ref="C211:G211"/>
    <mergeCell ref="C215:G215"/>
    <mergeCell ref="C226:G226"/>
    <mergeCell ref="C107:G107"/>
    <mergeCell ref="A1:G1"/>
    <mergeCell ref="C2:G2"/>
    <mergeCell ref="C3:G3"/>
    <mergeCell ref="C4:G4"/>
    <mergeCell ref="C10:G10"/>
    <mergeCell ref="C34:G34"/>
    <mergeCell ref="C55:G55"/>
    <mergeCell ref="C76:G76"/>
    <mergeCell ref="C79:G79"/>
    <mergeCell ref="C82:G82"/>
    <mergeCell ref="C85:G85"/>
  </mergeCells>
  <pageMargins left="0.59055118110236204" right="0.196850393700787" top="0.78740157499999996" bottom="0.78740157499999996" header="0.3" footer="0.3"/>
  <pageSetup scale="99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Bittnerova Brigita, Ing.</dc:creator>
  <cp:lastModifiedBy>Severin Ivo, Ing.</cp:lastModifiedBy>
  <cp:lastPrinted>2024-08-15T10:48:28Z</cp:lastPrinted>
  <dcterms:created xsi:type="dcterms:W3CDTF">2009-04-08T07:15:50Z</dcterms:created>
  <dcterms:modified xsi:type="dcterms:W3CDTF">2024-08-15T13:01:26Z</dcterms:modified>
</cp:coreProperties>
</file>