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komcz.sharepoint.com/sites/Sprvcestavby/Sdilene dokumenty/Parkovací dům Skořepka (PDS)/1. příprava/Aktuální/PD Skořepka - dotazy/Splněno/"/>
    </mc:Choice>
  </mc:AlternateContent>
  <xr:revisionPtr revIDLastSave="0" documentId="8_{447F4DDC-B26B-4B85-9E14-491CE54F0EFF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 Pol" sheetId="12" r:id="rId4"/>
    <sheet name="002 00 Pol" sheetId="13" r:id="rId5"/>
    <sheet name="002 01 Pol" sheetId="14" r:id="rId6"/>
    <sheet name="002 02 Pol" sheetId="15" r:id="rId7"/>
    <sheet name="002 03 Pol" sheetId="16" r:id="rId8"/>
    <sheet name="002 04 Pol" sheetId="17" r:id="rId9"/>
    <sheet name="002 05 Pol" sheetId="18" r:id="rId10"/>
    <sheet name="002 06a Pol" sheetId="19" r:id="rId11"/>
    <sheet name="002 06b Pol" sheetId="20" r:id="rId12"/>
    <sheet name="002 06c Pol" sheetId="21" r:id="rId13"/>
    <sheet name="002 06d Pol" sheetId="22" r:id="rId14"/>
    <sheet name="002 06e Pol" sheetId="23" r:id="rId15"/>
    <sheet name="002 06f Pol" sheetId="24" r:id="rId16"/>
    <sheet name="002 06g Pol" sheetId="25" r:id="rId17"/>
    <sheet name="002 07 Pol" sheetId="26" r:id="rId18"/>
    <sheet name="002 08 Pol" sheetId="27" r:id="rId19"/>
    <sheet name="002 09 Pol" sheetId="28" r:id="rId20"/>
    <sheet name="002 10 Pol" sheetId="29" r:id="rId21"/>
    <sheet name="002 11 Pol" sheetId="30" r:id="rId22"/>
    <sheet name="002 12 Pol" sheetId="31" r:id="rId23"/>
    <sheet name="002 13 Pol" sheetId="32" r:id="rId24"/>
    <sheet name="002 14 Pol" sheetId="33" r:id="rId25"/>
    <sheet name="002 15 Pol" sheetId="34" r:id="rId26"/>
  </sheets>
  <externalReferences>
    <externalReference r:id="rId27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 Pol'!$1:$7</definedName>
    <definedName name="_xlnm.Print_Titles" localSheetId="4">'002 00 Pol'!$1:$7</definedName>
    <definedName name="_xlnm.Print_Titles" localSheetId="5">'002 01 Pol'!$1:$7</definedName>
    <definedName name="_xlnm.Print_Titles" localSheetId="6">'002 02 Pol'!$1:$7</definedName>
    <definedName name="_xlnm.Print_Titles" localSheetId="7">'002 03 Pol'!$1:$7</definedName>
    <definedName name="_xlnm.Print_Titles" localSheetId="8">'002 04 Pol'!$1:$7</definedName>
    <definedName name="_xlnm.Print_Titles" localSheetId="9">'002 05 Pol'!$1:$7</definedName>
    <definedName name="_xlnm.Print_Titles" localSheetId="10">'002 06a Pol'!$1:$7</definedName>
    <definedName name="_xlnm.Print_Titles" localSheetId="11">'002 06b Pol'!$1:$7</definedName>
    <definedName name="_xlnm.Print_Titles" localSheetId="12">'002 06c Pol'!$1:$7</definedName>
    <definedName name="_xlnm.Print_Titles" localSheetId="13">'002 06d Pol'!$1:$7</definedName>
    <definedName name="_xlnm.Print_Titles" localSheetId="14">'002 06e Pol'!$1:$7</definedName>
    <definedName name="_xlnm.Print_Titles" localSheetId="15">'002 06f Pol'!$1:$7</definedName>
    <definedName name="_xlnm.Print_Titles" localSheetId="16">'002 06g Pol'!$1:$7</definedName>
    <definedName name="_xlnm.Print_Titles" localSheetId="17">'002 07 Pol'!$1:$7</definedName>
    <definedName name="_xlnm.Print_Titles" localSheetId="18">'002 08 Pol'!$1:$7</definedName>
    <definedName name="_xlnm.Print_Titles" localSheetId="19">'002 09 Pol'!$1:$7</definedName>
    <definedName name="_xlnm.Print_Titles" localSheetId="20">'002 10 Pol'!$1:$7</definedName>
    <definedName name="_xlnm.Print_Titles" localSheetId="21">'002 11 Pol'!$1:$7</definedName>
    <definedName name="_xlnm.Print_Titles" localSheetId="22">'002 12 Pol'!$1:$7</definedName>
    <definedName name="_xlnm.Print_Titles" localSheetId="23">'002 13 Pol'!$1:$7</definedName>
    <definedName name="_xlnm.Print_Titles" localSheetId="24">'002 14 Pol'!$1:$7</definedName>
    <definedName name="_xlnm.Print_Titles" localSheetId="25">'002 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 Pol'!$A$1:$Y$705</definedName>
    <definedName name="_xlnm.Print_Area" localSheetId="4">'002 00 Pol'!$A$1:$Y$40</definedName>
    <definedName name="_xlnm.Print_Area" localSheetId="5">'002 01 Pol'!$A$1:$Y$102</definedName>
    <definedName name="_xlnm.Print_Area" localSheetId="6">'002 02 Pol'!$A$1:$Y$2137</definedName>
    <definedName name="_xlnm.Print_Area" localSheetId="7">'002 03 Pol'!$A$1:$Y$26</definedName>
    <definedName name="_xlnm.Print_Area" localSheetId="8">'002 04 Pol'!$A$1:$Y$288</definedName>
    <definedName name="_xlnm.Print_Area" localSheetId="9">'002 05 Pol'!$A$1:$Y$102</definedName>
    <definedName name="_xlnm.Print_Area" localSheetId="10">'002 06a Pol'!$A$1:$Y$84</definedName>
    <definedName name="_xlnm.Print_Area" localSheetId="11">'002 06b Pol'!$A$1:$Y$167</definedName>
    <definedName name="_xlnm.Print_Area" localSheetId="12">'002 06c Pol'!$A$1:$Y$72</definedName>
    <definedName name="_xlnm.Print_Area" localSheetId="13">'002 06d Pol'!$A$1:$Y$34</definedName>
    <definedName name="_xlnm.Print_Area" localSheetId="14">'002 06e Pol'!$A$1:$Y$126</definedName>
    <definedName name="_xlnm.Print_Area" localSheetId="15">'002 06f Pol'!$A$1:$Y$100</definedName>
    <definedName name="_xlnm.Print_Area" localSheetId="16">'002 06g Pol'!$A$1:$Y$68</definedName>
    <definedName name="_xlnm.Print_Area" localSheetId="17">'002 07 Pol'!$A$1:$Y$78</definedName>
    <definedName name="_xlnm.Print_Area" localSheetId="18">'002 08 Pol'!$A$1:$Y$103</definedName>
    <definedName name="_xlnm.Print_Area" localSheetId="19">'002 09 Pol'!$A$1:$Y$82</definedName>
    <definedName name="_xlnm.Print_Area" localSheetId="20">'002 10 Pol'!$A$1:$Y$41</definedName>
    <definedName name="_xlnm.Print_Area" localSheetId="21">'002 11 Pol'!$A$1:$Y$45</definedName>
    <definedName name="_xlnm.Print_Area" localSheetId="22">'002 12 Pol'!$A$1:$Y$13</definedName>
    <definedName name="_xlnm.Print_Area" localSheetId="23">'002 13 Pol'!$A$1:$Y$13</definedName>
    <definedName name="_xlnm.Print_Area" localSheetId="24">'002 14 Pol'!$A$1:$Y$13</definedName>
    <definedName name="_xlnm.Print_Area" localSheetId="25">'002 15 Pol'!$A$1:$Y$49</definedName>
    <definedName name="_xlnm.Print_Area" localSheetId="1">Stavba!$A$1:$J$213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6" i="34" l="1"/>
  <c r="G8" i="34"/>
  <c r="G9" i="34"/>
  <c r="M9" i="34" s="1"/>
  <c r="I9" i="34"/>
  <c r="K9" i="34"/>
  <c r="O9" i="34"/>
  <c r="Q9" i="34"/>
  <c r="V9" i="34"/>
  <c r="G13" i="34"/>
  <c r="M13" i="34" s="1"/>
  <c r="I13" i="34"/>
  <c r="K13" i="34"/>
  <c r="O13" i="34"/>
  <c r="Q13" i="34"/>
  <c r="V13" i="34"/>
  <c r="G16" i="34"/>
  <c r="M16" i="34" s="1"/>
  <c r="I16" i="34"/>
  <c r="K16" i="34"/>
  <c r="O16" i="34"/>
  <c r="Q16" i="34"/>
  <c r="Q8" i="34" s="1"/>
  <c r="V16" i="34"/>
  <c r="G21" i="34"/>
  <c r="I21" i="34"/>
  <c r="I20" i="34" s="1"/>
  <c r="K21" i="34"/>
  <c r="K20" i="34" s="1"/>
  <c r="O21" i="34"/>
  <c r="O20" i="34" s="1"/>
  <c r="Q21" i="34"/>
  <c r="Q20" i="34" s="1"/>
  <c r="V21" i="34"/>
  <c r="V20" i="34" s="1"/>
  <c r="G24" i="34"/>
  <c r="K24" i="34"/>
  <c r="G25" i="34"/>
  <c r="M25" i="34" s="1"/>
  <c r="M24" i="34" s="1"/>
  <c r="I25" i="34"/>
  <c r="I24" i="34" s="1"/>
  <c r="K25" i="34"/>
  <c r="O25" i="34"/>
  <c r="O24" i="34" s="1"/>
  <c r="Q25" i="34"/>
  <c r="Q24" i="34" s="1"/>
  <c r="V25" i="34"/>
  <c r="V24" i="34" s="1"/>
  <c r="G28" i="34"/>
  <c r="G29" i="34"/>
  <c r="I29" i="34"/>
  <c r="I28" i="34" s="1"/>
  <c r="K29" i="34"/>
  <c r="K28" i="34" s="1"/>
  <c r="M29" i="34"/>
  <c r="M28" i="34" s="1"/>
  <c r="O29" i="34"/>
  <c r="O28" i="34" s="1"/>
  <c r="Q29" i="34"/>
  <c r="Q28" i="34" s="1"/>
  <c r="V29" i="34"/>
  <c r="V28" i="34" s="1"/>
  <c r="V31" i="34"/>
  <c r="G32" i="34"/>
  <c r="I32" i="34"/>
  <c r="I31" i="34" s="1"/>
  <c r="K32" i="34"/>
  <c r="K31" i="34" s="1"/>
  <c r="O32" i="34"/>
  <c r="O31" i="34" s="1"/>
  <c r="Q32" i="34"/>
  <c r="Q31" i="34" s="1"/>
  <c r="V32" i="34"/>
  <c r="O34" i="34"/>
  <c r="G35" i="34"/>
  <c r="I35" i="34"/>
  <c r="K35" i="34"/>
  <c r="O35" i="34"/>
  <c r="Q35" i="34"/>
  <c r="V35" i="34"/>
  <c r="G37" i="34"/>
  <c r="M37" i="34" s="1"/>
  <c r="I37" i="34"/>
  <c r="K37" i="34"/>
  <c r="K34" i="34" s="1"/>
  <c r="O37" i="34"/>
  <c r="Q37" i="34"/>
  <c r="V37" i="34"/>
  <c r="G40" i="34"/>
  <c r="G39" i="34" s="1"/>
  <c r="I208" i="1" s="1"/>
  <c r="I40" i="34"/>
  <c r="K40" i="34"/>
  <c r="O40" i="34"/>
  <c r="Q40" i="34"/>
  <c r="V40" i="34"/>
  <c r="G42" i="34"/>
  <c r="I42" i="34"/>
  <c r="K42" i="34"/>
  <c r="M42" i="34"/>
  <c r="O42" i="34"/>
  <c r="Q42" i="34"/>
  <c r="Q39" i="34" s="1"/>
  <c r="V42" i="34"/>
  <c r="G45" i="34"/>
  <c r="G44" i="34" s="1"/>
  <c r="I45" i="34"/>
  <c r="I44" i="34" s="1"/>
  <c r="K45" i="34"/>
  <c r="K44" i="34" s="1"/>
  <c r="M45" i="34"/>
  <c r="M44" i="34" s="1"/>
  <c r="O45" i="34"/>
  <c r="O44" i="34" s="1"/>
  <c r="Q45" i="34"/>
  <c r="Q44" i="34" s="1"/>
  <c r="V45" i="34"/>
  <c r="V44" i="34" s="1"/>
  <c r="AE48" i="34"/>
  <c r="F65" i="1" s="1"/>
  <c r="G8" i="33"/>
  <c r="G12" i="33" s="1"/>
  <c r="M9" i="33"/>
  <c r="M8" i="33" s="1"/>
  <c r="I9" i="33"/>
  <c r="I8" i="33" s="1"/>
  <c r="K9" i="33"/>
  <c r="K8" i="33" s="1"/>
  <c r="O9" i="33"/>
  <c r="O8" i="33" s="1"/>
  <c r="Q9" i="33"/>
  <c r="Q8" i="33" s="1"/>
  <c r="V9" i="33"/>
  <c r="V8" i="33" s="1"/>
  <c r="AE12" i="33"/>
  <c r="F64" i="1" s="1"/>
  <c r="AF12" i="33"/>
  <c r="G64" i="1" s="1"/>
  <c r="M9" i="32"/>
  <c r="M8" i="32" s="1"/>
  <c r="I9" i="32"/>
  <c r="I8" i="32" s="1"/>
  <c r="K9" i="32"/>
  <c r="K8" i="32" s="1"/>
  <c r="O9" i="32"/>
  <c r="O8" i="32" s="1"/>
  <c r="Q9" i="32"/>
  <c r="Q8" i="32" s="1"/>
  <c r="V9" i="32"/>
  <c r="V8" i="32" s="1"/>
  <c r="AE12" i="32"/>
  <c r="F63" i="1" s="1"/>
  <c r="G8" i="31"/>
  <c r="M9" i="31"/>
  <c r="M8" i="31" s="1"/>
  <c r="I9" i="31"/>
  <c r="I8" i="31" s="1"/>
  <c r="K9" i="31"/>
  <c r="K8" i="31" s="1"/>
  <c r="O9" i="31"/>
  <c r="O8" i="31" s="1"/>
  <c r="Q9" i="31"/>
  <c r="Q8" i="31" s="1"/>
  <c r="V9" i="31"/>
  <c r="V8" i="31" s="1"/>
  <c r="AE12" i="31"/>
  <c r="AF12" i="31"/>
  <c r="G62" i="1" s="1"/>
  <c r="G9" i="30"/>
  <c r="I9" i="30"/>
  <c r="K9" i="30"/>
  <c r="O9" i="30"/>
  <c r="Q9" i="30"/>
  <c r="V9" i="30"/>
  <c r="G10" i="30"/>
  <c r="M10" i="30" s="1"/>
  <c r="I10" i="30"/>
  <c r="K10" i="30"/>
  <c r="O10" i="30"/>
  <c r="Q10" i="30"/>
  <c r="V10" i="30"/>
  <c r="G11" i="30"/>
  <c r="I11" i="30"/>
  <c r="K11" i="30"/>
  <c r="O11" i="30"/>
  <c r="Q11" i="30"/>
  <c r="V11" i="30"/>
  <c r="G12" i="30"/>
  <c r="I12" i="30"/>
  <c r="K12" i="30"/>
  <c r="M12" i="30"/>
  <c r="O12" i="30"/>
  <c r="Q12" i="30"/>
  <c r="V12" i="30"/>
  <c r="G13" i="30"/>
  <c r="I13" i="30"/>
  <c r="K13" i="30"/>
  <c r="M13" i="30"/>
  <c r="O13" i="30"/>
  <c r="Q13" i="30"/>
  <c r="V13" i="30"/>
  <c r="G14" i="30"/>
  <c r="M14" i="30" s="1"/>
  <c r="I14" i="30"/>
  <c r="K14" i="30"/>
  <c r="O14" i="30"/>
  <c r="Q14" i="30"/>
  <c r="V14" i="30"/>
  <c r="G15" i="30"/>
  <c r="M15" i="30" s="1"/>
  <c r="I15" i="30"/>
  <c r="K15" i="30"/>
  <c r="O15" i="30"/>
  <c r="Q15" i="30"/>
  <c r="V15" i="30"/>
  <c r="G16" i="30"/>
  <c r="M16" i="30" s="1"/>
  <c r="I16" i="30"/>
  <c r="K16" i="30"/>
  <c r="O16" i="30"/>
  <c r="Q16" i="30"/>
  <c r="V16" i="30"/>
  <c r="G17" i="30"/>
  <c r="M17" i="30" s="1"/>
  <c r="I17" i="30"/>
  <c r="K17" i="30"/>
  <c r="O17" i="30"/>
  <c r="Q17" i="30"/>
  <c r="V17" i="30"/>
  <c r="G18" i="30"/>
  <c r="M18" i="30" s="1"/>
  <c r="I18" i="30"/>
  <c r="K18" i="30"/>
  <c r="O18" i="30"/>
  <c r="Q18" i="30"/>
  <c r="V18" i="30"/>
  <c r="G19" i="30"/>
  <c r="M19" i="30" s="1"/>
  <c r="I19" i="30"/>
  <c r="K19" i="30"/>
  <c r="O19" i="30"/>
  <c r="Q19" i="30"/>
  <c r="V19" i="30"/>
  <c r="G20" i="30"/>
  <c r="M20" i="30" s="1"/>
  <c r="I20" i="30"/>
  <c r="K20" i="30"/>
  <c r="O20" i="30"/>
  <c r="Q20" i="30"/>
  <c r="V20" i="30"/>
  <c r="G21" i="30"/>
  <c r="M21" i="30" s="1"/>
  <c r="I21" i="30"/>
  <c r="K21" i="30"/>
  <c r="O21" i="30"/>
  <c r="Q21" i="30"/>
  <c r="V21" i="30"/>
  <c r="G22" i="30"/>
  <c r="M22" i="30" s="1"/>
  <c r="I22" i="30"/>
  <c r="K22" i="30"/>
  <c r="O22" i="30"/>
  <c r="Q22" i="30"/>
  <c r="V22" i="30"/>
  <c r="G23" i="30"/>
  <c r="M23" i="30" s="1"/>
  <c r="I23" i="30"/>
  <c r="K23" i="30"/>
  <c r="O23" i="30"/>
  <c r="Q23" i="30"/>
  <c r="V23" i="30"/>
  <c r="G24" i="30"/>
  <c r="M24" i="30" s="1"/>
  <c r="I24" i="30"/>
  <c r="K24" i="30"/>
  <c r="O24" i="30"/>
  <c r="Q24" i="30"/>
  <c r="V24" i="30"/>
  <c r="G25" i="30"/>
  <c r="M25" i="30" s="1"/>
  <c r="I25" i="30"/>
  <c r="K25" i="30"/>
  <c r="O25" i="30"/>
  <c r="Q25" i="30"/>
  <c r="V25" i="30"/>
  <c r="G26" i="30"/>
  <c r="M26" i="30" s="1"/>
  <c r="I26" i="30"/>
  <c r="K26" i="30"/>
  <c r="O26" i="30"/>
  <c r="Q26" i="30"/>
  <c r="V26" i="30"/>
  <c r="G27" i="30"/>
  <c r="M27" i="30" s="1"/>
  <c r="I27" i="30"/>
  <c r="K27" i="30"/>
  <c r="O27" i="30"/>
  <c r="Q27" i="30"/>
  <c r="V27" i="30"/>
  <c r="G28" i="30"/>
  <c r="M28" i="30" s="1"/>
  <c r="I28" i="30"/>
  <c r="K28" i="30"/>
  <c r="O28" i="30"/>
  <c r="Q28" i="30"/>
  <c r="V28" i="30"/>
  <c r="G29" i="30"/>
  <c r="M29" i="30" s="1"/>
  <c r="I29" i="30"/>
  <c r="K29" i="30"/>
  <c r="O29" i="30"/>
  <c r="Q29" i="30"/>
  <c r="V29" i="30"/>
  <c r="G30" i="30"/>
  <c r="M30" i="30" s="1"/>
  <c r="I30" i="30"/>
  <c r="K30" i="30"/>
  <c r="O30" i="30"/>
  <c r="Q30" i="30"/>
  <c r="V30" i="30"/>
  <c r="G31" i="30"/>
  <c r="M31" i="30" s="1"/>
  <c r="I31" i="30"/>
  <c r="K31" i="30"/>
  <c r="O31" i="30"/>
  <c r="Q31" i="30"/>
  <c r="V31" i="30"/>
  <c r="G32" i="30"/>
  <c r="M32" i="30" s="1"/>
  <c r="I32" i="30"/>
  <c r="K32" i="30"/>
  <c r="O32" i="30"/>
  <c r="Q32" i="30"/>
  <c r="V32" i="30"/>
  <c r="G33" i="30"/>
  <c r="M33" i="30" s="1"/>
  <c r="I33" i="30"/>
  <c r="K33" i="30"/>
  <c r="O33" i="30"/>
  <c r="Q33" i="30"/>
  <c r="V33" i="30"/>
  <c r="G34" i="30"/>
  <c r="M34" i="30" s="1"/>
  <c r="I34" i="30"/>
  <c r="K34" i="30"/>
  <c r="O34" i="30"/>
  <c r="Q34" i="30"/>
  <c r="V34" i="30"/>
  <c r="G35" i="30"/>
  <c r="I35" i="30"/>
  <c r="K35" i="30"/>
  <c r="M35" i="30"/>
  <c r="O35" i="30"/>
  <c r="Q35" i="30"/>
  <c r="V35" i="30"/>
  <c r="G36" i="30"/>
  <c r="M36" i="30" s="1"/>
  <c r="I36" i="30"/>
  <c r="K36" i="30"/>
  <c r="O36" i="30"/>
  <c r="Q36" i="30"/>
  <c r="V36" i="30"/>
  <c r="G37" i="30"/>
  <c r="M37" i="30" s="1"/>
  <c r="I37" i="30"/>
  <c r="K37" i="30"/>
  <c r="O37" i="30"/>
  <c r="Q37" i="30"/>
  <c r="V37" i="30"/>
  <c r="G38" i="30"/>
  <c r="M38" i="30" s="1"/>
  <c r="I38" i="30"/>
  <c r="K38" i="30"/>
  <c r="O38" i="30"/>
  <c r="Q38" i="30"/>
  <c r="V38" i="30"/>
  <c r="G39" i="30"/>
  <c r="M39" i="30" s="1"/>
  <c r="I39" i="30"/>
  <c r="K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M42" i="30" s="1"/>
  <c r="I42" i="30"/>
  <c r="K42" i="30"/>
  <c r="O42" i="30"/>
  <c r="Q42" i="30"/>
  <c r="V42" i="30"/>
  <c r="AE44" i="30"/>
  <c r="F61" i="1" s="1"/>
  <c r="G9" i="29"/>
  <c r="I9" i="29"/>
  <c r="K9" i="29"/>
  <c r="O9" i="29"/>
  <c r="Q9" i="29"/>
  <c r="Q8" i="29" s="1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K13" i="29"/>
  <c r="O13" i="29"/>
  <c r="G14" i="29"/>
  <c r="I14" i="29"/>
  <c r="I13" i="29" s="1"/>
  <c r="K14" i="29"/>
  <c r="O14" i="29"/>
  <c r="Q14" i="29"/>
  <c r="Q13" i="29" s="1"/>
  <c r="V14" i="29"/>
  <c r="V13" i="29" s="1"/>
  <c r="G16" i="29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0" i="29"/>
  <c r="M20" i="29" s="1"/>
  <c r="I20" i="29"/>
  <c r="K20" i="29"/>
  <c r="O20" i="29"/>
  <c r="Q20" i="29"/>
  <c r="V20" i="29"/>
  <c r="G21" i="29"/>
  <c r="M21" i="29" s="1"/>
  <c r="I21" i="29"/>
  <c r="K21" i="29"/>
  <c r="O21" i="29"/>
  <c r="Q21" i="29"/>
  <c r="V21" i="29"/>
  <c r="G22" i="29"/>
  <c r="M22" i="29" s="1"/>
  <c r="I22" i="29"/>
  <c r="K22" i="29"/>
  <c r="O22" i="29"/>
  <c r="Q22" i="29"/>
  <c r="V22" i="29"/>
  <c r="G23" i="29"/>
  <c r="M23" i="29" s="1"/>
  <c r="I23" i="29"/>
  <c r="K23" i="29"/>
  <c r="O23" i="29"/>
  <c r="Q23" i="29"/>
  <c r="V23" i="29"/>
  <c r="G25" i="29"/>
  <c r="M25" i="29" s="1"/>
  <c r="I25" i="29"/>
  <c r="K25" i="29"/>
  <c r="O25" i="29"/>
  <c r="Q25" i="29"/>
  <c r="V25" i="29"/>
  <c r="G26" i="29"/>
  <c r="M26" i="29" s="1"/>
  <c r="I26" i="29"/>
  <c r="K26" i="29"/>
  <c r="O26" i="29"/>
  <c r="Q26" i="29"/>
  <c r="V26" i="29"/>
  <c r="G27" i="29"/>
  <c r="M27" i="29" s="1"/>
  <c r="I27" i="29"/>
  <c r="K27" i="29"/>
  <c r="O27" i="29"/>
  <c r="Q27" i="29"/>
  <c r="V27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M30" i="29" s="1"/>
  <c r="I30" i="29"/>
  <c r="K30" i="29"/>
  <c r="O30" i="29"/>
  <c r="Q30" i="29"/>
  <c r="V30" i="29"/>
  <c r="G31" i="29"/>
  <c r="M31" i="29" s="1"/>
  <c r="I31" i="29"/>
  <c r="K31" i="29"/>
  <c r="O31" i="29"/>
  <c r="Q31" i="29"/>
  <c r="V31" i="29"/>
  <c r="G32" i="29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M34" i="29" s="1"/>
  <c r="I34" i="29"/>
  <c r="K34" i="29"/>
  <c r="O34" i="29"/>
  <c r="Q34" i="29"/>
  <c r="V34" i="29"/>
  <c r="G35" i="29"/>
  <c r="M35" i="29" s="1"/>
  <c r="I35" i="29"/>
  <c r="K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M38" i="29" s="1"/>
  <c r="I38" i="29"/>
  <c r="K38" i="29"/>
  <c r="O38" i="29"/>
  <c r="Q38" i="29"/>
  <c r="V38" i="29"/>
  <c r="AE40" i="29"/>
  <c r="F60" i="1" s="1"/>
  <c r="BA13" i="28"/>
  <c r="BA10" i="28"/>
  <c r="G9" i="28"/>
  <c r="M9" i="28" s="1"/>
  <c r="I9" i="28"/>
  <c r="K9" i="28"/>
  <c r="O9" i="28"/>
  <c r="Q9" i="28"/>
  <c r="V9" i="28"/>
  <c r="G12" i="28"/>
  <c r="I12" i="28"/>
  <c r="K12" i="28"/>
  <c r="O12" i="28"/>
  <c r="Q12" i="28"/>
  <c r="V12" i="28"/>
  <c r="G15" i="28"/>
  <c r="M15" i="28" s="1"/>
  <c r="I15" i="28"/>
  <c r="K15" i="28"/>
  <c r="O15" i="28"/>
  <c r="Q15" i="28"/>
  <c r="V15" i="28"/>
  <c r="G17" i="28"/>
  <c r="M17" i="28" s="1"/>
  <c r="I17" i="28"/>
  <c r="K17" i="28"/>
  <c r="O17" i="28"/>
  <c r="Q17" i="28"/>
  <c r="V17" i="28"/>
  <c r="G19" i="28"/>
  <c r="M19" i="28" s="1"/>
  <c r="I19" i="28"/>
  <c r="K19" i="28"/>
  <c r="O19" i="28"/>
  <c r="Q19" i="28"/>
  <c r="V19" i="28"/>
  <c r="G22" i="28"/>
  <c r="I22" i="28"/>
  <c r="K22" i="28"/>
  <c r="M22" i="28"/>
  <c r="O22" i="28"/>
  <c r="Q22" i="28"/>
  <c r="V22" i="28"/>
  <c r="G24" i="28"/>
  <c r="M24" i="28" s="1"/>
  <c r="I24" i="28"/>
  <c r="K24" i="28"/>
  <c r="O24" i="28"/>
  <c r="Q24" i="28"/>
  <c r="V24" i="28"/>
  <c r="G25" i="28"/>
  <c r="I25" i="28"/>
  <c r="K25" i="28"/>
  <c r="O25" i="28"/>
  <c r="Q25" i="28"/>
  <c r="V25" i="28"/>
  <c r="G27" i="28"/>
  <c r="M27" i="28" s="1"/>
  <c r="I27" i="28"/>
  <c r="K27" i="28"/>
  <c r="O27" i="28"/>
  <c r="Q27" i="28"/>
  <c r="V27" i="28"/>
  <c r="G30" i="28"/>
  <c r="M30" i="28" s="1"/>
  <c r="I30" i="28"/>
  <c r="K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G36" i="28"/>
  <c r="M36" i="28" s="1"/>
  <c r="I36" i="28"/>
  <c r="K36" i="28"/>
  <c r="O36" i="28"/>
  <c r="Q36" i="28"/>
  <c r="V36" i="28"/>
  <c r="G37" i="28"/>
  <c r="M37" i="28" s="1"/>
  <c r="I37" i="28"/>
  <c r="K37" i="28"/>
  <c r="O37" i="28"/>
  <c r="Q37" i="28"/>
  <c r="V37" i="28"/>
  <c r="G38" i="28"/>
  <c r="I38" i="28"/>
  <c r="K38" i="28"/>
  <c r="O38" i="28"/>
  <c r="Q38" i="28"/>
  <c r="V38" i="28"/>
  <c r="G40" i="28"/>
  <c r="M40" i="28" s="1"/>
  <c r="M39" i="28" s="1"/>
  <c r="I40" i="28"/>
  <c r="I39" i="28" s="1"/>
  <c r="K40" i="28"/>
  <c r="K39" i="28" s="1"/>
  <c r="O40" i="28"/>
  <c r="O39" i="28" s="1"/>
  <c r="Q40" i="28"/>
  <c r="Q39" i="28" s="1"/>
  <c r="V40" i="28"/>
  <c r="V39" i="28" s="1"/>
  <c r="G44" i="28"/>
  <c r="M44" i="28" s="1"/>
  <c r="I44" i="28"/>
  <c r="K44" i="28"/>
  <c r="O44" i="28"/>
  <c r="Q44" i="28"/>
  <c r="V44" i="28"/>
  <c r="G46" i="28"/>
  <c r="M46" i="28" s="1"/>
  <c r="I46" i="28"/>
  <c r="K46" i="28"/>
  <c r="O46" i="28"/>
  <c r="Q46" i="28"/>
  <c r="V46" i="28"/>
  <c r="G48" i="28"/>
  <c r="M48" i="28" s="1"/>
  <c r="I48" i="28"/>
  <c r="K48" i="28"/>
  <c r="O48" i="28"/>
  <c r="Q48" i="28"/>
  <c r="V48" i="28"/>
  <c r="G51" i="28"/>
  <c r="I51" i="28"/>
  <c r="I50" i="28" s="1"/>
  <c r="K51" i="28"/>
  <c r="O51" i="28"/>
  <c r="Q51" i="28"/>
  <c r="Q50" i="28" s="1"/>
  <c r="V51" i="28"/>
  <c r="G53" i="28"/>
  <c r="M53" i="28" s="1"/>
  <c r="I53" i="28"/>
  <c r="K53" i="28"/>
  <c r="O53" i="28"/>
  <c r="Q53" i="28"/>
  <c r="V53" i="28"/>
  <c r="K54" i="28"/>
  <c r="G55" i="28"/>
  <c r="G54" i="28" s="1"/>
  <c r="I136" i="1" s="1"/>
  <c r="I55" i="28"/>
  <c r="I54" i="28" s="1"/>
  <c r="K55" i="28"/>
  <c r="M55" i="28"/>
  <c r="M54" i="28" s="1"/>
  <c r="O55" i="28"/>
  <c r="O54" i="28" s="1"/>
  <c r="Q55" i="28"/>
  <c r="Q54" i="28" s="1"/>
  <c r="V55" i="28"/>
  <c r="V54" i="28" s="1"/>
  <c r="G57" i="28"/>
  <c r="M57" i="28" s="1"/>
  <c r="I57" i="28"/>
  <c r="K57" i="28"/>
  <c r="O57" i="28"/>
  <c r="Q57" i="28"/>
  <c r="V57" i="28"/>
  <c r="G59" i="28"/>
  <c r="M59" i="28" s="1"/>
  <c r="I59" i="28"/>
  <c r="K59" i="28"/>
  <c r="O59" i="28"/>
  <c r="Q59" i="28"/>
  <c r="V59" i="28"/>
  <c r="G60" i="28"/>
  <c r="M60" i="28" s="1"/>
  <c r="I60" i="28"/>
  <c r="K60" i="28"/>
  <c r="O60" i="28"/>
  <c r="Q60" i="28"/>
  <c r="V60" i="28"/>
  <c r="G61" i="28"/>
  <c r="M61" i="28" s="1"/>
  <c r="I61" i="28"/>
  <c r="K61" i="28"/>
  <c r="O61" i="28"/>
  <c r="Q61" i="28"/>
  <c r="V61" i="28"/>
  <c r="G62" i="28"/>
  <c r="M62" i="28" s="1"/>
  <c r="I62" i="28"/>
  <c r="K62" i="28"/>
  <c r="O62" i="28"/>
  <c r="Q62" i="28"/>
  <c r="V62" i="28"/>
  <c r="G66" i="28"/>
  <c r="M66" i="28" s="1"/>
  <c r="I66" i="28"/>
  <c r="K66" i="28"/>
  <c r="O66" i="28"/>
  <c r="Q66" i="28"/>
  <c r="V66" i="28"/>
  <c r="G68" i="28"/>
  <c r="M68" i="28" s="1"/>
  <c r="I68" i="28"/>
  <c r="K68" i="28"/>
  <c r="O68" i="28"/>
  <c r="Q68" i="28"/>
  <c r="V68" i="28"/>
  <c r="O69" i="28"/>
  <c r="G70" i="28"/>
  <c r="M70" i="28" s="1"/>
  <c r="M69" i="28" s="1"/>
  <c r="I70" i="28"/>
  <c r="I69" i="28" s="1"/>
  <c r="K70" i="28"/>
  <c r="K69" i="28" s="1"/>
  <c r="O70" i="28"/>
  <c r="Q70" i="28"/>
  <c r="Q69" i="28" s="1"/>
  <c r="V70" i="28"/>
  <c r="V69" i="28" s="1"/>
  <c r="K72" i="28"/>
  <c r="G73" i="28"/>
  <c r="G72" i="28" s="1"/>
  <c r="I73" i="28"/>
  <c r="I72" i="28" s="1"/>
  <c r="K73" i="28"/>
  <c r="M73" i="28"/>
  <c r="M72" i="28" s="1"/>
  <c r="O73" i="28"/>
  <c r="O72" i="28" s="1"/>
  <c r="Q73" i="28"/>
  <c r="Q72" i="28" s="1"/>
  <c r="V73" i="28"/>
  <c r="V72" i="28" s="1"/>
  <c r="G76" i="28"/>
  <c r="M76" i="28" s="1"/>
  <c r="I76" i="28"/>
  <c r="K76" i="28"/>
  <c r="O76" i="28"/>
  <c r="Q76" i="28"/>
  <c r="V76" i="28"/>
  <c r="G77" i="28"/>
  <c r="M77" i="28" s="1"/>
  <c r="I77" i="28"/>
  <c r="K77" i="28"/>
  <c r="O77" i="28"/>
  <c r="Q77" i="28"/>
  <c r="V77" i="28"/>
  <c r="G78" i="28"/>
  <c r="M78" i="28" s="1"/>
  <c r="I78" i="28"/>
  <c r="K78" i="28"/>
  <c r="O78" i="28"/>
  <c r="Q78" i="28"/>
  <c r="V78" i="28"/>
  <c r="G79" i="28"/>
  <c r="M79" i="28" s="1"/>
  <c r="I79" i="28"/>
  <c r="K79" i="28"/>
  <c r="O79" i="28"/>
  <c r="Q79" i="28"/>
  <c r="V79" i="28"/>
  <c r="AE81" i="28"/>
  <c r="F59" i="1" s="1"/>
  <c r="BA83" i="27"/>
  <c r="BA37" i="27"/>
  <c r="BA15" i="27"/>
  <c r="BA12" i="27"/>
  <c r="G9" i="27"/>
  <c r="M9" i="27" s="1"/>
  <c r="I9" i="27"/>
  <c r="K9" i="27"/>
  <c r="O9" i="27"/>
  <c r="Q9" i="27"/>
  <c r="V9" i="27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4" i="27"/>
  <c r="M14" i="27" s="1"/>
  <c r="I14" i="27"/>
  <c r="K14" i="27"/>
  <c r="O14" i="27"/>
  <c r="Q14" i="27"/>
  <c r="V14" i="27"/>
  <c r="G17" i="27"/>
  <c r="M17" i="27" s="1"/>
  <c r="I17" i="27"/>
  <c r="K17" i="27"/>
  <c r="O17" i="27"/>
  <c r="Q17" i="27"/>
  <c r="V17" i="27"/>
  <c r="G19" i="27"/>
  <c r="M19" i="27" s="1"/>
  <c r="I19" i="27"/>
  <c r="K19" i="27"/>
  <c r="O19" i="27"/>
  <c r="Q19" i="27"/>
  <c r="V19" i="27"/>
  <c r="G21" i="27"/>
  <c r="M21" i="27" s="1"/>
  <c r="I21" i="27"/>
  <c r="K21" i="27"/>
  <c r="O21" i="27"/>
  <c r="Q21" i="27"/>
  <c r="V21" i="27"/>
  <c r="G23" i="27"/>
  <c r="I23" i="27"/>
  <c r="K23" i="27"/>
  <c r="O23" i="27"/>
  <c r="Q23" i="27"/>
  <c r="V23" i="27"/>
  <c r="G26" i="27"/>
  <c r="M26" i="27" s="1"/>
  <c r="I26" i="27"/>
  <c r="K26" i="27"/>
  <c r="O26" i="27"/>
  <c r="Q26" i="27"/>
  <c r="V26" i="27"/>
  <c r="G29" i="27"/>
  <c r="M29" i="27" s="1"/>
  <c r="I29" i="27"/>
  <c r="K29" i="27"/>
  <c r="O29" i="27"/>
  <c r="Q29" i="27"/>
  <c r="V29" i="27"/>
  <c r="G31" i="27"/>
  <c r="M31" i="27" s="1"/>
  <c r="I31" i="27"/>
  <c r="K31" i="27"/>
  <c r="O31" i="27"/>
  <c r="Q31" i="27"/>
  <c r="V31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G39" i="27"/>
  <c r="M39" i="27" s="1"/>
  <c r="I39" i="27"/>
  <c r="K39" i="27"/>
  <c r="O39" i="27"/>
  <c r="Q39" i="27"/>
  <c r="V39" i="27"/>
  <c r="G41" i="27"/>
  <c r="I41" i="27"/>
  <c r="K41" i="27"/>
  <c r="O41" i="27"/>
  <c r="Q41" i="27"/>
  <c r="V41" i="27"/>
  <c r="G43" i="27"/>
  <c r="M43" i="27" s="1"/>
  <c r="I43" i="27"/>
  <c r="K43" i="27"/>
  <c r="O43" i="27"/>
  <c r="Q43" i="27"/>
  <c r="V43" i="27"/>
  <c r="G44" i="27"/>
  <c r="G45" i="27"/>
  <c r="M45" i="27" s="1"/>
  <c r="M44" i="27" s="1"/>
  <c r="I45" i="27"/>
  <c r="I44" i="27" s="1"/>
  <c r="K45" i="27"/>
  <c r="K44" i="27" s="1"/>
  <c r="O45" i="27"/>
  <c r="O44" i="27" s="1"/>
  <c r="Q45" i="27"/>
  <c r="Q44" i="27" s="1"/>
  <c r="V45" i="27"/>
  <c r="V44" i="27" s="1"/>
  <c r="O48" i="27"/>
  <c r="G49" i="27"/>
  <c r="I49" i="27"/>
  <c r="K49" i="27"/>
  <c r="O49" i="27"/>
  <c r="Q49" i="27"/>
  <c r="V49" i="27"/>
  <c r="G51" i="27"/>
  <c r="M51" i="27" s="1"/>
  <c r="I51" i="27"/>
  <c r="K51" i="27"/>
  <c r="O51" i="27"/>
  <c r="Q51" i="27"/>
  <c r="V51" i="27"/>
  <c r="G53" i="27"/>
  <c r="I53" i="27"/>
  <c r="K53" i="27"/>
  <c r="M53" i="27"/>
  <c r="O53" i="27"/>
  <c r="Q53" i="27"/>
  <c r="V53" i="27"/>
  <c r="G56" i="27"/>
  <c r="I56" i="27"/>
  <c r="I55" i="27" s="1"/>
  <c r="K56" i="27"/>
  <c r="K55" i="27" s="1"/>
  <c r="O56" i="27"/>
  <c r="O55" i="27" s="1"/>
  <c r="Q56" i="27"/>
  <c r="Q55" i="27" s="1"/>
  <c r="V56" i="27"/>
  <c r="V55" i="27" s="1"/>
  <c r="G61" i="27"/>
  <c r="M61" i="27" s="1"/>
  <c r="I61" i="27"/>
  <c r="K61" i="27"/>
  <c r="O61" i="27"/>
  <c r="Q61" i="27"/>
  <c r="V61" i="27"/>
  <c r="G62" i="27"/>
  <c r="M62" i="27" s="1"/>
  <c r="I62" i="27"/>
  <c r="K62" i="27"/>
  <c r="O62" i="27"/>
  <c r="Q62" i="27"/>
  <c r="V62" i="27"/>
  <c r="G63" i="27"/>
  <c r="M63" i="27" s="1"/>
  <c r="I63" i="27"/>
  <c r="K63" i="27"/>
  <c r="O63" i="27"/>
  <c r="Q63" i="27"/>
  <c r="V63" i="27"/>
  <c r="G65" i="27"/>
  <c r="M65" i="27" s="1"/>
  <c r="I65" i="27"/>
  <c r="K65" i="27"/>
  <c r="O65" i="27"/>
  <c r="Q65" i="27"/>
  <c r="V65" i="27"/>
  <c r="G67" i="27"/>
  <c r="M67" i="27" s="1"/>
  <c r="I67" i="27"/>
  <c r="K67" i="27"/>
  <c r="O67" i="27"/>
  <c r="Q67" i="27"/>
  <c r="V67" i="27"/>
  <c r="G68" i="27"/>
  <c r="I68" i="27"/>
  <c r="K68" i="27"/>
  <c r="O68" i="27"/>
  <c r="Q68" i="27"/>
  <c r="V68" i="27"/>
  <c r="G69" i="27"/>
  <c r="M69" i="27" s="1"/>
  <c r="I69" i="27"/>
  <c r="K69" i="27"/>
  <c r="O69" i="27"/>
  <c r="Q69" i="27"/>
  <c r="V69" i="27"/>
  <c r="G70" i="27"/>
  <c r="M70" i="27" s="1"/>
  <c r="I70" i="27"/>
  <c r="K70" i="27"/>
  <c r="O70" i="27"/>
  <c r="Q70" i="27"/>
  <c r="V70" i="27"/>
  <c r="G71" i="27"/>
  <c r="M71" i="27" s="1"/>
  <c r="I71" i="27"/>
  <c r="K71" i="27"/>
  <c r="O71" i="27"/>
  <c r="Q71" i="27"/>
  <c r="V71" i="27"/>
  <c r="G72" i="27"/>
  <c r="M72" i="27" s="1"/>
  <c r="I72" i="27"/>
  <c r="K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Q76" i="27"/>
  <c r="V76" i="27"/>
  <c r="G77" i="27"/>
  <c r="M77" i="27" s="1"/>
  <c r="I77" i="27"/>
  <c r="K77" i="27"/>
  <c r="O77" i="27"/>
  <c r="Q77" i="27"/>
  <c r="V77" i="27"/>
  <c r="G78" i="27"/>
  <c r="M78" i="27" s="1"/>
  <c r="I78" i="27"/>
  <c r="K78" i="27"/>
  <c r="O78" i="27"/>
  <c r="Q78" i="27"/>
  <c r="V78" i="27"/>
  <c r="G79" i="27"/>
  <c r="M79" i="27" s="1"/>
  <c r="I79" i="27"/>
  <c r="K79" i="27"/>
  <c r="O79" i="27"/>
  <c r="Q79" i="27"/>
  <c r="V79" i="27"/>
  <c r="G80" i="27"/>
  <c r="M80" i="27" s="1"/>
  <c r="I80" i="27"/>
  <c r="K80" i="27"/>
  <c r="O80" i="27"/>
  <c r="Q80" i="27"/>
  <c r="V80" i="27"/>
  <c r="G81" i="27"/>
  <c r="M81" i="27" s="1"/>
  <c r="I81" i="27"/>
  <c r="K81" i="27"/>
  <c r="O81" i="27"/>
  <c r="Q81" i="27"/>
  <c r="V81" i="27"/>
  <c r="G82" i="27"/>
  <c r="M82" i="27" s="1"/>
  <c r="I82" i="27"/>
  <c r="K82" i="27"/>
  <c r="O82" i="27"/>
  <c r="Q82" i="27"/>
  <c r="V82" i="27"/>
  <c r="I84" i="27"/>
  <c r="Q84" i="27"/>
  <c r="G85" i="27"/>
  <c r="I85" i="27"/>
  <c r="K85" i="27"/>
  <c r="K84" i="27" s="1"/>
  <c r="O85" i="27"/>
  <c r="O84" i="27" s="1"/>
  <c r="Q85" i="27"/>
  <c r="V85" i="27"/>
  <c r="V84" i="27" s="1"/>
  <c r="I87" i="27"/>
  <c r="Q87" i="27"/>
  <c r="G88" i="27"/>
  <c r="G87" i="27" s="1"/>
  <c r="I88" i="27"/>
  <c r="K88" i="27"/>
  <c r="K87" i="27" s="1"/>
  <c r="O88" i="27"/>
  <c r="O87" i="27" s="1"/>
  <c r="Q88" i="27"/>
  <c r="V88" i="27"/>
  <c r="V87" i="27" s="1"/>
  <c r="G91" i="27"/>
  <c r="I91" i="27"/>
  <c r="K91" i="27"/>
  <c r="O91" i="27"/>
  <c r="Q91" i="27"/>
  <c r="V91" i="27"/>
  <c r="G92" i="27"/>
  <c r="I92" i="27"/>
  <c r="I90" i="27" s="1"/>
  <c r="K92" i="27"/>
  <c r="M92" i="27"/>
  <c r="O92" i="27"/>
  <c r="Q92" i="27"/>
  <c r="V92" i="27"/>
  <c r="G94" i="27"/>
  <c r="M94" i="27" s="1"/>
  <c r="I94" i="27"/>
  <c r="K94" i="27"/>
  <c r="O94" i="27"/>
  <c r="Q94" i="27"/>
  <c r="V94" i="27"/>
  <c r="G95" i="27"/>
  <c r="M95" i="27" s="1"/>
  <c r="I95" i="27"/>
  <c r="K95" i="27"/>
  <c r="O95" i="27"/>
  <c r="Q95" i="27"/>
  <c r="V95" i="27"/>
  <c r="G97" i="27"/>
  <c r="M97" i="27" s="1"/>
  <c r="I97" i="27"/>
  <c r="K97" i="27"/>
  <c r="O97" i="27"/>
  <c r="Q97" i="27"/>
  <c r="V97" i="27"/>
  <c r="V96" i="27" s="1"/>
  <c r="G98" i="27"/>
  <c r="M98" i="27" s="1"/>
  <c r="I98" i="27"/>
  <c r="K98" i="27"/>
  <c r="O98" i="27"/>
  <c r="Q98" i="27"/>
  <c r="V98" i="27"/>
  <c r="G99" i="27"/>
  <c r="I99" i="27"/>
  <c r="K99" i="27"/>
  <c r="O99" i="27"/>
  <c r="Q99" i="27"/>
  <c r="V99" i="27"/>
  <c r="G100" i="27"/>
  <c r="M100" i="27" s="1"/>
  <c r="I100" i="27"/>
  <c r="K100" i="27"/>
  <c r="O100" i="27"/>
  <c r="Q100" i="27"/>
  <c r="V100" i="27"/>
  <c r="AE102" i="27"/>
  <c r="F58" i="1" s="1"/>
  <c r="G9" i="26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I13" i="26"/>
  <c r="K13" i="26"/>
  <c r="M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M24" i="26" s="1"/>
  <c r="I24" i="26"/>
  <c r="K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5" i="26"/>
  <c r="M35" i="26" s="1"/>
  <c r="I35" i="26"/>
  <c r="K35" i="26"/>
  <c r="O35" i="26"/>
  <c r="Q35" i="26"/>
  <c r="V35" i="26"/>
  <c r="G36" i="26"/>
  <c r="I36" i="26"/>
  <c r="K36" i="26"/>
  <c r="M36" i="26"/>
  <c r="O36" i="26"/>
  <c r="Q36" i="26"/>
  <c r="V36" i="26"/>
  <c r="G37" i="26"/>
  <c r="I37" i="26"/>
  <c r="K37" i="26"/>
  <c r="M37" i="26"/>
  <c r="O37" i="26"/>
  <c r="Q37" i="26"/>
  <c r="V37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M43" i="26" s="1"/>
  <c r="I43" i="26"/>
  <c r="K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4" i="26"/>
  <c r="M54" i="26" s="1"/>
  <c r="I54" i="26"/>
  <c r="K54" i="26"/>
  <c r="O54" i="26"/>
  <c r="Q54" i="26"/>
  <c r="V54" i="26"/>
  <c r="G55" i="26"/>
  <c r="M55" i="26" s="1"/>
  <c r="I55" i="26"/>
  <c r="K55" i="26"/>
  <c r="O55" i="26"/>
  <c r="Q55" i="26"/>
  <c r="V55" i="26"/>
  <c r="G56" i="26"/>
  <c r="I56" i="26"/>
  <c r="K56" i="26"/>
  <c r="M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2" i="26"/>
  <c r="M62" i="26" s="1"/>
  <c r="I62" i="26"/>
  <c r="K62" i="26"/>
  <c r="O62" i="26"/>
  <c r="Q62" i="26"/>
  <c r="V62" i="26"/>
  <c r="G63" i="26"/>
  <c r="M63" i="26" s="1"/>
  <c r="I63" i="26"/>
  <c r="K63" i="26"/>
  <c r="O63" i="26"/>
  <c r="Q63" i="26"/>
  <c r="V63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9" i="26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I71" i="26"/>
  <c r="K71" i="26"/>
  <c r="M71" i="26"/>
  <c r="O71" i="26"/>
  <c r="Q71" i="26"/>
  <c r="V71" i="26"/>
  <c r="G72" i="26"/>
  <c r="M72" i="26" s="1"/>
  <c r="I72" i="26"/>
  <c r="K72" i="26"/>
  <c r="O72" i="26"/>
  <c r="Q72" i="26"/>
  <c r="V72" i="26"/>
  <c r="G73" i="26"/>
  <c r="M73" i="26" s="1"/>
  <c r="I73" i="26"/>
  <c r="K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AE77" i="26"/>
  <c r="F57" i="1" s="1"/>
  <c r="G9" i="25"/>
  <c r="M9" i="25" s="1"/>
  <c r="I9" i="25"/>
  <c r="K9" i="25"/>
  <c r="O9" i="25"/>
  <c r="Q9" i="25"/>
  <c r="V9" i="25"/>
  <c r="G12" i="25"/>
  <c r="M12" i="25" s="1"/>
  <c r="I12" i="25"/>
  <c r="K12" i="25"/>
  <c r="O12" i="25"/>
  <c r="Q12" i="25"/>
  <c r="V12" i="25"/>
  <c r="G15" i="25"/>
  <c r="M15" i="25" s="1"/>
  <c r="I15" i="25"/>
  <c r="K15" i="25"/>
  <c r="O15" i="25"/>
  <c r="Q15" i="25"/>
  <c r="V15" i="25"/>
  <c r="G18" i="25"/>
  <c r="I18" i="25"/>
  <c r="K18" i="25"/>
  <c r="M18" i="25"/>
  <c r="O18" i="25"/>
  <c r="Q18" i="25"/>
  <c r="V18" i="25"/>
  <c r="G21" i="25"/>
  <c r="M21" i="25" s="1"/>
  <c r="I21" i="25"/>
  <c r="K21" i="25"/>
  <c r="O21" i="25"/>
  <c r="Q21" i="25"/>
  <c r="V21" i="25"/>
  <c r="G24" i="25"/>
  <c r="M24" i="25" s="1"/>
  <c r="I24" i="25"/>
  <c r="K24" i="25"/>
  <c r="O24" i="25"/>
  <c r="Q24" i="25"/>
  <c r="V24" i="25"/>
  <c r="G27" i="25"/>
  <c r="M27" i="25" s="1"/>
  <c r="I27" i="25"/>
  <c r="K27" i="25"/>
  <c r="O27" i="25"/>
  <c r="Q27" i="25"/>
  <c r="V27" i="25"/>
  <c r="G30" i="25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6" i="25"/>
  <c r="M36" i="25" s="1"/>
  <c r="I36" i="25"/>
  <c r="K36" i="25"/>
  <c r="O36" i="25"/>
  <c r="Q36" i="25"/>
  <c r="V36" i="25"/>
  <c r="G39" i="25"/>
  <c r="M39" i="25" s="1"/>
  <c r="I39" i="25"/>
  <c r="K39" i="25"/>
  <c r="O39" i="25"/>
  <c r="Q39" i="25"/>
  <c r="V39" i="25"/>
  <c r="G42" i="25"/>
  <c r="M42" i="25" s="1"/>
  <c r="I42" i="25"/>
  <c r="K42" i="25"/>
  <c r="O42" i="25"/>
  <c r="Q42" i="25"/>
  <c r="V42" i="25"/>
  <c r="G45" i="25"/>
  <c r="M45" i="25" s="1"/>
  <c r="I45" i="25"/>
  <c r="K45" i="25"/>
  <c r="O45" i="25"/>
  <c r="Q45" i="25"/>
  <c r="V45" i="25"/>
  <c r="G48" i="25"/>
  <c r="M48" i="25" s="1"/>
  <c r="I48" i="25"/>
  <c r="K48" i="25"/>
  <c r="O48" i="25"/>
  <c r="Q48" i="25"/>
  <c r="V48" i="25"/>
  <c r="G51" i="25"/>
  <c r="M51" i="25" s="1"/>
  <c r="I51" i="25"/>
  <c r="K51" i="25"/>
  <c r="O51" i="25"/>
  <c r="Q51" i="25"/>
  <c r="V51" i="25"/>
  <c r="G54" i="25"/>
  <c r="M54" i="25" s="1"/>
  <c r="I54" i="25"/>
  <c r="K54" i="25"/>
  <c r="O54" i="25"/>
  <c r="Q54" i="25"/>
  <c r="V54" i="25"/>
  <c r="G57" i="25"/>
  <c r="M57" i="25" s="1"/>
  <c r="I57" i="25"/>
  <c r="K57" i="25"/>
  <c r="O57" i="25"/>
  <c r="Q57" i="25"/>
  <c r="V57" i="25"/>
  <c r="G60" i="25"/>
  <c r="M60" i="25" s="1"/>
  <c r="I60" i="25"/>
  <c r="K60" i="25"/>
  <c r="O60" i="25"/>
  <c r="Q60" i="25"/>
  <c r="V60" i="25"/>
  <c r="G63" i="25"/>
  <c r="M63" i="25" s="1"/>
  <c r="I63" i="25"/>
  <c r="K63" i="25"/>
  <c r="O63" i="25"/>
  <c r="Q63" i="25"/>
  <c r="V63" i="25"/>
  <c r="AE67" i="25"/>
  <c r="F56" i="1" s="1"/>
  <c r="BA58" i="24"/>
  <c r="BA54" i="24"/>
  <c r="BA50" i="24"/>
  <c r="BA10" i="24"/>
  <c r="G9" i="24"/>
  <c r="M9" i="24" s="1"/>
  <c r="I9" i="24"/>
  <c r="K9" i="24"/>
  <c r="O9" i="24"/>
  <c r="Q9" i="24"/>
  <c r="V9" i="24"/>
  <c r="G13" i="24"/>
  <c r="M13" i="24" s="1"/>
  <c r="I13" i="24"/>
  <c r="K13" i="24"/>
  <c r="O13" i="24"/>
  <c r="Q13" i="24"/>
  <c r="V13" i="24"/>
  <c r="G16" i="24"/>
  <c r="M16" i="24" s="1"/>
  <c r="I16" i="24"/>
  <c r="K16" i="24"/>
  <c r="O16" i="24"/>
  <c r="Q16" i="24"/>
  <c r="V16" i="24"/>
  <c r="G19" i="24"/>
  <c r="M19" i="24" s="1"/>
  <c r="I19" i="24"/>
  <c r="K19" i="24"/>
  <c r="O19" i="24"/>
  <c r="Q19" i="24"/>
  <c r="V19" i="24"/>
  <c r="G22" i="24"/>
  <c r="M22" i="24" s="1"/>
  <c r="I22" i="24"/>
  <c r="K22" i="24"/>
  <c r="O22" i="24"/>
  <c r="Q22" i="24"/>
  <c r="V22" i="24"/>
  <c r="G25" i="24"/>
  <c r="M25" i="24" s="1"/>
  <c r="I25" i="24"/>
  <c r="K25" i="24"/>
  <c r="O25" i="24"/>
  <c r="Q25" i="24"/>
  <c r="V25" i="24"/>
  <c r="G28" i="24"/>
  <c r="M28" i="24" s="1"/>
  <c r="I28" i="24"/>
  <c r="K28" i="24"/>
  <c r="O28" i="24"/>
  <c r="Q28" i="24"/>
  <c r="V28" i="24"/>
  <c r="G31" i="24"/>
  <c r="I31" i="24"/>
  <c r="K31" i="24"/>
  <c r="O31" i="24"/>
  <c r="Q31" i="24"/>
  <c r="V31" i="24"/>
  <c r="G34" i="24"/>
  <c r="M34" i="24" s="1"/>
  <c r="I34" i="24"/>
  <c r="K34" i="24"/>
  <c r="O34" i="24"/>
  <c r="Q34" i="24"/>
  <c r="V34" i="24"/>
  <c r="G37" i="24"/>
  <c r="M37" i="24" s="1"/>
  <c r="I37" i="24"/>
  <c r="K37" i="24"/>
  <c r="O37" i="24"/>
  <c r="Q37" i="24"/>
  <c r="V37" i="24"/>
  <c r="G40" i="24"/>
  <c r="M40" i="24" s="1"/>
  <c r="I40" i="24"/>
  <c r="K40" i="24"/>
  <c r="O40" i="24"/>
  <c r="Q40" i="24"/>
  <c r="V40" i="24"/>
  <c r="G43" i="24"/>
  <c r="M43" i="24" s="1"/>
  <c r="I43" i="24"/>
  <c r="K43" i="24"/>
  <c r="O43" i="24"/>
  <c r="Q43" i="24"/>
  <c r="V43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3" i="24"/>
  <c r="I53" i="24"/>
  <c r="K53" i="24"/>
  <c r="M53" i="24"/>
  <c r="O53" i="24"/>
  <c r="Q53" i="24"/>
  <c r="V53" i="24"/>
  <c r="G57" i="24"/>
  <c r="M57" i="24" s="1"/>
  <c r="I57" i="24"/>
  <c r="K57" i="24"/>
  <c r="O57" i="24"/>
  <c r="Q57" i="24"/>
  <c r="V57" i="24"/>
  <c r="G61" i="24"/>
  <c r="M61" i="24" s="1"/>
  <c r="I61" i="24"/>
  <c r="K61" i="24"/>
  <c r="O61" i="24"/>
  <c r="Q61" i="24"/>
  <c r="V61" i="24"/>
  <c r="G65" i="24"/>
  <c r="M65" i="24" s="1"/>
  <c r="I65" i="24"/>
  <c r="K65" i="24"/>
  <c r="O65" i="24"/>
  <c r="Q65" i="24"/>
  <c r="V65" i="24"/>
  <c r="G68" i="24"/>
  <c r="M68" i="24" s="1"/>
  <c r="I68" i="24"/>
  <c r="K68" i="24"/>
  <c r="O68" i="24"/>
  <c r="Q68" i="24"/>
  <c r="V68" i="24"/>
  <c r="G71" i="24"/>
  <c r="M71" i="24" s="1"/>
  <c r="I71" i="24"/>
  <c r="K71" i="24"/>
  <c r="O71" i="24"/>
  <c r="Q71" i="24"/>
  <c r="V71" i="24"/>
  <c r="G74" i="24"/>
  <c r="M74" i="24" s="1"/>
  <c r="I74" i="24"/>
  <c r="K74" i="24"/>
  <c r="O74" i="24"/>
  <c r="Q74" i="24"/>
  <c r="V74" i="24"/>
  <c r="G77" i="24"/>
  <c r="M77" i="24" s="1"/>
  <c r="I77" i="24"/>
  <c r="K77" i="24"/>
  <c r="O77" i="24"/>
  <c r="Q77" i="24"/>
  <c r="V77" i="24"/>
  <c r="G80" i="24"/>
  <c r="I80" i="24"/>
  <c r="K80" i="24"/>
  <c r="O80" i="24"/>
  <c r="Q80" i="24"/>
  <c r="V80" i="24"/>
  <c r="G83" i="24"/>
  <c r="M83" i="24" s="1"/>
  <c r="I83" i="24"/>
  <c r="K83" i="24"/>
  <c r="O83" i="24"/>
  <c r="Q83" i="24"/>
  <c r="V83" i="24"/>
  <c r="G86" i="24"/>
  <c r="M86" i="24" s="1"/>
  <c r="I86" i="24"/>
  <c r="K86" i="24"/>
  <c r="O86" i="24"/>
  <c r="Q86" i="24"/>
  <c r="V86" i="24"/>
  <c r="G89" i="24"/>
  <c r="M89" i="24" s="1"/>
  <c r="I89" i="24"/>
  <c r="K89" i="24"/>
  <c r="O89" i="24"/>
  <c r="Q89" i="24"/>
  <c r="V89" i="24"/>
  <c r="G93" i="24"/>
  <c r="M93" i="24" s="1"/>
  <c r="I93" i="24"/>
  <c r="K93" i="24"/>
  <c r="O93" i="24"/>
  <c r="Q93" i="24"/>
  <c r="V93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AE99" i="24"/>
  <c r="F55" i="1" s="1"/>
  <c r="BA10" i="23"/>
  <c r="G9" i="23"/>
  <c r="M9" i="23" s="1"/>
  <c r="I9" i="23"/>
  <c r="K9" i="23"/>
  <c r="O9" i="23"/>
  <c r="Q9" i="23"/>
  <c r="V9" i="23"/>
  <c r="G13" i="23"/>
  <c r="M13" i="23" s="1"/>
  <c r="I13" i="23"/>
  <c r="K13" i="23"/>
  <c r="O13" i="23"/>
  <c r="Q13" i="23"/>
  <c r="V13" i="23"/>
  <c r="G16" i="23"/>
  <c r="I16" i="23"/>
  <c r="K16" i="23"/>
  <c r="M16" i="23"/>
  <c r="O16" i="23"/>
  <c r="Q16" i="23"/>
  <c r="V16" i="23"/>
  <c r="G19" i="23"/>
  <c r="M19" i="23" s="1"/>
  <c r="I19" i="23"/>
  <c r="K19" i="23"/>
  <c r="O19" i="23"/>
  <c r="Q19" i="23"/>
  <c r="V19" i="23"/>
  <c r="G22" i="23"/>
  <c r="M22" i="23" s="1"/>
  <c r="I22" i="23"/>
  <c r="K22" i="23"/>
  <c r="O22" i="23"/>
  <c r="Q22" i="23"/>
  <c r="V22" i="23"/>
  <c r="G25" i="23"/>
  <c r="M25" i="23" s="1"/>
  <c r="I25" i="23"/>
  <c r="K25" i="23"/>
  <c r="O25" i="23"/>
  <c r="Q25" i="23"/>
  <c r="V25" i="23"/>
  <c r="G28" i="23"/>
  <c r="M28" i="23" s="1"/>
  <c r="I28" i="23"/>
  <c r="K28" i="23"/>
  <c r="O28" i="23"/>
  <c r="Q28" i="23"/>
  <c r="V28" i="23"/>
  <c r="G31" i="23"/>
  <c r="I31" i="23"/>
  <c r="K31" i="23"/>
  <c r="O31" i="23"/>
  <c r="Q31" i="23"/>
  <c r="V31" i="23"/>
  <c r="G34" i="23"/>
  <c r="M34" i="23" s="1"/>
  <c r="I34" i="23"/>
  <c r="K34" i="23"/>
  <c r="O34" i="23"/>
  <c r="Q34" i="23"/>
  <c r="V34" i="23"/>
  <c r="G37" i="23"/>
  <c r="M37" i="23" s="1"/>
  <c r="I37" i="23"/>
  <c r="K37" i="23"/>
  <c r="O37" i="23"/>
  <c r="Q37" i="23"/>
  <c r="V37" i="23"/>
  <c r="G40" i="23"/>
  <c r="M40" i="23" s="1"/>
  <c r="I40" i="23"/>
  <c r="K40" i="23"/>
  <c r="O40" i="23"/>
  <c r="Q40" i="23"/>
  <c r="V40" i="23"/>
  <c r="G43" i="23"/>
  <c r="M43" i="23" s="1"/>
  <c r="I43" i="23"/>
  <c r="K43" i="23"/>
  <c r="O43" i="23"/>
  <c r="Q43" i="23"/>
  <c r="V43" i="23"/>
  <c r="G46" i="23"/>
  <c r="M46" i="23" s="1"/>
  <c r="I46" i="23"/>
  <c r="K46" i="23"/>
  <c r="O46" i="23"/>
  <c r="Q46" i="23"/>
  <c r="V46" i="23"/>
  <c r="G49" i="23"/>
  <c r="M49" i="23" s="1"/>
  <c r="I49" i="23"/>
  <c r="K49" i="23"/>
  <c r="O49" i="23"/>
  <c r="Q49" i="23"/>
  <c r="V49" i="23"/>
  <c r="G52" i="23"/>
  <c r="M52" i="23" s="1"/>
  <c r="I52" i="23"/>
  <c r="K52" i="23"/>
  <c r="O52" i="23"/>
  <c r="Q52" i="23"/>
  <c r="V52" i="23"/>
  <c r="G55" i="23"/>
  <c r="M55" i="23" s="1"/>
  <c r="I55" i="23"/>
  <c r="K55" i="23"/>
  <c r="O55" i="23"/>
  <c r="Q55" i="23"/>
  <c r="V55" i="23"/>
  <c r="G58" i="23"/>
  <c r="M58" i="23" s="1"/>
  <c r="I58" i="23"/>
  <c r="K58" i="23"/>
  <c r="O58" i="23"/>
  <c r="Q58" i="23"/>
  <c r="V58" i="23"/>
  <c r="G61" i="23"/>
  <c r="M61" i="23" s="1"/>
  <c r="I61" i="23"/>
  <c r="K61" i="23"/>
  <c r="O61" i="23"/>
  <c r="Q61" i="23"/>
  <c r="V61" i="23"/>
  <c r="G65" i="23"/>
  <c r="M65" i="23" s="1"/>
  <c r="I65" i="23"/>
  <c r="K65" i="23"/>
  <c r="O65" i="23"/>
  <c r="Q65" i="23"/>
  <c r="V65" i="23"/>
  <c r="G68" i="23"/>
  <c r="M68" i="23" s="1"/>
  <c r="I68" i="23"/>
  <c r="K68" i="23"/>
  <c r="O68" i="23"/>
  <c r="Q68" i="23"/>
  <c r="V68" i="23"/>
  <c r="G71" i="23"/>
  <c r="I71" i="23"/>
  <c r="K71" i="23"/>
  <c r="M71" i="23"/>
  <c r="O71" i="23"/>
  <c r="Q71" i="23"/>
  <c r="V71" i="23"/>
  <c r="G74" i="23"/>
  <c r="M74" i="23" s="1"/>
  <c r="I74" i="23"/>
  <c r="K74" i="23"/>
  <c r="O74" i="23"/>
  <c r="Q74" i="23"/>
  <c r="V74" i="23"/>
  <c r="G77" i="23"/>
  <c r="M77" i="23" s="1"/>
  <c r="I77" i="23"/>
  <c r="K77" i="23"/>
  <c r="O77" i="23"/>
  <c r="Q77" i="23"/>
  <c r="V77" i="23"/>
  <c r="G81" i="23"/>
  <c r="M81" i="23" s="1"/>
  <c r="I81" i="23"/>
  <c r="K81" i="23"/>
  <c r="O81" i="23"/>
  <c r="Q81" i="23"/>
  <c r="V81" i="23"/>
  <c r="G84" i="23"/>
  <c r="M84" i="23" s="1"/>
  <c r="I84" i="23"/>
  <c r="K84" i="23"/>
  <c r="O84" i="23"/>
  <c r="Q84" i="23"/>
  <c r="V84" i="23"/>
  <c r="G87" i="23"/>
  <c r="I87" i="23"/>
  <c r="K87" i="23"/>
  <c r="M87" i="23"/>
  <c r="O87" i="23"/>
  <c r="Q87" i="23"/>
  <c r="V87" i="23"/>
  <c r="G90" i="23"/>
  <c r="M90" i="23" s="1"/>
  <c r="I90" i="23"/>
  <c r="K90" i="23"/>
  <c r="O90" i="23"/>
  <c r="Q90" i="23"/>
  <c r="V90" i="23"/>
  <c r="G93" i="23"/>
  <c r="M93" i="23" s="1"/>
  <c r="I93" i="23"/>
  <c r="K93" i="23"/>
  <c r="O93" i="23"/>
  <c r="Q93" i="23"/>
  <c r="V93" i="23"/>
  <c r="G96" i="23"/>
  <c r="M96" i="23" s="1"/>
  <c r="I96" i="23"/>
  <c r="K96" i="23"/>
  <c r="O96" i="23"/>
  <c r="Q96" i="23"/>
  <c r="V96" i="23"/>
  <c r="G99" i="23"/>
  <c r="M99" i="23" s="1"/>
  <c r="I99" i="23"/>
  <c r="K99" i="23"/>
  <c r="O99" i="23"/>
  <c r="Q99" i="23"/>
  <c r="V99" i="23"/>
  <c r="G102" i="23"/>
  <c r="I102" i="23"/>
  <c r="K102" i="23"/>
  <c r="O102" i="23"/>
  <c r="Q102" i="23"/>
  <c r="V102" i="23"/>
  <c r="G105" i="23"/>
  <c r="M105" i="23" s="1"/>
  <c r="I105" i="23"/>
  <c r="K105" i="23"/>
  <c r="O105" i="23"/>
  <c r="Q105" i="23"/>
  <c r="V105" i="23"/>
  <c r="G108" i="23"/>
  <c r="M108" i="23" s="1"/>
  <c r="I108" i="23"/>
  <c r="K108" i="23"/>
  <c r="O108" i="23"/>
  <c r="Q108" i="23"/>
  <c r="V108" i="23"/>
  <c r="G111" i="23"/>
  <c r="M111" i="23" s="1"/>
  <c r="I111" i="23"/>
  <c r="K111" i="23"/>
  <c r="O111" i="23"/>
  <c r="Q111" i="23"/>
  <c r="V111" i="23"/>
  <c r="G114" i="23"/>
  <c r="M114" i="23" s="1"/>
  <c r="I114" i="23"/>
  <c r="K114" i="23"/>
  <c r="O114" i="23"/>
  <c r="Q114" i="23"/>
  <c r="V114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AE125" i="23"/>
  <c r="F54" i="1" s="1"/>
  <c r="BA10" i="22"/>
  <c r="G9" i="22"/>
  <c r="M9" i="22" s="1"/>
  <c r="I9" i="22"/>
  <c r="K9" i="22"/>
  <c r="O9" i="22"/>
  <c r="Q9" i="22"/>
  <c r="V9" i="22"/>
  <c r="G13" i="22"/>
  <c r="M13" i="22" s="1"/>
  <c r="I13" i="22"/>
  <c r="K13" i="22"/>
  <c r="O13" i="22"/>
  <c r="Q13" i="22"/>
  <c r="V13" i="22"/>
  <c r="G16" i="22"/>
  <c r="M16" i="22" s="1"/>
  <c r="I16" i="22"/>
  <c r="K16" i="22"/>
  <c r="O16" i="22"/>
  <c r="Q16" i="22"/>
  <c r="V16" i="22"/>
  <c r="G19" i="22"/>
  <c r="M19" i="22" s="1"/>
  <c r="I19" i="22"/>
  <c r="K19" i="22"/>
  <c r="O19" i="22"/>
  <c r="Q19" i="22"/>
  <c r="V19" i="22"/>
  <c r="G22" i="22"/>
  <c r="I22" i="22"/>
  <c r="K22" i="22"/>
  <c r="M22" i="22"/>
  <c r="O22" i="22"/>
  <c r="Q22" i="22"/>
  <c r="V22" i="22"/>
  <c r="G25" i="22"/>
  <c r="M25" i="22" s="1"/>
  <c r="I25" i="22"/>
  <c r="K25" i="22"/>
  <c r="O25" i="22"/>
  <c r="Q25" i="22"/>
  <c r="V25" i="22"/>
  <c r="G29" i="22"/>
  <c r="M29" i="22" s="1"/>
  <c r="I29" i="22"/>
  <c r="K29" i="22"/>
  <c r="O29" i="22"/>
  <c r="Q29" i="22"/>
  <c r="V29" i="22"/>
  <c r="G30" i="22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AE33" i="22"/>
  <c r="F53" i="1" s="1"/>
  <c r="BA61" i="21"/>
  <c r="BA19" i="21"/>
  <c r="G9" i="21"/>
  <c r="I9" i="21"/>
  <c r="K9" i="21"/>
  <c r="O9" i="21"/>
  <c r="Q9" i="21"/>
  <c r="V9" i="21"/>
  <c r="G12" i="21"/>
  <c r="I12" i="21"/>
  <c r="K12" i="21"/>
  <c r="O12" i="21"/>
  <c r="Q12" i="21"/>
  <c r="V12" i="21"/>
  <c r="G15" i="21"/>
  <c r="M15" i="21" s="1"/>
  <c r="I15" i="21"/>
  <c r="K15" i="21"/>
  <c r="O15" i="21"/>
  <c r="Q15" i="21"/>
  <c r="V15" i="21"/>
  <c r="G18" i="21"/>
  <c r="M18" i="21" s="1"/>
  <c r="I18" i="21"/>
  <c r="K18" i="21"/>
  <c r="O18" i="21"/>
  <c r="Q18" i="21"/>
  <c r="V18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M28" i="21" s="1"/>
  <c r="I28" i="21"/>
  <c r="K28" i="21"/>
  <c r="O28" i="21"/>
  <c r="Q28" i="21"/>
  <c r="V28" i="21"/>
  <c r="G31" i="21"/>
  <c r="M31" i="21" s="1"/>
  <c r="I31" i="21"/>
  <c r="K31" i="21"/>
  <c r="O31" i="21"/>
  <c r="Q31" i="21"/>
  <c r="V31" i="21"/>
  <c r="G34" i="21"/>
  <c r="M34" i="21" s="1"/>
  <c r="I34" i="21"/>
  <c r="K34" i="21"/>
  <c r="O34" i="21"/>
  <c r="Q34" i="21"/>
  <c r="V34" i="21"/>
  <c r="G37" i="21"/>
  <c r="M37" i="21" s="1"/>
  <c r="I37" i="21"/>
  <c r="K37" i="21"/>
  <c r="O37" i="21"/>
  <c r="Q37" i="21"/>
  <c r="V37" i="21"/>
  <c r="G40" i="21"/>
  <c r="I40" i="21"/>
  <c r="K40" i="21"/>
  <c r="M40" i="21"/>
  <c r="O40" i="21"/>
  <c r="Q40" i="21"/>
  <c r="V40" i="21"/>
  <c r="G44" i="21"/>
  <c r="M44" i="21" s="1"/>
  <c r="I44" i="21"/>
  <c r="K44" i="21"/>
  <c r="O44" i="21"/>
  <c r="O43" i="21" s="1"/>
  <c r="Q44" i="21"/>
  <c r="V44" i="21"/>
  <c r="G47" i="21"/>
  <c r="M47" i="21" s="1"/>
  <c r="I47" i="21"/>
  <c r="K47" i="21"/>
  <c r="O47" i="21"/>
  <c r="Q47" i="21"/>
  <c r="V47" i="21"/>
  <c r="G50" i="21"/>
  <c r="M50" i="21" s="1"/>
  <c r="I50" i="21"/>
  <c r="K50" i="21"/>
  <c r="O50" i="21"/>
  <c r="Q50" i="21"/>
  <c r="V50" i="21"/>
  <c r="G53" i="21"/>
  <c r="M53" i="21" s="1"/>
  <c r="I53" i="21"/>
  <c r="K53" i="21"/>
  <c r="O53" i="21"/>
  <c r="Q53" i="21"/>
  <c r="V53" i="21"/>
  <c r="G57" i="21"/>
  <c r="I57" i="21"/>
  <c r="K57" i="21"/>
  <c r="K56" i="21" s="1"/>
  <c r="O57" i="21"/>
  <c r="Q57" i="21"/>
  <c r="V57" i="21"/>
  <c r="G58" i="21"/>
  <c r="I58" i="21"/>
  <c r="K58" i="21"/>
  <c r="M58" i="21"/>
  <c r="O58" i="21"/>
  <c r="Q58" i="21"/>
  <c r="V58" i="21"/>
  <c r="G59" i="21"/>
  <c r="M59" i="21" s="1"/>
  <c r="I59" i="21"/>
  <c r="K59" i="21"/>
  <c r="O59" i="21"/>
  <c r="Q59" i="21"/>
  <c r="V59" i="21"/>
  <c r="G60" i="21"/>
  <c r="M60" i="21" s="1"/>
  <c r="I60" i="21"/>
  <c r="K60" i="21"/>
  <c r="O60" i="21"/>
  <c r="Q60" i="21"/>
  <c r="V60" i="21"/>
  <c r="AE71" i="21"/>
  <c r="F52" i="1" s="1"/>
  <c r="BA116" i="20"/>
  <c r="BA112" i="20"/>
  <c r="BA11" i="20"/>
  <c r="BA10" i="20"/>
  <c r="G9" i="20"/>
  <c r="M9" i="20" s="1"/>
  <c r="I9" i="20"/>
  <c r="K9" i="20"/>
  <c r="O9" i="20"/>
  <c r="Q9" i="20"/>
  <c r="Q8" i="20" s="1"/>
  <c r="V9" i="20"/>
  <c r="G14" i="20"/>
  <c r="M14" i="20" s="1"/>
  <c r="I14" i="20"/>
  <c r="K14" i="20"/>
  <c r="O14" i="20"/>
  <c r="Q14" i="20"/>
  <c r="V14" i="20"/>
  <c r="G17" i="20"/>
  <c r="I17" i="20"/>
  <c r="K17" i="20"/>
  <c r="O17" i="20"/>
  <c r="Q17" i="20"/>
  <c r="V17" i="20"/>
  <c r="G20" i="20"/>
  <c r="M20" i="20" s="1"/>
  <c r="I20" i="20"/>
  <c r="K20" i="20"/>
  <c r="O20" i="20"/>
  <c r="Q20" i="20"/>
  <c r="V20" i="20"/>
  <c r="G23" i="20"/>
  <c r="M23" i="20" s="1"/>
  <c r="I23" i="20"/>
  <c r="K23" i="20"/>
  <c r="O23" i="20"/>
  <c r="Q23" i="20"/>
  <c r="V23" i="20"/>
  <c r="G26" i="20"/>
  <c r="M26" i="20" s="1"/>
  <c r="I26" i="20"/>
  <c r="K26" i="20"/>
  <c r="O26" i="20"/>
  <c r="Q26" i="20"/>
  <c r="V26" i="20"/>
  <c r="G30" i="20"/>
  <c r="M30" i="20" s="1"/>
  <c r="I30" i="20"/>
  <c r="K30" i="20"/>
  <c r="O30" i="20"/>
  <c r="Q30" i="20"/>
  <c r="V30" i="20"/>
  <c r="G33" i="20"/>
  <c r="M33" i="20" s="1"/>
  <c r="I33" i="20"/>
  <c r="K33" i="20"/>
  <c r="O33" i="20"/>
  <c r="Q33" i="20"/>
  <c r="V33" i="20"/>
  <c r="G36" i="20"/>
  <c r="I36" i="20"/>
  <c r="K36" i="20"/>
  <c r="M36" i="20"/>
  <c r="O36" i="20"/>
  <c r="Q36" i="20"/>
  <c r="V36" i="20"/>
  <c r="G39" i="20"/>
  <c r="M39" i="20" s="1"/>
  <c r="I39" i="20"/>
  <c r="K39" i="20"/>
  <c r="O39" i="20"/>
  <c r="Q39" i="20"/>
  <c r="V39" i="20"/>
  <c r="G42" i="20"/>
  <c r="M42" i="20" s="1"/>
  <c r="I42" i="20"/>
  <c r="K42" i="20"/>
  <c r="O42" i="20"/>
  <c r="Q42" i="20"/>
  <c r="V42" i="20"/>
  <c r="G46" i="20"/>
  <c r="M46" i="20" s="1"/>
  <c r="I46" i="20"/>
  <c r="K46" i="20"/>
  <c r="O46" i="20"/>
  <c r="Q46" i="20"/>
  <c r="V46" i="20"/>
  <c r="V45" i="20" s="1"/>
  <c r="G49" i="20"/>
  <c r="M49" i="20" s="1"/>
  <c r="I49" i="20"/>
  <c r="K49" i="20"/>
  <c r="O49" i="20"/>
  <c r="O45" i="20" s="1"/>
  <c r="Q49" i="20"/>
  <c r="V49" i="20"/>
  <c r="G53" i="20"/>
  <c r="I53" i="20"/>
  <c r="K53" i="20"/>
  <c r="M53" i="20"/>
  <c r="O53" i="20"/>
  <c r="O52" i="20" s="1"/>
  <c r="Q53" i="20"/>
  <c r="V53" i="20"/>
  <c r="G56" i="20"/>
  <c r="M56" i="20" s="1"/>
  <c r="I56" i="20"/>
  <c r="K56" i="20"/>
  <c r="O56" i="20"/>
  <c r="Q56" i="20"/>
  <c r="V56" i="20"/>
  <c r="G59" i="20"/>
  <c r="G52" i="20" s="1"/>
  <c r="I194" i="1" s="1"/>
  <c r="I59" i="20"/>
  <c r="K59" i="20"/>
  <c r="O59" i="20"/>
  <c r="Q59" i="20"/>
  <c r="V59" i="20"/>
  <c r="O62" i="20"/>
  <c r="G63" i="20"/>
  <c r="I63" i="20"/>
  <c r="K63" i="20"/>
  <c r="O63" i="20"/>
  <c r="Q63" i="20"/>
  <c r="Q62" i="20" s="1"/>
  <c r="V63" i="20"/>
  <c r="V62" i="20" s="1"/>
  <c r="G66" i="20"/>
  <c r="M66" i="20" s="1"/>
  <c r="I66" i="20"/>
  <c r="I62" i="20" s="1"/>
  <c r="K66" i="20"/>
  <c r="O66" i="20"/>
  <c r="Q66" i="20"/>
  <c r="V66" i="20"/>
  <c r="G69" i="20"/>
  <c r="I196" i="1" s="1"/>
  <c r="G70" i="20"/>
  <c r="M70" i="20" s="1"/>
  <c r="I70" i="20"/>
  <c r="K70" i="20"/>
  <c r="O70" i="20"/>
  <c r="Q70" i="20"/>
  <c r="V70" i="20"/>
  <c r="G74" i="20"/>
  <c r="I74" i="20"/>
  <c r="K74" i="20"/>
  <c r="M74" i="20"/>
  <c r="O74" i="20"/>
  <c r="Q74" i="20"/>
  <c r="V74" i="20"/>
  <c r="G77" i="20"/>
  <c r="I77" i="20"/>
  <c r="K77" i="20"/>
  <c r="M77" i="20"/>
  <c r="O77" i="20"/>
  <c r="Q77" i="20"/>
  <c r="V77" i="20"/>
  <c r="G80" i="20"/>
  <c r="M80" i="20" s="1"/>
  <c r="I80" i="20"/>
  <c r="K80" i="20"/>
  <c r="O80" i="20"/>
  <c r="O69" i="20" s="1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G90" i="20"/>
  <c r="M90" i="20" s="1"/>
  <c r="I90" i="20"/>
  <c r="K90" i="20"/>
  <c r="O90" i="20"/>
  <c r="Q90" i="20"/>
  <c r="V90" i="20"/>
  <c r="G93" i="20"/>
  <c r="M93" i="20" s="1"/>
  <c r="I93" i="20"/>
  <c r="K93" i="20"/>
  <c r="O93" i="20"/>
  <c r="Q93" i="20"/>
  <c r="V93" i="20"/>
  <c r="V89" i="20" s="1"/>
  <c r="G97" i="20"/>
  <c r="M97" i="20" s="1"/>
  <c r="I97" i="20"/>
  <c r="K97" i="20"/>
  <c r="O97" i="20"/>
  <c r="Q97" i="20"/>
  <c r="V97" i="20"/>
  <c r="G100" i="20"/>
  <c r="I100" i="20"/>
  <c r="K100" i="20"/>
  <c r="O100" i="20"/>
  <c r="Q100" i="20"/>
  <c r="V100" i="20"/>
  <c r="G103" i="20"/>
  <c r="M103" i="20" s="1"/>
  <c r="I103" i="20"/>
  <c r="K103" i="20"/>
  <c r="O103" i="20"/>
  <c r="Q103" i="20"/>
  <c r="V103" i="20"/>
  <c r="G107" i="20"/>
  <c r="M107" i="20" s="1"/>
  <c r="I107" i="20"/>
  <c r="K107" i="20"/>
  <c r="O107" i="20"/>
  <c r="Q107" i="20"/>
  <c r="V107" i="20"/>
  <c r="V106" i="20" s="1"/>
  <c r="G111" i="20"/>
  <c r="M111" i="20" s="1"/>
  <c r="I111" i="20"/>
  <c r="K111" i="20"/>
  <c r="O111" i="20"/>
  <c r="Q111" i="20"/>
  <c r="V111" i="20"/>
  <c r="G115" i="20"/>
  <c r="M115" i="20" s="1"/>
  <c r="I115" i="20"/>
  <c r="K115" i="20"/>
  <c r="O115" i="20"/>
  <c r="Q115" i="20"/>
  <c r="V115" i="20"/>
  <c r="G119" i="20"/>
  <c r="M119" i="20" s="1"/>
  <c r="I119" i="20"/>
  <c r="K119" i="20"/>
  <c r="O119" i="20"/>
  <c r="Q119" i="20"/>
  <c r="V119" i="20"/>
  <c r="G123" i="20"/>
  <c r="M123" i="20" s="1"/>
  <c r="I123" i="20"/>
  <c r="K123" i="20"/>
  <c r="O123" i="20"/>
  <c r="Q123" i="20"/>
  <c r="V123" i="20"/>
  <c r="G126" i="20"/>
  <c r="M126" i="20" s="1"/>
  <c r="I126" i="20"/>
  <c r="K126" i="20"/>
  <c r="O126" i="20"/>
  <c r="Q126" i="20"/>
  <c r="V126" i="20"/>
  <c r="G130" i="20"/>
  <c r="I130" i="20"/>
  <c r="K130" i="20"/>
  <c r="O130" i="20"/>
  <c r="Q130" i="20"/>
  <c r="V130" i="20"/>
  <c r="G133" i="20"/>
  <c r="M133" i="20" s="1"/>
  <c r="I133" i="20"/>
  <c r="K133" i="20"/>
  <c r="O133" i="20"/>
  <c r="Q133" i="20"/>
  <c r="V133" i="20"/>
  <c r="G136" i="20"/>
  <c r="M136" i="20" s="1"/>
  <c r="I136" i="20"/>
  <c r="K136" i="20"/>
  <c r="O136" i="20"/>
  <c r="Q136" i="20"/>
  <c r="V136" i="20"/>
  <c r="G139" i="20"/>
  <c r="M139" i="20" s="1"/>
  <c r="I139" i="20"/>
  <c r="K139" i="20"/>
  <c r="O139" i="20"/>
  <c r="Q139" i="20"/>
  <c r="V139" i="20"/>
  <c r="G142" i="20"/>
  <c r="M142" i="20" s="1"/>
  <c r="I142" i="20"/>
  <c r="K142" i="20"/>
  <c r="O142" i="20"/>
  <c r="Q142" i="20"/>
  <c r="V142" i="20"/>
  <c r="G145" i="20"/>
  <c r="M145" i="20" s="1"/>
  <c r="I145" i="20"/>
  <c r="K145" i="20"/>
  <c r="O145" i="20"/>
  <c r="Q145" i="20"/>
  <c r="V145" i="20"/>
  <c r="G148" i="20"/>
  <c r="M148" i="20" s="1"/>
  <c r="I148" i="20"/>
  <c r="K148" i="20"/>
  <c r="O148" i="20"/>
  <c r="Q148" i="20"/>
  <c r="V148" i="20"/>
  <c r="G151" i="20"/>
  <c r="I151" i="20"/>
  <c r="K151" i="20"/>
  <c r="M151" i="20"/>
  <c r="O151" i="20"/>
  <c r="Q151" i="20"/>
  <c r="V151" i="20"/>
  <c r="G155" i="20"/>
  <c r="M155" i="20" s="1"/>
  <c r="I155" i="20"/>
  <c r="K155" i="20"/>
  <c r="O155" i="20"/>
  <c r="Q155" i="20"/>
  <c r="V155" i="20"/>
  <c r="G157" i="20"/>
  <c r="M157" i="20" s="1"/>
  <c r="I157" i="20"/>
  <c r="K157" i="20"/>
  <c r="O157" i="20"/>
  <c r="Q157" i="20"/>
  <c r="V157" i="20"/>
  <c r="G158" i="20"/>
  <c r="M158" i="20" s="1"/>
  <c r="I158" i="20"/>
  <c r="K158" i="20"/>
  <c r="O158" i="20"/>
  <c r="Q158" i="20"/>
  <c r="V158" i="20"/>
  <c r="V154" i="20" s="1"/>
  <c r="G160" i="20"/>
  <c r="M160" i="20" s="1"/>
  <c r="I160" i="20"/>
  <c r="I159" i="20" s="1"/>
  <c r="K160" i="20"/>
  <c r="O160" i="20"/>
  <c r="Q160" i="20"/>
  <c r="V160" i="20"/>
  <c r="G162" i="20"/>
  <c r="I162" i="20"/>
  <c r="K162" i="20"/>
  <c r="O162" i="20"/>
  <c r="O159" i="20" s="1"/>
  <c r="Q162" i="20"/>
  <c r="V162" i="20"/>
  <c r="V159" i="20" s="1"/>
  <c r="AE166" i="20"/>
  <c r="F51" i="1" s="1"/>
  <c r="G9" i="19"/>
  <c r="M9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18" i="19"/>
  <c r="M18" i="19" s="1"/>
  <c r="I18" i="19"/>
  <c r="K18" i="19"/>
  <c r="O18" i="19"/>
  <c r="Q18" i="19"/>
  <c r="V18" i="19"/>
  <c r="G22" i="19"/>
  <c r="M22" i="19" s="1"/>
  <c r="I22" i="19"/>
  <c r="K22" i="19"/>
  <c r="O22" i="19"/>
  <c r="Q22" i="19"/>
  <c r="V22" i="19"/>
  <c r="G25" i="19"/>
  <c r="I25" i="19"/>
  <c r="K25" i="19"/>
  <c r="M25" i="19"/>
  <c r="O25" i="19"/>
  <c r="Q25" i="19"/>
  <c r="V25" i="19"/>
  <c r="G28" i="19"/>
  <c r="M28" i="19" s="1"/>
  <c r="I28" i="19"/>
  <c r="K28" i="19"/>
  <c r="O28" i="19"/>
  <c r="Q28" i="19"/>
  <c r="V28" i="19"/>
  <c r="G31" i="19"/>
  <c r="I31" i="19"/>
  <c r="K31" i="19"/>
  <c r="O31" i="19"/>
  <c r="Q31" i="19"/>
  <c r="V31" i="19"/>
  <c r="G34" i="19"/>
  <c r="M34" i="19" s="1"/>
  <c r="I34" i="19"/>
  <c r="K34" i="19"/>
  <c r="O34" i="19"/>
  <c r="Q34" i="19"/>
  <c r="V34" i="19"/>
  <c r="G37" i="19"/>
  <c r="M37" i="19" s="1"/>
  <c r="I37" i="19"/>
  <c r="K37" i="19"/>
  <c r="O37" i="19"/>
  <c r="Q37" i="19"/>
  <c r="V37" i="19"/>
  <c r="G40" i="19"/>
  <c r="I40" i="19"/>
  <c r="K40" i="19"/>
  <c r="M40" i="19"/>
  <c r="O40" i="19"/>
  <c r="Q40" i="19"/>
  <c r="V40" i="19"/>
  <c r="G43" i="19"/>
  <c r="M43" i="19" s="1"/>
  <c r="I43" i="19"/>
  <c r="K43" i="19"/>
  <c r="O43" i="19"/>
  <c r="Q43" i="19"/>
  <c r="V43" i="19"/>
  <c r="G46" i="19"/>
  <c r="M46" i="19" s="1"/>
  <c r="I46" i="19"/>
  <c r="K46" i="19"/>
  <c r="O46" i="19"/>
  <c r="Q46" i="19"/>
  <c r="V46" i="19"/>
  <c r="G50" i="19"/>
  <c r="M50" i="19" s="1"/>
  <c r="I50" i="19"/>
  <c r="K50" i="19"/>
  <c r="O50" i="19"/>
  <c r="Q50" i="19"/>
  <c r="V50" i="19"/>
  <c r="G53" i="19"/>
  <c r="I53" i="19"/>
  <c r="K53" i="19"/>
  <c r="O53" i="19"/>
  <c r="Q53" i="19"/>
  <c r="V53" i="19"/>
  <c r="G56" i="19"/>
  <c r="M56" i="19" s="1"/>
  <c r="I56" i="19"/>
  <c r="K56" i="19"/>
  <c r="O56" i="19"/>
  <c r="Q56" i="19"/>
  <c r="V56" i="19"/>
  <c r="G59" i="19"/>
  <c r="M59" i="19" s="1"/>
  <c r="I59" i="19"/>
  <c r="K59" i="19"/>
  <c r="O59" i="19"/>
  <c r="Q59" i="19"/>
  <c r="V59" i="19"/>
  <c r="G62" i="19"/>
  <c r="M62" i="19" s="1"/>
  <c r="I62" i="19"/>
  <c r="K62" i="19"/>
  <c r="O62" i="19"/>
  <c r="Q62" i="19"/>
  <c r="V62" i="19"/>
  <c r="G65" i="19"/>
  <c r="M65" i="19" s="1"/>
  <c r="I65" i="19"/>
  <c r="K65" i="19"/>
  <c r="O65" i="19"/>
  <c r="Q65" i="19"/>
  <c r="V65" i="19"/>
  <c r="G68" i="19"/>
  <c r="M68" i="19" s="1"/>
  <c r="I68" i="19"/>
  <c r="K68" i="19"/>
  <c r="O68" i="19"/>
  <c r="Q68" i="19"/>
  <c r="V68" i="19"/>
  <c r="G71" i="19"/>
  <c r="M71" i="19" s="1"/>
  <c r="I71" i="19"/>
  <c r="K71" i="19"/>
  <c r="O71" i="19"/>
  <c r="Q71" i="19"/>
  <c r="V71" i="19"/>
  <c r="G73" i="19"/>
  <c r="M73" i="19" s="1"/>
  <c r="I73" i="19"/>
  <c r="K73" i="19"/>
  <c r="O73" i="19"/>
  <c r="Q73" i="19"/>
  <c r="V73" i="19"/>
  <c r="G77" i="19"/>
  <c r="M77" i="19" s="1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AE83" i="19"/>
  <c r="F50" i="1" s="1"/>
  <c r="BA41" i="18"/>
  <c r="G9" i="18"/>
  <c r="I9" i="18"/>
  <c r="K9" i="18"/>
  <c r="M9" i="18"/>
  <c r="O9" i="18"/>
  <c r="Q9" i="18"/>
  <c r="V9" i="18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23" i="18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9" i="18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7" i="18"/>
  <c r="G96" i="18" s="1"/>
  <c r="I173" i="1" s="1"/>
  <c r="I97" i="18"/>
  <c r="I96" i="18" s="1"/>
  <c r="K97" i="18"/>
  <c r="K96" i="18" s="1"/>
  <c r="O97" i="18"/>
  <c r="O96" i="18" s="1"/>
  <c r="Q97" i="18"/>
  <c r="Q96" i="18" s="1"/>
  <c r="V97" i="18"/>
  <c r="V96" i="18" s="1"/>
  <c r="G99" i="18"/>
  <c r="G98" i="18" s="1"/>
  <c r="I174" i="1" s="1"/>
  <c r="I99" i="18"/>
  <c r="I98" i="18" s="1"/>
  <c r="K99" i="18"/>
  <c r="K98" i="18" s="1"/>
  <c r="O99" i="18"/>
  <c r="O98" i="18" s="1"/>
  <c r="Q99" i="18"/>
  <c r="Q98" i="18" s="1"/>
  <c r="V99" i="18"/>
  <c r="V98" i="18" s="1"/>
  <c r="AE101" i="18"/>
  <c r="F49" i="1" s="1"/>
  <c r="BA75" i="17"/>
  <c r="BA73" i="17"/>
  <c r="BA66" i="17"/>
  <c r="BA61" i="17"/>
  <c r="BA58" i="17"/>
  <c r="BA26" i="17"/>
  <c r="BA23" i="17"/>
  <c r="BA10" i="17"/>
  <c r="G9" i="17"/>
  <c r="M9" i="17" s="1"/>
  <c r="I9" i="17"/>
  <c r="K9" i="17"/>
  <c r="O9" i="17"/>
  <c r="Q9" i="17"/>
  <c r="V9" i="17"/>
  <c r="G22" i="17"/>
  <c r="M22" i="17" s="1"/>
  <c r="I22" i="17"/>
  <c r="K22" i="17"/>
  <c r="O22" i="17"/>
  <c r="Q22" i="17"/>
  <c r="V22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4" i="17"/>
  <c r="M44" i="17" s="1"/>
  <c r="I44" i="17"/>
  <c r="K44" i="17"/>
  <c r="O44" i="17"/>
  <c r="Q44" i="17"/>
  <c r="V44" i="17"/>
  <c r="G47" i="17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60" i="17"/>
  <c r="M60" i="17" s="1"/>
  <c r="I60" i="17"/>
  <c r="K60" i="17"/>
  <c r="O60" i="17"/>
  <c r="Q60" i="17"/>
  <c r="V60" i="17"/>
  <c r="G62" i="17"/>
  <c r="M62" i="17" s="1"/>
  <c r="I62" i="17"/>
  <c r="K62" i="17"/>
  <c r="O62" i="17"/>
  <c r="Q62" i="17"/>
  <c r="V62" i="17"/>
  <c r="Q64" i="17"/>
  <c r="G65" i="17"/>
  <c r="M65" i="17" s="1"/>
  <c r="M64" i="17" s="1"/>
  <c r="I65" i="17"/>
  <c r="I64" i="17" s="1"/>
  <c r="K65" i="17"/>
  <c r="K64" i="17" s="1"/>
  <c r="O65" i="17"/>
  <c r="O64" i="17" s="1"/>
  <c r="Q65" i="17"/>
  <c r="V65" i="17"/>
  <c r="V64" i="17" s="1"/>
  <c r="G68" i="17"/>
  <c r="G67" i="17" s="1"/>
  <c r="I126" i="1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4" i="17"/>
  <c r="M74" i="17" s="1"/>
  <c r="I74" i="17"/>
  <c r="K74" i="17"/>
  <c r="O74" i="17"/>
  <c r="Q74" i="17"/>
  <c r="V74" i="17"/>
  <c r="G77" i="17"/>
  <c r="I77" i="17"/>
  <c r="K77" i="17"/>
  <c r="O77" i="17"/>
  <c r="Q77" i="17"/>
  <c r="V77" i="17"/>
  <c r="G83" i="17"/>
  <c r="M83" i="17" s="1"/>
  <c r="I83" i="17"/>
  <c r="K83" i="17"/>
  <c r="O83" i="17"/>
  <c r="Q83" i="17"/>
  <c r="V83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9" i="17"/>
  <c r="I99" i="17"/>
  <c r="K99" i="17"/>
  <c r="O99" i="17"/>
  <c r="Q99" i="17"/>
  <c r="V99" i="17"/>
  <c r="V98" i="17" s="1"/>
  <c r="G100" i="17"/>
  <c r="M100" i="17" s="1"/>
  <c r="I100" i="17"/>
  <c r="K100" i="17"/>
  <c r="O100" i="17"/>
  <c r="O98" i="17" s="1"/>
  <c r="Q100" i="17"/>
  <c r="V100" i="17"/>
  <c r="G102" i="17"/>
  <c r="M102" i="17" s="1"/>
  <c r="I102" i="17"/>
  <c r="K102" i="17"/>
  <c r="O102" i="17"/>
  <c r="Q102" i="17"/>
  <c r="Q101" i="17" s="1"/>
  <c r="V102" i="17"/>
  <c r="G103" i="17"/>
  <c r="M103" i="17" s="1"/>
  <c r="I103" i="17"/>
  <c r="K103" i="17"/>
  <c r="O103" i="17"/>
  <c r="Q103" i="17"/>
  <c r="V103" i="17"/>
  <c r="G105" i="17"/>
  <c r="G104" i="17" s="1"/>
  <c r="I105" i="17"/>
  <c r="I104" i="17" s="1"/>
  <c r="K105" i="17"/>
  <c r="K104" i="17" s="1"/>
  <c r="O105" i="17"/>
  <c r="O104" i="17" s="1"/>
  <c r="Q105" i="17"/>
  <c r="Q104" i="17" s="1"/>
  <c r="V105" i="17"/>
  <c r="V104" i="17" s="1"/>
  <c r="G108" i="17"/>
  <c r="M108" i="17" s="1"/>
  <c r="I108" i="17"/>
  <c r="K108" i="17"/>
  <c r="O108" i="17"/>
  <c r="Q108" i="17"/>
  <c r="V108" i="17"/>
  <c r="V107" i="17" s="1"/>
  <c r="G113" i="17"/>
  <c r="I113" i="17"/>
  <c r="K113" i="17"/>
  <c r="O113" i="17"/>
  <c r="Q113" i="17"/>
  <c r="V113" i="17"/>
  <c r="G117" i="17"/>
  <c r="M117" i="17" s="1"/>
  <c r="I117" i="17"/>
  <c r="K117" i="17"/>
  <c r="O117" i="17"/>
  <c r="Q117" i="17"/>
  <c r="V117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3" i="17"/>
  <c r="M123" i="17" s="1"/>
  <c r="I123" i="17"/>
  <c r="K123" i="17"/>
  <c r="O123" i="17"/>
  <c r="Q123" i="17"/>
  <c r="V123" i="17"/>
  <c r="G126" i="17"/>
  <c r="M126" i="17" s="1"/>
  <c r="I126" i="17"/>
  <c r="K126" i="17"/>
  <c r="O126" i="17"/>
  <c r="Q126" i="17"/>
  <c r="V126" i="17"/>
  <c r="G129" i="17"/>
  <c r="I129" i="17"/>
  <c r="K129" i="17"/>
  <c r="O129" i="17"/>
  <c r="Q129" i="17"/>
  <c r="V129" i="17"/>
  <c r="G132" i="17"/>
  <c r="M132" i="17" s="1"/>
  <c r="I132" i="17"/>
  <c r="K132" i="17"/>
  <c r="O132" i="17"/>
  <c r="Q132" i="17"/>
  <c r="V132" i="17"/>
  <c r="G135" i="17"/>
  <c r="M135" i="17" s="1"/>
  <c r="I135" i="17"/>
  <c r="K135" i="17"/>
  <c r="O135" i="17"/>
  <c r="Q135" i="17"/>
  <c r="V135" i="17"/>
  <c r="G138" i="17"/>
  <c r="M138" i="17" s="1"/>
  <c r="I138" i="17"/>
  <c r="K138" i="17"/>
  <c r="O138" i="17"/>
  <c r="Q138" i="17"/>
  <c r="V138" i="17"/>
  <c r="G141" i="17"/>
  <c r="M141" i="17" s="1"/>
  <c r="I141" i="17"/>
  <c r="K141" i="17"/>
  <c r="O141" i="17"/>
  <c r="Q141" i="17"/>
  <c r="V141" i="17"/>
  <c r="G144" i="17"/>
  <c r="M144" i="17" s="1"/>
  <c r="I144" i="17"/>
  <c r="K144" i="17"/>
  <c r="O144" i="17"/>
  <c r="Q144" i="17"/>
  <c r="V144" i="17"/>
  <c r="G147" i="17"/>
  <c r="M147" i="17" s="1"/>
  <c r="I147" i="17"/>
  <c r="K147" i="17"/>
  <c r="O147" i="17"/>
  <c r="Q147" i="17"/>
  <c r="V147" i="17"/>
  <c r="G150" i="17"/>
  <c r="M150" i="17" s="1"/>
  <c r="I150" i="17"/>
  <c r="K150" i="17"/>
  <c r="O150" i="17"/>
  <c r="Q150" i="17"/>
  <c r="V150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8" i="17"/>
  <c r="M158" i="17" s="1"/>
  <c r="I158" i="17"/>
  <c r="K158" i="17"/>
  <c r="O158" i="17"/>
  <c r="Q158" i="17"/>
  <c r="V158" i="17"/>
  <c r="G160" i="17"/>
  <c r="I160" i="17"/>
  <c r="K160" i="17"/>
  <c r="M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M170" i="17" s="1"/>
  <c r="I170" i="17"/>
  <c r="K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4" i="17"/>
  <c r="I184" i="17"/>
  <c r="K184" i="17"/>
  <c r="O184" i="17"/>
  <c r="Q184" i="17"/>
  <c r="V184" i="17"/>
  <c r="G187" i="17"/>
  <c r="M187" i="17" s="1"/>
  <c r="I187" i="17"/>
  <c r="K187" i="17"/>
  <c r="O187" i="17"/>
  <c r="Q187" i="17"/>
  <c r="V187" i="17"/>
  <c r="G190" i="17"/>
  <c r="M190" i="17" s="1"/>
  <c r="I190" i="17"/>
  <c r="K190" i="17"/>
  <c r="O190" i="17"/>
  <c r="Q190" i="17"/>
  <c r="V190" i="17"/>
  <c r="G193" i="17"/>
  <c r="M193" i="17" s="1"/>
  <c r="I193" i="17"/>
  <c r="K193" i="17"/>
  <c r="O193" i="17"/>
  <c r="Q193" i="17"/>
  <c r="V193" i="17"/>
  <c r="G196" i="17"/>
  <c r="M196" i="17" s="1"/>
  <c r="I196" i="17"/>
  <c r="K196" i="17"/>
  <c r="O196" i="17"/>
  <c r="Q196" i="17"/>
  <c r="V196" i="17"/>
  <c r="G198" i="17"/>
  <c r="M198" i="17" s="1"/>
  <c r="I198" i="17"/>
  <c r="K198" i="17"/>
  <c r="O198" i="17"/>
  <c r="Q198" i="17"/>
  <c r="V198" i="17"/>
  <c r="G200" i="17"/>
  <c r="M200" i="17" s="1"/>
  <c r="I200" i="17"/>
  <c r="K200" i="17"/>
  <c r="O200" i="17"/>
  <c r="Q200" i="17"/>
  <c r="V200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I204" i="17"/>
  <c r="K204" i="17"/>
  <c r="M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M208" i="17" s="1"/>
  <c r="I208" i="17"/>
  <c r="K208" i="17"/>
  <c r="O208" i="17"/>
  <c r="Q208" i="17"/>
  <c r="V208" i="17"/>
  <c r="G211" i="17"/>
  <c r="M211" i="17" s="1"/>
  <c r="I211" i="17"/>
  <c r="K211" i="17"/>
  <c r="O211" i="17"/>
  <c r="Q211" i="17"/>
  <c r="V211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V216" i="17"/>
  <c r="G218" i="17"/>
  <c r="M218" i="17" s="1"/>
  <c r="I218" i="17"/>
  <c r="K218" i="17"/>
  <c r="O218" i="17"/>
  <c r="Q218" i="17"/>
  <c r="V218" i="17"/>
  <c r="G220" i="17"/>
  <c r="M220" i="17" s="1"/>
  <c r="I220" i="17"/>
  <c r="K220" i="17"/>
  <c r="O220" i="17"/>
  <c r="Q220" i="17"/>
  <c r="V220" i="17"/>
  <c r="G223" i="17"/>
  <c r="M223" i="17" s="1"/>
  <c r="I223" i="17"/>
  <c r="K223" i="17"/>
  <c r="O223" i="17"/>
  <c r="Q223" i="17"/>
  <c r="V223" i="17"/>
  <c r="G225" i="17"/>
  <c r="M225" i="17" s="1"/>
  <c r="I225" i="17"/>
  <c r="K225" i="17"/>
  <c r="O225" i="17"/>
  <c r="Q225" i="17"/>
  <c r="V225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M229" i="17" s="1"/>
  <c r="I229" i="17"/>
  <c r="K229" i="17"/>
  <c r="O229" i="17"/>
  <c r="Q229" i="17"/>
  <c r="V229" i="17"/>
  <c r="G231" i="17"/>
  <c r="M231" i="17" s="1"/>
  <c r="I231" i="17"/>
  <c r="K231" i="17"/>
  <c r="O231" i="17"/>
  <c r="Q231" i="17"/>
  <c r="V231" i="17"/>
  <c r="G232" i="17"/>
  <c r="M232" i="17" s="1"/>
  <c r="I232" i="17"/>
  <c r="K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M234" i="17" s="1"/>
  <c r="I234" i="17"/>
  <c r="K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M236" i="17" s="1"/>
  <c r="I236" i="17"/>
  <c r="K236" i="17"/>
  <c r="O236" i="17"/>
  <c r="Q236" i="17"/>
  <c r="V236" i="17"/>
  <c r="G239" i="17"/>
  <c r="M239" i="17" s="1"/>
  <c r="I239" i="17"/>
  <c r="K239" i="17"/>
  <c r="O239" i="17"/>
  <c r="Q239" i="17"/>
  <c r="V239" i="17"/>
  <c r="G240" i="17"/>
  <c r="I240" i="17"/>
  <c r="K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M243" i="17" s="1"/>
  <c r="I243" i="17"/>
  <c r="K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M247" i="17" s="1"/>
  <c r="I247" i="17"/>
  <c r="K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M251" i="17" s="1"/>
  <c r="I251" i="17"/>
  <c r="K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M255" i="17" s="1"/>
  <c r="I255" i="17"/>
  <c r="K255" i="17"/>
  <c r="O255" i="17"/>
  <c r="Q255" i="17"/>
  <c r="V255" i="17"/>
  <c r="G258" i="17"/>
  <c r="M258" i="17" s="1"/>
  <c r="I258" i="17"/>
  <c r="K258" i="17"/>
  <c r="O258" i="17"/>
  <c r="Q258" i="17"/>
  <c r="V258" i="17"/>
  <c r="G259" i="17"/>
  <c r="M259" i="17" s="1"/>
  <c r="I259" i="17"/>
  <c r="K259" i="17"/>
  <c r="O259" i="17"/>
  <c r="Q259" i="17"/>
  <c r="V259" i="17"/>
  <c r="G262" i="17"/>
  <c r="M262" i="17" s="1"/>
  <c r="M261" i="17" s="1"/>
  <c r="I262" i="17"/>
  <c r="K262" i="17"/>
  <c r="O262" i="17"/>
  <c r="Q262" i="17"/>
  <c r="V262" i="17"/>
  <c r="G264" i="17"/>
  <c r="M264" i="17" s="1"/>
  <c r="I264" i="17"/>
  <c r="K264" i="17"/>
  <c r="O264" i="17"/>
  <c r="Q264" i="17"/>
  <c r="V264" i="17"/>
  <c r="G267" i="17"/>
  <c r="I267" i="17"/>
  <c r="I266" i="17" s="1"/>
  <c r="K267" i="17"/>
  <c r="O267" i="17"/>
  <c r="Q267" i="17"/>
  <c r="Q266" i="17" s="1"/>
  <c r="V267" i="17"/>
  <c r="G270" i="17"/>
  <c r="M270" i="17" s="1"/>
  <c r="I270" i="17"/>
  <c r="K270" i="17"/>
  <c r="O270" i="17"/>
  <c r="Q270" i="17"/>
  <c r="V270" i="17"/>
  <c r="G272" i="17"/>
  <c r="K272" i="17"/>
  <c r="G273" i="17"/>
  <c r="M273" i="17" s="1"/>
  <c r="M272" i="17" s="1"/>
  <c r="I273" i="17"/>
  <c r="I272" i="17" s="1"/>
  <c r="K273" i="17"/>
  <c r="O273" i="17"/>
  <c r="O272" i="17" s="1"/>
  <c r="Q273" i="17"/>
  <c r="Q272" i="17" s="1"/>
  <c r="V273" i="17"/>
  <c r="V272" i="17" s="1"/>
  <c r="G277" i="17"/>
  <c r="G276" i="17" s="1"/>
  <c r="I161" i="1" s="1"/>
  <c r="I277" i="17"/>
  <c r="K277" i="17"/>
  <c r="O277" i="17"/>
  <c r="Q277" i="17"/>
  <c r="V277" i="17"/>
  <c r="G278" i="17"/>
  <c r="M278" i="17" s="1"/>
  <c r="I278" i="17"/>
  <c r="K278" i="17"/>
  <c r="O278" i="17"/>
  <c r="Q278" i="17"/>
  <c r="V278" i="17"/>
  <c r="G280" i="17"/>
  <c r="I280" i="17"/>
  <c r="K280" i="17"/>
  <c r="O280" i="17"/>
  <c r="Q280" i="17"/>
  <c r="V280" i="17"/>
  <c r="G281" i="17"/>
  <c r="M281" i="17" s="1"/>
  <c r="I281" i="17"/>
  <c r="K281" i="17"/>
  <c r="O281" i="17"/>
  <c r="Q281" i="17"/>
  <c r="V281" i="17"/>
  <c r="G282" i="17"/>
  <c r="M282" i="17" s="1"/>
  <c r="I282" i="17"/>
  <c r="K282" i="17"/>
  <c r="O282" i="17"/>
  <c r="Q282" i="17"/>
  <c r="V282" i="17"/>
  <c r="G283" i="17"/>
  <c r="M283" i="17" s="1"/>
  <c r="I283" i="17"/>
  <c r="K283" i="17"/>
  <c r="O283" i="17"/>
  <c r="Q283" i="17"/>
  <c r="V283" i="17"/>
  <c r="G285" i="17"/>
  <c r="G284" i="17" s="1"/>
  <c r="I285" i="17"/>
  <c r="I284" i="17" s="1"/>
  <c r="K285" i="17"/>
  <c r="K284" i="17" s="1"/>
  <c r="O285" i="17"/>
  <c r="O284" i="17" s="1"/>
  <c r="Q285" i="17"/>
  <c r="Q284" i="17" s="1"/>
  <c r="V285" i="17"/>
  <c r="V284" i="17" s="1"/>
  <c r="AE287" i="17"/>
  <c r="F48" i="1" s="1"/>
  <c r="G9" i="16"/>
  <c r="M9" i="16" s="1"/>
  <c r="I9" i="16"/>
  <c r="K9" i="16"/>
  <c r="O9" i="16"/>
  <c r="Q9" i="16"/>
  <c r="V9" i="16"/>
  <c r="G13" i="16"/>
  <c r="M13" i="16" s="1"/>
  <c r="I13" i="16"/>
  <c r="K13" i="16"/>
  <c r="O13" i="16"/>
  <c r="Q13" i="16"/>
  <c r="Q8" i="16" s="1"/>
  <c r="V13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O23" i="16"/>
  <c r="Q23" i="16"/>
  <c r="V23" i="16"/>
  <c r="AE25" i="16"/>
  <c r="F47" i="1" s="1"/>
  <c r="BA2128" i="15"/>
  <c r="BA2116" i="15"/>
  <c r="BA1864" i="15"/>
  <c r="BA1820" i="15"/>
  <c r="BA1819" i="15"/>
  <c r="BA1812" i="15"/>
  <c r="BA1811" i="15"/>
  <c r="BA1804" i="15"/>
  <c r="BA1803" i="15"/>
  <c r="BA1796" i="15"/>
  <c r="BA1795" i="15"/>
  <c r="BA1788" i="15"/>
  <c r="BA1787" i="15"/>
  <c r="BA1780" i="15"/>
  <c r="BA1779" i="15"/>
  <c r="BA1772" i="15"/>
  <c r="BA1771" i="15"/>
  <c r="BA1764" i="15"/>
  <c r="BA1763" i="15"/>
  <c r="BA1756" i="15"/>
  <c r="BA1755" i="15"/>
  <c r="BA1748" i="15"/>
  <c r="BA1747" i="15"/>
  <c r="BA1740" i="15"/>
  <c r="BA1739" i="15"/>
  <c r="BA1732" i="15"/>
  <c r="BA1731" i="15"/>
  <c r="BA1724" i="15"/>
  <c r="BA1723" i="15"/>
  <c r="BA1716" i="15"/>
  <c r="BA1715" i="15"/>
  <c r="BA1708" i="15"/>
  <c r="BA1707" i="15"/>
  <c r="BA1700" i="15"/>
  <c r="BA1699" i="15"/>
  <c r="BA1692" i="15"/>
  <c r="BA1691" i="15"/>
  <c r="BA1684" i="15"/>
  <c r="BA1683" i="15"/>
  <c r="BA1676" i="15"/>
  <c r="BA1675" i="15"/>
  <c r="BA1668" i="15"/>
  <c r="BA1667" i="15"/>
  <c r="BA1660" i="15"/>
  <c r="BA1659" i="15"/>
  <c r="BA1652" i="15"/>
  <c r="BA1651" i="15"/>
  <c r="BA1644" i="15"/>
  <c r="BA1643" i="15"/>
  <c r="BA1636" i="15"/>
  <c r="BA1635" i="15"/>
  <c r="BA1628" i="15"/>
  <c r="BA1627" i="15"/>
  <c r="BA1620" i="15"/>
  <c r="BA1619" i="15"/>
  <c r="BA1612" i="15"/>
  <c r="BA1611" i="15"/>
  <c r="BA1604" i="15"/>
  <c r="BA1603" i="15"/>
  <c r="BA1596" i="15"/>
  <c r="BA1595" i="15"/>
  <c r="BA1588" i="15"/>
  <c r="BA1587" i="15"/>
  <c r="BA1580" i="15"/>
  <c r="BA1579" i="15"/>
  <c r="BA1572" i="15"/>
  <c r="BA1571" i="15"/>
  <c r="BA1564" i="15"/>
  <c r="BA1563" i="15"/>
  <c r="BA1556" i="15"/>
  <c r="BA1555" i="15"/>
  <c r="BA1548" i="15"/>
  <c r="BA1547" i="15"/>
  <c r="BA1540" i="15"/>
  <c r="BA1539" i="15"/>
  <c r="BA1532" i="15"/>
  <c r="BA1531" i="15"/>
  <c r="BA1524" i="15"/>
  <c r="BA1523" i="15"/>
  <c r="BA1516" i="15"/>
  <c r="BA1515" i="15"/>
  <c r="BA1508" i="15"/>
  <c r="BA1507" i="15"/>
  <c r="BA1500" i="15"/>
  <c r="BA1499" i="15"/>
  <c r="BA1492" i="15"/>
  <c r="BA1491" i="15"/>
  <c r="BA1484" i="15"/>
  <c r="BA1483" i="15"/>
  <c r="BA1476" i="15"/>
  <c r="BA1475" i="15"/>
  <c r="BA1468" i="15"/>
  <c r="BA1467" i="15"/>
  <c r="BA1460" i="15"/>
  <c r="BA1459" i="15"/>
  <c r="BA1452" i="15"/>
  <c r="BA1451" i="15"/>
  <c r="BA1444" i="15"/>
  <c r="BA1443" i="15"/>
  <c r="BA1436" i="15"/>
  <c r="BA1435" i="15"/>
  <c r="BA1428" i="15"/>
  <c r="BA1427" i="15"/>
  <c r="BA1420" i="15"/>
  <c r="BA1419" i="15"/>
  <c r="BA1412" i="15"/>
  <c r="BA1411" i="15"/>
  <c r="BA1404" i="15"/>
  <c r="BA1403" i="15"/>
  <c r="BA1396" i="15"/>
  <c r="BA1395" i="15"/>
  <c r="BA1388" i="15"/>
  <c r="BA1387" i="15"/>
  <c r="BA1380" i="15"/>
  <c r="BA1379" i="15"/>
  <c r="BA1372" i="15"/>
  <c r="BA1371" i="15"/>
  <c r="BA1364" i="15"/>
  <c r="BA1363" i="15"/>
  <c r="BA1356" i="15"/>
  <c r="BA1355" i="15"/>
  <c r="BA1348" i="15"/>
  <c r="BA1347" i="15"/>
  <c r="BA1340" i="15"/>
  <c r="BA1339" i="15"/>
  <c r="BA953" i="15"/>
  <c r="BA911" i="15"/>
  <c r="BA908" i="15"/>
  <c r="BA902" i="15"/>
  <c r="BA880" i="15"/>
  <c r="BA862" i="15"/>
  <c r="BA859" i="15"/>
  <c r="BA855" i="15"/>
  <c r="BA853" i="15"/>
  <c r="BA852" i="15"/>
  <c r="BA851" i="15"/>
  <c r="BA676" i="15"/>
  <c r="BA675" i="15"/>
  <c r="BA673" i="15"/>
  <c r="BA671" i="15"/>
  <c r="BA668" i="15"/>
  <c r="BA667" i="15"/>
  <c r="BA661" i="15"/>
  <c r="BA654" i="15"/>
  <c r="BA649" i="15"/>
  <c r="BA647" i="15"/>
  <c r="BA645" i="15"/>
  <c r="BA643" i="15"/>
  <c r="BA642" i="15"/>
  <c r="BA624" i="15"/>
  <c r="BA623" i="15"/>
  <c r="BA619" i="15"/>
  <c r="BA616" i="15"/>
  <c r="BA614" i="15"/>
  <c r="BA613" i="15"/>
  <c r="BA596" i="15"/>
  <c r="BA595" i="15"/>
  <c r="BA592" i="15"/>
  <c r="BA588" i="15"/>
  <c r="BA576" i="15"/>
  <c r="BA369" i="15"/>
  <c r="BA365" i="15"/>
  <c r="BA98" i="15"/>
  <c r="BA47" i="15"/>
  <c r="BA23" i="15"/>
  <c r="BA19" i="15"/>
  <c r="BA16" i="15"/>
  <c r="BA10" i="15"/>
  <c r="G9" i="15"/>
  <c r="M9" i="15" s="1"/>
  <c r="I9" i="15"/>
  <c r="K9" i="15"/>
  <c r="O9" i="15"/>
  <c r="Q9" i="15"/>
  <c r="V9" i="15"/>
  <c r="G15" i="15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2" i="15"/>
  <c r="M22" i="15" s="1"/>
  <c r="I22" i="15"/>
  <c r="K22" i="15"/>
  <c r="O22" i="15"/>
  <c r="Q22" i="15"/>
  <c r="V22" i="15"/>
  <c r="G25" i="15"/>
  <c r="M25" i="15" s="1"/>
  <c r="I25" i="15"/>
  <c r="K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6" i="15"/>
  <c r="M46" i="15" s="1"/>
  <c r="I46" i="15"/>
  <c r="K46" i="15"/>
  <c r="O46" i="15"/>
  <c r="Q46" i="15"/>
  <c r="V46" i="15"/>
  <c r="G49" i="15"/>
  <c r="M49" i="15" s="1"/>
  <c r="I49" i="15"/>
  <c r="K49" i="15"/>
  <c r="O49" i="15"/>
  <c r="Q49" i="15"/>
  <c r="V49" i="15"/>
  <c r="G53" i="15"/>
  <c r="M53" i="15" s="1"/>
  <c r="I53" i="15"/>
  <c r="K53" i="15"/>
  <c r="O53" i="15"/>
  <c r="Q53" i="15"/>
  <c r="V53" i="15"/>
  <c r="G57" i="15"/>
  <c r="M57" i="15" s="1"/>
  <c r="I57" i="15"/>
  <c r="K57" i="15"/>
  <c r="O57" i="15"/>
  <c r="Q57" i="15"/>
  <c r="V57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80" i="15"/>
  <c r="M80" i="15" s="1"/>
  <c r="I80" i="15"/>
  <c r="K80" i="15"/>
  <c r="O80" i="15"/>
  <c r="Q80" i="15"/>
  <c r="V80" i="15"/>
  <c r="G83" i="15"/>
  <c r="M83" i="15" s="1"/>
  <c r="I83" i="15"/>
  <c r="K83" i="15"/>
  <c r="O83" i="15"/>
  <c r="Q83" i="15"/>
  <c r="V83" i="15"/>
  <c r="G89" i="15"/>
  <c r="M89" i="15" s="1"/>
  <c r="I89" i="15"/>
  <c r="K89" i="15"/>
  <c r="O89" i="15"/>
  <c r="Q89" i="15"/>
  <c r="V89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114" i="15"/>
  <c r="M114" i="15" s="1"/>
  <c r="I114" i="15"/>
  <c r="K114" i="15"/>
  <c r="O114" i="15"/>
  <c r="Q114" i="15"/>
  <c r="V114" i="15"/>
  <c r="G117" i="15"/>
  <c r="M117" i="15" s="1"/>
  <c r="I117" i="15"/>
  <c r="K117" i="15"/>
  <c r="O117" i="15"/>
  <c r="Q117" i="15"/>
  <c r="V117" i="15"/>
  <c r="G122" i="15"/>
  <c r="M122" i="15" s="1"/>
  <c r="I122" i="15"/>
  <c r="K122" i="15"/>
  <c r="O122" i="15"/>
  <c r="Q122" i="15"/>
  <c r="V122" i="15"/>
  <c r="G126" i="15"/>
  <c r="I126" i="15"/>
  <c r="K126" i="15"/>
  <c r="O126" i="15"/>
  <c r="Q126" i="15"/>
  <c r="V126" i="15"/>
  <c r="G168" i="15"/>
  <c r="M168" i="15" s="1"/>
  <c r="I168" i="15"/>
  <c r="K168" i="15"/>
  <c r="O168" i="15"/>
  <c r="Q168" i="15"/>
  <c r="V168" i="15"/>
  <c r="G240" i="15"/>
  <c r="M240" i="15" s="1"/>
  <c r="I240" i="15"/>
  <c r="K240" i="15"/>
  <c r="O240" i="15"/>
  <c r="Q240" i="15"/>
  <c r="V240" i="15"/>
  <c r="G243" i="15"/>
  <c r="M243" i="15" s="1"/>
  <c r="I243" i="15"/>
  <c r="K243" i="15"/>
  <c r="O243" i="15"/>
  <c r="Q243" i="15"/>
  <c r="V243" i="15"/>
  <c r="G246" i="15"/>
  <c r="M246" i="15" s="1"/>
  <c r="I246" i="15"/>
  <c r="K246" i="15"/>
  <c r="O246" i="15"/>
  <c r="Q246" i="15"/>
  <c r="V246" i="15"/>
  <c r="G270" i="15"/>
  <c r="M270" i="15" s="1"/>
  <c r="I270" i="15"/>
  <c r="K270" i="15"/>
  <c r="O270" i="15"/>
  <c r="Q270" i="15"/>
  <c r="V270" i="15"/>
  <c r="G303" i="15"/>
  <c r="M303" i="15" s="1"/>
  <c r="I303" i="15"/>
  <c r="K303" i="15"/>
  <c r="O303" i="15"/>
  <c r="Q303" i="15"/>
  <c r="V303" i="15"/>
  <c r="G320" i="15"/>
  <c r="M320" i="15" s="1"/>
  <c r="I320" i="15"/>
  <c r="K320" i="15"/>
  <c r="O320" i="15"/>
  <c r="Q320" i="15"/>
  <c r="V320" i="15"/>
  <c r="G358" i="15"/>
  <c r="M358" i="15" s="1"/>
  <c r="I358" i="15"/>
  <c r="K358" i="15"/>
  <c r="O358" i="15"/>
  <c r="Q358" i="15"/>
  <c r="V358" i="15"/>
  <c r="G364" i="15"/>
  <c r="M364" i="15" s="1"/>
  <c r="I364" i="15"/>
  <c r="K364" i="15"/>
  <c r="O364" i="15"/>
  <c r="Q364" i="15"/>
  <c r="V364" i="15"/>
  <c r="G368" i="15"/>
  <c r="M368" i="15" s="1"/>
  <c r="I368" i="15"/>
  <c r="K368" i="15"/>
  <c r="O368" i="15"/>
  <c r="Q368" i="15"/>
  <c r="V368" i="15"/>
  <c r="G372" i="15"/>
  <c r="M372" i="15" s="1"/>
  <c r="I372" i="15"/>
  <c r="K372" i="15"/>
  <c r="O372" i="15"/>
  <c r="Q372" i="15"/>
  <c r="V372" i="15"/>
  <c r="G376" i="15"/>
  <c r="M376" i="15" s="1"/>
  <c r="I376" i="15"/>
  <c r="K376" i="15"/>
  <c r="O376" i="15"/>
  <c r="Q376" i="15"/>
  <c r="V376" i="15"/>
  <c r="G381" i="15"/>
  <c r="M381" i="15" s="1"/>
  <c r="I381" i="15"/>
  <c r="K381" i="15"/>
  <c r="O381" i="15"/>
  <c r="Q381" i="15"/>
  <c r="V381" i="15"/>
  <c r="G390" i="15"/>
  <c r="M390" i="15" s="1"/>
  <c r="I390" i="15"/>
  <c r="K390" i="15"/>
  <c r="O390" i="15"/>
  <c r="Q390" i="15"/>
  <c r="V390" i="15"/>
  <c r="G395" i="15"/>
  <c r="M395" i="15" s="1"/>
  <c r="I395" i="15"/>
  <c r="K395" i="15"/>
  <c r="O395" i="15"/>
  <c r="Q395" i="15"/>
  <c r="V395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4" i="15"/>
  <c r="M404" i="15" s="1"/>
  <c r="I404" i="15"/>
  <c r="K404" i="15"/>
  <c r="O404" i="15"/>
  <c r="Q404" i="15"/>
  <c r="V404" i="15"/>
  <c r="G407" i="15"/>
  <c r="M407" i="15" s="1"/>
  <c r="I407" i="15"/>
  <c r="K407" i="15"/>
  <c r="O407" i="15"/>
  <c r="Q407" i="15"/>
  <c r="V407" i="15"/>
  <c r="G417" i="15"/>
  <c r="M417" i="15" s="1"/>
  <c r="I417" i="15"/>
  <c r="K417" i="15"/>
  <c r="O417" i="15"/>
  <c r="Q417" i="15"/>
  <c r="V417" i="15"/>
  <c r="G420" i="15"/>
  <c r="M420" i="15" s="1"/>
  <c r="I420" i="15"/>
  <c r="K420" i="15"/>
  <c r="O420" i="15"/>
  <c r="Q420" i="15"/>
  <c r="V420" i="15"/>
  <c r="G423" i="15"/>
  <c r="M423" i="15" s="1"/>
  <c r="I423" i="15"/>
  <c r="K423" i="15"/>
  <c r="O423" i="15"/>
  <c r="Q423" i="15"/>
  <c r="V423" i="15"/>
  <c r="G429" i="15"/>
  <c r="M429" i="15" s="1"/>
  <c r="I429" i="15"/>
  <c r="K429" i="15"/>
  <c r="O429" i="15"/>
  <c r="Q429" i="15"/>
  <c r="V429" i="15"/>
  <c r="G432" i="15"/>
  <c r="M432" i="15" s="1"/>
  <c r="I432" i="15"/>
  <c r="K432" i="15"/>
  <c r="O432" i="15"/>
  <c r="Q432" i="15"/>
  <c r="V432" i="15"/>
  <c r="G437" i="15"/>
  <c r="M437" i="15" s="1"/>
  <c r="I437" i="15"/>
  <c r="K437" i="15"/>
  <c r="O437" i="15"/>
  <c r="Q437" i="15"/>
  <c r="V437" i="15"/>
  <c r="G443" i="15"/>
  <c r="M443" i="15" s="1"/>
  <c r="I443" i="15"/>
  <c r="K443" i="15"/>
  <c r="O443" i="15"/>
  <c r="Q443" i="15"/>
  <c r="V443" i="15"/>
  <c r="G457" i="15"/>
  <c r="M457" i="15" s="1"/>
  <c r="I457" i="15"/>
  <c r="K457" i="15"/>
  <c r="O457" i="15"/>
  <c r="Q457" i="15"/>
  <c r="V457" i="15"/>
  <c r="G478" i="15"/>
  <c r="M478" i="15" s="1"/>
  <c r="I478" i="15"/>
  <c r="K478" i="15"/>
  <c r="O478" i="15"/>
  <c r="Q478" i="15"/>
  <c r="V478" i="15"/>
  <c r="G483" i="15"/>
  <c r="M483" i="15" s="1"/>
  <c r="I483" i="15"/>
  <c r="K483" i="15"/>
  <c r="O483" i="15"/>
  <c r="Q483" i="15"/>
  <c r="V483" i="15"/>
  <c r="G489" i="15"/>
  <c r="M489" i="15" s="1"/>
  <c r="I489" i="15"/>
  <c r="K489" i="15"/>
  <c r="O489" i="15"/>
  <c r="Q489" i="15"/>
  <c r="V489" i="15"/>
  <c r="G509" i="15"/>
  <c r="M509" i="15" s="1"/>
  <c r="I509" i="15"/>
  <c r="K509" i="15"/>
  <c r="O509" i="15"/>
  <c r="Q509" i="15"/>
  <c r="V509" i="15"/>
  <c r="G513" i="15"/>
  <c r="M513" i="15" s="1"/>
  <c r="I513" i="15"/>
  <c r="K513" i="15"/>
  <c r="O513" i="15"/>
  <c r="Q513" i="15"/>
  <c r="V513" i="15"/>
  <c r="G517" i="15"/>
  <c r="M517" i="15" s="1"/>
  <c r="I517" i="15"/>
  <c r="K517" i="15"/>
  <c r="O517" i="15"/>
  <c r="Q517" i="15"/>
  <c r="V517" i="15"/>
  <c r="G521" i="15"/>
  <c r="M521" i="15" s="1"/>
  <c r="I521" i="15"/>
  <c r="K521" i="15"/>
  <c r="O521" i="15"/>
  <c r="Q521" i="15"/>
  <c r="V521" i="15"/>
  <c r="G525" i="15"/>
  <c r="M525" i="15" s="1"/>
  <c r="I525" i="15"/>
  <c r="K525" i="15"/>
  <c r="O525" i="15"/>
  <c r="Q525" i="15"/>
  <c r="V525" i="15"/>
  <c r="G528" i="15"/>
  <c r="M528" i="15" s="1"/>
  <c r="I528" i="15"/>
  <c r="K528" i="15"/>
  <c r="O528" i="15"/>
  <c r="Q528" i="15"/>
  <c r="V528" i="15"/>
  <c r="G532" i="15"/>
  <c r="M532" i="15" s="1"/>
  <c r="I532" i="15"/>
  <c r="K532" i="15"/>
  <c r="O532" i="15"/>
  <c r="Q532" i="15"/>
  <c r="V532" i="15"/>
  <c r="G535" i="15"/>
  <c r="M535" i="15" s="1"/>
  <c r="I535" i="15"/>
  <c r="K535" i="15"/>
  <c r="O535" i="15"/>
  <c r="Q535" i="15"/>
  <c r="V535" i="15"/>
  <c r="G539" i="15"/>
  <c r="M539" i="15" s="1"/>
  <c r="I539" i="15"/>
  <c r="K539" i="15"/>
  <c r="O539" i="15"/>
  <c r="Q539" i="15"/>
  <c r="V539" i="15"/>
  <c r="G557" i="15"/>
  <c r="M557" i="15" s="1"/>
  <c r="I557" i="15"/>
  <c r="K557" i="15"/>
  <c r="O557" i="15"/>
  <c r="Q557" i="15"/>
  <c r="V557" i="15"/>
  <c r="G559" i="15"/>
  <c r="M559" i="15" s="1"/>
  <c r="I559" i="15"/>
  <c r="K559" i="15"/>
  <c r="O559" i="15"/>
  <c r="Q559" i="15"/>
  <c r="V559" i="15"/>
  <c r="G575" i="15"/>
  <c r="M575" i="15" s="1"/>
  <c r="I575" i="15"/>
  <c r="K575" i="15"/>
  <c r="O575" i="15"/>
  <c r="Q575" i="15"/>
  <c r="V575" i="15"/>
  <c r="G582" i="15"/>
  <c r="M582" i="15" s="1"/>
  <c r="I582" i="15"/>
  <c r="K582" i="15"/>
  <c r="O582" i="15"/>
  <c r="Q582" i="15"/>
  <c r="V582" i="15"/>
  <c r="G585" i="15"/>
  <c r="M585" i="15" s="1"/>
  <c r="I585" i="15"/>
  <c r="K585" i="15"/>
  <c r="O585" i="15"/>
  <c r="Q585" i="15"/>
  <c r="V585" i="15"/>
  <c r="G610" i="15"/>
  <c r="M610" i="15" s="1"/>
  <c r="I610" i="15"/>
  <c r="K610" i="15"/>
  <c r="O610" i="15"/>
  <c r="Q610" i="15"/>
  <c r="V610" i="15"/>
  <c r="G639" i="15"/>
  <c r="M639" i="15" s="1"/>
  <c r="I639" i="15"/>
  <c r="K639" i="15"/>
  <c r="O639" i="15"/>
  <c r="Q639" i="15"/>
  <c r="V639" i="15"/>
  <c r="G664" i="15"/>
  <c r="M664" i="15" s="1"/>
  <c r="I664" i="15"/>
  <c r="K664" i="15"/>
  <c r="O664" i="15"/>
  <c r="Q664" i="15"/>
  <c r="V664" i="15"/>
  <c r="G692" i="15"/>
  <c r="M692" i="15" s="1"/>
  <c r="I692" i="15"/>
  <c r="K692" i="15"/>
  <c r="O692" i="15"/>
  <c r="Q692" i="15"/>
  <c r="V692" i="15"/>
  <c r="G698" i="15"/>
  <c r="M698" i="15" s="1"/>
  <c r="I698" i="15"/>
  <c r="K698" i="15"/>
  <c r="O698" i="15"/>
  <c r="Q698" i="15"/>
  <c r="V698" i="15"/>
  <c r="G703" i="15"/>
  <c r="M703" i="15" s="1"/>
  <c r="I703" i="15"/>
  <c r="K703" i="15"/>
  <c r="O703" i="15"/>
  <c r="Q703" i="15"/>
  <c r="V703" i="15"/>
  <c r="G706" i="15"/>
  <c r="M706" i="15" s="1"/>
  <c r="I706" i="15"/>
  <c r="K706" i="15"/>
  <c r="O706" i="15"/>
  <c r="Q706" i="15"/>
  <c r="V706" i="15"/>
  <c r="G711" i="15"/>
  <c r="M711" i="15" s="1"/>
  <c r="I711" i="15"/>
  <c r="K711" i="15"/>
  <c r="O711" i="15"/>
  <c r="Q711" i="15"/>
  <c r="V711" i="15"/>
  <c r="G716" i="15"/>
  <c r="M716" i="15" s="1"/>
  <c r="I716" i="15"/>
  <c r="K716" i="15"/>
  <c r="O716" i="15"/>
  <c r="Q716" i="15"/>
  <c r="V716" i="15"/>
  <c r="G720" i="15"/>
  <c r="M720" i="15" s="1"/>
  <c r="I720" i="15"/>
  <c r="K720" i="15"/>
  <c r="O720" i="15"/>
  <c r="Q720" i="15"/>
  <c r="V720" i="15"/>
  <c r="G724" i="15"/>
  <c r="M724" i="15" s="1"/>
  <c r="I724" i="15"/>
  <c r="K724" i="15"/>
  <c r="O724" i="15"/>
  <c r="Q724" i="15"/>
  <c r="V724" i="15"/>
  <c r="G728" i="15"/>
  <c r="M728" i="15" s="1"/>
  <c r="I728" i="15"/>
  <c r="K728" i="15"/>
  <c r="O728" i="15"/>
  <c r="Q728" i="15"/>
  <c r="V728" i="15"/>
  <c r="G731" i="15"/>
  <c r="M731" i="15" s="1"/>
  <c r="I731" i="15"/>
  <c r="K731" i="15"/>
  <c r="O731" i="15"/>
  <c r="Q731" i="15"/>
  <c r="V731" i="15"/>
  <c r="G738" i="15"/>
  <c r="M738" i="15" s="1"/>
  <c r="I738" i="15"/>
  <c r="K738" i="15"/>
  <c r="O738" i="15"/>
  <c r="Q738" i="15"/>
  <c r="V738" i="15"/>
  <c r="G745" i="15"/>
  <c r="M745" i="15" s="1"/>
  <c r="I745" i="15"/>
  <c r="K745" i="15"/>
  <c r="O745" i="15"/>
  <c r="Q745" i="15"/>
  <c r="V745" i="15"/>
  <c r="G748" i="15"/>
  <c r="M748" i="15" s="1"/>
  <c r="I748" i="15"/>
  <c r="K748" i="15"/>
  <c r="O748" i="15"/>
  <c r="Q748" i="15"/>
  <c r="V748" i="15"/>
  <c r="G751" i="15"/>
  <c r="M751" i="15" s="1"/>
  <c r="I751" i="15"/>
  <c r="K751" i="15"/>
  <c r="O751" i="15"/>
  <c r="Q751" i="15"/>
  <c r="V751" i="15"/>
  <c r="G754" i="15"/>
  <c r="M754" i="15" s="1"/>
  <c r="I754" i="15"/>
  <c r="K754" i="15"/>
  <c r="O754" i="15"/>
  <c r="Q754" i="15"/>
  <c r="V754" i="15"/>
  <c r="G757" i="15"/>
  <c r="M757" i="15" s="1"/>
  <c r="I757" i="15"/>
  <c r="K757" i="15"/>
  <c r="O757" i="15"/>
  <c r="Q757" i="15"/>
  <c r="V757" i="15"/>
  <c r="G760" i="15"/>
  <c r="M760" i="15" s="1"/>
  <c r="I760" i="15"/>
  <c r="K760" i="15"/>
  <c r="O760" i="15"/>
  <c r="Q760" i="15"/>
  <c r="V760" i="15"/>
  <c r="G763" i="15"/>
  <c r="M763" i="15" s="1"/>
  <c r="I763" i="15"/>
  <c r="K763" i="15"/>
  <c r="O763" i="15"/>
  <c r="Q763" i="15"/>
  <c r="V763" i="15"/>
  <c r="G766" i="15"/>
  <c r="M766" i="15" s="1"/>
  <c r="I766" i="15"/>
  <c r="K766" i="15"/>
  <c r="O766" i="15"/>
  <c r="Q766" i="15"/>
  <c r="V766" i="15"/>
  <c r="G769" i="15"/>
  <c r="M769" i="15" s="1"/>
  <c r="I769" i="15"/>
  <c r="K769" i="15"/>
  <c r="O769" i="15"/>
  <c r="Q769" i="15"/>
  <c r="V769" i="15"/>
  <c r="G772" i="15"/>
  <c r="M772" i="15" s="1"/>
  <c r="I772" i="15"/>
  <c r="K772" i="15"/>
  <c r="O772" i="15"/>
  <c r="Q772" i="15"/>
  <c r="V772" i="15"/>
  <c r="G783" i="15"/>
  <c r="M783" i="15" s="1"/>
  <c r="I783" i="15"/>
  <c r="K783" i="15"/>
  <c r="O783" i="15"/>
  <c r="Q783" i="15"/>
  <c r="V783" i="15"/>
  <c r="G787" i="15"/>
  <c r="M787" i="15" s="1"/>
  <c r="I787" i="15"/>
  <c r="I786" i="15" s="1"/>
  <c r="K787" i="15"/>
  <c r="O787" i="15"/>
  <c r="Q787" i="15"/>
  <c r="V787" i="15"/>
  <c r="G794" i="15"/>
  <c r="M794" i="15" s="1"/>
  <c r="I794" i="15"/>
  <c r="K794" i="15"/>
  <c r="O794" i="15"/>
  <c r="Q794" i="15"/>
  <c r="V794" i="15"/>
  <c r="G797" i="15"/>
  <c r="M797" i="15" s="1"/>
  <c r="I797" i="15"/>
  <c r="K797" i="15"/>
  <c r="O797" i="15"/>
  <c r="Q797" i="15"/>
  <c r="V797" i="15"/>
  <c r="G799" i="15"/>
  <c r="M799" i="15" s="1"/>
  <c r="I799" i="15"/>
  <c r="K799" i="15"/>
  <c r="O799" i="15"/>
  <c r="Q799" i="15"/>
  <c r="V799" i="15"/>
  <c r="G817" i="15"/>
  <c r="M817" i="15" s="1"/>
  <c r="I817" i="15"/>
  <c r="K817" i="15"/>
  <c r="O817" i="15"/>
  <c r="Q817" i="15"/>
  <c r="V817" i="15"/>
  <c r="G821" i="15"/>
  <c r="M821" i="15" s="1"/>
  <c r="I821" i="15"/>
  <c r="K821" i="15"/>
  <c r="O821" i="15"/>
  <c r="Q821" i="15"/>
  <c r="V821" i="15"/>
  <c r="G827" i="15"/>
  <c r="I827" i="15"/>
  <c r="K827" i="15"/>
  <c r="O827" i="15"/>
  <c r="Q827" i="15"/>
  <c r="V827" i="15"/>
  <c r="G834" i="15"/>
  <c r="M834" i="15" s="1"/>
  <c r="I834" i="15"/>
  <c r="K834" i="15"/>
  <c r="O834" i="15"/>
  <c r="Q834" i="15"/>
  <c r="V834" i="15"/>
  <c r="G841" i="15"/>
  <c r="M841" i="15" s="1"/>
  <c r="I841" i="15"/>
  <c r="K841" i="15"/>
  <c r="O841" i="15"/>
  <c r="Q841" i="15"/>
  <c r="V841" i="15"/>
  <c r="G866" i="15"/>
  <c r="M866" i="15" s="1"/>
  <c r="I866" i="15"/>
  <c r="K866" i="15"/>
  <c r="O866" i="15"/>
  <c r="Q866" i="15"/>
  <c r="V866" i="15"/>
  <c r="G879" i="15"/>
  <c r="M879" i="15" s="1"/>
  <c r="I879" i="15"/>
  <c r="K879" i="15"/>
  <c r="O879" i="15"/>
  <c r="Q879" i="15"/>
  <c r="V879" i="15"/>
  <c r="G887" i="15"/>
  <c r="M887" i="15" s="1"/>
  <c r="I887" i="15"/>
  <c r="K887" i="15"/>
  <c r="O887" i="15"/>
  <c r="Q887" i="15"/>
  <c r="V887" i="15"/>
  <c r="G894" i="15"/>
  <c r="M894" i="15" s="1"/>
  <c r="I894" i="15"/>
  <c r="K894" i="15"/>
  <c r="O894" i="15"/>
  <c r="Q894" i="15"/>
  <c r="V894" i="15"/>
  <c r="G901" i="15"/>
  <c r="M901" i="15" s="1"/>
  <c r="I901" i="15"/>
  <c r="K901" i="15"/>
  <c r="O901" i="15"/>
  <c r="Q901" i="15"/>
  <c r="V901" i="15"/>
  <c r="G907" i="15"/>
  <c r="M907" i="15" s="1"/>
  <c r="I907" i="15"/>
  <c r="K907" i="15"/>
  <c r="O907" i="15"/>
  <c r="Q907" i="15"/>
  <c r="V907" i="15"/>
  <c r="G910" i="15"/>
  <c r="M910" i="15" s="1"/>
  <c r="I910" i="15"/>
  <c r="K910" i="15"/>
  <c r="O910" i="15"/>
  <c r="Q910" i="15"/>
  <c r="V910" i="15"/>
  <c r="G914" i="15"/>
  <c r="M914" i="15" s="1"/>
  <c r="I914" i="15"/>
  <c r="K914" i="15"/>
  <c r="O914" i="15"/>
  <c r="Q914" i="15"/>
  <c r="V914" i="15"/>
  <c r="G925" i="15"/>
  <c r="M925" i="15" s="1"/>
  <c r="I925" i="15"/>
  <c r="K925" i="15"/>
  <c r="O925" i="15"/>
  <c r="Q925" i="15"/>
  <c r="V925" i="15"/>
  <c r="G936" i="15"/>
  <c r="M936" i="15" s="1"/>
  <c r="I936" i="15"/>
  <c r="K936" i="15"/>
  <c r="O936" i="15"/>
  <c r="Q936" i="15"/>
  <c r="V936" i="15"/>
  <c r="G939" i="15"/>
  <c r="M939" i="15" s="1"/>
  <c r="I939" i="15"/>
  <c r="K939" i="15"/>
  <c r="O939" i="15"/>
  <c r="Q939" i="15"/>
  <c r="V939" i="15"/>
  <c r="G942" i="15"/>
  <c r="M942" i="15" s="1"/>
  <c r="I942" i="15"/>
  <c r="K942" i="15"/>
  <c r="O942" i="15"/>
  <c r="Q942" i="15"/>
  <c r="V942" i="15"/>
  <c r="G946" i="15"/>
  <c r="M946" i="15" s="1"/>
  <c r="M945" i="15" s="1"/>
  <c r="I946" i="15"/>
  <c r="I945" i="15" s="1"/>
  <c r="K946" i="15"/>
  <c r="K945" i="15" s="1"/>
  <c r="O946" i="15"/>
  <c r="O945" i="15" s="1"/>
  <c r="Q946" i="15"/>
  <c r="Q945" i="15" s="1"/>
  <c r="V946" i="15"/>
  <c r="V945" i="15" s="1"/>
  <c r="G952" i="15"/>
  <c r="M952" i="15" s="1"/>
  <c r="M951" i="15" s="1"/>
  <c r="I952" i="15"/>
  <c r="I951" i="15" s="1"/>
  <c r="K952" i="15"/>
  <c r="K951" i="15" s="1"/>
  <c r="O952" i="15"/>
  <c r="O951" i="15" s="1"/>
  <c r="Q952" i="15"/>
  <c r="Q951" i="15" s="1"/>
  <c r="V952" i="15"/>
  <c r="V951" i="15" s="1"/>
  <c r="G955" i="15"/>
  <c r="I955" i="15"/>
  <c r="K955" i="15"/>
  <c r="O955" i="15"/>
  <c r="Q955" i="15"/>
  <c r="V955" i="15"/>
  <c r="G957" i="15"/>
  <c r="M957" i="15" s="1"/>
  <c r="I957" i="15"/>
  <c r="K957" i="15"/>
  <c r="O957" i="15"/>
  <c r="Q957" i="15"/>
  <c r="V957" i="15"/>
  <c r="G961" i="15"/>
  <c r="M961" i="15" s="1"/>
  <c r="I961" i="15"/>
  <c r="K961" i="15"/>
  <c r="O961" i="15"/>
  <c r="Q961" i="15"/>
  <c r="V961" i="15"/>
  <c r="G967" i="15"/>
  <c r="M967" i="15" s="1"/>
  <c r="I967" i="15"/>
  <c r="K967" i="15"/>
  <c r="O967" i="15"/>
  <c r="Q967" i="15"/>
  <c r="V967" i="15"/>
  <c r="G973" i="15"/>
  <c r="M973" i="15" s="1"/>
  <c r="I973" i="15"/>
  <c r="K973" i="15"/>
  <c r="O973" i="15"/>
  <c r="Q973" i="15"/>
  <c r="V973" i="15"/>
  <c r="G979" i="15"/>
  <c r="M979" i="15" s="1"/>
  <c r="I979" i="15"/>
  <c r="K979" i="15"/>
  <c r="O979" i="15"/>
  <c r="Q979" i="15"/>
  <c r="V979" i="15"/>
  <c r="G985" i="15"/>
  <c r="M985" i="15" s="1"/>
  <c r="I985" i="15"/>
  <c r="K985" i="15"/>
  <c r="O985" i="15"/>
  <c r="Q985" i="15"/>
  <c r="V985" i="15"/>
  <c r="G988" i="15"/>
  <c r="M988" i="15" s="1"/>
  <c r="I988" i="15"/>
  <c r="K988" i="15"/>
  <c r="O988" i="15"/>
  <c r="Q988" i="15"/>
  <c r="V988" i="15"/>
  <c r="G990" i="15"/>
  <c r="M990" i="15" s="1"/>
  <c r="I990" i="15"/>
  <c r="K990" i="15"/>
  <c r="O990" i="15"/>
  <c r="Q990" i="15"/>
  <c r="V990" i="15"/>
  <c r="G992" i="15"/>
  <c r="M992" i="15" s="1"/>
  <c r="I992" i="15"/>
  <c r="K992" i="15"/>
  <c r="O992" i="15"/>
  <c r="Q992" i="15"/>
  <c r="V992" i="15"/>
  <c r="G999" i="15"/>
  <c r="M999" i="15" s="1"/>
  <c r="I999" i="15"/>
  <c r="K999" i="15"/>
  <c r="O999" i="15"/>
  <c r="Q999" i="15"/>
  <c r="V999" i="15"/>
  <c r="G1003" i="15"/>
  <c r="M1003" i="15" s="1"/>
  <c r="I1003" i="15"/>
  <c r="K1003" i="15"/>
  <c r="O1003" i="15"/>
  <c r="Q1003" i="15"/>
  <c r="V1003" i="15"/>
  <c r="G1006" i="15"/>
  <c r="M1006" i="15" s="1"/>
  <c r="I1006" i="15"/>
  <c r="K1006" i="15"/>
  <c r="O1006" i="15"/>
  <c r="Q1006" i="15"/>
  <c r="V1006" i="15"/>
  <c r="G1010" i="15"/>
  <c r="M1010" i="15" s="1"/>
  <c r="I1010" i="15"/>
  <c r="K1010" i="15"/>
  <c r="O1010" i="15"/>
  <c r="Q1010" i="15"/>
  <c r="V1010" i="15"/>
  <c r="G1015" i="15"/>
  <c r="M1015" i="15" s="1"/>
  <c r="I1015" i="15"/>
  <c r="K1015" i="15"/>
  <c r="O1015" i="15"/>
  <c r="Q1015" i="15"/>
  <c r="V1015" i="15"/>
  <c r="G1020" i="15"/>
  <c r="M1020" i="15" s="1"/>
  <c r="I1020" i="15"/>
  <c r="K1020" i="15"/>
  <c r="O1020" i="15"/>
  <c r="Q1020" i="15"/>
  <c r="V1020" i="15"/>
  <c r="G1024" i="15"/>
  <c r="M1024" i="15" s="1"/>
  <c r="I1024" i="15"/>
  <c r="K1024" i="15"/>
  <c r="O1024" i="15"/>
  <c r="Q1024" i="15"/>
  <c r="V1024" i="15"/>
  <c r="G1027" i="15"/>
  <c r="M1027" i="15" s="1"/>
  <c r="I1027" i="15"/>
  <c r="K1027" i="15"/>
  <c r="O1027" i="15"/>
  <c r="Q1027" i="15"/>
  <c r="V1027" i="15"/>
  <c r="G1035" i="15"/>
  <c r="M1035" i="15" s="1"/>
  <c r="I1035" i="15"/>
  <c r="K1035" i="15"/>
  <c r="O1035" i="15"/>
  <c r="Q1035" i="15"/>
  <c r="V1035" i="15"/>
  <c r="G1044" i="15"/>
  <c r="I1044" i="15"/>
  <c r="K1044" i="15"/>
  <c r="O1044" i="15"/>
  <c r="Q1044" i="15"/>
  <c r="V1044" i="15"/>
  <c r="G1047" i="15"/>
  <c r="M1047" i="15" s="1"/>
  <c r="I1047" i="15"/>
  <c r="K1047" i="15"/>
  <c r="O1047" i="15"/>
  <c r="Q1047" i="15"/>
  <c r="V1047" i="15"/>
  <c r="G1076" i="15"/>
  <c r="M1076" i="15" s="1"/>
  <c r="I1076" i="15"/>
  <c r="K1076" i="15"/>
  <c r="O1076" i="15"/>
  <c r="Q1076" i="15"/>
  <c r="V1076" i="15"/>
  <c r="G1090" i="15"/>
  <c r="M1090" i="15" s="1"/>
  <c r="I1090" i="15"/>
  <c r="K1090" i="15"/>
  <c r="O1090" i="15"/>
  <c r="Q1090" i="15"/>
  <c r="V1090" i="15"/>
  <c r="G1102" i="15"/>
  <c r="M1102" i="15" s="1"/>
  <c r="I1102" i="15"/>
  <c r="K1102" i="15"/>
  <c r="O1102" i="15"/>
  <c r="Q1102" i="15"/>
  <c r="V1102" i="15"/>
  <c r="G1112" i="15"/>
  <c r="M1112" i="15" s="1"/>
  <c r="I1112" i="15"/>
  <c r="K1112" i="15"/>
  <c r="O1112" i="15"/>
  <c r="Q1112" i="15"/>
  <c r="V1112" i="15"/>
  <c r="G1121" i="15"/>
  <c r="M1121" i="15" s="1"/>
  <c r="I1121" i="15"/>
  <c r="K1121" i="15"/>
  <c r="O1121" i="15"/>
  <c r="Q1121" i="15"/>
  <c r="V1121" i="15"/>
  <c r="G1135" i="15"/>
  <c r="M1135" i="15" s="1"/>
  <c r="I1135" i="15"/>
  <c r="K1135" i="15"/>
  <c r="O1135" i="15"/>
  <c r="Q1135" i="15"/>
  <c r="V1135" i="15"/>
  <c r="G1149" i="15"/>
  <c r="M1149" i="15" s="1"/>
  <c r="I1149" i="15"/>
  <c r="K1149" i="15"/>
  <c r="O1149" i="15"/>
  <c r="Q1149" i="15"/>
  <c r="V1149" i="15"/>
  <c r="G1159" i="15"/>
  <c r="M1159" i="15" s="1"/>
  <c r="I1159" i="15"/>
  <c r="K1159" i="15"/>
  <c r="O1159" i="15"/>
  <c r="Q1159" i="15"/>
  <c r="V1159" i="15"/>
  <c r="G1164" i="15"/>
  <c r="M1164" i="15" s="1"/>
  <c r="I1164" i="15"/>
  <c r="K1164" i="15"/>
  <c r="O1164" i="15"/>
  <c r="Q1164" i="15"/>
  <c r="V1164" i="15"/>
  <c r="G1169" i="15"/>
  <c r="M1169" i="15" s="1"/>
  <c r="I1169" i="15"/>
  <c r="K1169" i="15"/>
  <c r="O1169" i="15"/>
  <c r="Q1169" i="15"/>
  <c r="V1169" i="15"/>
  <c r="G1175" i="15"/>
  <c r="M1175" i="15" s="1"/>
  <c r="I1175" i="15"/>
  <c r="K1175" i="15"/>
  <c r="O1175" i="15"/>
  <c r="Q1175" i="15"/>
  <c r="V1175" i="15"/>
  <c r="G1182" i="15"/>
  <c r="M1182" i="15" s="1"/>
  <c r="I1182" i="15"/>
  <c r="K1182" i="15"/>
  <c r="O1182" i="15"/>
  <c r="Q1182" i="15"/>
  <c r="V1182" i="15"/>
  <c r="G1187" i="15"/>
  <c r="M1187" i="15" s="1"/>
  <c r="I1187" i="15"/>
  <c r="K1187" i="15"/>
  <c r="O1187" i="15"/>
  <c r="Q1187" i="15"/>
  <c r="V1187" i="15"/>
  <c r="G1192" i="15"/>
  <c r="M1192" i="15" s="1"/>
  <c r="I1192" i="15"/>
  <c r="K1192" i="15"/>
  <c r="O1192" i="15"/>
  <c r="Q1192" i="15"/>
  <c r="V1192" i="15"/>
  <c r="G1197" i="15"/>
  <c r="M1197" i="15" s="1"/>
  <c r="I1197" i="15"/>
  <c r="K1197" i="15"/>
  <c r="O1197" i="15"/>
  <c r="Q1197" i="15"/>
  <c r="V1197" i="15"/>
  <c r="G1202" i="15"/>
  <c r="M1202" i="15" s="1"/>
  <c r="I1202" i="15"/>
  <c r="K1202" i="15"/>
  <c r="O1202" i="15"/>
  <c r="Q1202" i="15"/>
  <c r="V1202" i="15"/>
  <c r="G1210" i="15"/>
  <c r="M1210" i="15" s="1"/>
  <c r="I1210" i="15"/>
  <c r="K1210" i="15"/>
  <c r="O1210" i="15"/>
  <c r="Q1210" i="15"/>
  <c r="V1210" i="15"/>
  <c r="G1218" i="15"/>
  <c r="M1218" i="15" s="1"/>
  <c r="I1218" i="15"/>
  <c r="K1218" i="15"/>
  <c r="O1218" i="15"/>
  <c r="Q1218" i="15"/>
  <c r="V1218" i="15"/>
  <c r="G1223" i="15"/>
  <c r="M1223" i="15" s="1"/>
  <c r="I1223" i="15"/>
  <c r="K1223" i="15"/>
  <c r="O1223" i="15"/>
  <c r="Q1223" i="15"/>
  <c r="V1223" i="15"/>
  <c r="G1228" i="15"/>
  <c r="M1228" i="15" s="1"/>
  <c r="I1228" i="15"/>
  <c r="K1228" i="15"/>
  <c r="O1228" i="15"/>
  <c r="Q1228" i="15"/>
  <c r="V1228" i="15"/>
  <c r="G1234" i="15"/>
  <c r="M1234" i="15" s="1"/>
  <c r="I1234" i="15"/>
  <c r="K1234" i="15"/>
  <c r="O1234" i="15"/>
  <c r="Q1234" i="15"/>
  <c r="V1234" i="15"/>
  <c r="G1239" i="15"/>
  <c r="M1239" i="15" s="1"/>
  <c r="I1239" i="15"/>
  <c r="K1239" i="15"/>
  <c r="O1239" i="15"/>
  <c r="Q1239" i="15"/>
  <c r="V1239" i="15"/>
  <c r="G1247" i="15"/>
  <c r="M1247" i="15" s="1"/>
  <c r="I1247" i="15"/>
  <c r="K1247" i="15"/>
  <c r="O1247" i="15"/>
  <c r="Q1247" i="15"/>
  <c r="V1247" i="15"/>
  <c r="G1255" i="15"/>
  <c r="M1255" i="15" s="1"/>
  <c r="I1255" i="15"/>
  <c r="K1255" i="15"/>
  <c r="O1255" i="15"/>
  <c r="Q1255" i="15"/>
  <c r="V1255" i="15"/>
  <c r="G1263" i="15"/>
  <c r="M1263" i="15" s="1"/>
  <c r="I1263" i="15"/>
  <c r="K1263" i="15"/>
  <c r="O1263" i="15"/>
  <c r="Q1263" i="15"/>
  <c r="V1263" i="15"/>
  <c r="G1271" i="15"/>
  <c r="I1271" i="15"/>
  <c r="K1271" i="15"/>
  <c r="M1271" i="15"/>
  <c r="O1271" i="15"/>
  <c r="Q1271" i="15"/>
  <c r="V1271" i="15"/>
  <c r="G1279" i="15"/>
  <c r="M1279" i="15" s="1"/>
  <c r="I1279" i="15"/>
  <c r="K1279" i="15"/>
  <c r="O1279" i="15"/>
  <c r="Q1279" i="15"/>
  <c r="V1279" i="15"/>
  <c r="G1287" i="15"/>
  <c r="M1287" i="15" s="1"/>
  <c r="I1287" i="15"/>
  <c r="K1287" i="15"/>
  <c r="O1287" i="15"/>
  <c r="Q1287" i="15"/>
  <c r="V1287" i="15"/>
  <c r="G1295" i="15"/>
  <c r="M1295" i="15" s="1"/>
  <c r="I1295" i="15"/>
  <c r="K1295" i="15"/>
  <c r="O1295" i="15"/>
  <c r="Q1295" i="15"/>
  <c r="V1295" i="15"/>
  <c r="G1303" i="15"/>
  <c r="M1303" i="15" s="1"/>
  <c r="I1303" i="15"/>
  <c r="K1303" i="15"/>
  <c r="O1303" i="15"/>
  <c r="Q1303" i="15"/>
  <c r="V1303" i="15"/>
  <c r="G1311" i="15"/>
  <c r="M1311" i="15" s="1"/>
  <c r="I1311" i="15"/>
  <c r="K1311" i="15"/>
  <c r="O1311" i="15"/>
  <c r="Q1311" i="15"/>
  <c r="V1311" i="15"/>
  <c r="G1319" i="15"/>
  <c r="M1319" i="15" s="1"/>
  <c r="I1319" i="15"/>
  <c r="K1319" i="15"/>
  <c r="O1319" i="15"/>
  <c r="Q1319" i="15"/>
  <c r="V1319" i="15"/>
  <c r="G1327" i="15"/>
  <c r="M1327" i="15" s="1"/>
  <c r="I1327" i="15"/>
  <c r="K1327" i="15"/>
  <c r="O1327" i="15"/>
  <c r="Q1327" i="15"/>
  <c r="V1327" i="15"/>
  <c r="G1332" i="15"/>
  <c r="M1332" i="15" s="1"/>
  <c r="I1332" i="15"/>
  <c r="K1332" i="15"/>
  <c r="O1332" i="15"/>
  <c r="Q1332" i="15"/>
  <c r="V1332" i="15"/>
  <c r="G1337" i="15"/>
  <c r="M1337" i="15" s="1"/>
  <c r="I1337" i="15"/>
  <c r="K1337" i="15"/>
  <c r="O1337" i="15"/>
  <c r="Q1337" i="15"/>
  <c r="V1337" i="15"/>
  <c r="G1345" i="15"/>
  <c r="M1345" i="15" s="1"/>
  <c r="I1345" i="15"/>
  <c r="K1345" i="15"/>
  <c r="O1345" i="15"/>
  <c r="Q1345" i="15"/>
  <c r="V1345" i="15"/>
  <c r="G1353" i="15"/>
  <c r="M1353" i="15" s="1"/>
  <c r="I1353" i="15"/>
  <c r="K1353" i="15"/>
  <c r="O1353" i="15"/>
  <c r="Q1353" i="15"/>
  <c r="V1353" i="15"/>
  <c r="G1361" i="15"/>
  <c r="M1361" i="15" s="1"/>
  <c r="I1361" i="15"/>
  <c r="K1361" i="15"/>
  <c r="O1361" i="15"/>
  <c r="Q1361" i="15"/>
  <c r="V1361" i="15"/>
  <c r="G1369" i="15"/>
  <c r="M1369" i="15" s="1"/>
  <c r="I1369" i="15"/>
  <c r="K1369" i="15"/>
  <c r="O1369" i="15"/>
  <c r="Q1369" i="15"/>
  <c r="V1369" i="15"/>
  <c r="G1377" i="15"/>
  <c r="M1377" i="15" s="1"/>
  <c r="I1377" i="15"/>
  <c r="K1377" i="15"/>
  <c r="O1377" i="15"/>
  <c r="Q1377" i="15"/>
  <c r="V1377" i="15"/>
  <c r="G1385" i="15"/>
  <c r="M1385" i="15" s="1"/>
  <c r="I1385" i="15"/>
  <c r="K1385" i="15"/>
  <c r="O1385" i="15"/>
  <c r="Q1385" i="15"/>
  <c r="V1385" i="15"/>
  <c r="G1393" i="15"/>
  <c r="M1393" i="15" s="1"/>
  <c r="I1393" i="15"/>
  <c r="K1393" i="15"/>
  <c r="O1393" i="15"/>
  <c r="Q1393" i="15"/>
  <c r="V1393" i="15"/>
  <c r="G1401" i="15"/>
  <c r="M1401" i="15" s="1"/>
  <c r="I1401" i="15"/>
  <c r="K1401" i="15"/>
  <c r="O1401" i="15"/>
  <c r="Q1401" i="15"/>
  <c r="V1401" i="15"/>
  <c r="G1409" i="15"/>
  <c r="M1409" i="15" s="1"/>
  <c r="I1409" i="15"/>
  <c r="K1409" i="15"/>
  <c r="O1409" i="15"/>
  <c r="Q1409" i="15"/>
  <c r="V1409" i="15"/>
  <c r="G1417" i="15"/>
  <c r="M1417" i="15" s="1"/>
  <c r="I1417" i="15"/>
  <c r="K1417" i="15"/>
  <c r="O1417" i="15"/>
  <c r="Q1417" i="15"/>
  <c r="V1417" i="15"/>
  <c r="G1425" i="15"/>
  <c r="M1425" i="15" s="1"/>
  <c r="I1425" i="15"/>
  <c r="K1425" i="15"/>
  <c r="O1425" i="15"/>
  <c r="Q1425" i="15"/>
  <c r="V1425" i="15"/>
  <c r="G1433" i="15"/>
  <c r="M1433" i="15" s="1"/>
  <c r="I1433" i="15"/>
  <c r="K1433" i="15"/>
  <c r="O1433" i="15"/>
  <c r="Q1433" i="15"/>
  <c r="V1433" i="15"/>
  <c r="G1441" i="15"/>
  <c r="M1441" i="15" s="1"/>
  <c r="I1441" i="15"/>
  <c r="K1441" i="15"/>
  <c r="O1441" i="15"/>
  <c r="Q1441" i="15"/>
  <c r="V1441" i="15"/>
  <c r="G1449" i="15"/>
  <c r="M1449" i="15" s="1"/>
  <c r="I1449" i="15"/>
  <c r="K1449" i="15"/>
  <c r="O1449" i="15"/>
  <c r="Q1449" i="15"/>
  <c r="V1449" i="15"/>
  <c r="G1457" i="15"/>
  <c r="M1457" i="15" s="1"/>
  <c r="I1457" i="15"/>
  <c r="K1457" i="15"/>
  <c r="O1457" i="15"/>
  <c r="Q1457" i="15"/>
  <c r="V1457" i="15"/>
  <c r="G1465" i="15"/>
  <c r="M1465" i="15" s="1"/>
  <c r="I1465" i="15"/>
  <c r="K1465" i="15"/>
  <c r="O1465" i="15"/>
  <c r="Q1465" i="15"/>
  <c r="V1465" i="15"/>
  <c r="G1473" i="15"/>
  <c r="M1473" i="15" s="1"/>
  <c r="I1473" i="15"/>
  <c r="K1473" i="15"/>
  <c r="O1473" i="15"/>
  <c r="Q1473" i="15"/>
  <c r="V1473" i="15"/>
  <c r="G1481" i="15"/>
  <c r="M1481" i="15" s="1"/>
  <c r="I1481" i="15"/>
  <c r="K1481" i="15"/>
  <c r="O1481" i="15"/>
  <c r="Q1481" i="15"/>
  <c r="V1481" i="15"/>
  <c r="G1489" i="15"/>
  <c r="M1489" i="15" s="1"/>
  <c r="I1489" i="15"/>
  <c r="K1489" i="15"/>
  <c r="O1489" i="15"/>
  <c r="Q1489" i="15"/>
  <c r="V1489" i="15"/>
  <c r="G1497" i="15"/>
  <c r="M1497" i="15" s="1"/>
  <c r="I1497" i="15"/>
  <c r="K1497" i="15"/>
  <c r="O1497" i="15"/>
  <c r="Q1497" i="15"/>
  <c r="V1497" i="15"/>
  <c r="G1505" i="15"/>
  <c r="M1505" i="15" s="1"/>
  <c r="I1505" i="15"/>
  <c r="K1505" i="15"/>
  <c r="O1505" i="15"/>
  <c r="Q1505" i="15"/>
  <c r="V1505" i="15"/>
  <c r="G1513" i="15"/>
  <c r="M1513" i="15" s="1"/>
  <c r="I1513" i="15"/>
  <c r="K1513" i="15"/>
  <c r="O1513" i="15"/>
  <c r="Q1513" i="15"/>
  <c r="V1513" i="15"/>
  <c r="G1521" i="15"/>
  <c r="M1521" i="15" s="1"/>
  <c r="I1521" i="15"/>
  <c r="K1521" i="15"/>
  <c r="O1521" i="15"/>
  <c r="Q1521" i="15"/>
  <c r="V1521" i="15"/>
  <c r="G1529" i="15"/>
  <c r="M1529" i="15" s="1"/>
  <c r="I1529" i="15"/>
  <c r="K1529" i="15"/>
  <c r="O1529" i="15"/>
  <c r="Q1529" i="15"/>
  <c r="V1529" i="15"/>
  <c r="G1537" i="15"/>
  <c r="M1537" i="15" s="1"/>
  <c r="I1537" i="15"/>
  <c r="K1537" i="15"/>
  <c r="O1537" i="15"/>
  <c r="Q1537" i="15"/>
  <c r="V1537" i="15"/>
  <c r="G1545" i="15"/>
  <c r="M1545" i="15" s="1"/>
  <c r="I1545" i="15"/>
  <c r="K1545" i="15"/>
  <c r="O1545" i="15"/>
  <c r="Q1545" i="15"/>
  <c r="V1545" i="15"/>
  <c r="G1553" i="15"/>
  <c r="M1553" i="15" s="1"/>
  <c r="I1553" i="15"/>
  <c r="K1553" i="15"/>
  <c r="O1553" i="15"/>
  <c r="Q1553" i="15"/>
  <c r="V1553" i="15"/>
  <c r="G1561" i="15"/>
  <c r="M1561" i="15" s="1"/>
  <c r="I1561" i="15"/>
  <c r="K1561" i="15"/>
  <c r="O1561" i="15"/>
  <c r="Q1561" i="15"/>
  <c r="V1561" i="15"/>
  <c r="G1569" i="15"/>
  <c r="M1569" i="15" s="1"/>
  <c r="I1569" i="15"/>
  <c r="K1569" i="15"/>
  <c r="O1569" i="15"/>
  <c r="Q1569" i="15"/>
  <c r="V1569" i="15"/>
  <c r="G1577" i="15"/>
  <c r="M1577" i="15" s="1"/>
  <c r="I1577" i="15"/>
  <c r="K1577" i="15"/>
  <c r="O1577" i="15"/>
  <c r="Q1577" i="15"/>
  <c r="V1577" i="15"/>
  <c r="G1585" i="15"/>
  <c r="M1585" i="15" s="1"/>
  <c r="I1585" i="15"/>
  <c r="K1585" i="15"/>
  <c r="O1585" i="15"/>
  <c r="Q1585" i="15"/>
  <c r="V1585" i="15"/>
  <c r="G1593" i="15"/>
  <c r="M1593" i="15" s="1"/>
  <c r="I1593" i="15"/>
  <c r="K1593" i="15"/>
  <c r="O1593" i="15"/>
  <c r="Q1593" i="15"/>
  <c r="V1593" i="15"/>
  <c r="G1601" i="15"/>
  <c r="M1601" i="15" s="1"/>
  <c r="I1601" i="15"/>
  <c r="K1601" i="15"/>
  <c r="O1601" i="15"/>
  <c r="Q1601" i="15"/>
  <c r="V1601" i="15"/>
  <c r="G1609" i="15"/>
  <c r="M1609" i="15" s="1"/>
  <c r="I1609" i="15"/>
  <c r="K1609" i="15"/>
  <c r="O1609" i="15"/>
  <c r="Q1609" i="15"/>
  <c r="V1609" i="15"/>
  <c r="G1617" i="15"/>
  <c r="M1617" i="15" s="1"/>
  <c r="I1617" i="15"/>
  <c r="K1617" i="15"/>
  <c r="O1617" i="15"/>
  <c r="Q1617" i="15"/>
  <c r="V1617" i="15"/>
  <c r="G1625" i="15"/>
  <c r="M1625" i="15" s="1"/>
  <c r="I1625" i="15"/>
  <c r="K1625" i="15"/>
  <c r="O1625" i="15"/>
  <c r="Q1625" i="15"/>
  <c r="V1625" i="15"/>
  <c r="G1633" i="15"/>
  <c r="M1633" i="15" s="1"/>
  <c r="I1633" i="15"/>
  <c r="K1633" i="15"/>
  <c r="O1633" i="15"/>
  <c r="Q1633" i="15"/>
  <c r="V1633" i="15"/>
  <c r="G1641" i="15"/>
  <c r="M1641" i="15" s="1"/>
  <c r="I1641" i="15"/>
  <c r="K1641" i="15"/>
  <c r="O1641" i="15"/>
  <c r="Q1641" i="15"/>
  <c r="V1641" i="15"/>
  <c r="G1649" i="15"/>
  <c r="M1649" i="15" s="1"/>
  <c r="I1649" i="15"/>
  <c r="K1649" i="15"/>
  <c r="O1649" i="15"/>
  <c r="Q1649" i="15"/>
  <c r="V1649" i="15"/>
  <c r="G1657" i="15"/>
  <c r="M1657" i="15" s="1"/>
  <c r="I1657" i="15"/>
  <c r="K1657" i="15"/>
  <c r="O1657" i="15"/>
  <c r="Q1657" i="15"/>
  <c r="V1657" i="15"/>
  <c r="G1665" i="15"/>
  <c r="M1665" i="15" s="1"/>
  <c r="I1665" i="15"/>
  <c r="K1665" i="15"/>
  <c r="O1665" i="15"/>
  <c r="Q1665" i="15"/>
  <c r="V1665" i="15"/>
  <c r="G1673" i="15"/>
  <c r="M1673" i="15" s="1"/>
  <c r="I1673" i="15"/>
  <c r="K1673" i="15"/>
  <c r="O1673" i="15"/>
  <c r="Q1673" i="15"/>
  <c r="V1673" i="15"/>
  <c r="G1681" i="15"/>
  <c r="M1681" i="15" s="1"/>
  <c r="I1681" i="15"/>
  <c r="K1681" i="15"/>
  <c r="O1681" i="15"/>
  <c r="Q1681" i="15"/>
  <c r="V1681" i="15"/>
  <c r="G1689" i="15"/>
  <c r="M1689" i="15" s="1"/>
  <c r="I1689" i="15"/>
  <c r="K1689" i="15"/>
  <c r="O1689" i="15"/>
  <c r="Q1689" i="15"/>
  <c r="V1689" i="15"/>
  <c r="G1697" i="15"/>
  <c r="M1697" i="15" s="1"/>
  <c r="I1697" i="15"/>
  <c r="K1697" i="15"/>
  <c r="O1697" i="15"/>
  <c r="Q1697" i="15"/>
  <c r="V1697" i="15"/>
  <c r="G1705" i="15"/>
  <c r="M1705" i="15" s="1"/>
  <c r="I1705" i="15"/>
  <c r="K1705" i="15"/>
  <c r="O1705" i="15"/>
  <c r="Q1705" i="15"/>
  <c r="V1705" i="15"/>
  <c r="G1713" i="15"/>
  <c r="M1713" i="15" s="1"/>
  <c r="I1713" i="15"/>
  <c r="K1713" i="15"/>
  <c r="O1713" i="15"/>
  <c r="Q1713" i="15"/>
  <c r="V1713" i="15"/>
  <c r="G1721" i="15"/>
  <c r="M1721" i="15" s="1"/>
  <c r="I1721" i="15"/>
  <c r="K1721" i="15"/>
  <c r="O1721" i="15"/>
  <c r="Q1721" i="15"/>
  <c r="V1721" i="15"/>
  <c r="G1729" i="15"/>
  <c r="M1729" i="15" s="1"/>
  <c r="I1729" i="15"/>
  <c r="K1729" i="15"/>
  <c r="O1729" i="15"/>
  <c r="Q1729" i="15"/>
  <c r="V1729" i="15"/>
  <c r="G1737" i="15"/>
  <c r="M1737" i="15" s="1"/>
  <c r="I1737" i="15"/>
  <c r="K1737" i="15"/>
  <c r="O1737" i="15"/>
  <c r="Q1737" i="15"/>
  <c r="V1737" i="15"/>
  <c r="G1745" i="15"/>
  <c r="M1745" i="15" s="1"/>
  <c r="I1745" i="15"/>
  <c r="K1745" i="15"/>
  <c r="O1745" i="15"/>
  <c r="Q1745" i="15"/>
  <c r="V1745" i="15"/>
  <c r="G1753" i="15"/>
  <c r="M1753" i="15" s="1"/>
  <c r="I1753" i="15"/>
  <c r="K1753" i="15"/>
  <c r="O1753" i="15"/>
  <c r="Q1753" i="15"/>
  <c r="V1753" i="15"/>
  <c r="G1761" i="15"/>
  <c r="M1761" i="15" s="1"/>
  <c r="I1761" i="15"/>
  <c r="K1761" i="15"/>
  <c r="O1761" i="15"/>
  <c r="Q1761" i="15"/>
  <c r="V1761" i="15"/>
  <c r="G1769" i="15"/>
  <c r="M1769" i="15" s="1"/>
  <c r="I1769" i="15"/>
  <c r="K1769" i="15"/>
  <c r="O1769" i="15"/>
  <c r="Q1769" i="15"/>
  <c r="V1769" i="15"/>
  <c r="G1777" i="15"/>
  <c r="M1777" i="15" s="1"/>
  <c r="I1777" i="15"/>
  <c r="K1777" i="15"/>
  <c r="O1777" i="15"/>
  <c r="Q1777" i="15"/>
  <c r="V1777" i="15"/>
  <c r="G1785" i="15"/>
  <c r="M1785" i="15" s="1"/>
  <c r="I1785" i="15"/>
  <c r="K1785" i="15"/>
  <c r="O1785" i="15"/>
  <c r="Q1785" i="15"/>
  <c r="V1785" i="15"/>
  <c r="G1793" i="15"/>
  <c r="M1793" i="15" s="1"/>
  <c r="I1793" i="15"/>
  <c r="K1793" i="15"/>
  <c r="O1793" i="15"/>
  <c r="Q1793" i="15"/>
  <c r="V1793" i="15"/>
  <c r="G1801" i="15"/>
  <c r="M1801" i="15" s="1"/>
  <c r="I1801" i="15"/>
  <c r="K1801" i="15"/>
  <c r="O1801" i="15"/>
  <c r="Q1801" i="15"/>
  <c r="V1801" i="15"/>
  <c r="G1809" i="15"/>
  <c r="M1809" i="15" s="1"/>
  <c r="I1809" i="15"/>
  <c r="K1809" i="15"/>
  <c r="O1809" i="15"/>
  <c r="Q1809" i="15"/>
  <c r="V1809" i="15"/>
  <c r="G1817" i="15"/>
  <c r="M1817" i="15" s="1"/>
  <c r="I1817" i="15"/>
  <c r="K1817" i="15"/>
  <c r="O1817" i="15"/>
  <c r="Q1817" i="15"/>
  <c r="V1817" i="15"/>
  <c r="G1825" i="15"/>
  <c r="M1825" i="15" s="1"/>
  <c r="I1825" i="15"/>
  <c r="K1825" i="15"/>
  <c r="O1825" i="15"/>
  <c r="Q1825" i="15"/>
  <c r="V1825" i="15"/>
  <c r="G1829" i="15"/>
  <c r="M1829" i="15" s="1"/>
  <c r="I1829" i="15"/>
  <c r="K1829" i="15"/>
  <c r="O1829" i="15"/>
  <c r="Q1829" i="15"/>
  <c r="V1829" i="15"/>
  <c r="G1837" i="15"/>
  <c r="M1837" i="15" s="1"/>
  <c r="I1837" i="15"/>
  <c r="K1837" i="15"/>
  <c r="O1837" i="15"/>
  <c r="Q1837" i="15"/>
  <c r="V1837" i="15"/>
  <c r="G1845" i="15"/>
  <c r="M1845" i="15" s="1"/>
  <c r="I1845" i="15"/>
  <c r="K1845" i="15"/>
  <c r="O1845" i="15"/>
  <c r="Q1845" i="15"/>
  <c r="V1845" i="15"/>
  <c r="G1853" i="15"/>
  <c r="M1853" i="15" s="1"/>
  <c r="I1853" i="15"/>
  <c r="K1853" i="15"/>
  <c r="O1853" i="15"/>
  <c r="Q1853" i="15"/>
  <c r="V1853" i="15"/>
  <c r="G1862" i="15"/>
  <c r="M1862" i="15" s="1"/>
  <c r="I1862" i="15"/>
  <c r="K1862" i="15"/>
  <c r="O1862" i="15"/>
  <c r="Q1862" i="15"/>
  <c r="V1862" i="15"/>
  <c r="G1871" i="15"/>
  <c r="M1871" i="15" s="1"/>
  <c r="I1871" i="15"/>
  <c r="K1871" i="15"/>
  <c r="O1871" i="15"/>
  <c r="Q1871" i="15"/>
  <c r="V1871" i="15"/>
  <c r="G1877" i="15"/>
  <c r="M1877" i="15" s="1"/>
  <c r="I1877" i="15"/>
  <c r="K1877" i="15"/>
  <c r="O1877" i="15"/>
  <c r="Q1877" i="15"/>
  <c r="V1877" i="15"/>
  <c r="G1883" i="15"/>
  <c r="M1883" i="15" s="1"/>
  <c r="I1883" i="15"/>
  <c r="K1883" i="15"/>
  <c r="O1883" i="15"/>
  <c r="Q1883" i="15"/>
  <c r="V1883" i="15"/>
  <c r="G1891" i="15"/>
  <c r="M1891" i="15" s="1"/>
  <c r="I1891" i="15"/>
  <c r="K1891" i="15"/>
  <c r="O1891" i="15"/>
  <c r="Q1891" i="15"/>
  <c r="V1891" i="15"/>
  <c r="G1897" i="15"/>
  <c r="M1897" i="15" s="1"/>
  <c r="I1897" i="15"/>
  <c r="K1897" i="15"/>
  <c r="O1897" i="15"/>
  <c r="Q1897" i="15"/>
  <c r="V1897" i="15"/>
  <c r="G1903" i="15"/>
  <c r="M1903" i="15" s="1"/>
  <c r="I1903" i="15"/>
  <c r="K1903" i="15"/>
  <c r="O1903" i="15"/>
  <c r="Q1903" i="15"/>
  <c r="V1903" i="15"/>
  <c r="G1911" i="15"/>
  <c r="M1911" i="15" s="1"/>
  <c r="I1911" i="15"/>
  <c r="K1911" i="15"/>
  <c r="O1911" i="15"/>
  <c r="Q1911" i="15"/>
  <c r="V1911" i="15"/>
  <c r="G1917" i="15"/>
  <c r="M1917" i="15" s="1"/>
  <c r="I1917" i="15"/>
  <c r="K1917" i="15"/>
  <c r="O1917" i="15"/>
  <c r="Q1917" i="15"/>
  <c r="V1917" i="15"/>
  <c r="G1926" i="15"/>
  <c r="M1926" i="15" s="1"/>
  <c r="I1926" i="15"/>
  <c r="K1926" i="15"/>
  <c r="O1926" i="15"/>
  <c r="Q1926" i="15"/>
  <c r="V1926" i="15"/>
  <c r="G1936" i="15"/>
  <c r="M1936" i="15" s="1"/>
  <c r="I1936" i="15"/>
  <c r="K1936" i="15"/>
  <c r="O1936" i="15"/>
  <c r="Q1936" i="15"/>
  <c r="V1936" i="15"/>
  <c r="G1949" i="15"/>
  <c r="M1949" i="15" s="1"/>
  <c r="I1949" i="15"/>
  <c r="K1949" i="15"/>
  <c r="O1949" i="15"/>
  <c r="Q1949" i="15"/>
  <c r="V1949" i="15"/>
  <c r="G1953" i="15"/>
  <c r="M1953" i="15" s="1"/>
  <c r="I1953" i="15"/>
  <c r="K1953" i="15"/>
  <c r="O1953" i="15"/>
  <c r="Q1953" i="15"/>
  <c r="V1953" i="15"/>
  <c r="G1971" i="15"/>
  <c r="M1971" i="15" s="1"/>
  <c r="I1971" i="15"/>
  <c r="K1971" i="15"/>
  <c r="O1971" i="15"/>
  <c r="Q1971" i="15"/>
  <c r="V1971" i="15"/>
  <c r="G1991" i="15"/>
  <c r="M1991" i="15" s="1"/>
  <c r="I1991" i="15"/>
  <c r="K1991" i="15"/>
  <c r="O1991" i="15"/>
  <c r="Q1991" i="15"/>
  <c r="V1991" i="15"/>
  <c r="G2004" i="15"/>
  <c r="M2004" i="15" s="1"/>
  <c r="I2004" i="15"/>
  <c r="K2004" i="15"/>
  <c r="O2004" i="15"/>
  <c r="Q2004" i="15"/>
  <c r="V2004" i="15"/>
  <c r="G2007" i="15"/>
  <c r="M2007" i="15" s="1"/>
  <c r="I2007" i="15"/>
  <c r="K2007" i="15"/>
  <c r="O2007" i="15"/>
  <c r="Q2007" i="15"/>
  <c r="V2007" i="15"/>
  <c r="G2009" i="15"/>
  <c r="M2009" i="15" s="1"/>
  <c r="I2009" i="15"/>
  <c r="K2009" i="15"/>
  <c r="O2009" i="15"/>
  <c r="Q2009" i="15"/>
  <c r="V2009" i="15"/>
  <c r="G2019" i="15"/>
  <c r="M2019" i="15" s="1"/>
  <c r="I2019" i="15"/>
  <c r="K2019" i="15"/>
  <c r="O2019" i="15"/>
  <c r="Q2019" i="15"/>
  <c r="V2019" i="15"/>
  <c r="G2021" i="15"/>
  <c r="M2021" i="15" s="1"/>
  <c r="I2021" i="15"/>
  <c r="K2021" i="15"/>
  <c r="O2021" i="15"/>
  <c r="Q2021" i="15"/>
  <c r="V2021" i="15"/>
  <c r="G2027" i="15"/>
  <c r="M2027" i="15" s="1"/>
  <c r="I2027" i="15"/>
  <c r="K2027" i="15"/>
  <c r="O2027" i="15"/>
  <c r="Q2027" i="15"/>
  <c r="V2027" i="15"/>
  <c r="G2037" i="15"/>
  <c r="M2037" i="15" s="1"/>
  <c r="I2037" i="15"/>
  <c r="K2037" i="15"/>
  <c r="O2037" i="15"/>
  <c r="Q2037" i="15"/>
  <c r="V2037" i="15"/>
  <c r="G2042" i="15"/>
  <c r="M2042" i="15" s="1"/>
  <c r="I2042" i="15"/>
  <c r="K2042" i="15"/>
  <c r="O2042" i="15"/>
  <c r="Q2042" i="15"/>
  <c r="V2042" i="15"/>
  <c r="G2044" i="15"/>
  <c r="M2044" i="15" s="1"/>
  <c r="I2044" i="15"/>
  <c r="K2044" i="15"/>
  <c r="O2044" i="15"/>
  <c r="Q2044" i="15"/>
  <c r="V2044" i="15"/>
  <c r="G2049" i="15"/>
  <c r="M2049" i="15" s="1"/>
  <c r="I2049" i="15"/>
  <c r="K2049" i="15"/>
  <c r="O2049" i="15"/>
  <c r="Q2049" i="15"/>
  <c r="V2049" i="15"/>
  <c r="G2052" i="15"/>
  <c r="M2052" i="15" s="1"/>
  <c r="I2052" i="15"/>
  <c r="K2052" i="15"/>
  <c r="O2052" i="15"/>
  <c r="Q2052" i="15"/>
  <c r="V2052" i="15"/>
  <c r="G2055" i="15"/>
  <c r="M2055" i="15" s="1"/>
  <c r="I2055" i="15"/>
  <c r="K2055" i="15"/>
  <c r="O2055" i="15"/>
  <c r="Q2055" i="15"/>
  <c r="V2055" i="15"/>
  <c r="G2061" i="15"/>
  <c r="M2061" i="15" s="1"/>
  <c r="I2061" i="15"/>
  <c r="K2061" i="15"/>
  <c r="O2061" i="15"/>
  <c r="Q2061" i="15"/>
  <c r="V2061" i="15"/>
  <c r="G2063" i="15"/>
  <c r="M2063" i="15" s="1"/>
  <c r="I2063" i="15"/>
  <c r="K2063" i="15"/>
  <c r="O2063" i="15"/>
  <c r="Q2063" i="15"/>
  <c r="V2063" i="15"/>
  <c r="G2067" i="15"/>
  <c r="M2067" i="15" s="1"/>
  <c r="I2067" i="15"/>
  <c r="K2067" i="15"/>
  <c r="O2067" i="15"/>
  <c r="Q2067" i="15"/>
  <c r="V2067" i="15"/>
  <c r="G2073" i="15"/>
  <c r="M2073" i="15" s="1"/>
  <c r="I2073" i="15"/>
  <c r="K2073" i="15"/>
  <c r="O2073" i="15"/>
  <c r="Q2073" i="15"/>
  <c r="V2073" i="15"/>
  <c r="G2076" i="15"/>
  <c r="M2076" i="15" s="1"/>
  <c r="I2076" i="15"/>
  <c r="K2076" i="15"/>
  <c r="O2076" i="15"/>
  <c r="Q2076" i="15"/>
  <c r="V2076" i="15"/>
  <c r="G2079" i="15"/>
  <c r="M2079" i="15" s="1"/>
  <c r="I2079" i="15"/>
  <c r="K2079" i="15"/>
  <c r="O2079" i="15"/>
  <c r="Q2079" i="15"/>
  <c r="V2079" i="15"/>
  <c r="G2081" i="15"/>
  <c r="M2081" i="15" s="1"/>
  <c r="M2080" i="15" s="1"/>
  <c r="I2081" i="15"/>
  <c r="I2080" i="15" s="1"/>
  <c r="K2081" i="15"/>
  <c r="K2080" i="15" s="1"/>
  <c r="O2081" i="15"/>
  <c r="O2080" i="15" s="1"/>
  <c r="Q2081" i="15"/>
  <c r="Q2080" i="15" s="1"/>
  <c r="V2081" i="15"/>
  <c r="V2080" i="15" s="1"/>
  <c r="G2092" i="15"/>
  <c r="M2092" i="15" s="1"/>
  <c r="I2092" i="15"/>
  <c r="K2092" i="15"/>
  <c r="O2092" i="15"/>
  <c r="Q2092" i="15"/>
  <c r="V2092" i="15"/>
  <c r="G2094" i="15"/>
  <c r="M2094" i="15" s="1"/>
  <c r="I2094" i="15"/>
  <c r="K2094" i="15"/>
  <c r="O2094" i="15"/>
  <c r="Q2094" i="15"/>
  <c r="V2094" i="15"/>
  <c r="G2101" i="15"/>
  <c r="M2101" i="15" s="1"/>
  <c r="M2100" i="15" s="1"/>
  <c r="I2101" i="15"/>
  <c r="I2100" i="15" s="1"/>
  <c r="K2101" i="15"/>
  <c r="K2100" i="15" s="1"/>
  <c r="O2101" i="15"/>
  <c r="O2100" i="15" s="1"/>
  <c r="Q2101" i="15"/>
  <c r="Q2100" i="15" s="1"/>
  <c r="V2101" i="15"/>
  <c r="V2100" i="15" s="1"/>
  <c r="G2106" i="15"/>
  <c r="M2106" i="15" s="1"/>
  <c r="I2106" i="15"/>
  <c r="K2106" i="15"/>
  <c r="O2106" i="15"/>
  <c r="Q2106" i="15"/>
  <c r="V2106" i="15"/>
  <c r="G2108" i="15"/>
  <c r="M2108" i="15" s="1"/>
  <c r="I2108" i="15"/>
  <c r="K2108" i="15"/>
  <c r="O2108" i="15"/>
  <c r="Q2108" i="15"/>
  <c r="V2108" i="15"/>
  <c r="G2109" i="15"/>
  <c r="M2109" i="15" s="1"/>
  <c r="I2109" i="15"/>
  <c r="K2109" i="15"/>
  <c r="O2109" i="15"/>
  <c r="Q2109" i="15"/>
  <c r="V2109" i="15"/>
  <c r="G2110" i="15"/>
  <c r="M2110" i="15" s="1"/>
  <c r="I2110" i="15"/>
  <c r="K2110" i="15"/>
  <c r="O2110" i="15"/>
  <c r="Q2110" i="15"/>
  <c r="V2110" i="15"/>
  <c r="G2111" i="15"/>
  <c r="M2111" i="15" s="1"/>
  <c r="I2111" i="15"/>
  <c r="K2111" i="15"/>
  <c r="O2111" i="15"/>
  <c r="Q2111" i="15"/>
  <c r="V2111" i="15"/>
  <c r="G2112" i="15"/>
  <c r="M2112" i="15" s="1"/>
  <c r="I2112" i="15"/>
  <c r="K2112" i="15"/>
  <c r="O2112" i="15"/>
  <c r="Q2112" i="15"/>
  <c r="V2112" i="15"/>
  <c r="G2115" i="15"/>
  <c r="M2115" i="15" s="1"/>
  <c r="I2115" i="15"/>
  <c r="K2115" i="15"/>
  <c r="O2115" i="15"/>
  <c r="Q2115" i="15"/>
  <c r="V2115" i="15"/>
  <c r="G2120" i="15"/>
  <c r="M2120" i="15" s="1"/>
  <c r="I2120" i="15"/>
  <c r="K2120" i="15"/>
  <c r="O2120" i="15"/>
  <c r="Q2120" i="15"/>
  <c r="V2120" i="15"/>
  <c r="G2122" i="15"/>
  <c r="I2122" i="15"/>
  <c r="K2122" i="15"/>
  <c r="M2122" i="15"/>
  <c r="O2122" i="15"/>
  <c r="Q2122" i="15"/>
  <c r="V2122" i="15"/>
  <c r="G2125" i="15"/>
  <c r="M2125" i="15" s="1"/>
  <c r="I2125" i="15"/>
  <c r="K2125" i="15"/>
  <c r="O2125" i="15"/>
  <c r="Q2125" i="15"/>
  <c r="V2125" i="15"/>
  <c r="G2127" i="15"/>
  <c r="M2127" i="15" s="1"/>
  <c r="I2127" i="15"/>
  <c r="K2127" i="15"/>
  <c r="O2127" i="15"/>
  <c r="Q2127" i="15"/>
  <c r="V2127" i="15"/>
  <c r="G2131" i="15"/>
  <c r="M2131" i="15" s="1"/>
  <c r="I2131" i="15"/>
  <c r="K2131" i="15"/>
  <c r="O2131" i="15"/>
  <c r="Q2131" i="15"/>
  <c r="V2131" i="15"/>
  <c r="AE2136" i="15"/>
  <c r="F46" i="1" s="1"/>
  <c r="BA98" i="14"/>
  <c r="BA95" i="14"/>
  <c r="BA66" i="14"/>
  <c r="G9" i="14"/>
  <c r="I9" i="14"/>
  <c r="K9" i="14"/>
  <c r="O9" i="14"/>
  <c r="Q9" i="14"/>
  <c r="V9" i="14"/>
  <c r="G14" i="14"/>
  <c r="M14" i="14" s="1"/>
  <c r="I14" i="14"/>
  <c r="K14" i="14"/>
  <c r="O14" i="14"/>
  <c r="Q14" i="14"/>
  <c r="V14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6" i="14"/>
  <c r="M36" i="14" s="1"/>
  <c r="I36" i="14"/>
  <c r="K36" i="14"/>
  <c r="O36" i="14"/>
  <c r="Q36" i="14"/>
  <c r="V36" i="14"/>
  <c r="G42" i="14"/>
  <c r="M42" i="14" s="1"/>
  <c r="I42" i="14"/>
  <c r="K42" i="14"/>
  <c r="O42" i="14"/>
  <c r="Q42" i="14"/>
  <c r="V42" i="14"/>
  <c r="G47" i="14"/>
  <c r="M47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5" i="14"/>
  <c r="Q55" i="14"/>
  <c r="G56" i="14"/>
  <c r="M56" i="14" s="1"/>
  <c r="M55" i="14" s="1"/>
  <c r="I56" i="14"/>
  <c r="I55" i="14" s="1"/>
  <c r="K56" i="14"/>
  <c r="K55" i="14" s="1"/>
  <c r="O56" i="14"/>
  <c r="O55" i="14" s="1"/>
  <c r="Q56" i="14"/>
  <c r="V56" i="14"/>
  <c r="V55" i="14" s="1"/>
  <c r="G60" i="14"/>
  <c r="M60" i="14" s="1"/>
  <c r="I60" i="14"/>
  <c r="K60" i="14"/>
  <c r="O60" i="14"/>
  <c r="Q60" i="14"/>
  <c r="V60" i="14"/>
  <c r="G62" i="14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9" i="14"/>
  <c r="M69" i="14" s="1"/>
  <c r="I69" i="14"/>
  <c r="K69" i="14"/>
  <c r="O69" i="14"/>
  <c r="Q69" i="14"/>
  <c r="V69" i="14"/>
  <c r="I72" i="14"/>
  <c r="G73" i="14"/>
  <c r="M73" i="14" s="1"/>
  <c r="M72" i="14" s="1"/>
  <c r="I73" i="14"/>
  <c r="K73" i="14"/>
  <c r="K72" i="14" s="1"/>
  <c r="O73" i="14"/>
  <c r="O72" i="14" s="1"/>
  <c r="Q73" i="14"/>
  <c r="Q72" i="14" s="1"/>
  <c r="V73" i="14"/>
  <c r="V72" i="14" s="1"/>
  <c r="K76" i="14"/>
  <c r="V76" i="14"/>
  <c r="G77" i="14"/>
  <c r="G76" i="14" s="1"/>
  <c r="I77" i="14"/>
  <c r="I76" i="14" s="1"/>
  <c r="K77" i="14"/>
  <c r="O77" i="14"/>
  <c r="O76" i="14" s="1"/>
  <c r="Q77" i="14"/>
  <c r="Q76" i="14" s="1"/>
  <c r="V77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V85" i="14"/>
  <c r="G86" i="14"/>
  <c r="M86" i="14" s="1"/>
  <c r="M85" i="14" s="1"/>
  <c r="I86" i="14"/>
  <c r="I85" i="14" s="1"/>
  <c r="K86" i="14"/>
  <c r="O86" i="14"/>
  <c r="Q86" i="14"/>
  <c r="V86" i="14"/>
  <c r="G87" i="14"/>
  <c r="M87" i="14" s="1"/>
  <c r="I87" i="14"/>
  <c r="K87" i="14"/>
  <c r="O87" i="14"/>
  <c r="Q87" i="14"/>
  <c r="Q85" i="14" s="1"/>
  <c r="V87" i="14"/>
  <c r="G89" i="14"/>
  <c r="I89" i="14"/>
  <c r="K89" i="14"/>
  <c r="K88" i="14" s="1"/>
  <c r="M89" i="14"/>
  <c r="O89" i="14"/>
  <c r="Q89" i="14"/>
  <c r="V89" i="14"/>
  <c r="G92" i="14"/>
  <c r="I92" i="14"/>
  <c r="K92" i="14"/>
  <c r="M92" i="14"/>
  <c r="O92" i="14"/>
  <c r="Q92" i="14"/>
  <c r="V92" i="14"/>
  <c r="G94" i="14"/>
  <c r="M94" i="14" s="1"/>
  <c r="I94" i="14"/>
  <c r="K94" i="14"/>
  <c r="O94" i="14"/>
  <c r="Q94" i="14"/>
  <c r="V94" i="14"/>
  <c r="G97" i="14"/>
  <c r="M97" i="14" s="1"/>
  <c r="I97" i="14"/>
  <c r="K97" i="14"/>
  <c r="O97" i="14"/>
  <c r="Q97" i="14"/>
  <c r="V97" i="14"/>
  <c r="AE101" i="14"/>
  <c r="F45" i="1" s="1"/>
  <c r="BA36" i="13"/>
  <c r="BA33" i="13"/>
  <c r="BA31" i="13"/>
  <c r="BA29" i="13"/>
  <c r="BA28" i="13"/>
  <c r="BA18" i="13"/>
  <c r="BA16" i="13"/>
  <c r="BA14" i="13"/>
  <c r="BA12" i="13"/>
  <c r="G8" i="13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2" i="13"/>
  <c r="G21" i="13" s="1"/>
  <c r="I212" i="1" s="1"/>
  <c r="I20" i="1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AE39" i="13"/>
  <c r="F44" i="1" s="1"/>
  <c r="BA603" i="12"/>
  <c r="BA552" i="12"/>
  <c r="BA495" i="12"/>
  <c r="BA406" i="12"/>
  <c r="BA388" i="12"/>
  <c r="BA354" i="12"/>
  <c r="BA334" i="12"/>
  <c r="BA328" i="12"/>
  <c r="BA325" i="12"/>
  <c r="BA318" i="12"/>
  <c r="BA310" i="12"/>
  <c r="BA303" i="12"/>
  <c r="BA287" i="12"/>
  <c r="BA284" i="12"/>
  <c r="BA281" i="12"/>
  <c r="BA252" i="12"/>
  <c r="BA249" i="12"/>
  <c r="BA244" i="12"/>
  <c r="BA239" i="12"/>
  <c r="BA180" i="12"/>
  <c r="BA10" i="12"/>
  <c r="Q8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V8" i="12" s="1"/>
  <c r="G18" i="12"/>
  <c r="I18" i="12"/>
  <c r="K18" i="12"/>
  <c r="O18" i="12"/>
  <c r="Q18" i="12"/>
  <c r="V18" i="12"/>
  <c r="G25" i="12"/>
  <c r="M25" i="12" s="1"/>
  <c r="I25" i="12"/>
  <c r="K25" i="12"/>
  <c r="O25" i="12"/>
  <c r="Q25" i="12"/>
  <c r="V25" i="12"/>
  <c r="G33" i="12"/>
  <c r="M33" i="12" s="1"/>
  <c r="I33" i="12"/>
  <c r="K33" i="12"/>
  <c r="O33" i="12"/>
  <c r="Q33" i="12"/>
  <c r="V33" i="12"/>
  <c r="G39" i="12"/>
  <c r="M39" i="12" s="1"/>
  <c r="I39" i="12"/>
  <c r="K39" i="12"/>
  <c r="O39" i="12"/>
  <c r="Q39" i="12"/>
  <c r="V39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7" i="12"/>
  <c r="M57" i="12" s="1"/>
  <c r="I57" i="12"/>
  <c r="K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74" i="12"/>
  <c r="M74" i="12" s="1"/>
  <c r="I74" i="12"/>
  <c r="K74" i="12"/>
  <c r="O74" i="12"/>
  <c r="Q74" i="12"/>
  <c r="V74" i="12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5" i="12"/>
  <c r="M105" i="12" s="1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27" i="12"/>
  <c r="M127" i="12" s="1"/>
  <c r="I127" i="12"/>
  <c r="K127" i="12"/>
  <c r="O127" i="12"/>
  <c r="Q127" i="12"/>
  <c r="V127" i="12"/>
  <c r="G131" i="12"/>
  <c r="G130" i="12" s="1"/>
  <c r="I128" i="1" s="1"/>
  <c r="I131" i="12"/>
  <c r="I130" i="12" s="1"/>
  <c r="K131" i="12"/>
  <c r="K130" i="12" s="1"/>
  <c r="M131" i="12"/>
  <c r="M130" i="12" s="1"/>
  <c r="O131" i="12"/>
  <c r="Q131" i="12"/>
  <c r="Q130" i="12" s="1"/>
  <c r="V131" i="12"/>
  <c r="V130" i="12" s="1"/>
  <c r="G134" i="12"/>
  <c r="M134" i="12" s="1"/>
  <c r="I134" i="12"/>
  <c r="K134" i="12"/>
  <c r="O134" i="12"/>
  <c r="Q134" i="12"/>
  <c r="V134" i="12"/>
  <c r="G137" i="12"/>
  <c r="I207" i="1" s="1"/>
  <c r="G138" i="12"/>
  <c r="I138" i="12"/>
  <c r="I137" i="12" s="1"/>
  <c r="K138" i="12"/>
  <c r="K137" i="12" s="1"/>
  <c r="M138" i="12"/>
  <c r="M137" i="12" s="1"/>
  <c r="O138" i="12"/>
  <c r="O137" i="12" s="1"/>
  <c r="Q138" i="12"/>
  <c r="Q137" i="12" s="1"/>
  <c r="V138" i="12"/>
  <c r="V137" i="12" s="1"/>
  <c r="G215" i="12"/>
  <c r="I215" i="12"/>
  <c r="K215" i="12"/>
  <c r="M215" i="12"/>
  <c r="O215" i="12"/>
  <c r="Q215" i="12"/>
  <c r="V215" i="12"/>
  <c r="G219" i="12"/>
  <c r="M219" i="12" s="1"/>
  <c r="I219" i="12"/>
  <c r="K219" i="12"/>
  <c r="O219" i="12"/>
  <c r="Q219" i="12"/>
  <c r="V219" i="12"/>
  <c r="G224" i="12"/>
  <c r="M224" i="12" s="1"/>
  <c r="I224" i="12"/>
  <c r="K224" i="12"/>
  <c r="O224" i="12"/>
  <c r="Q224" i="12"/>
  <c r="V224" i="12"/>
  <c r="G229" i="12"/>
  <c r="M229" i="12" s="1"/>
  <c r="I229" i="12"/>
  <c r="K229" i="12"/>
  <c r="O229" i="12"/>
  <c r="Q229" i="12"/>
  <c r="V229" i="12"/>
  <c r="G233" i="12"/>
  <c r="M233" i="12" s="1"/>
  <c r="I233" i="12"/>
  <c r="K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M243" i="12" s="1"/>
  <c r="I243" i="12"/>
  <c r="K243" i="12"/>
  <c r="O243" i="12"/>
  <c r="Q243" i="12"/>
  <c r="V243" i="12"/>
  <c r="G248" i="12"/>
  <c r="M248" i="12" s="1"/>
  <c r="I248" i="12"/>
  <c r="K248" i="12"/>
  <c r="O248" i="12"/>
  <c r="Q248" i="12"/>
  <c r="V248" i="12"/>
  <c r="G251" i="12"/>
  <c r="M251" i="12" s="1"/>
  <c r="I251" i="12"/>
  <c r="K251" i="12"/>
  <c r="O251" i="12"/>
  <c r="Q251" i="12"/>
  <c r="V251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M286" i="12" s="1"/>
  <c r="I286" i="12"/>
  <c r="K286" i="12"/>
  <c r="O286" i="12"/>
  <c r="Q286" i="12"/>
  <c r="V286" i="12"/>
  <c r="G292" i="12"/>
  <c r="M292" i="12" s="1"/>
  <c r="I292" i="12"/>
  <c r="K292" i="12"/>
  <c r="O292" i="12"/>
  <c r="Q292" i="12"/>
  <c r="V292" i="12"/>
  <c r="G302" i="12"/>
  <c r="M302" i="12" s="1"/>
  <c r="I302" i="12"/>
  <c r="K302" i="12"/>
  <c r="O302" i="12"/>
  <c r="Q302" i="12"/>
  <c r="V302" i="12"/>
  <c r="G309" i="12"/>
  <c r="I309" i="12"/>
  <c r="K309" i="12"/>
  <c r="M309" i="12"/>
  <c r="O309" i="12"/>
  <c r="Q309" i="12"/>
  <c r="V309" i="12"/>
  <c r="G312" i="12"/>
  <c r="M312" i="12" s="1"/>
  <c r="I312" i="12"/>
  <c r="K312" i="12"/>
  <c r="O312" i="12"/>
  <c r="Q312" i="12"/>
  <c r="V312" i="12"/>
  <c r="G317" i="12"/>
  <c r="I317" i="12"/>
  <c r="K317" i="12"/>
  <c r="M317" i="12"/>
  <c r="O317" i="12"/>
  <c r="Q317" i="12"/>
  <c r="V317" i="12"/>
  <c r="G324" i="12"/>
  <c r="M324" i="12" s="1"/>
  <c r="I324" i="12"/>
  <c r="K324" i="12"/>
  <c r="O324" i="12"/>
  <c r="Q324" i="12"/>
  <c r="V324" i="12"/>
  <c r="G327" i="12"/>
  <c r="M327" i="12" s="1"/>
  <c r="I327" i="12"/>
  <c r="K327" i="12"/>
  <c r="O327" i="12"/>
  <c r="Q327" i="12"/>
  <c r="V327" i="12"/>
  <c r="G333" i="12"/>
  <c r="M333" i="12" s="1"/>
  <c r="I333" i="12"/>
  <c r="K333" i="12"/>
  <c r="O333" i="12"/>
  <c r="Q333" i="12"/>
  <c r="V333" i="12"/>
  <c r="G338" i="12"/>
  <c r="M338" i="12" s="1"/>
  <c r="I338" i="12"/>
  <c r="K338" i="12"/>
  <c r="O338" i="12"/>
  <c r="Q338" i="12"/>
  <c r="V338" i="12"/>
  <c r="G345" i="12"/>
  <c r="M345" i="12" s="1"/>
  <c r="I345" i="12"/>
  <c r="K345" i="12"/>
  <c r="O345" i="12"/>
  <c r="Q345" i="12"/>
  <c r="V345" i="12"/>
  <c r="G350" i="12"/>
  <c r="M350" i="12" s="1"/>
  <c r="I350" i="12"/>
  <c r="K350" i="12"/>
  <c r="O350" i="12"/>
  <c r="Q350" i="12"/>
  <c r="V350" i="12"/>
  <c r="G353" i="12"/>
  <c r="I353" i="12"/>
  <c r="K353" i="12"/>
  <c r="M353" i="12"/>
  <c r="O353" i="12"/>
  <c r="Q353" i="12"/>
  <c r="V353" i="12"/>
  <c r="G387" i="12"/>
  <c r="M387" i="12" s="1"/>
  <c r="I387" i="12"/>
  <c r="K387" i="12"/>
  <c r="O387" i="12"/>
  <c r="Q387" i="12"/>
  <c r="V387" i="12"/>
  <c r="G396" i="12"/>
  <c r="M396" i="12" s="1"/>
  <c r="I396" i="12"/>
  <c r="K396" i="12"/>
  <c r="O396" i="12"/>
  <c r="Q396" i="12"/>
  <c r="V396" i="12"/>
  <c r="G405" i="12"/>
  <c r="M405" i="12" s="1"/>
  <c r="I405" i="12"/>
  <c r="K405" i="12"/>
  <c r="O405" i="12"/>
  <c r="Q405" i="12"/>
  <c r="V405" i="12"/>
  <c r="G414" i="12"/>
  <c r="I414" i="12"/>
  <c r="K414" i="12"/>
  <c r="O414" i="12"/>
  <c r="Q414" i="12"/>
  <c r="V414" i="12"/>
  <c r="G418" i="12"/>
  <c r="M418" i="12" s="1"/>
  <c r="I418" i="12"/>
  <c r="K418" i="12"/>
  <c r="O418" i="12"/>
  <c r="Q418" i="12"/>
  <c r="V418" i="12"/>
  <c r="G423" i="12"/>
  <c r="M423" i="12" s="1"/>
  <c r="I423" i="12"/>
  <c r="K423" i="12"/>
  <c r="O423" i="12"/>
  <c r="Q423" i="12"/>
  <c r="V423" i="12"/>
  <c r="G426" i="12"/>
  <c r="M426" i="12" s="1"/>
  <c r="I426" i="12"/>
  <c r="K426" i="12"/>
  <c r="O426" i="12"/>
  <c r="Q426" i="12"/>
  <c r="V426" i="12"/>
  <c r="G445" i="12"/>
  <c r="M445" i="12" s="1"/>
  <c r="I445" i="12"/>
  <c r="K445" i="12"/>
  <c r="O445" i="12"/>
  <c r="Q445" i="12"/>
  <c r="V445" i="12"/>
  <c r="G448" i="12"/>
  <c r="M448" i="12" s="1"/>
  <c r="I448" i="12"/>
  <c r="K448" i="12"/>
  <c r="O448" i="12"/>
  <c r="Q448" i="12"/>
  <c r="V448" i="12"/>
  <c r="G471" i="12"/>
  <c r="I471" i="12"/>
  <c r="K471" i="12"/>
  <c r="M471" i="12"/>
  <c r="O471" i="12"/>
  <c r="Q471" i="12"/>
  <c r="V471" i="12"/>
  <c r="G474" i="12"/>
  <c r="M474" i="12" s="1"/>
  <c r="I474" i="12"/>
  <c r="K474" i="12"/>
  <c r="O474" i="12"/>
  <c r="Q474" i="12"/>
  <c r="V474" i="12"/>
  <c r="V413" i="12" s="1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4" i="12"/>
  <c r="I494" i="12"/>
  <c r="K494" i="12"/>
  <c r="M494" i="12"/>
  <c r="O494" i="12"/>
  <c r="Q494" i="12"/>
  <c r="V494" i="12"/>
  <c r="G527" i="12"/>
  <c r="I527" i="12"/>
  <c r="K527" i="12"/>
  <c r="M527" i="12"/>
  <c r="O527" i="12"/>
  <c r="Q527" i="12"/>
  <c r="V527" i="12"/>
  <c r="G532" i="12"/>
  <c r="I532" i="12"/>
  <c r="K532" i="12"/>
  <c r="M532" i="12"/>
  <c r="O532" i="12"/>
  <c r="Q532" i="12"/>
  <c r="V532" i="12"/>
  <c r="G539" i="12"/>
  <c r="M539" i="12" s="1"/>
  <c r="I539" i="12"/>
  <c r="K539" i="12"/>
  <c r="O539" i="12"/>
  <c r="Q539" i="12"/>
  <c r="V539" i="12"/>
  <c r="G548" i="12"/>
  <c r="M548" i="12" s="1"/>
  <c r="I548" i="12"/>
  <c r="K548" i="12"/>
  <c r="O548" i="12"/>
  <c r="Q548" i="12"/>
  <c r="V548" i="12"/>
  <c r="G551" i="12"/>
  <c r="M551" i="12" s="1"/>
  <c r="I551" i="12"/>
  <c r="K551" i="12"/>
  <c r="O551" i="12"/>
  <c r="Q551" i="12"/>
  <c r="V551" i="12"/>
  <c r="G556" i="12"/>
  <c r="M556" i="12" s="1"/>
  <c r="I556" i="12"/>
  <c r="K556" i="12"/>
  <c r="O556" i="12"/>
  <c r="Q556" i="12"/>
  <c r="V556" i="12"/>
  <c r="G562" i="12"/>
  <c r="M562" i="12" s="1"/>
  <c r="I562" i="12"/>
  <c r="K562" i="12"/>
  <c r="O562" i="12"/>
  <c r="Q562" i="12"/>
  <c r="V562" i="12"/>
  <c r="G564" i="12"/>
  <c r="M564" i="12" s="1"/>
  <c r="I564" i="12"/>
  <c r="K564" i="12"/>
  <c r="O564" i="12"/>
  <c r="Q564" i="12"/>
  <c r="V564" i="12"/>
  <c r="G593" i="12"/>
  <c r="I593" i="12"/>
  <c r="K593" i="12"/>
  <c r="M593" i="12"/>
  <c r="O593" i="12"/>
  <c r="Q593" i="12"/>
  <c r="V593" i="12"/>
  <c r="G601" i="12"/>
  <c r="G602" i="12"/>
  <c r="M602" i="12" s="1"/>
  <c r="M601" i="12" s="1"/>
  <c r="I602" i="12"/>
  <c r="I601" i="12" s="1"/>
  <c r="K602" i="12"/>
  <c r="K601" i="12" s="1"/>
  <c r="O602" i="12"/>
  <c r="O601" i="12" s="1"/>
  <c r="Q602" i="12"/>
  <c r="Q601" i="12" s="1"/>
  <c r="V602" i="12"/>
  <c r="V601" i="12" s="1"/>
  <c r="G605" i="12"/>
  <c r="I605" i="12"/>
  <c r="K605" i="12"/>
  <c r="O605" i="12"/>
  <c r="Q605" i="12"/>
  <c r="V605" i="12"/>
  <c r="G610" i="12"/>
  <c r="M610" i="12" s="1"/>
  <c r="I610" i="12"/>
  <c r="K610" i="12"/>
  <c r="O610" i="12"/>
  <c r="Q610" i="12"/>
  <c r="V610" i="12"/>
  <c r="G621" i="12"/>
  <c r="M621" i="12" s="1"/>
  <c r="I621" i="12"/>
  <c r="K621" i="12"/>
  <c r="O621" i="12"/>
  <c r="Q621" i="12"/>
  <c r="V621" i="12"/>
  <c r="G632" i="12"/>
  <c r="I632" i="12"/>
  <c r="K632" i="12"/>
  <c r="M632" i="12"/>
  <c r="O632" i="12"/>
  <c r="Q632" i="12"/>
  <c r="V632" i="12"/>
  <c r="G635" i="12"/>
  <c r="M635" i="12" s="1"/>
  <c r="I635" i="12"/>
  <c r="K635" i="12"/>
  <c r="O635" i="12"/>
  <c r="Q635" i="12"/>
  <c r="V635" i="12"/>
  <c r="G638" i="12"/>
  <c r="M638" i="12" s="1"/>
  <c r="I638" i="12"/>
  <c r="K638" i="12"/>
  <c r="O638" i="12"/>
  <c r="Q638" i="12"/>
  <c r="V638" i="12"/>
  <c r="G650" i="12"/>
  <c r="M650" i="12" s="1"/>
  <c r="I650" i="12"/>
  <c r="K650" i="12"/>
  <c r="O650" i="12"/>
  <c r="Q650" i="12"/>
  <c r="V650" i="12"/>
  <c r="G653" i="12"/>
  <c r="I653" i="12"/>
  <c r="K653" i="12"/>
  <c r="M653" i="12"/>
  <c r="O653" i="12"/>
  <c r="Q653" i="12"/>
  <c r="V653" i="12"/>
  <c r="G660" i="12"/>
  <c r="M660" i="12" s="1"/>
  <c r="I660" i="12"/>
  <c r="K660" i="12"/>
  <c r="O660" i="12"/>
  <c r="Q660" i="12"/>
  <c r="V660" i="12"/>
  <c r="G666" i="12"/>
  <c r="M666" i="12" s="1"/>
  <c r="I666" i="12"/>
  <c r="K666" i="12"/>
  <c r="O666" i="12"/>
  <c r="Q666" i="12"/>
  <c r="V666" i="12"/>
  <c r="G671" i="12"/>
  <c r="I671" i="12"/>
  <c r="K671" i="12"/>
  <c r="M671" i="12"/>
  <c r="O671" i="12"/>
  <c r="Q671" i="12"/>
  <c r="V671" i="12"/>
  <c r="G677" i="12"/>
  <c r="M677" i="12" s="1"/>
  <c r="I677" i="12"/>
  <c r="K677" i="12"/>
  <c r="O677" i="12"/>
  <c r="Q677" i="12"/>
  <c r="V677" i="12"/>
  <c r="G683" i="12"/>
  <c r="M683" i="12" s="1"/>
  <c r="I683" i="12"/>
  <c r="K683" i="12"/>
  <c r="O683" i="12"/>
  <c r="Q683" i="12"/>
  <c r="V683" i="12"/>
  <c r="G687" i="12"/>
  <c r="M687" i="12" s="1"/>
  <c r="I687" i="12"/>
  <c r="K687" i="12"/>
  <c r="O687" i="12"/>
  <c r="Q687" i="12"/>
  <c r="V687" i="12"/>
  <c r="G691" i="12"/>
  <c r="I691" i="12"/>
  <c r="K691" i="12"/>
  <c r="M691" i="12"/>
  <c r="O691" i="12"/>
  <c r="Q691" i="12"/>
  <c r="V691" i="12"/>
  <c r="G696" i="12"/>
  <c r="M696" i="12" s="1"/>
  <c r="I696" i="12"/>
  <c r="K696" i="12"/>
  <c r="O696" i="12"/>
  <c r="Q696" i="12"/>
  <c r="V696" i="12"/>
  <c r="AE704" i="12"/>
  <c r="F42" i="1" s="1"/>
  <c r="AZ116" i="1"/>
  <c r="AZ114" i="1"/>
  <c r="AZ112" i="1"/>
  <c r="AZ110" i="1"/>
  <c r="AZ108" i="1"/>
  <c r="AZ106" i="1"/>
  <c r="AZ104" i="1"/>
  <c r="AZ102" i="1"/>
  <c r="AZ100" i="1"/>
  <c r="AZ98" i="1"/>
  <c r="AZ96" i="1"/>
  <c r="AZ94" i="1"/>
  <c r="AZ92" i="1"/>
  <c r="AZ90" i="1"/>
  <c r="AZ88" i="1"/>
  <c r="AZ86" i="1"/>
  <c r="AZ84" i="1"/>
  <c r="AZ82" i="1"/>
  <c r="AZ80" i="1"/>
  <c r="AZ78" i="1"/>
  <c r="AZ76" i="1"/>
  <c r="AZ73" i="1"/>
  <c r="AZ70" i="1"/>
  <c r="H66" i="1"/>
  <c r="J28" i="1"/>
  <c r="J26" i="1"/>
  <c r="G38" i="1"/>
  <c r="F38" i="1"/>
  <c r="J23" i="1"/>
  <c r="J24" i="1"/>
  <c r="J25" i="1"/>
  <c r="J27" i="1"/>
  <c r="E24" i="1"/>
  <c r="G24" i="1"/>
  <c r="E26" i="1"/>
  <c r="G26" i="1"/>
  <c r="Q79" i="14" l="1"/>
  <c r="G59" i="14"/>
  <c r="K266" i="17"/>
  <c r="O101" i="17"/>
  <c r="M154" i="20"/>
  <c r="V48" i="27"/>
  <c r="K43" i="28"/>
  <c r="O35" i="28"/>
  <c r="V8" i="34"/>
  <c r="Q413" i="12"/>
  <c r="M22" i="13"/>
  <c r="M277" i="17"/>
  <c r="M276" i="17" s="1"/>
  <c r="K101" i="17"/>
  <c r="I76" i="19"/>
  <c r="G129" i="20"/>
  <c r="I182" i="1" s="1"/>
  <c r="K96" i="20"/>
  <c r="I52" i="20"/>
  <c r="V64" i="24"/>
  <c r="I61" i="26"/>
  <c r="G39" i="28"/>
  <c r="G266" i="17"/>
  <c r="G128" i="17"/>
  <c r="I149" i="1" s="1"/>
  <c r="K119" i="17"/>
  <c r="I101" i="17"/>
  <c r="O129" i="20"/>
  <c r="Q52" i="20"/>
  <c r="K45" i="20"/>
  <c r="G8" i="23"/>
  <c r="I176" i="1" s="1"/>
  <c r="G60" i="27"/>
  <c r="O50" i="28"/>
  <c r="O8" i="29"/>
  <c r="O130" i="12"/>
  <c r="K104" i="12"/>
  <c r="I88" i="14"/>
  <c r="Q88" i="14"/>
  <c r="K85" i="14"/>
  <c r="M285" i="17"/>
  <c r="M284" i="17" s="1"/>
  <c r="I276" i="17"/>
  <c r="M68" i="17"/>
  <c r="K159" i="20"/>
  <c r="K106" i="20"/>
  <c r="Q8" i="24"/>
  <c r="O34" i="26"/>
  <c r="K8" i="16"/>
  <c r="K261" i="17"/>
  <c r="K67" i="17"/>
  <c r="Q43" i="21"/>
  <c r="Q117" i="23"/>
  <c r="K38" i="27"/>
  <c r="V24" i="29"/>
  <c r="V8" i="13"/>
  <c r="G85" i="14"/>
  <c r="O261" i="17"/>
  <c r="G119" i="17"/>
  <c r="I92" i="24"/>
  <c r="O38" i="27"/>
  <c r="I38" i="27"/>
  <c r="G69" i="28"/>
  <c r="V21" i="13"/>
  <c r="Q21" i="13"/>
  <c r="M88" i="14"/>
  <c r="G53" i="26"/>
  <c r="I204" i="1" s="1"/>
  <c r="O75" i="28"/>
  <c r="V75" i="28"/>
  <c r="G39" i="13"/>
  <c r="AF704" i="12"/>
  <c r="G42" i="1" s="1"/>
  <c r="V104" i="12"/>
  <c r="O79" i="14"/>
  <c r="Q279" i="17"/>
  <c r="Q276" i="17"/>
  <c r="O266" i="17"/>
  <c r="K107" i="17"/>
  <c r="V101" i="17"/>
  <c r="G98" i="17"/>
  <c r="I140" i="1" s="1"/>
  <c r="G64" i="17"/>
  <c r="I125" i="1" s="1"/>
  <c r="Q154" i="20"/>
  <c r="I154" i="20"/>
  <c r="Q45" i="20"/>
  <c r="Q80" i="23"/>
  <c r="K68" i="26"/>
  <c r="Q75" i="28"/>
  <c r="G35" i="28"/>
  <c r="V2091" i="15"/>
  <c r="AF2136" i="15"/>
  <c r="G46" i="1" s="1"/>
  <c r="I46" i="1" s="1"/>
  <c r="I2051" i="15"/>
  <c r="G2105" i="15"/>
  <c r="Q2091" i="15"/>
  <c r="O1026" i="15"/>
  <c r="M697" i="15"/>
  <c r="Q2051" i="15"/>
  <c r="I1026" i="15"/>
  <c r="O121" i="15"/>
  <c r="I2091" i="15"/>
  <c r="K2091" i="15"/>
  <c r="O2051" i="15"/>
  <c r="I2114" i="15"/>
  <c r="G2051" i="15"/>
  <c r="I158" i="1" s="1"/>
  <c r="K786" i="15"/>
  <c r="M2091" i="15"/>
  <c r="Q2105" i="15"/>
  <c r="V1046" i="15"/>
  <c r="K697" i="15"/>
  <c r="AF25" i="16"/>
  <c r="G47" i="1" s="1"/>
  <c r="I47" i="1" s="1"/>
  <c r="G279" i="17"/>
  <c r="V276" i="17"/>
  <c r="V266" i="17"/>
  <c r="K128" i="17"/>
  <c r="I107" i="17"/>
  <c r="K76" i="17"/>
  <c r="G76" i="17"/>
  <c r="Q67" i="17"/>
  <c r="V8" i="17"/>
  <c r="Q8" i="17"/>
  <c r="K8" i="17"/>
  <c r="G38" i="18"/>
  <c r="I168" i="1" s="1"/>
  <c r="I22" i="18"/>
  <c r="G8" i="18"/>
  <c r="Q49" i="19"/>
  <c r="O49" i="19"/>
  <c r="V8" i="19"/>
  <c r="K154" i="20"/>
  <c r="O29" i="20"/>
  <c r="O21" i="26"/>
  <c r="I60" i="27"/>
  <c r="Q665" i="12"/>
  <c r="G604" i="12"/>
  <c r="O104" i="12"/>
  <c r="Q84" i="12"/>
  <c r="O17" i="12"/>
  <c r="V59" i="14"/>
  <c r="V8" i="14"/>
  <c r="M2114" i="15"/>
  <c r="I2105" i="15"/>
  <c r="G954" i="15"/>
  <c r="V786" i="15"/>
  <c r="O436" i="15"/>
  <c r="K279" i="17"/>
  <c r="Q214" i="12"/>
  <c r="M104" i="12"/>
  <c r="O84" i="12"/>
  <c r="V17" i="12"/>
  <c r="Q59" i="14"/>
  <c r="I8" i="14"/>
  <c r="O2114" i="15"/>
  <c r="M2105" i="15"/>
  <c r="K2051" i="15"/>
  <c r="K954" i="15"/>
  <c r="O816" i="15"/>
  <c r="V697" i="15"/>
  <c r="K436" i="15"/>
  <c r="K121" i="15"/>
  <c r="K8" i="15"/>
  <c r="O8" i="16"/>
  <c r="I261" i="17"/>
  <c r="Q238" i="17"/>
  <c r="Q183" i="17"/>
  <c r="V183" i="17"/>
  <c r="O119" i="17"/>
  <c r="I98" i="17"/>
  <c r="I8" i="17"/>
  <c r="O154" i="20"/>
  <c r="V117" i="23"/>
  <c r="V8" i="27"/>
  <c r="Q17" i="12"/>
  <c r="O8" i="14"/>
  <c r="O413" i="12"/>
  <c r="V604" i="12"/>
  <c r="V84" i="12"/>
  <c r="I17" i="12"/>
  <c r="AF101" i="14"/>
  <c r="G45" i="1" s="1"/>
  <c r="I45" i="1" s="1"/>
  <c r="V79" i="14"/>
  <c r="I436" i="15"/>
  <c r="O238" i="17"/>
  <c r="Q38" i="18"/>
  <c r="Q8" i="27"/>
  <c r="I604" i="12"/>
  <c r="I413" i="12"/>
  <c r="O214" i="12"/>
  <c r="G8" i="14"/>
  <c r="G413" i="12"/>
  <c r="V214" i="12"/>
  <c r="Q104" i="12"/>
  <c r="I84" i="12"/>
  <c r="G17" i="12"/>
  <c r="I148" i="1" s="1"/>
  <c r="O88" i="14"/>
  <c r="I79" i="14"/>
  <c r="G72" i="14"/>
  <c r="G2091" i="15"/>
  <c r="I160" i="1" s="1"/>
  <c r="V2006" i="15"/>
  <c r="Q2006" i="15"/>
  <c r="K1046" i="15"/>
  <c r="G1026" i="15"/>
  <c r="I147" i="1" s="1"/>
  <c r="V1026" i="15"/>
  <c r="G951" i="15"/>
  <c r="I145" i="1" s="1"/>
  <c r="G697" i="15"/>
  <c r="Q436" i="15"/>
  <c r="I8" i="16"/>
  <c r="V279" i="17"/>
  <c r="V238" i="17"/>
  <c r="I128" i="17"/>
  <c r="Q75" i="18"/>
  <c r="Q51" i="18"/>
  <c r="V38" i="18"/>
  <c r="K76" i="19"/>
  <c r="V49" i="19"/>
  <c r="O96" i="20"/>
  <c r="G56" i="21"/>
  <c r="I192" i="1" s="1"/>
  <c r="M57" i="21"/>
  <c r="M56" i="21" s="1"/>
  <c r="M12" i="21"/>
  <c r="AF71" i="21"/>
  <c r="G52" i="1" s="1"/>
  <c r="I52" i="1" s="1"/>
  <c r="K92" i="24"/>
  <c r="K60" i="27"/>
  <c r="V38" i="27"/>
  <c r="G8" i="27"/>
  <c r="G665" i="12"/>
  <c r="I155" i="1" s="1"/>
  <c r="K604" i="12"/>
  <c r="O604" i="12"/>
  <c r="G104" i="12"/>
  <c r="O21" i="13"/>
  <c r="Q8" i="13"/>
  <c r="O8" i="13"/>
  <c r="K8" i="13"/>
  <c r="M62" i="14"/>
  <c r="I59" i="14"/>
  <c r="K8" i="14"/>
  <c r="Q2114" i="15"/>
  <c r="V2105" i="15"/>
  <c r="O2006" i="15"/>
  <c r="O1046" i="15"/>
  <c r="I1046" i="15"/>
  <c r="Q1026" i="15"/>
  <c r="O954" i="15"/>
  <c r="G816" i="15"/>
  <c r="I142" i="1" s="1"/>
  <c r="V816" i="15"/>
  <c r="O786" i="15"/>
  <c r="I697" i="15"/>
  <c r="O8" i="15"/>
  <c r="O276" i="17"/>
  <c r="K276" i="17"/>
  <c r="G261" i="17"/>
  <c r="I152" i="1" s="1"/>
  <c r="I238" i="17"/>
  <c r="K183" i="17"/>
  <c r="V67" i="17"/>
  <c r="V51" i="18"/>
  <c r="O51" i="18"/>
  <c r="G76" i="19"/>
  <c r="I193" i="1" s="1"/>
  <c r="V8" i="21"/>
  <c r="G90" i="27"/>
  <c r="I200" i="1" s="1"/>
  <c r="M91" i="27"/>
  <c r="Q38" i="27"/>
  <c r="K15" i="29"/>
  <c r="G15" i="29"/>
  <c r="I169" i="1" s="1"/>
  <c r="Q604" i="12"/>
  <c r="M605" i="12"/>
  <c r="K413" i="12"/>
  <c r="I214" i="12"/>
  <c r="K17" i="12"/>
  <c r="K21" i="13"/>
  <c r="I21" i="13"/>
  <c r="I8" i="13"/>
  <c r="K59" i="14"/>
  <c r="V2114" i="15"/>
  <c r="O2091" i="15"/>
  <c r="V2051" i="15"/>
  <c r="Q1046" i="15"/>
  <c r="Q954" i="15"/>
  <c r="M955" i="15"/>
  <c r="M954" i="15" s="1"/>
  <c r="I816" i="15"/>
  <c r="Q816" i="15"/>
  <c r="Q697" i="15"/>
  <c r="Q121" i="15"/>
  <c r="I121" i="15"/>
  <c r="Q8" i="15"/>
  <c r="I8" i="15"/>
  <c r="O279" i="17"/>
  <c r="I183" i="17"/>
  <c r="Q8" i="21"/>
  <c r="G8" i="25"/>
  <c r="V8" i="30"/>
  <c r="V665" i="12"/>
  <c r="K214" i="12"/>
  <c r="G214" i="12"/>
  <c r="I104" i="12"/>
  <c r="K84" i="12"/>
  <c r="V88" i="14"/>
  <c r="O85" i="14"/>
  <c r="K79" i="14"/>
  <c r="O59" i="14"/>
  <c r="Q8" i="14"/>
  <c r="K2114" i="15"/>
  <c r="G2080" i="15"/>
  <c r="I159" i="1" s="1"/>
  <c r="I2006" i="15"/>
  <c r="K1026" i="15"/>
  <c r="V954" i="15"/>
  <c r="V436" i="15"/>
  <c r="V121" i="15"/>
  <c r="V8" i="15"/>
  <c r="V8" i="16"/>
  <c r="V261" i="17"/>
  <c r="G183" i="17"/>
  <c r="I150" i="1" s="1"/>
  <c r="O107" i="17"/>
  <c r="M105" i="17"/>
  <c r="M104" i="17" s="1"/>
  <c r="M101" i="17"/>
  <c r="O67" i="17"/>
  <c r="O8" i="18"/>
  <c r="O8" i="19"/>
  <c r="I69" i="20"/>
  <c r="V80" i="23"/>
  <c r="V8" i="23"/>
  <c r="M99" i="27"/>
  <c r="G96" i="27"/>
  <c r="M11" i="30"/>
  <c r="AF44" i="30"/>
  <c r="G61" i="1" s="1"/>
  <c r="I61" i="1" s="1"/>
  <c r="O2105" i="15"/>
  <c r="K2105" i="15"/>
  <c r="K2006" i="15"/>
  <c r="M2006" i="15"/>
  <c r="I954" i="15"/>
  <c r="K816" i="15"/>
  <c r="Q786" i="15"/>
  <c r="O697" i="15"/>
  <c r="G121" i="15"/>
  <c r="I124" i="1" s="1"/>
  <c r="G8" i="15"/>
  <c r="G8" i="16"/>
  <c r="G238" i="17"/>
  <c r="I151" i="1" s="1"/>
  <c r="O128" i="17"/>
  <c r="V119" i="17"/>
  <c r="Q119" i="17"/>
  <c r="O76" i="17"/>
  <c r="I76" i="17"/>
  <c r="M67" i="17"/>
  <c r="O8" i="17"/>
  <c r="K22" i="18"/>
  <c r="K8" i="18"/>
  <c r="I8" i="18"/>
  <c r="G49" i="19"/>
  <c r="I188" i="1" s="1"/>
  <c r="Q8" i="19"/>
  <c r="K8" i="19"/>
  <c r="V96" i="20"/>
  <c r="K89" i="20"/>
  <c r="K69" i="20"/>
  <c r="G29" i="20"/>
  <c r="G80" i="23"/>
  <c r="I184" i="1" s="1"/>
  <c r="K61" i="26"/>
  <c r="G55" i="27"/>
  <c r="I137" i="1" s="1"/>
  <c r="M56" i="27"/>
  <c r="M55" i="27" s="1"/>
  <c r="Q35" i="28"/>
  <c r="Q107" i="17"/>
  <c r="K98" i="17"/>
  <c r="K75" i="18"/>
  <c r="I75" i="18"/>
  <c r="O38" i="18"/>
  <c r="I38" i="18"/>
  <c r="V22" i="18"/>
  <c r="Q8" i="18"/>
  <c r="Q159" i="20"/>
  <c r="Q129" i="20"/>
  <c r="K129" i="20"/>
  <c r="Q106" i="20"/>
  <c r="I106" i="20"/>
  <c r="I96" i="20"/>
  <c r="Q89" i="20"/>
  <c r="I29" i="20"/>
  <c r="K8" i="20"/>
  <c r="M43" i="21"/>
  <c r="G8" i="21"/>
  <c r="Q8" i="23"/>
  <c r="O8" i="23"/>
  <c r="I8" i="23"/>
  <c r="Q92" i="24"/>
  <c r="G64" i="24"/>
  <c r="I185" i="1" s="1"/>
  <c r="V61" i="26"/>
  <c r="K53" i="26"/>
  <c r="Q96" i="27"/>
  <c r="K96" i="27"/>
  <c r="I96" i="27"/>
  <c r="V60" i="27"/>
  <c r="I48" i="27"/>
  <c r="K8" i="27"/>
  <c r="G8" i="28"/>
  <c r="Q8" i="28"/>
  <c r="Q96" i="20"/>
  <c r="O89" i="20"/>
  <c r="G62" i="20"/>
  <c r="I195" i="1" s="1"/>
  <c r="V52" i="20"/>
  <c r="K29" i="20"/>
  <c r="M29" i="20"/>
  <c r="K117" i="23"/>
  <c r="I117" i="23"/>
  <c r="K80" i="23"/>
  <c r="I80" i="23"/>
  <c r="K8" i="23"/>
  <c r="G92" i="24"/>
  <c r="I190" i="1" s="1"/>
  <c r="V92" i="24"/>
  <c r="O92" i="24"/>
  <c r="K64" i="24"/>
  <c r="I64" i="24"/>
  <c r="I53" i="26"/>
  <c r="K21" i="26"/>
  <c r="K90" i="27"/>
  <c r="G48" i="27"/>
  <c r="V35" i="28"/>
  <c r="M14" i="29"/>
  <c r="M13" i="29" s="1"/>
  <c r="G13" i="29"/>
  <c r="I167" i="1" s="1"/>
  <c r="V8" i="29"/>
  <c r="AF99" i="24"/>
  <c r="G55" i="1" s="1"/>
  <c r="I55" i="1" s="1"/>
  <c r="V8" i="24"/>
  <c r="V8" i="25"/>
  <c r="I21" i="26"/>
  <c r="Q8" i="26"/>
  <c r="AF102" i="27"/>
  <c r="G58" i="1" s="1"/>
  <c r="I58" i="1" s="1"/>
  <c r="O60" i="27"/>
  <c r="I130" i="1"/>
  <c r="I56" i="28"/>
  <c r="I43" i="28"/>
  <c r="K8" i="28"/>
  <c r="O15" i="29"/>
  <c r="I15" i="29"/>
  <c r="M21" i="34"/>
  <c r="M20" i="34" s="1"/>
  <c r="G20" i="34"/>
  <c r="G48" i="34" s="1"/>
  <c r="M32" i="34"/>
  <c r="M31" i="34" s="1"/>
  <c r="G31" i="34"/>
  <c r="I154" i="1" s="1"/>
  <c r="O75" i="18"/>
  <c r="O22" i="18"/>
  <c r="G22" i="18"/>
  <c r="I166" i="1" s="1"/>
  <c r="I8" i="19"/>
  <c r="V129" i="20"/>
  <c r="I89" i="20"/>
  <c r="V29" i="20"/>
  <c r="Q29" i="20"/>
  <c r="I8" i="20"/>
  <c r="O56" i="21"/>
  <c r="O8" i="21"/>
  <c r="G117" i="23"/>
  <c r="I189" i="1" s="1"/>
  <c r="O8" i="25"/>
  <c r="M61" i="26"/>
  <c r="V53" i="26"/>
  <c r="G21" i="26"/>
  <c r="I202" i="1" s="1"/>
  <c r="Q21" i="26"/>
  <c r="I8" i="26"/>
  <c r="O8" i="27"/>
  <c r="I75" i="28"/>
  <c r="O56" i="28"/>
  <c r="V50" i="28"/>
  <c r="M43" i="28"/>
  <c r="G24" i="29"/>
  <c r="I171" i="1" s="1"/>
  <c r="O24" i="29"/>
  <c r="O8" i="30"/>
  <c r="M35" i="34"/>
  <c r="M34" i="34" s="1"/>
  <c r="G34" i="34"/>
  <c r="I163" i="1" s="1"/>
  <c r="Q128" i="17"/>
  <c r="I119" i="17"/>
  <c r="G107" i="17"/>
  <c r="Q98" i="17"/>
  <c r="Q76" i="17"/>
  <c r="V76" i="17"/>
  <c r="I67" i="17"/>
  <c r="G8" i="17"/>
  <c r="AF101" i="18"/>
  <c r="G49" i="1" s="1"/>
  <c r="I49" i="1" s="1"/>
  <c r="V75" i="18"/>
  <c r="K51" i="18"/>
  <c r="I51" i="18"/>
  <c r="Q22" i="18"/>
  <c r="V8" i="18"/>
  <c r="Q76" i="19"/>
  <c r="K49" i="19"/>
  <c r="G159" i="20"/>
  <c r="I129" i="20"/>
  <c r="O8" i="20"/>
  <c r="V56" i="21"/>
  <c r="K43" i="21"/>
  <c r="K8" i="21"/>
  <c r="Q8" i="22"/>
  <c r="O8" i="22"/>
  <c r="K8" i="22"/>
  <c r="O117" i="23"/>
  <c r="Q8" i="25"/>
  <c r="K8" i="25"/>
  <c r="O68" i="26"/>
  <c r="I68" i="26"/>
  <c r="G61" i="26"/>
  <c r="I205" i="1" s="1"/>
  <c r="K34" i="26"/>
  <c r="I34" i="26"/>
  <c r="G8" i="26"/>
  <c r="M90" i="27"/>
  <c r="V90" i="27"/>
  <c r="M49" i="27"/>
  <c r="M75" i="28"/>
  <c r="V56" i="28"/>
  <c r="AF81" i="28"/>
  <c r="G59" i="1" s="1"/>
  <c r="I59" i="1" s="1"/>
  <c r="M12" i="28"/>
  <c r="Q24" i="29"/>
  <c r="K24" i="29"/>
  <c r="O39" i="34"/>
  <c r="I279" i="17"/>
  <c r="Q261" i="17"/>
  <c r="K238" i="17"/>
  <c r="O183" i="17"/>
  <c r="V128" i="17"/>
  <c r="K38" i="18"/>
  <c r="V76" i="19"/>
  <c r="O76" i="19"/>
  <c r="I49" i="19"/>
  <c r="G8" i="19"/>
  <c r="O106" i="20"/>
  <c r="G96" i="20"/>
  <c r="I198" i="1" s="1"/>
  <c r="Q69" i="20"/>
  <c r="K62" i="20"/>
  <c r="Q56" i="21"/>
  <c r="I43" i="21"/>
  <c r="I8" i="21"/>
  <c r="I8" i="22"/>
  <c r="Q64" i="24"/>
  <c r="O64" i="24"/>
  <c r="K8" i="24"/>
  <c r="I8" i="24"/>
  <c r="I8" i="25"/>
  <c r="G68" i="26"/>
  <c r="I206" i="1" s="1"/>
  <c r="Q34" i="26"/>
  <c r="O96" i="27"/>
  <c r="Q60" i="27"/>
  <c r="K48" i="27"/>
  <c r="G38" i="27"/>
  <c r="I123" i="1" s="1"/>
  <c r="I8" i="27"/>
  <c r="Q56" i="28"/>
  <c r="V8" i="28"/>
  <c r="K39" i="34"/>
  <c r="O8" i="34"/>
  <c r="Q34" i="34"/>
  <c r="V68" i="26"/>
  <c r="Q53" i="26"/>
  <c r="O53" i="26"/>
  <c r="V21" i="26"/>
  <c r="O8" i="26"/>
  <c r="Q90" i="27"/>
  <c r="O90" i="27"/>
  <c r="K50" i="28"/>
  <c r="G50" i="28"/>
  <c r="I135" i="1" s="1"/>
  <c r="Q43" i="28"/>
  <c r="K35" i="28"/>
  <c r="I8" i="28"/>
  <c r="I24" i="29"/>
  <c r="K8" i="29"/>
  <c r="K8" i="30"/>
  <c r="I39" i="34"/>
  <c r="V34" i="34"/>
  <c r="K8" i="34"/>
  <c r="V69" i="20"/>
  <c r="K52" i="20"/>
  <c r="I45" i="20"/>
  <c r="G8" i="20"/>
  <c r="V8" i="20"/>
  <c r="I56" i="21"/>
  <c r="V43" i="21"/>
  <c r="AF33" i="22"/>
  <c r="G53" i="1" s="1"/>
  <c r="I53" i="1" s="1"/>
  <c r="V8" i="22"/>
  <c r="O80" i="23"/>
  <c r="O8" i="24"/>
  <c r="Q68" i="26"/>
  <c r="Q61" i="26"/>
  <c r="O61" i="26"/>
  <c r="G34" i="26"/>
  <c r="I203" i="1" s="1"/>
  <c r="V34" i="26"/>
  <c r="V8" i="26"/>
  <c r="K8" i="26"/>
  <c r="Q48" i="27"/>
  <c r="K75" i="28"/>
  <c r="K56" i="28"/>
  <c r="O43" i="28"/>
  <c r="I35" i="28"/>
  <c r="Q15" i="29"/>
  <c r="I8" i="29"/>
  <c r="I8" i="30"/>
  <c r="I8" i="34"/>
  <c r="V43" i="28"/>
  <c r="O8" i="28"/>
  <c r="V15" i="29"/>
  <c r="G8" i="29"/>
  <c r="Q8" i="30"/>
  <c r="G8" i="30"/>
  <c r="V39" i="34"/>
  <c r="I34" i="34"/>
  <c r="M8" i="34"/>
  <c r="I42" i="1"/>
  <c r="M665" i="12"/>
  <c r="O665" i="12"/>
  <c r="F41" i="1"/>
  <c r="G41" i="1"/>
  <c r="K665" i="12"/>
  <c r="I665" i="12"/>
  <c r="I64" i="1"/>
  <c r="F43" i="1"/>
  <c r="AF12" i="32"/>
  <c r="G8" i="32"/>
  <c r="G12" i="32" s="1"/>
  <c r="F39" i="1"/>
  <c r="G12" i="31"/>
  <c r="F62" i="1"/>
  <c r="I62" i="1" s="1"/>
  <c r="AF48" i="34"/>
  <c r="G65" i="1" s="1"/>
  <c r="I65" i="1" s="1"/>
  <c r="M40" i="34"/>
  <c r="M39" i="34" s="1"/>
  <c r="M9" i="30"/>
  <c r="M8" i="30" s="1"/>
  <c r="M32" i="29"/>
  <c r="M24" i="29" s="1"/>
  <c r="M16" i="29"/>
  <c r="M15" i="29" s="1"/>
  <c r="AF40" i="29"/>
  <c r="G60" i="1" s="1"/>
  <c r="I60" i="1" s="1"/>
  <c r="M9" i="29"/>
  <c r="M8" i="29" s="1"/>
  <c r="M56" i="28"/>
  <c r="G43" i="28"/>
  <c r="G56" i="28"/>
  <c r="M51" i="28"/>
  <c r="M50" i="28" s="1"/>
  <c r="M38" i="28"/>
  <c r="M35" i="28" s="1"/>
  <c r="M25" i="28"/>
  <c r="M8" i="28" s="1"/>
  <c r="G75" i="28"/>
  <c r="M48" i="27"/>
  <c r="M96" i="27"/>
  <c r="M85" i="27"/>
  <c r="M84" i="27" s="1"/>
  <c r="M68" i="27"/>
  <c r="M60" i="27" s="1"/>
  <c r="M41" i="27"/>
  <c r="M38" i="27" s="1"/>
  <c r="M23" i="27"/>
  <c r="M8" i="27" s="1"/>
  <c r="M88" i="27"/>
  <c r="M87" i="27" s="1"/>
  <c r="G84" i="27"/>
  <c r="M34" i="26"/>
  <c r="M53" i="26"/>
  <c r="M69" i="26"/>
  <c r="M68" i="26" s="1"/>
  <c r="M29" i="26"/>
  <c r="M21" i="26" s="1"/>
  <c r="AF77" i="26"/>
  <c r="G57" i="1" s="1"/>
  <c r="I57" i="1" s="1"/>
  <c r="M9" i="26"/>
  <c r="M8" i="26" s="1"/>
  <c r="AF67" i="25"/>
  <c r="G56" i="1" s="1"/>
  <c r="I56" i="1" s="1"/>
  <c r="M30" i="25"/>
  <c r="M8" i="25" s="1"/>
  <c r="M96" i="24"/>
  <c r="M92" i="24" s="1"/>
  <c r="M80" i="24"/>
  <c r="M64" i="24" s="1"/>
  <c r="M31" i="24"/>
  <c r="M8" i="24" s="1"/>
  <c r="G8" i="24"/>
  <c r="AF125" i="23"/>
  <c r="G54" i="1" s="1"/>
  <c r="I54" i="1" s="1"/>
  <c r="M120" i="23"/>
  <c r="M117" i="23" s="1"/>
  <c r="M102" i="23"/>
  <c r="M80" i="23" s="1"/>
  <c r="M31" i="23"/>
  <c r="M8" i="23" s="1"/>
  <c r="M30" i="22"/>
  <c r="M8" i="22" s="1"/>
  <c r="G8" i="22"/>
  <c r="G43" i="21"/>
  <c r="I187" i="1" s="1"/>
  <c r="M9" i="21"/>
  <c r="M8" i="21" s="1"/>
  <c r="M69" i="20"/>
  <c r="M89" i="20"/>
  <c r="M45" i="20"/>
  <c r="M106" i="20"/>
  <c r="G154" i="20"/>
  <c r="I183" i="1" s="1"/>
  <c r="G106" i="20"/>
  <c r="I199" i="1" s="1"/>
  <c r="G45" i="20"/>
  <c r="I191" i="1" s="1"/>
  <c r="G89" i="20"/>
  <c r="I197" i="1" s="1"/>
  <c r="M162" i="20"/>
  <c r="M159" i="20" s="1"/>
  <c r="M100" i="20"/>
  <c r="M96" i="20" s="1"/>
  <c r="M59" i="20"/>
  <c r="M52" i="20" s="1"/>
  <c r="M17" i="20"/>
  <c r="M8" i="20" s="1"/>
  <c r="M130" i="20"/>
  <c r="M129" i="20" s="1"/>
  <c r="M63" i="20"/>
  <c r="M62" i="20" s="1"/>
  <c r="AF166" i="20"/>
  <c r="G51" i="1" s="1"/>
  <c r="I51" i="1" s="1"/>
  <c r="M76" i="19"/>
  <c r="AF83" i="19"/>
  <c r="G50" i="1" s="1"/>
  <c r="I50" i="1" s="1"/>
  <c r="M53" i="19"/>
  <c r="M49" i="19" s="1"/>
  <c r="M31" i="19"/>
  <c r="M8" i="19" s="1"/>
  <c r="M8" i="18"/>
  <c r="M51" i="18"/>
  <c r="M75" i="18"/>
  <c r="G75" i="18"/>
  <c r="I172" i="1" s="1"/>
  <c r="G51" i="18"/>
  <c r="I170" i="1" s="1"/>
  <c r="M97" i="18"/>
  <c r="M96" i="18" s="1"/>
  <c r="M39" i="18"/>
  <c r="M38" i="18" s="1"/>
  <c r="M23" i="18"/>
  <c r="M22" i="18" s="1"/>
  <c r="M99" i="18"/>
  <c r="M98" i="18" s="1"/>
  <c r="M119" i="17"/>
  <c r="G101" i="17"/>
  <c r="I144" i="1" s="1"/>
  <c r="AF287" i="17"/>
  <c r="G48" i="1" s="1"/>
  <c r="I48" i="1" s="1"/>
  <c r="M280" i="17"/>
  <c r="M279" i="17" s="1"/>
  <c r="M267" i="17"/>
  <c r="M266" i="17" s="1"/>
  <c r="M99" i="17"/>
  <c r="M98" i="17" s="1"/>
  <c r="M240" i="17"/>
  <c r="M238" i="17" s="1"/>
  <c r="M184" i="17"/>
  <c r="M183" i="17" s="1"/>
  <c r="M129" i="17"/>
  <c r="M128" i="17" s="1"/>
  <c r="M113" i="17"/>
  <c r="M107" i="17" s="1"/>
  <c r="M77" i="17"/>
  <c r="M76" i="17" s="1"/>
  <c r="M47" i="17"/>
  <c r="M8" i="17" s="1"/>
  <c r="M23" i="16"/>
  <c r="M8" i="16" s="1"/>
  <c r="M2051" i="15"/>
  <c r="M786" i="15"/>
  <c r="M436" i="15"/>
  <c r="M1046" i="15"/>
  <c r="G2100" i="15"/>
  <c r="G2006" i="15"/>
  <c r="I157" i="1" s="1"/>
  <c r="G945" i="15"/>
  <c r="G2114" i="15"/>
  <c r="G786" i="15"/>
  <c r="I141" i="1" s="1"/>
  <c r="G1046" i="15"/>
  <c r="I156" i="1" s="1"/>
  <c r="G436" i="15"/>
  <c r="I134" i="1" s="1"/>
  <c r="M1044" i="15"/>
  <c r="M1026" i="15" s="1"/>
  <c r="M827" i="15"/>
  <c r="M816" i="15" s="1"/>
  <c r="M126" i="15"/>
  <c r="M121" i="15" s="1"/>
  <c r="M15" i="15"/>
  <c r="M8" i="15" s="1"/>
  <c r="M59" i="14"/>
  <c r="M77" i="14"/>
  <c r="M76" i="14" s="1"/>
  <c r="G88" i="14"/>
  <c r="G79" i="14"/>
  <c r="I209" i="1" s="1"/>
  <c r="M9" i="14"/>
  <c r="M8" i="14" s="1"/>
  <c r="M82" i="14"/>
  <c r="M79" i="14" s="1"/>
  <c r="M21" i="13"/>
  <c r="M8" i="13"/>
  <c r="AF39" i="13"/>
  <c r="G44" i="1" s="1"/>
  <c r="I44" i="1" s="1"/>
  <c r="M84" i="12"/>
  <c r="M604" i="12"/>
  <c r="M214" i="12"/>
  <c r="G84" i="12"/>
  <c r="I131" i="1" s="1"/>
  <c r="M414" i="12"/>
  <c r="M413" i="12" s="1"/>
  <c r="M18" i="12"/>
  <c r="M17" i="12" s="1"/>
  <c r="I146" i="1" l="1"/>
  <c r="I17" i="1" s="1"/>
  <c r="I138" i="1"/>
  <c r="G81" i="28"/>
  <c r="I127" i="1"/>
  <c r="I153" i="1"/>
  <c r="G25" i="16"/>
  <c r="G704" i="12"/>
  <c r="I177" i="1"/>
  <c r="G99" i="24"/>
  <c r="I180" i="1"/>
  <c r="G71" i="21"/>
  <c r="I186" i="1"/>
  <c r="I178" i="1"/>
  <c r="G67" i="25"/>
  <c r="I210" i="1"/>
  <c r="G287" i="17"/>
  <c r="I162" i="1"/>
  <c r="G44" i="30"/>
  <c r="G125" i="23"/>
  <c r="G102" i="27"/>
  <c r="G2136" i="15"/>
  <c r="I129" i="1"/>
  <c r="I164" i="1"/>
  <c r="I18" i="1" s="1"/>
  <c r="G101" i="18"/>
  <c r="I139" i="1"/>
  <c r="I143" i="1"/>
  <c r="I122" i="1"/>
  <c r="G101" i="14"/>
  <c r="I181" i="1"/>
  <c r="G83" i="19"/>
  <c r="I132" i="1"/>
  <c r="I133" i="1"/>
  <c r="I201" i="1"/>
  <c r="G77" i="26"/>
  <c r="I165" i="1"/>
  <c r="G40" i="29"/>
  <c r="I175" i="1"/>
  <c r="G33" i="22"/>
  <c r="I179" i="1"/>
  <c r="G166" i="20"/>
  <c r="I41" i="1"/>
  <c r="I211" i="1"/>
  <c r="G43" i="1"/>
  <c r="I43" i="1" s="1"/>
  <c r="G63" i="1"/>
  <c r="I63" i="1" s="1"/>
  <c r="G39" i="1"/>
  <c r="G66" i="1" s="1"/>
  <c r="G25" i="1" s="1"/>
  <c r="F66" i="1"/>
  <c r="G23" i="1" s="1"/>
  <c r="I16" i="1" l="1"/>
  <c r="A27" i="1"/>
  <c r="A28" i="1" s="1"/>
  <c r="I39" i="1"/>
  <c r="I66" i="1" s="1"/>
  <c r="J59" i="1" s="1"/>
  <c r="I213" i="1"/>
  <c r="I19" i="1"/>
  <c r="I21" i="1" l="1"/>
  <c r="G28" i="1"/>
  <c r="G27" i="1" s="1"/>
  <c r="G29" i="1" s="1"/>
  <c r="J65" i="1"/>
  <c r="J64" i="1"/>
  <c r="J39" i="1"/>
  <c r="J66" i="1" s="1"/>
  <c r="J57" i="1"/>
  <c r="J56" i="1"/>
  <c r="J41" i="1"/>
  <c r="J42" i="1"/>
  <c r="J46" i="1"/>
  <c r="J53" i="1"/>
  <c r="J49" i="1"/>
  <c r="J54" i="1"/>
  <c r="J44" i="1"/>
  <c r="J63" i="1"/>
  <c r="J132" i="1"/>
  <c r="J176" i="1"/>
  <c r="J174" i="1"/>
  <c r="J122" i="1"/>
  <c r="J198" i="1"/>
  <c r="J126" i="1"/>
  <c r="J130" i="1"/>
  <c r="J170" i="1"/>
  <c r="J175" i="1"/>
  <c r="J164" i="1"/>
  <c r="J138" i="1"/>
  <c r="J149" i="1"/>
  <c r="J154" i="1"/>
  <c r="J169" i="1"/>
  <c r="J184" i="1"/>
  <c r="J208" i="1"/>
  <c r="J191" i="1"/>
  <c r="J212" i="1"/>
  <c r="J125" i="1"/>
  <c r="J206" i="1"/>
  <c r="J165" i="1"/>
  <c r="J151" i="1"/>
  <c r="J156" i="1"/>
  <c r="J127" i="1"/>
  <c r="J168" i="1"/>
  <c r="J148" i="1"/>
  <c r="J211" i="1"/>
  <c r="J152" i="1"/>
  <c r="J157" i="1"/>
  <c r="J201" i="1"/>
  <c r="J134" i="1"/>
  <c r="J193" i="1"/>
  <c r="J207" i="1"/>
  <c r="J129" i="1"/>
  <c r="J160" i="1"/>
  <c r="J199" i="1"/>
  <c r="J185" i="1"/>
  <c r="J186" i="1"/>
  <c r="J210" i="1"/>
  <c r="J158" i="1"/>
  <c r="J135" i="1"/>
  <c r="J182" i="1"/>
  <c r="J142" i="1"/>
  <c r="J203" i="1"/>
  <c r="J166" i="1"/>
  <c r="J178" i="1"/>
  <c r="J171" i="1"/>
  <c r="J159" i="1"/>
  <c r="J187" i="1"/>
  <c r="J179" i="1"/>
  <c r="J145" i="1"/>
  <c r="J140" i="1"/>
  <c r="J172" i="1"/>
  <c r="J128" i="1"/>
  <c r="J180" i="1"/>
  <c r="J136" i="1"/>
  <c r="J183" i="1"/>
  <c r="J123" i="1"/>
  <c r="J155" i="1"/>
  <c r="J195" i="1"/>
  <c r="J196" i="1"/>
  <c r="J143" i="1"/>
  <c r="J205" i="1"/>
  <c r="J144" i="1"/>
  <c r="J167" i="1"/>
  <c r="J200" i="1"/>
  <c r="J194" i="1"/>
  <c r="J150" i="1"/>
  <c r="J189" i="1"/>
  <c r="J146" i="1"/>
  <c r="J192" i="1"/>
  <c r="J197" i="1"/>
  <c r="J181" i="1"/>
  <c r="J153" i="1"/>
  <c r="J202" i="1"/>
  <c r="J141" i="1"/>
  <c r="J124" i="1"/>
  <c r="J161" i="1"/>
  <c r="J177" i="1"/>
  <c r="J131" i="1"/>
  <c r="J139" i="1"/>
  <c r="J137" i="1"/>
  <c r="J133" i="1"/>
  <c r="J190" i="1"/>
  <c r="J163" i="1"/>
  <c r="J188" i="1"/>
  <c r="J209" i="1"/>
  <c r="J173" i="1"/>
  <c r="J147" i="1"/>
  <c r="J204" i="1"/>
  <c r="J162" i="1"/>
  <c r="J43" i="1"/>
  <c r="J51" i="1"/>
  <c r="J45" i="1"/>
  <c r="J55" i="1"/>
  <c r="J50" i="1"/>
  <c r="J52" i="1"/>
  <c r="J60" i="1"/>
  <c r="J48" i="1"/>
  <c r="J62" i="1"/>
  <c r="J61" i="1"/>
  <c r="J58" i="1"/>
  <c r="J47" i="1"/>
  <c r="J2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4AD0FF9-997E-483C-9A01-0EBBF64CF2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270676-2BD7-4A19-A597-CAC743DA49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7B3DB5C-4622-4277-8F4E-E39568515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85C453-2DF9-412A-8A01-A114F4036B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A825545-1B71-4E6F-8E8D-7FAD0E1EA4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F398F8-C536-4C7A-B592-1A91413D40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3B076CDB-3CFB-43EF-97A1-826B35C342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F853C2-A058-4C87-9795-63C041DF78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F5047A0-F578-42AB-BF60-D9FD972A44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324668-7670-4461-BCF2-31A118B380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8D2F922-544E-421E-BA25-8041A780AA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090611-C66B-490A-9FCB-D2302E6B15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F120D26-8E2A-47EC-9F9C-092B730EB1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390B63-E869-4E99-87A8-BABF7A54C6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7EAF4ED-CA3B-47B9-93EB-6D134725B1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640D40-F572-4166-A024-902FB5B554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DE129E9-9B91-4934-9938-FCD499F554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85334C-E87B-49CF-8CDA-FF66EAE2DE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C13A52E-89CD-4AC9-BA89-FAC39D3BBA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794B6A-BE52-49ED-99E7-E1FAE66EC5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AAF434A-78A7-48DA-8352-5E6A579F42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EAF920-C382-41E4-85DE-F7EAD3022B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6C29934-B25B-4CDD-8C72-4037F265D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E39EC6-24C4-42F8-A67B-D9139E7B43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4016EA9-9366-4D4D-A66C-E04F6A5254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35D10E-E3EB-4DD0-B4FD-95B1F164FD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150EAA7-9CB5-45C9-A633-63D80129E6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A18520-54E6-4615-8463-1A47F5E9D9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F4582E4-7773-4824-AE10-7D114F9EBF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FBDE42-8F93-4638-A723-098DB10C30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4A73480-46A6-4FBC-8C3C-842F25C61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83A3B1-CD33-4CFA-B5FC-5155A30D80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7CF3350-2416-4949-8B63-3E64979DAA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DBC527-8138-464C-9AB8-67C3E8920F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FE10EE6-2039-4ED4-88D4-E9C3C3912A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402C27-1EEF-4F7C-B79E-35C20129FC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69B9F10-0CF9-408D-A74F-5626FAF538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A7A959-274F-40C7-A867-CB6205A1E7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BA75FAA-044B-496C-A4BA-FBA401BCEB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5EDAA9-A8AE-439E-B0A6-FA6C9D2040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DCDB376-53FE-4CFB-84D2-9299412E55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EE9C6B-2101-40CD-B4CD-78B71C56C5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6FCF2D0-65F7-4A95-804E-E974B6B1A8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E7D40B-1645-49B5-B1F3-7271908C1F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7CF797F-C416-4EED-99B8-748E02D33C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E71033-D0A1-4CE0-BA1D-B559FC6CB8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<sst xmlns="http://schemas.openxmlformats.org/spreadsheetml/2006/main" count="16562" uniqueCount="3461">
  <si>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</si>
  <si>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</si>
  <si>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</si>
  <si>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</si>
  <si>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</si>
  <si>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</si>
  <si>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</si>
  <si>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</si>
  <si>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</si>
  <si>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</si>
  <si>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</si>
  <si>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</si>
  <si>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</si>
  <si>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</si>
  <si>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</si>
  <si>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</si>
  <si>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</si>
  <si>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</si>
  <si>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</si>
  <si>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</si>
  <si>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</si>
  <si>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</si>
  <si>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</si>
  <si>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</si>
  <si>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</si>
  <si>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</si>
  <si>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</si>
  <si>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</si>
  <si>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</si>
  <si>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</si>
  <si>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</si>
  <si>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</si>
  <si>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</si>
  <si>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</si>
  <si>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</si>
  <si>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</si>
  <si>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</si>
  <si>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</si>
  <si>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</si>
  <si>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</si>
  <si>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</si>
  <si>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</si>
  <si>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</si>
  <si>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2024 0822</t>
  </si>
  <si>
    <t>Parkovací dům Skořepka</t>
  </si>
  <si>
    <t>Stavba</t>
  </si>
  <si>
    <t>Stavební objekt</t>
  </si>
  <si>
    <t>001</t>
  </si>
  <si>
    <t>Způsobilé výdaje</t>
  </si>
  <si>
    <t>2</t>
  </si>
  <si>
    <t>Stavební část</t>
  </si>
  <si>
    <t>002</t>
  </si>
  <si>
    <t>Nezpůsobilé výdaje</t>
  </si>
  <si>
    <t>00</t>
  </si>
  <si>
    <t>Ostatní a vedlejší náklady</t>
  </si>
  <si>
    <t>01</t>
  </si>
  <si>
    <t>Bourací práce</t>
  </si>
  <si>
    <t>02</t>
  </si>
  <si>
    <t>03</t>
  </si>
  <si>
    <t>Vytápění</t>
  </si>
  <si>
    <t>04</t>
  </si>
  <si>
    <t>Zdravotechnika</t>
  </si>
  <si>
    <t>05</t>
  </si>
  <si>
    <t>Silnoproudé rozvody</t>
  </si>
  <si>
    <t>06a</t>
  </si>
  <si>
    <t>Slaboproud - Strukturovaná kabeláž</t>
  </si>
  <si>
    <t>06b</t>
  </si>
  <si>
    <t>Slaboproud - Parkovací systém</t>
  </si>
  <si>
    <t>06c</t>
  </si>
  <si>
    <t>Slaboproud - průmyslová televize</t>
  </si>
  <si>
    <t>06d</t>
  </si>
  <si>
    <t>Slaboproud - Aktivní prvky PC sítě</t>
  </si>
  <si>
    <t>06e</t>
  </si>
  <si>
    <t>Slaboproud - EPS</t>
  </si>
  <si>
    <t>06f</t>
  </si>
  <si>
    <t>Slaboproud - Evakuační rozhlas</t>
  </si>
  <si>
    <t>06g</t>
  </si>
  <si>
    <t>Slaboproud - Hrubé rozvody</t>
  </si>
  <si>
    <t>07</t>
  </si>
  <si>
    <t>Vzduchotechnika</t>
  </si>
  <si>
    <t>08</t>
  </si>
  <si>
    <t>Vodovodní přípojka</t>
  </si>
  <si>
    <t>09</t>
  </si>
  <si>
    <t>Kanalizační přípojka</t>
  </si>
  <si>
    <t>10</t>
  </si>
  <si>
    <t>Přeložka TSB</t>
  </si>
  <si>
    <t>11</t>
  </si>
  <si>
    <t>Úprava trolejového vedení</t>
  </si>
  <si>
    <t>12</t>
  </si>
  <si>
    <t>SO 08 - Přeložka sdělovacího vedení CETIN a.s.</t>
  </si>
  <si>
    <t>13</t>
  </si>
  <si>
    <t>SO 09 Sdělovací vedení Faster CZ, spol. s r.o.</t>
  </si>
  <si>
    <t>14</t>
  </si>
  <si>
    <t>SO 10 - Přeložka sdělovacího vedení NetData Comm, s.r.o.</t>
  </si>
  <si>
    <t>15</t>
  </si>
  <si>
    <t>SO 05 - Přípojka NN</t>
  </si>
  <si>
    <t>Celkem za stavbu</t>
  </si>
  <si>
    <t>CZK</t>
  </si>
  <si>
    <t>#POPS</t>
  </si>
  <si>
    <t>Popis stavby: 2024 0822 - Parkovací dům Skořepka</t>
  </si>
  <si>
    <t>#POPO</t>
  </si>
  <si>
    <t>Popis objektu: 001 - Způsobilé výdaje</t>
  </si>
  <si>
    <t>Popis rozpočtu: 2 - Stavební část</t>
  </si>
  <si>
    <t>#POPR</t>
  </si>
  <si>
    <t>Popis objektu: 002 - Nezpůsobilé výdaje</t>
  </si>
  <si>
    <t>Popis rozpočtu: 00 - Ostatní a vedlejší náklady</t>
  </si>
  <si>
    <t>Popis rozpočtu: 01 - Bourací práce</t>
  </si>
  <si>
    <t>Položky nenavázané na cenovou soustavu (D+M) budou oceněny kompletně včetně přesunu hmot.</t>
  </si>
  <si>
    <t>Popis rozpočtu: 02 - Stavební část</t>
  </si>
  <si>
    <t>Popis rozpočtu: 03 - Vytápění</t>
  </si>
  <si>
    <t>Popis rozpočtu: 04 - Zdravotechnika</t>
  </si>
  <si>
    <t>Popis rozpočtu: 05 - Silnoproudé rozvody</t>
  </si>
  <si>
    <t>Popis rozpočtu: 06a - Slaboproud - Strukturovaná kabeláž</t>
  </si>
  <si>
    <t>Popis rozpočtu: 06b - Slaboproud - Parkovací systém</t>
  </si>
  <si>
    <t>Popis rozpočtu: 06c - Slaboproud - průmyslová televize</t>
  </si>
  <si>
    <t>Popis rozpočtu: 06d - Slaboproud - Aktivní prvky PC sítě</t>
  </si>
  <si>
    <t>Popis rozpočtu: 06e - Slaboproud - EPS</t>
  </si>
  <si>
    <t>Popis rozpočtu: 06f - Slaboproud - Evakuační rozhlas</t>
  </si>
  <si>
    <t>Popis rozpočtu: 06g - Slaboproud - Hrubé rozvody</t>
  </si>
  <si>
    <t>Popis rozpočtu: 07 - Vzduchotechnika</t>
  </si>
  <si>
    <t>Popis rozpočtu: 08 - Vodovodní přípojka</t>
  </si>
  <si>
    <t>Popis rozpočtu: 09 - Kanalizační přípojka</t>
  </si>
  <si>
    <t>Popis rozpočtu: 10 - Přeložka TSB</t>
  </si>
  <si>
    <t>Popis rozpočtu: 11 - Úprava trolejového vedení</t>
  </si>
  <si>
    <t>Popis rozpočtu: 12 - SO 08 - Přeložka sdělovacího vedení CETIN a.s.</t>
  </si>
  <si>
    <t>Popis rozpočtu: 13 - SO 09 Sdělovací vedení Faster CZ, spol. s r.o.</t>
  </si>
  <si>
    <t>Popis rozpočtu: 14 - SO 10 - Přeložka sdělovacího vedení NetData Comm, s.r.o.</t>
  </si>
  <si>
    <t>Popis rozpočtu: 15 - SO 05 - Přípojka NN</t>
  </si>
  <si>
    <t>Rekapitulace dílů</t>
  </si>
  <si>
    <t>Typ dílu</t>
  </si>
  <si>
    <t>1</t>
  </si>
  <si>
    <t>Zemní práce</t>
  </si>
  <si>
    <t>Přípravné a přidružené práce</t>
  </si>
  <si>
    <t>Základy a 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</si>
  <si>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</si>
  <si>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</si>
  <si>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</si>
  <si>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</si>
  <si>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</si>
  <si>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</si>
  <si>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30</t>
  </si>
  <si>
    <t>Prefabrikované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</si>
  <si>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</si>
  <si>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</si>
  <si>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</si>
  <si>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</si>
  <si>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</si>
  <si>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</si>
  <si>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</si>
  <si>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Podklad.vrstvy komunikací a zp</t>
  </si>
  <si>
    <t>61</t>
  </si>
  <si>
    <t>Úpravy povrchů vnitřní</t>
  </si>
  <si>
    <t>63</t>
  </si>
  <si>
    <t>Podlahy a podlahové konstrukce</t>
  </si>
  <si>
    <t>83</t>
  </si>
  <si>
    <t>Potrubí z trub kameninových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</si>
  <si>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</si>
  <si>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</si>
  <si>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</si>
  <si>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</si>
  <si>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</si>
  <si>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</si>
  <si>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</si>
  <si>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</si>
  <si>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</si>
  <si>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</si>
  <si>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</si>
  <si>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</si>
  <si>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</si>
  <si>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</si>
  <si>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</si>
  <si>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</si>
  <si>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</si>
  <si>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</si>
  <si>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</si>
  <si>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</si>
  <si>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</si>
  <si>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</si>
  <si>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</si>
  <si>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</si>
  <si>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</si>
  <si>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</si>
  <si>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</si>
  <si>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</si>
  <si>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</si>
  <si>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</si>
  <si>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</si>
  <si>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</si>
  <si>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</si>
  <si>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732</t>
  </si>
  <si>
    <t>Strojovny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</si>
  <si>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</si>
  <si>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</si>
  <si>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</si>
  <si>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</si>
  <si>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</si>
  <si>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</si>
  <si>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</si>
  <si>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</si>
  <si>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</si>
  <si>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</si>
  <si>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</si>
  <si>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</si>
  <si>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</si>
  <si>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</si>
  <si>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</si>
  <si>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práce</t>
  </si>
  <si>
    <t>M21</t>
  </si>
  <si>
    <t>Elektromontáže</t>
  </si>
  <si>
    <t>M21_1</t>
  </si>
  <si>
    <t>Silnoproud - Dodávky</t>
  </si>
  <si>
    <t>Venkovní osvětlení - Demontáže</t>
  </si>
  <si>
    <t>M21_2</t>
  </si>
  <si>
    <t>Svítidla vč. světelných zdrojů</t>
  </si>
  <si>
    <t>Venkovní osvětlení - Rozváděče</t>
  </si>
  <si>
    <t>M21_3</t>
  </si>
  <si>
    <t>Spínače, čidla</t>
  </si>
  <si>
    <t>Venkovní osvětlení - Kabely</t>
  </si>
  <si>
    <t>M21_4</t>
  </si>
  <si>
    <t>Kabely, úložné konstrukce</t>
  </si>
  <si>
    <t>Venkovní osvětlení - Zemní práce</t>
  </si>
  <si>
    <t>M21_5</t>
  </si>
  <si>
    <t>Hromosvod, uzemnění</t>
  </si>
  <si>
    <t>M21_6</t>
  </si>
  <si>
    <t>Požární zabezpečení stavby</t>
  </si>
  <si>
    <t>M21_7</t>
  </si>
  <si>
    <t>Hodinové zúčtovací sazby</t>
  </si>
  <si>
    <t>M22_1</t>
  </si>
  <si>
    <t>Aktivní prvky PC sítě - Zařízení</t>
  </si>
  <si>
    <t>EPS - Zařízení</t>
  </si>
  <si>
    <t>Evakuační rozhlas - Zařízení</t>
  </si>
  <si>
    <t>Hrubé rozvody - Trasy</t>
  </si>
  <si>
    <t>Parkovací systém - Zařízení - závory</t>
  </si>
  <si>
    <t>Průmyslová televize - Zařízení</t>
  </si>
  <si>
    <t>Strukturovaná kabeláž - zařízení</t>
  </si>
  <si>
    <t>M22_10</t>
  </si>
  <si>
    <t>Parkovací systém - Trasy</t>
  </si>
  <si>
    <t>M22_11</t>
  </si>
  <si>
    <t>Parkovací systém - Ostatní</t>
  </si>
  <si>
    <t>M22_2</t>
  </si>
  <si>
    <t>EPS - Trasy</t>
  </si>
  <si>
    <t>Evakuační rozhlas - Trasy</t>
  </si>
  <si>
    <t>Parkovací systém - Zařízení - příjezdové a výjezdové terminály</t>
  </si>
  <si>
    <t>Průmyslová televize - Trasy</t>
  </si>
  <si>
    <t>Strukturovaná kabeláž - trasy</t>
  </si>
  <si>
    <t>M22_3</t>
  </si>
  <si>
    <t>EPS - Ostatní</t>
  </si>
  <si>
    <t>Evakuační rozhlas - Ostatní</t>
  </si>
  <si>
    <t>Parkovací systém - Zařízení - rozpoznání SPZ</t>
  </si>
  <si>
    <t>Průmyslová televize - Ostatní</t>
  </si>
  <si>
    <t>Strukturovaná kabeláž - Ostatní</t>
  </si>
  <si>
    <t>M22_4</t>
  </si>
  <si>
    <t>Parkovací systém - Zařízení - RFID komponenty a příslušenství</t>
  </si>
  <si>
    <t>M22_5</t>
  </si>
  <si>
    <t>Parkovací systém - Zařízení - interkom</t>
  </si>
  <si>
    <t>M22_6</t>
  </si>
  <si>
    <t>Parkovací systém - Zařízení - platební terminály</t>
  </si>
  <si>
    <t>M22_7</t>
  </si>
  <si>
    <t>Parkovací systém - Zařízení - řídící PC a manuální pokladna</t>
  </si>
  <si>
    <t>M22_8</t>
  </si>
  <si>
    <t>Parkovací systém - Zařízení - obslužný software</t>
  </si>
  <si>
    <t>M22_9</t>
  </si>
  <si>
    <t>Parkovací systém - Zařízení - stávající technologie</t>
  </si>
  <si>
    <t>M23</t>
  </si>
  <si>
    <t>Montáže potrubí</t>
  </si>
  <si>
    <t>M24_1</t>
  </si>
  <si>
    <t>Zařízení č. 1</t>
  </si>
  <si>
    <t>M24_2</t>
  </si>
  <si>
    <t>Zařízení č. 2</t>
  </si>
  <si>
    <t>M24_3</t>
  </si>
  <si>
    <t>Zařízení č. 3</t>
  </si>
  <si>
    <t>M24_4</t>
  </si>
  <si>
    <t>Zařízení č. 4</t>
  </si>
  <si>
    <t>M24_5</t>
  </si>
  <si>
    <t>Ostatní zařízení</t>
  </si>
  <si>
    <t>M24_6</t>
  </si>
  <si>
    <t>Společná zařízení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</si>
  <si>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</si>
  <si>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</si>
  <si>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</si>
  <si>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</si>
  <si>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</si>
  <si>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</si>
  <si>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</si>
  <si>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Přesuny sutí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</si>
  <si>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</si>
  <si>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</si>
  <si>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</si>
  <si>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</si>
  <si>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</si>
  <si>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</si>
  <si>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</si>
  <si>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</si>
  <si>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</si>
  <si>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</si>
  <si>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</si>
  <si>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</si>
  <si>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</si>
  <si>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</si>
  <si>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</si>
  <si>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</si>
  <si>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</si>
  <si>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</si>
  <si>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</si>
  <si>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</si>
  <si>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</si>
  <si>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</si>
  <si>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</si>
  <si>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</si>
  <si>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</si>
  <si>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</si>
  <si>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</si>
  <si>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</si>
  <si>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</si>
  <si>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</si>
  <si>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</si>
  <si>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311351904R00</t>
  </si>
  <si>
    <t>Bednění nadzákladových zdí bednění otvoru plochy do 3,6 m2</t>
  </si>
  <si>
    <t>kus</t>
  </si>
  <si>
    <t>Vlastní</t>
  </si>
  <si>
    <t>Indiv</t>
  </si>
  <si>
    <t>Práce</t>
  </si>
  <si>
    <t>Běžná</t>
  </si>
  <si>
    <t>POL1_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</si>
  <si>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</si>
  <si>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POP</t>
  </si>
  <si>
    <t xml:space="preserve">viz. statika v.č. 22A : </t>
  </si>
  <si>
    <t>VV</t>
  </si>
  <si>
    <t>1,000</t>
  </si>
  <si>
    <t>6,000</t>
  </si>
  <si>
    <t xml:space="preserve">viz. statika v.č. 22B : </t>
  </si>
  <si>
    <t>713111121R00</t>
  </si>
  <si>
    <t xml:space="preserve">Montáž tepelné izolace stropů rovných, spodem, uchycení drátem,  </t>
  </si>
  <si>
    <t>m2</t>
  </si>
  <si>
    <t>RTS 24/ II</t>
  </si>
  <si>
    <t xml:space="preserve">viz. výkres půdorys 1NP : </t>
  </si>
  <si>
    <t xml:space="preserve">skladba S06 : </t>
  </si>
  <si>
    <t>1.06 : 3,470</t>
  </si>
  <si>
    <t>1.07 : 8,290</t>
  </si>
  <si>
    <t>1.08 : 3,220</t>
  </si>
  <si>
    <t>1.09 : 3,800</t>
  </si>
  <si>
    <t>713111221RO5</t>
  </si>
  <si>
    <t>Montáž tepelné izolace stropů parotěsná zábrana zavěšených podhledů s přelepením spojů, včetně dodávky fólie</t>
  </si>
  <si>
    <t>včetně dodávky fólie a spojovacích prostředků.</t>
  </si>
  <si>
    <t>713121121R00</t>
  </si>
  <si>
    <t>Montáž tepelné izolace podlah  dvouvrstvá, bez dodávky materiálu</t>
  </si>
  <si>
    <t xml:space="preserve">skladba S07 : 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</si>
  <si>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</si>
  <si>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</si>
  <si>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</si>
  <si>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 xml:space="preserve">viz. výkresy půdorysů, řezy : </t>
  </si>
  <si>
    <t>15,400*15,900</t>
  </si>
  <si>
    <t>17,520*15,900</t>
  </si>
  <si>
    <t>20,560*15,900</t>
  </si>
  <si>
    <t xml:space="preserve">viz. výkres půdorys střechy, řez B-B : </t>
  </si>
  <si>
    <t>za schodišťovým prostorem : 5,545*2,835</t>
  </si>
  <si>
    <t>4,610*2,835</t>
  </si>
  <si>
    <t>713191100R00</t>
  </si>
  <si>
    <t>Izolace tepelné běžných konstrukcí - doplňky položení separační fólie, bez dodávky materiálu</t>
  </si>
  <si>
    <t xml:space="preserve">viz. výkres půdorys základů : </t>
  </si>
  <si>
    <t>skladba základové desky a podkladu : 1438,280*2</t>
  </si>
  <si>
    <t>713191100RT9</t>
  </si>
  <si>
    <t>Izolace tepelné běžných konstrukcí - doplňky položení separační fólie, včetně dodávky PE fólie</t>
  </si>
  <si>
    <t>28323209R</t>
  </si>
  <si>
    <t>Fólie hladká separační tl = 0,20 mm; funkce: ochranná; materiál: PE</t>
  </si>
  <si>
    <t>Specifikace</t>
  </si>
  <si>
    <t>POL3_</t>
  </si>
  <si>
    <t>Odkaz na mn. položky pořadí 184 : 2876,56000</t>
  </si>
  <si>
    <t>Koeficient : 0,15</t>
  </si>
  <si>
    <t>28375703R</t>
  </si>
  <si>
    <t>Výrobek izolační pro budovy z pěnového polystyrenu (EPS) tvar: deska; OH = 15 kg/m3; lambda = 0,039 W/(m.K); pevnost v tlaku CS 70 kPa</t>
  </si>
  <si>
    <t>m3</t>
  </si>
  <si>
    <t>Odkaz na mn. položky pořadí 183 : 879,12143*0,07</t>
  </si>
  <si>
    <t>Koeficient : 0,05</t>
  </si>
  <si>
    <t>28375704R</t>
  </si>
  <si>
    <t>Výrobek izolační pro budovy z pěnového polystyrenu (EPS) tvar: deska; OH = 20 kg/m3; lambda = 0,037 W/(m.K); pevnost v tlaku CS 100 kPa</t>
  </si>
  <si>
    <t>Začátek provozního součtu</t>
  </si>
  <si>
    <t xml:space="preserve">  1.07 : 8,290</t>
  </si>
  <si>
    <t xml:space="preserve">  1.08 : 3,220</t>
  </si>
  <si>
    <t xml:space="preserve">  1.09 : 3,800</t>
  </si>
  <si>
    <t xml:space="preserve">  Mezisoučet</t>
  </si>
  <si>
    <t>Konec provozního součtu</t>
  </si>
  <si>
    <t>15,3100*0,120</t>
  </si>
  <si>
    <t>63151414.AR</t>
  </si>
  <si>
    <t>Výrobek izolační pro budovy z minerální vlny (MW) tvar: deska; tloušťka d = 200,0 mm; OH = 40 kg/m3; lambda = 0,035 W/(m.K)</t>
  </si>
  <si>
    <t>998713103R00</t>
  </si>
  <si>
    <t>Přesun hmot pro izolace tepelné v objektech výšky do 24 m</t>
  </si>
  <si>
    <t>t</t>
  </si>
  <si>
    <t>POL1_7</t>
  </si>
  <si>
    <t>50 m vodorovně</t>
  </si>
  <si>
    <t>451579877R00</t>
  </si>
  <si>
    <t>Podklad nebo lože pod dlažbu (přídlažbu) ze štěrkopísku  příplatek za další 1cm štěrkopísku nad 10 cm</t>
  </si>
  <si>
    <t>v ploše vodorovné nebo ve sklonu do 1:5</t>
  </si>
  <si>
    <t>Odkaz na mn. položky pořadí 84 : 253,69300</t>
  </si>
  <si>
    <t>564851111RT2</t>
  </si>
  <si>
    <t>Podklad ze štěrkodrti s rozprostřením a zhutněním frakce 0-32 mm, tloušťka po zhutnění 150 mm</t>
  </si>
  <si>
    <t>Frakce 8/16!</t>
  </si>
  <si>
    <t>596921123T00</t>
  </si>
  <si>
    <t>Kladení bet.veget. dlaždic,lože 40 mm,pl.do 500 m2</t>
  </si>
  <si>
    <t xml:space="preserve">viz. výkres C-02 katastrální situace : </t>
  </si>
  <si>
    <t>skladba P1 : 253,693</t>
  </si>
  <si>
    <t>596921191R00</t>
  </si>
  <si>
    <t>Příplatek za výplň otvorů vegetačních tvárnic betonových</t>
  </si>
  <si>
    <t>bez dodávky výplnňového materiálu</t>
  </si>
  <si>
    <t>skladba P1 : 253,693*0,015</t>
  </si>
  <si>
    <t>58337310R</t>
  </si>
  <si>
    <t>štěrkopísek frakce 0,0 až 4,0 mm; třída B</t>
  </si>
  <si>
    <t>Odkaz na mn. položky pořadí 85 : 3,80539*1,65</t>
  </si>
  <si>
    <t>59248302R1</t>
  </si>
  <si>
    <t>dlažba betonová vibrolitá; obdélník; dlaždice zatravňovací; šedá; l = 600 mm; š = 400 mm; tl. 60,0 m</t>
  </si>
  <si>
    <t>skladba P1 : 253,693/(0,600*0,400)</t>
  </si>
  <si>
    <t>Koeficient : 0,02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</si>
  <si>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</si>
  <si>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</si>
  <si>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</si>
  <si>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>Odkaz na mn. položky pořadí 325 : 27,04800</t>
  </si>
  <si>
    <t>612474611R00</t>
  </si>
  <si>
    <t>Omítka vnitřní stěn ze suché směsi třívrstvá, vápenocementové jádro, vápenný štuk, na pálené cihly a tvarovky, ruční zpracování</t>
  </si>
  <si>
    <t>1.01 : (7,500+1,760)*3,000</t>
  </si>
  <si>
    <t>-0,900*2,100*2</t>
  </si>
  <si>
    <t>1.06 : 4,400*(3,000-2,100)</t>
  </si>
  <si>
    <t>(1,060+1,480*2)*3,000</t>
  </si>
  <si>
    <t>(0,900+2,100*2)*0,400</t>
  </si>
  <si>
    <t>1.07 : (3,445+2,220)*2*3,000</t>
  </si>
  <si>
    <t>-0,800*2,100</t>
  </si>
  <si>
    <t>-0,900*2,100</t>
  </si>
  <si>
    <t>-2,000*1,500</t>
  </si>
  <si>
    <t>(0,900+2,100*2)*0,300</t>
  </si>
  <si>
    <t>(2,000+1,500)*2*0,300</t>
  </si>
  <si>
    <t>1.08 : (1,530+1,920)*2*3,000</t>
  </si>
  <si>
    <t>-0,700*2,100</t>
  </si>
  <si>
    <t>1.09 : (1,820+1,920)*2*(3,000-2,100)</t>
  </si>
  <si>
    <t>612481211RU1</t>
  </si>
  <si>
    <t>Vyztužení povrchu vnitřních stěn sklotextilní síťovinou s dodávkou síťoviny a stěrkového tmelu</t>
  </si>
  <si>
    <t xml:space="preserve">viz. poznámka obecná : </t>
  </si>
  <si>
    <t>drážky, přechody materiálů : 20,000*5</t>
  </si>
  <si>
    <t>30R001</t>
  </si>
  <si>
    <t>D+M prefa schodiště 2-5. NP - výtahová šachta A</t>
  </si>
  <si>
    <t>kpl</t>
  </si>
  <si>
    <t xml:space="preserve">viz. statika - v.č. 24 : </t>
  </si>
  <si>
    <t>30R002</t>
  </si>
  <si>
    <t>D+M prefa schodiště 2-5. NP - výtahová šachta B</t>
  </si>
  <si>
    <t>M33R001</t>
  </si>
  <si>
    <t>D+M osobní výtah s úpravou pro imobilní osoby, nosnost 630 kg, rychlost 1 m/s, trakční, lanový</t>
  </si>
  <si>
    <t>Zdvih 14,6 m</t>
  </si>
  <si>
    <t>Počet stanic/nástupišť 6 / 6</t>
  </si>
  <si>
    <t>Strojovna bez strojovny, stroj nahoře pod stropem šachty</t>
  </si>
  <si>
    <t>Šachta š. 1 650 x hl. 1 750 mm</t>
  </si>
  <si>
    <t>Hlava šachty 3 400 mm</t>
  </si>
  <si>
    <t>Prohlubeň šachty 1 200 mm</t>
  </si>
  <si>
    <t>Kabina neprůchozí, š. 1 100 x hl. 1 400 x v. 2 100 mm</t>
  </si>
  <si>
    <t>Plocha klece 1,54 m2</t>
  </si>
  <si>
    <t>Kabinové dveře automatické, dvoudílné, teleskopické</t>
  </si>
  <si>
    <t>Šachetní dveře automatické, dvoudílné, teleskopické</t>
  </si>
  <si>
    <t>Ovládání tlačítkové</t>
  </si>
  <si>
    <t>Řízení mikroprocesorové s frekvenčním měničem</t>
  </si>
  <si>
    <t>Přívod el. proudu 3 x 400/230V, 50Hz, 4,6 kW</t>
  </si>
  <si>
    <t>Prostředí normální – teplota +5°C až +40°C</t>
  </si>
  <si>
    <t>Uvedení na trh dle ČSN EN 81-20</t>
  </si>
  <si>
    <t/>
  </si>
  <si>
    <t>TECHNICKÝ POPIS JEDNOTLIVÝCH KOMPONENT</t>
  </si>
  <si>
    <t>ELEKTROINSTALACE</t>
  </si>
  <si>
    <t>- kompletní montáž všech vodičů včetně plochých závěsných kabelů</t>
  </si>
  <si>
    <t>- výtahový mikroprocesorový rozvaděč s frekvenčním měničem</t>
  </si>
  <si>
    <t>- rozvaděč v nejvyšší stanici v prostoru nástupiště, bez PO</t>
  </si>
  <si>
    <t>- revizní jízda na kleci výtahu</t>
  </si>
  <si>
    <t>- tlačítko STOP v prohlubni</t>
  </si>
  <si>
    <t>- montážní zásuvky 230 V AC v šachtě</t>
  </si>
  <si>
    <t>- osvětlení výtahové šachty</t>
  </si>
  <si>
    <t>- hlavní vypínač výtahu v rozvaděči</t>
  </si>
  <si>
    <t>- nouzový pohon UPS – při výpadku proudu přijede kabina do nejbližší stanice</t>
  </si>
  <si>
    <t>KABINA VÝTAHU</t>
  </si>
  <si>
    <t>- ocelová, složená z lamel, povrchová úprava vnitřního interiéru nerez broušená</t>
  </si>
  <si>
    <t>- osvětlení kabiny – bodová svítidla stropní LED zapuštěná</t>
  </si>
  <si>
    <t>- strop provedení nerez broušená</t>
  </si>
  <si>
    <t>- nouzové osvětlení v kabině (v činnosti po dobu 1 hodiny od výpadku elektrické energie)</t>
  </si>
  <si>
    <t>- zvuková signalizace dojezdu kabiny – hlásič pater</t>
  </si>
  <si>
    <t>- nerezové madlo trubkové na zadní stěně</t>
  </si>
  <si>
    <t>- zrcadlo na horní polovině zadní stěny kabiny nad madlem</t>
  </si>
  <si>
    <t>- sklopné sedátko nerezové trubkové v dosahu ovladačové kombinace</t>
  </si>
  <si>
    <t>- intercom (komunikátor) pro spojení s vyprošťovací službou</t>
  </si>
  <si>
    <t>- pevná podlaha - protismyková podlahovina ALTRO</t>
  </si>
  <si>
    <t>- větrací mřížky, nucená ventilace – ventilátor</t>
  </si>
  <si>
    <t>- okopové nerezové plechy</t>
  </si>
  <si>
    <t>TLAČÍTKA V KABINĚ</t>
  </si>
  <si>
    <t>ovladačová kombinace je zhotovena jako panel po celé výšce kabiny z nerez oceli a obsahuje tato prosvětlovací tlačítka s potvrzením volby:</t>
  </si>
  <si>
    <t>- tlačítka do jednotlivých etáží - odesílače s Braillovým písmem v provedení antivandal</t>
  </si>
  <si>
    <t>- opakované otevírání dveří</t>
  </si>
  <si>
    <t>- urychlené zavření dveří</t>
  </si>
  <si>
    <t>- směrová a polohová signalizace - ukazatel směru jízdy a polohy kabiny</t>
  </si>
  <si>
    <t>- nouzová signalizace – alarm</t>
  </si>
  <si>
    <t>- zeleně označené tlačítko výchozí stanice</t>
  </si>
  <si>
    <t>- signalizace přetížení</t>
  </si>
  <si>
    <t>KABINOVÉ DVEŘE</t>
  </si>
  <si>
    <t>- automatické, teleskopické, dvoudílné, 2ADT 900 (š. 900 x v. 2 000 mm)</t>
  </si>
  <si>
    <t>- teleskopické panely jsou vyrobeny z ocelových plechů</t>
  </si>
  <si>
    <t>- pro plynulost chodu je řízení pohonné jednotky vybaveno frekvenčním měničem</t>
  </si>
  <si>
    <t>- světelná clona celoplošná u vstupu do kabiny</t>
  </si>
  <si>
    <t>- povrchová úprava – nerez broušená</t>
  </si>
  <si>
    <t>ŠACHETNÍ DVEŘE</t>
  </si>
  <si>
    <t>- automatické, teleskopické, dvoudílné 2ADT 900 (š. 900 x v. 2 000 mm)</t>
  </si>
  <si>
    <t>- nouzové otevírání v každé stanici</t>
  </si>
  <si>
    <t>- požární odolnost EW 30 DP1</t>
  </si>
  <si>
    <t>TLAČÍTKA V ETÁŽÍCH</t>
  </si>
  <si>
    <t>tlačítkové nerez tablo umístěné v každé etáži obsahuje:</t>
  </si>
  <si>
    <t>- prosvětlovací tlačítka s Braillovým písmem a potvrzením volby v provedení antivandal</t>
  </si>
  <si>
    <t>- polohová a směrová signalizace (displej) v každé stanici</t>
  </si>
  <si>
    <t>- přivolávač do stanice</t>
  </si>
  <si>
    <t>V CENĚ BUDE ZAHRNUTO</t>
  </si>
  <si>
    <t>- dodávka materiálu, doprava vč. naložení a složení materiálu na místě stavby</t>
  </si>
  <si>
    <t>- kompletní montáž, projekt, technická dokumentace</t>
  </si>
  <si>
    <t>- zkoušky a všechny potřebné certifikáty</t>
  </si>
  <si>
    <t>- režijní náklady</t>
  </si>
  <si>
    <t>- zřízení a likvidace nutného zařízení staveniště</t>
  </si>
  <si>
    <t>- osvětlení výtahové šachty LED</t>
  </si>
  <si>
    <t>- gsm brána + sim karta pro nouzové volání z kabiny výtahu</t>
  </si>
  <si>
    <t>- žebřík v prohlubni</t>
  </si>
  <si>
    <t>311112125RT4</t>
  </si>
  <si>
    <t>Stěny z betonových bednicích tvárnic a betonu šířky 250 mm, zálivka betonem C25/30</t>
  </si>
  <si>
    <t>(ztracené bednění) z betonových tvárnic a zálivka betonem,</t>
  </si>
  <si>
    <t xml:space="preserve">viz. výkresy půdorysů podlaží : </t>
  </si>
  <si>
    <t>42,600*15,900</t>
  </si>
  <si>
    <t>311238142R00</t>
  </si>
  <si>
    <t xml:space="preserve">Zdivo nosné z cihel a tvarovek pálených tloušťky 175 mm,  , charakteristická pevnost v tlaku fk = 4,21 MPa,  ,  ,  </t>
  </si>
  <si>
    <t>1.06 : 1,060*3,600</t>
  </si>
  <si>
    <t>(2,515+1,455)*3,600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</si>
  <si>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</si>
  <si>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</si>
  <si>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1.06 : 2,515*3,600</t>
  </si>
  <si>
    <t>2,580*3,600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</si>
  <si>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</si>
  <si>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</si>
  <si>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 xml:space="preserve">viz. detail D3 : </t>
  </si>
  <si>
    <t>1.07-1.09 : (4,210+4,240)*2*0,250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</si>
  <si>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</si>
  <si>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</si>
  <si>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1.07-1.09 : (4,210+4,240)*2*(3,600-0,250)</t>
  </si>
  <si>
    <t>-0,900*(2,100-0,250)</t>
  </si>
  <si>
    <t>311321414R00</t>
  </si>
  <si>
    <t>Beton nadzákladových zdí železový třídy C 35/45</t>
  </si>
  <si>
    <t>nosných, výplňových, obkladových, půdních, štítových, poprsních apod. (bez výztuže), s pomocným lešením o výšce podlahy do 1900 mm a pro zatížení 1,5 kPa,</t>
  </si>
  <si>
    <t xml:space="preserve">viz. výkres půdorys základů, řez C-C, D-D : </t>
  </si>
  <si>
    <t>dojezdy výtahů : 1,245*(2,350+1,650)*2*0,300</t>
  </si>
  <si>
    <t>1,255*(2,250+1,750)*2*0,300</t>
  </si>
  <si>
    <t>311351105R00</t>
  </si>
  <si>
    <t>Bednění nadzákladových zdí oboustranné za každou stranu zřízení</t>
  </si>
  <si>
    <t>dojezdy výtahů : 1,245*(2,350+2,250+1,650+1,750)*2</t>
  </si>
  <si>
    <t>1,255*(2,250+2,350+1,750+1,650)*2</t>
  </si>
  <si>
    <t>311351106R00</t>
  </si>
  <si>
    <t>Bednění nadzákladových zdí oboustranné za každou stranu odstranění</t>
  </si>
  <si>
    <t>Odkaz na mn. položky pořadí 51 : 40,00000</t>
  </si>
  <si>
    <t>311351805R00</t>
  </si>
  <si>
    <t>Bednění nadzákladových zdí oboustranné za každou stranu pro beton pohledový, zřízení</t>
  </si>
  <si>
    <t>(5,125+4,050+4,770+4,065)*18,715</t>
  </si>
  <si>
    <t>(4,450+5,150+4,475)*18,715</t>
  </si>
  <si>
    <t>(2,150+2,050+1,750+1,650)*2*18,715</t>
  </si>
  <si>
    <t>(4,050+4,650+4,050+4,650)*18,715</t>
  </si>
  <si>
    <t>(5,045+4,450+4,800)*18,715</t>
  </si>
  <si>
    <t>(2,050+2,150+1,650+1,750)*2*18,715</t>
  </si>
  <si>
    <t xml:space="preserve">viz. výkres půdorys střechy : </t>
  </si>
  <si>
    <t>detail P - žb prstenec : (0,300+0,500*2)*(14,370+6,200+7,560+26,250+2,775+9,585+27,105)</t>
  </si>
  <si>
    <t>(0,300+0,500*2)*44,700</t>
  </si>
  <si>
    <t xml:space="preserve">poznámka 2 - parapet : </t>
  </si>
  <si>
    <t xml:space="preserve">viz. výkres půdorys 2NP, řez A-A : </t>
  </si>
  <si>
    <t>rampa : 0,585*24,420/cosx(9)*2*2</t>
  </si>
  <si>
    <t xml:space="preserve">viz. výkres půdorys 3NP, řez A-A : </t>
  </si>
  <si>
    <t>0,585*24,420*2*2</t>
  </si>
  <si>
    <t>0,585*6,210*2</t>
  </si>
  <si>
    <t xml:space="preserve">viz. výkres půdorys 3NP, řez B-B : </t>
  </si>
  <si>
    <t>0,585*(27,725+43,140)*2</t>
  </si>
  <si>
    <t xml:space="preserve">viz. statika - samonosná žb stěna tl. 150 mm na rampě mezi 2NP a 3NP : </t>
  </si>
  <si>
    <t>41,070*2</t>
  </si>
  <si>
    <t>0,150*2,540*2</t>
  </si>
  <si>
    <t xml:space="preserve">viz. výkres půdorys 1NP, řez A-A : </t>
  </si>
  <si>
    <t>0,520*24,420*2</t>
  </si>
  <si>
    <t xml:space="preserve">viz. výkres půdorys 1NP, řez B-B : </t>
  </si>
  <si>
    <t>0,500*(26,860+26,300)*2</t>
  </si>
  <si>
    <t>os : 240,000</t>
  </si>
  <si>
    <t>311351806R00</t>
  </si>
  <si>
    <t>Bednění nadzákladových zdí oboustranné za každou stranu pro beton pohledový, odstranění</t>
  </si>
  <si>
    <t>Odkaz na mn. položky pořadí 53 : 2549,32164</t>
  </si>
  <si>
    <t>311351902R00</t>
  </si>
  <si>
    <t>Bednění nadzákladových zdí bednění otvoru plochy do 1,0 m2</t>
  </si>
  <si>
    <t>os : 10,000</t>
  </si>
  <si>
    <t>311351903R00</t>
  </si>
  <si>
    <t>Bednění nadzákladových zdí bednění otvoru plochy do 2,25 m2</t>
  </si>
  <si>
    <t>311361821R00</t>
  </si>
  <si>
    <t>Výztuž nadzákladových zdí z betonářské oceli 10 505(R)</t>
  </si>
  <si>
    <t>včetně distančních prvků</t>
  </si>
  <si>
    <t>21208,600/1000</t>
  </si>
  <si>
    <t>500,000/1000</t>
  </si>
  <si>
    <t>12031,000/1000</t>
  </si>
  <si>
    <t>Odkaz na mn. položky pořadí 45 : 677,34000*0,012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</si>
  <si>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</si>
  <si>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</si>
  <si>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</si>
  <si>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 xml:space="preserve">viz. statika v.č. 23 : </t>
  </si>
  <si>
    <t>(0,600+0,500)*2*14,720*(16+4)</t>
  </si>
  <si>
    <t>(0,525+0,500)*16,110*15</t>
  </si>
  <si>
    <t>(0,525+0,500)*16,110*(3+4+5)</t>
  </si>
  <si>
    <t>(0,525+0,500)*16,110*(3+1)</t>
  </si>
  <si>
    <t>331351102R00</t>
  </si>
  <si>
    <t>Bednění hranatých sloupů průřezu pravoúhlého čtyřúhelníka  odstranění</t>
  </si>
  <si>
    <t>Odkaz na mn. položky pořadí 58 : 1159,57525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</si>
  <si>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</si>
  <si>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</si>
  <si>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</si>
  <si>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viz. statika - v.č. 23 : </t>
  </si>
  <si>
    <t>28483,700/1000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</si>
  <si>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</si>
  <si>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</si>
  <si>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</si>
  <si>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(0,500*2+0,500)*16,110*4</t>
  </si>
  <si>
    <t>332351102R00</t>
  </si>
  <si>
    <t>Bednění oblých sloupů odstranění</t>
  </si>
  <si>
    <t>Odkaz na mn. položky pořadí 61 : 608,55525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</si>
  <si>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</si>
  <si>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</si>
  <si>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</si>
  <si>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1.06 : (3,445+1,920)*3,600</t>
  </si>
  <si>
    <t>342248144R00</t>
  </si>
  <si>
    <t>Příčky z tvárnic pálených Příčky z tvárnic keramických pálených tloušťky 140 mm, z děrovaných příčkovek, P 10, zděných na tenkovrstvou maltu</t>
  </si>
  <si>
    <t>1.06 : (1,480+0,540)*3,600</t>
  </si>
  <si>
    <t>342264051RT1</t>
  </si>
  <si>
    <t>Podhledy na kovové konstrukci opláštěné deskami sádrokartonovými nosná konstrukce z profilů CD s přímým uchycením 1x deska, tloušťky 12,5 mm, standard, bez izolace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</si>
  <si>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</si>
  <si>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</si>
  <si>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</si>
  <si>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</si>
  <si>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311321826</t>
  </si>
  <si>
    <t>Železobeton nadzákladových zdí pohledový C 35/45 XC4, XD3, XF2</t>
  </si>
  <si>
    <t>Včetně pomocného lešení o výšce podlahy do 1900 mm a pro zatížení 1,5 kPa.</t>
  </si>
  <si>
    <t>(5,545+5,150+4,050+4,065)*0,200*18,715</t>
  </si>
  <si>
    <t>-1,000*2,180*0,200*6</t>
  </si>
  <si>
    <t>-1,300*2,100*0,200</t>
  </si>
  <si>
    <t>(2,150+1,650)*2*0,200*18,715</t>
  </si>
  <si>
    <t>-1,200*2,100*0,200*6</t>
  </si>
  <si>
    <t>(4,610+4,450+4,650)*0,200*18,715</t>
  </si>
  <si>
    <t>4,650*(0,200+0,350)/2*18,715</t>
  </si>
  <si>
    <t>(2,050+1,750)*2*0,200*18,715</t>
  </si>
  <si>
    <t>detail P - žb prstenec : 0,745*0,200*(14,370+6,200+7,560+26,250+2,775+9,585+27,105)</t>
  </si>
  <si>
    <t>0,745*0,200*44,700</t>
  </si>
  <si>
    <t>rampa : 0,585*24,420/cosx(9)*0,200*2</t>
  </si>
  <si>
    <t>0,585*24,420*0,200*2</t>
  </si>
  <si>
    <t>0,585*6,210*0,200</t>
  </si>
  <si>
    <t>0,585*(27,725+43,140)*0,200</t>
  </si>
  <si>
    <t>0,520*24,420*0,400</t>
  </si>
  <si>
    <t>0,500*(26,860+26,300)*0,150</t>
  </si>
  <si>
    <t>41,070*0,150</t>
  </si>
  <si>
    <t>os : 19,000</t>
  </si>
  <si>
    <t>330321411</t>
  </si>
  <si>
    <t>Beton sloupy a  pilíře C 35/45 XC4, XD3, XF2</t>
  </si>
  <si>
    <t>táhel, rámových stojek, vzpěr (bez výztuže), s pomocným lešením o výšce podlahy do 1,90 m a pro zatížení do 1,5 kPa,</t>
  </si>
  <si>
    <t>Pohledový.</t>
  </si>
  <si>
    <t>0,600*0,300*14,720*(16+4)</t>
  </si>
  <si>
    <t>0,525*0,250*16,110*5</t>
  </si>
  <si>
    <t>0,525*0,300*16,110*(3+1)</t>
  </si>
  <si>
    <t>0,400*0,250*16,110*4</t>
  </si>
  <si>
    <t>0,52428</t>
  </si>
  <si>
    <t>3R001</t>
  </si>
  <si>
    <t>D+M skladba stěny v místě UPS - SDK s PO EI60</t>
  </si>
  <si>
    <t>- SDK DESKY S POŽÁRNÍ ODOLNOSTÍ tl. 15 mm</t>
  </si>
  <si>
    <t>- RASTR PRO SDK - VODORVNÝ A SVISLÝ PROFIL 	tl. 100 mm</t>
  </si>
  <si>
    <t>- IZOLACE Z MINERÁLNÍCH VLÁKEN (VYPLNĚNA DO RASTRU) min. 50 mm</t>
  </si>
  <si>
    <t>(POZN.: SKLADBA PRO MAXIMÁLNÍ VÝŠKU STĚNY 4100 mm, CELKOVÁ TL. SKLADBY 130 mm)</t>
  </si>
  <si>
    <t xml:space="preserve">poznámka 12 : </t>
  </si>
  <si>
    <t>1.11 : (1,480+0,500)*3,600</t>
  </si>
  <si>
    <t>3303214</t>
  </si>
  <si>
    <t>0,525*0,250*16,110*15</t>
  </si>
  <si>
    <t>0,525*0,250*16,110*3</t>
  </si>
  <si>
    <t>0,525*0,250*16,110*4</t>
  </si>
  <si>
    <t>-0,52428</t>
  </si>
  <si>
    <t>41132141</t>
  </si>
  <si>
    <t>Beton stropů železový stropů deskových, desek plochých střech, desek balkónových, desek hřibových stropů včetně hlavic hřibových sloupů, železový (bez výztuže) třídy  C35/45 XC4, XD3,XF2</t>
  </si>
  <si>
    <t xml:space="preserve">viz. výkres schodiště : </t>
  </si>
  <si>
    <t>24,600*0,200</t>
  </si>
  <si>
    <t>23,650*0,200</t>
  </si>
  <si>
    <t>411351201R00</t>
  </si>
  <si>
    <t>Bednění stropů deskových včetně podpěrné konstrukce výšky do 3,5 m do 5kPa, - zřízení</t>
  </si>
  <si>
    <t>s pomocným lešením</t>
  </si>
  <si>
    <t>24,600</t>
  </si>
  <si>
    <t>23,650</t>
  </si>
  <si>
    <t>411351202R00</t>
  </si>
  <si>
    <t>Bednění stropů deskových včetně podpěrné konstrukce výšky do 3,5 m do 5kPa, - odstranění</t>
  </si>
  <si>
    <t>Odkaz na mn. položky pořadí 3 : 48,25000</t>
  </si>
  <si>
    <t>411351203R00</t>
  </si>
  <si>
    <t>Bednění stropů deskových včetně podpěrné konstrukce výšky do 3,5 m přes 5 do 10 kPa, - zřízení</t>
  </si>
  <si>
    <t>Pohledové!</t>
  </si>
  <si>
    <t xml:space="preserve">viz. výkresy staika : </t>
  </si>
  <si>
    <t xml:space="preserve">nad 1NP : </t>
  </si>
  <si>
    <t>deska : 1438,220-20,040+7,280-18,840+6,075-41,160-146,520</t>
  </si>
  <si>
    <t>rampa : 146,520/cosx(9)</t>
  </si>
  <si>
    <t xml:space="preserve">nad 2NP : </t>
  </si>
  <si>
    <t>rampa : 146,520/cosx(7)</t>
  </si>
  <si>
    <t xml:space="preserve">nad 3NP : </t>
  </si>
  <si>
    <t xml:space="preserve">nad 4NP : </t>
  </si>
  <si>
    <t xml:space="preserve">nad 5NP : </t>
  </si>
  <si>
    <t>411351204R00</t>
  </si>
  <si>
    <t>Bednění stropů deskových včetně podpěrné konstrukce výšky do 3,5 m přes 5 do 10 kPa, - odstranění</t>
  </si>
  <si>
    <t>Odkaz na mn. položky pořadí 5 : 6863,90275</t>
  </si>
  <si>
    <t>411351801R00</t>
  </si>
  <si>
    <t>Bednění stropů bednění svislých ploch zřízení</t>
  </si>
  <si>
    <t>m</t>
  </si>
  <si>
    <t>deska : 160,500+18,010+17,400+42,300</t>
  </si>
  <si>
    <t>rampa : 24,420/cosx(9)*4</t>
  </si>
  <si>
    <t>rampa : 24,420/cosx(7)*4</t>
  </si>
  <si>
    <t>20,000</t>
  </si>
  <si>
    <t>19,500</t>
  </si>
  <si>
    <t>hlavice : (2,500+2,200)*2*4*5</t>
  </si>
  <si>
    <t>411351802R00</t>
  </si>
  <si>
    <t>Bednění stropů bednění svislých ploch odstranění</t>
  </si>
  <si>
    <t>Odkaz na mn. položky pořadí 7 : 1911,10183</t>
  </si>
  <si>
    <t>411351901R00</t>
  </si>
  <si>
    <t>Bednění stropů bednění prostupu plochy do 0,06 m2</t>
  </si>
  <si>
    <t>30,000</t>
  </si>
  <si>
    <t xml:space="preserve">viz. výkres půdorys 2NP : </t>
  </si>
  <si>
    <t>26,000</t>
  </si>
  <si>
    <t xml:space="preserve">viz. výkres půdorys 3NP : </t>
  </si>
  <si>
    <t xml:space="preserve">viz. výkres půdorys 4NP : </t>
  </si>
  <si>
    <t>25,000</t>
  </si>
  <si>
    <t xml:space="preserve">viz. výkres půdorys 5NP : </t>
  </si>
  <si>
    <t>411351902R00</t>
  </si>
  <si>
    <t>Bednění stropů bednění prostupu plochy do 0,25 m2</t>
  </si>
  <si>
    <t>10,000</t>
  </si>
  <si>
    <t>411351903R00</t>
  </si>
  <si>
    <t>Bednění stropů bednění prostupu plochy do 0,48 m2</t>
  </si>
  <si>
    <t xml:space="preserve">viz. výkresy půdorysy podlaží : 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</si>
  <si>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</si>
  <si>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</si>
  <si>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</si>
  <si>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viz. statika v.č. 04 : </t>
  </si>
  <si>
    <t>26,400/1000</t>
  </si>
  <si>
    <t xml:space="preserve">viz. statika v.č. 08 : </t>
  </si>
  <si>
    <t>nad 1NP : 25492,100/1000</t>
  </si>
  <si>
    <t xml:space="preserve">viz. statika v.č. 09 : </t>
  </si>
  <si>
    <t>nad 1NP : 35100,900/1000</t>
  </si>
  <si>
    <t xml:space="preserve">viz. statika v.č. 10 : </t>
  </si>
  <si>
    <t>19,900/1000</t>
  </si>
  <si>
    <t xml:space="preserve">viz. statika v.č. 11 : </t>
  </si>
  <si>
    <t>nad 2NP : 29533,200/1000</t>
  </si>
  <si>
    <t xml:space="preserve">viz. statika v.č. 12 : </t>
  </si>
  <si>
    <t>nad 2NP : 37047,600/1000</t>
  </si>
  <si>
    <t xml:space="preserve">viz. statika v.č. 13 : </t>
  </si>
  <si>
    <t xml:space="preserve">viz. statika v.č. 14 : </t>
  </si>
  <si>
    <t>nad 3NP : 25430,700/1000</t>
  </si>
  <si>
    <t xml:space="preserve">viz. statika v.č. 15 : </t>
  </si>
  <si>
    <t>nad 3NP : 35091,500/1000</t>
  </si>
  <si>
    <t xml:space="preserve">viz. statika v.č. 16 : </t>
  </si>
  <si>
    <t xml:space="preserve">viz. statika v.č. 17 : </t>
  </si>
  <si>
    <t>nad 4NP : 25441,600/1000</t>
  </si>
  <si>
    <t xml:space="preserve">viz. statika v.č. 18 : </t>
  </si>
  <si>
    <t>nad 4NP : 35336,200/1000</t>
  </si>
  <si>
    <t xml:space="preserve">viz. statika v.č. 19 : </t>
  </si>
  <si>
    <t xml:space="preserve">viz. statika v.č. 20 : </t>
  </si>
  <si>
    <t>nad 5NP : 36365,500/1000</t>
  </si>
  <si>
    <t xml:space="preserve">viz. statika v.č. 21 : </t>
  </si>
  <si>
    <t>nad 5NP : 50297,100/1000</t>
  </si>
  <si>
    <t>417351215RT2</t>
  </si>
  <si>
    <t>Bednění věnců věncovkou pálenou bez izolace výšky 249 mm</t>
  </si>
  <si>
    <t>1.07-1.09 : (4,205+5,000)*2</t>
  </si>
  <si>
    <t>-0,900</t>
  </si>
  <si>
    <t>430361821R00</t>
  </si>
  <si>
    <t>Výztuž schodišťových konstrukcí  (stupňů, schodnic, ramen, podest s nosníky) z betonářské oceli 10505</t>
  </si>
  <si>
    <t>Včetně distančních prvků.</t>
  </si>
  <si>
    <t xml:space="preserve">viz. statika v.č. 24 : </t>
  </si>
  <si>
    <t>870,300/1000</t>
  </si>
  <si>
    <t xml:space="preserve">viz. statika v.č. 25 : </t>
  </si>
  <si>
    <t>304,700/1000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</si>
  <si>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</si>
  <si>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</si>
  <si>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</si>
  <si>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</si>
  <si>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 xml:space="preserve">1NP : </t>
  </si>
  <si>
    <t>8,350/cosx(33)</t>
  </si>
  <si>
    <t xml:space="preserve">2NP-5NP mezipodesta : </t>
  </si>
  <si>
    <t>4,430*4</t>
  </si>
  <si>
    <t>431351122R00</t>
  </si>
  <si>
    <t>Bednění podest a podstupňových desek přímočarých odstranění</t>
  </si>
  <si>
    <t>Odkaz na mn. položky pořadí 15 : 55,35247</t>
  </si>
  <si>
    <t>434311116R00</t>
  </si>
  <si>
    <t>Stupně dusané z betonu třídy C 25/30</t>
  </si>
  <si>
    <t>na terén nebo na desku z betonu prostého nebo prokládaného kamenem, bez potěru, se zahlazením povrchu,</t>
  </si>
  <si>
    <t>1,000*22</t>
  </si>
  <si>
    <t>434351141R00</t>
  </si>
  <si>
    <t>Bednění stupňů betonovaných na podstupňové desce nebo na terénu přímočarých zřízení</t>
  </si>
  <si>
    <t>1,000*3,655</t>
  </si>
  <si>
    <t>1,000*(1,680+1,960*2)</t>
  </si>
  <si>
    <t>1,000*(1,960*2+1,400)</t>
  </si>
  <si>
    <t>434351142R00</t>
  </si>
  <si>
    <t>Bednění stupňů betonovaných na podstupňové desce nebo na terénu přímočarých odstranění</t>
  </si>
  <si>
    <t>Odkaz na mn. položky pořadí 18 : 18,23000</t>
  </si>
  <si>
    <t>41132182</t>
  </si>
  <si>
    <t>Beton stropů železový stropů deskových, desek plochých střech, desek balkónových, desek hřibových stropů včetně hlavic hřibových sloupů, železový (bez výztuže) z betonu pohledového tř. PB2 pevnosti tř.  C 35/45 XC4, XD3, XF4</t>
  </si>
  <si>
    <t>tř.  C 35/45 XC4, XD3, XF4</t>
  </si>
  <si>
    <t xml:space="preserve">viz. výkresy statika : </t>
  </si>
  <si>
    <t>deska : (1438,220-20,040+7,280-18,840+6,075-41,160-146,520)*0,260</t>
  </si>
  <si>
    <t>rampa : 146,520*0,260/cosx(9)</t>
  </si>
  <si>
    <t>0,505*24,420/cosx(9)*0,100*2</t>
  </si>
  <si>
    <t>rampa : 146,520*0,260/cosx(7)</t>
  </si>
  <si>
    <t>deska : (1438,220-20,040+7,280-18,840+6,075-41,160-146,520)*0,280</t>
  </si>
  <si>
    <t>rampa : 146,520*0,280/cosx(7)</t>
  </si>
  <si>
    <t xml:space="preserve">viz. výkres půdorys 1NP - poznámka 4 : </t>
  </si>
  <si>
    <t>hlavice : 2,500*2,200*0,200*4*1</t>
  </si>
  <si>
    <t>-0,600*0,300*0,200*4*1</t>
  </si>
  <si>
    <t>2,500*2,200*0,150*4*4</t>
  </si>
  <si>
    <t>-0,600*0,300*0,150*4*4</t>
  </si>
  <si>
    <t>430321514R00</t>
  </si>
  <si>
    <t>Beton schodišťových konstrukcí (stupňů, schodnic, ramen, podest s nosníky) železový třídy C 30/37</t>
  </si>
  <si>
    <t>8,350*0,150/cosx(33)</t>
  </si>
  <si>
    <t>4,430*0,200*4</t>
  </si>
  <si>
    <t>998012023R00</t>
  </si>
  <si>
    <t>Přesun hmot pro budovy s nosnou konstr. monolit. výšky přes 12 do 24 m</t>
  </si>
  <si>
    <t>POL1_1</t>
  </si>
  <si>
    <t>přesun hmot pro budovy občanské výstavby (JKSO 801), budovy pro bydlení (JKSO 803) budovy pro výrobu a služby (JKSO 812) s nosnou svislou konstrukcí monolitickou betonovou tyčovou nebo plošnou</t>
  </si>
  <si>
    <t>413941123R00</t>
  </si>
  <si>
    <t>Osazení ocelových válcovaných nosníků ve stropech bez materiálu, výšky přes 120 do 220 mm</t>
  </si>
  <si>
    <t>I , IE, U , UE nebo L</t>
  </si>
  <si>
    <t>15,800/1000*2,000</t>
  </si>
  <si>
    <t>4R001</t>
  </si>
  <si>
    <t>D+M smyková výztuž HDB-12/185-2/280</t>
  </si>
  <si>
    <t>nad 1NP : 12,000</t>
  </si>
  <si>
    <t>nad 2NP : 12,000</t>
  </si>
  <si>
    <t>nad 3NP : 12,000</t>
  </si>
  <si>
    <t>nad 4NP : 12,000</t>
  </si>
  <si>
    <t>nad 5NP : 77,000</t>
  </si>
  <si>
    <t>4R002</t>
  </si>
  <si>
    <t>D+M smyková výztuž HDB-12/185-3/420</t>
  </si>
  <si>
    <t>nad 1NP : 10,000</t>
  </si>
  <si>
    <t>nad 2NP : 10,000</t>
  </si>
  <si>
    <t>nad 3NP : 10,000</t>
  </si>
  <si>
    <t>nad 4NP : 10,000</t>
  </si>
  <si>
    <t>nad 5NP : 75,000</t>
  </si>
  <si>
    <t>4R003</t>
  </si>
  <si>
    <t>D+M smyková výztuž HDB-16/355-2/520</t>
  </si>
  <si>
    <t>nad 5NP : 12,000</t>
  </si>
  <si>
    <t>4R004</t>
  </si>
  <si>
    <t>D+M smyková výztuž HDB-16/315-3/720</t>
  </si>
  <si>
    <t>nad 5NP : 8,000</t>
  </si>
  <si>
    <t>4R005</t>
  </si>
  <si>
    <t>D+M táhlo D 30, materiál S355 JR</t>
  </si>
  <si>
    <t>např. sortiment Detan Halfen</t>
  </si>
  <si>
    <t xml:space="preserve">viz. statika v.č. 07 : </t>
  </si>
  <si>
    <t>hmotnost 265,00 kg : 47,200</t>
  </si>
  <si>
    <t>4R006</t>
  </si>
  <si>
    <t>D+M okapní nos např. Dripprille</t>
  </si>
  <si>
    <t>155,000</t>
  </si>
  <si>
    <t>4R007</t>
  </si>
  <si>
    <t>D+M strop atria - kombinace žb a skla</t>
  </si>
  <si>
    <t>•	Ocelové pruty ve stropě atria budou cca 1,85t - ocel B 500B</t>
  </si>
  <si>
    <t>•	Beton C35/45 – XC4, XD3, XF4 bude potřebný o objemu 13,5m3.</t>
  </si>
  <si>
    <t>•	Bednění bude pro plochu 54,3m2</t>
  </si>
  <si>
    <t>poznámka 1 : 54,300</t>
  </si>
  <si>
    <t>13383430R</t>
  </si>
  <si>
    <t>Tyč ocelová válcovaná za tepla průřez: IPE; značka: S235JR (1.0038); h = 160 mm; b = 82 mm; s = 5,0 mm; t = 7,4 mm</t>
  </si>
  <si>
    <t>Koeficient : 0,10</t>
  </si>
  <si>
    <t>764R001</t>
  </si>
  <si>
    <t>K1 D+M oplechování atiky (střechy nad schodišti), poplastovaný plech tl. 0,6 mm, rš 509 mm</t>
  </si>
  <si>
    <t>KOTEVNÍ PLECH: DÉLKA 400 mm, ŠÍŘKA 80 mm, tl. 2 mm, PO á 500 mm</t>
  </si>
  <si>
    <t>DODÁVKA V KOMPLETIZOVANÉM PROVEDENÍ VČ. KOTEVNÍCH PRVKŮ, ATP.</t>
  </si>
  <si>
    <t xml:space="preserve">viz. tabulka klempířských výrobků : </t>
  </si>
  <si>
    <t>20,100</t>
  </si>
  <si>
    <t>764R002</t>
  </si>
  <si>
    <t>K2 D+M lemování a oplechování atiky (napojení na sousední objekty), poplastovaný plech tl. 0,6 mm, rš 454 mm</t>
  </si>
  <si>
    <t>KOTEVNÍ PLECH: ŠÍŘKA 80 mm, tl. 2 mm, PO á 500 mm</t>
  </si>
  <si>
    <t>VRCHNÍ ČÁST LEMOVÁNÍ BUDE OPATŘENO TRVALE PRUŽNÝM VODĚODOLNÝM TMELEM.</t>
  </si>
  <si>
    <t>25,500*1,05</t>
  </si>
  <si>
    <t>764R003</t>
  </si>
  <si>
    <t>K3 D+M lemování a oplechování atiky (napojení na sousední objekty) v místě střech nad schodišti, poplastovaný plech tl. 0,6 mm, rš 411 mm</t>
  </si>
  <si>
    <t>11,150</t>
  </si>
  <si>
    <t>764R005</t>
  </si>
  <si>
    <t>K5 D+M podokapní žlab DN 120 mm, lakovaný pozinkovaný plech tl. 0,6 mm, délka 4200 mm</t>
  </si>
  <si>
    <t>DODÁVKA V KOMPLETIZOVANÉM PROVEDENÍ VČ. KOTEVNÍCH PRVKŮ, ŽLABOVÝCH HÁKŮ, KOTLÍKŮ ATP.</t>
  </si>
  <si>
    <t>764R006</t>
  </si>
  <si>
    <t>K5 D+M podokapní žlab DN 120 mm, lakovaný pozinkovaný plech tl. 0,6 mm, délka 4800 mm</t>
  </si>
  <si>
    <t>764R007</t>
  </si>
  <si>
    <t>K6 D+M okapnice, poplastovaný plech tl. 0,6 mm, rš 166 mm, délka 4200 mm</t>
  </si>
  <si>
    <t>KOTVENO DO ŽB KONSTRUKCE, PŘELEPENO TPO/FPO FÓLIÍ.</t>
  </si>
  <si>
    <t>764R008</t>
  </si>
  <si>
    <t>2,000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</si>
  <si>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</si>
  <si>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</si>
  <si>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</si>
  <si>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</si>
  <si>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</si>
  <si>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</si>
  <si>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</si>
  <si>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</si>
  <si>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</si>
  <si>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</si>
  <si>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</si>
  <si>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</si>
  <si>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</si>
  <si>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</si>
  <si>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</si>
  <si>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</si>
  <si>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</si>
  <si>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</si>
  <si>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</si>
  <si>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</si>
  <si>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</si>
  <si>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</si>
  <si>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</si>
  <si>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</si>
  <si>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</si>
  <si>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</si>
  <si>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</si>
  <si>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</si>
  <si>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</si>
  <si>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</si>
  <si>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</si>
  <si>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</si>
  <si>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</si>
  <si>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</si>
  <si>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</si>
  <si>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</si>
  <si>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</si>
  <si>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</si>
  <si>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</si>
  <si>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</si>
  <si>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</si>
  <si>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</si>
  <si>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</si>
  <si>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</si>
  <si>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</si>
  <si>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005281010R</t>
  </si>
  <si>
    <t>Propagace</t>
  </si>
  <si>
    <t>Náklady spojené s povinnou publicitou, pokud ji objednatel požaduje. Zahrnuje zejména náklady na propagační a informační billboardy, tabule apod.</t>
  </si>
  <si>
    <t>ONR001</t>
  </si>
  <si>
    <t>Vypracování dílenské dokumentace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</si>
  <si>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</si>
  <si>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</si>
  <si>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</si>
  <si>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viz. výkres bourací práce - zpevněné plochy : </t>
  </si>
  <si>
    <t>A2 : 16,500</t>
  </si>
  <si>
    <t>A3 : 5,870</t>
  </si>
  <si>
    <t>113107405R00</t>
  </si>
  <si>
    <t>Odstranění podkladů nebo krytů z kameniva těženého, v ploše jednotlivě nad 50 m2, tloušťka vrstvy 50 mm</t>
  </si>
  <si>
    <t>113107509R00</t>
  </si>
  <si>
    <t>Odstranění podkladů nebo krytů z kameniva hrubého drceného, v ploše jednotlivě do 50 m2, tloušťka vrstvy 90 mm</t>
  </si>
  <si>
    <t>A2 - obalovaná štěrkodrť : 16,500</t>
  </si>
  <si>
    <t>113107610R00</t>
  </si>
  <si>
    <t>Odstranění podkladů nebo krytů z kameniva hrubého drceného, v ploše jednotlivě nad 50 m2, tloušťka vrstvy 100 mm</t>
  </si>
  <si>
    <t>A1 : 1393,000</t>
  </si>
  <si>
    <t>-16,500</t>
  </si>
  <si>
    <t>-4,500</t>
  </si>
  <si>
    <t>113107614R00</t>
  </si>
  <si>
    <t>Odstranění podkladů nebo krytů z kameniva hrubého drceného, v ploše jednotlivě nad 50 m2, tloušťka vrstvy 140 mm</t>
  </si>
  <si>
    <t>A3 - obalovaná štěrkodrť : 5,870</t>
  </si>
  <si>
    <t>113107620R00</t>
  </si>
  <si>
    <t>Odstranění podkladů nebo krytů z kameniva hrubého drceného, v ploše jednotlivě nad 50 m2, tloušťka vrstvy 200 mm</t>
  </si>
  <si>
    <t>A1 - obalovaná štěrkodrť : 1393,000</t>
  </si>
  <si>
    <t>113109409R00</t>
  </si>
  <si>
    <t>Odstranění podkladů nebo krytů z betonu prostého, v ploše jednotlivě nad 50 m2, tloušťka vrstvy 90 mm</t>
  </si>
  <si>
    <t>asfaltový beton</t>
  </si>
  <si>
    <t>113111220R00</t>
  </si>
  <si>
    <t>Odstranění podkladů nebo krytů z kameniva zpevněného cementem, v ploše jednotlivě nad 50 m2, tloušťka vrstvy 200 mm</t>
  </si>
  <si>
    <t>181101102R00</t>
  </si>
  <si>
    <t>Úprava pláně v zářezech v hornině 1 až 4, se zhutněním</t>
  </si>
  <si>
    <t>vyrovnáním výškových rozdílů, ploch vodorovných a ploch do sklonu 1 : 5.</t>
  </si>
  <si>
    <t>1393,000</t>
  </si>
  <si>
    <t>182001122R00</t>
  </si>
  <si>
    <t>Plošná úprava terénu při nerovnostech terénu přes 100 do 150 mm, na svahu přes 1:5 do 1:2</t>
  </si>
  <si>
    <t>s urovnáním povrchu, bez doplnění ornice, v hornině 1 až 4,</t>
  </si>
  <si>
    <t>zešikmení hran výkopu : (36,870+46,525+23,200+1,110+47,950)*1,000</t>
  </si>
  <si>
    <t>Odkaz na mn. položky pořadí 14 : 10,00000</t>
  </si>
  <si>
    <t>564831111R00</t>
  </si>
  <si>
    <t>Podklad ze štěrkodrti s rozprostřením a zhutněním frakce 0-63 mm, tloušťka po zhutnění 100 mm</t>
  </si>
  <si>
    <t>565161112RT3</t>
  </si>
  <si>
    <t>Podklad z kameniva obaleného asfaltem ACP 22+, v pruhu šířky do 3 m, třídy 1, tloušťka po zhutnění 90 mm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</si>
  <si>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</si>
  <si>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</si>
  <si>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</si>
  <si>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</si>
  <si>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viz. technická zpráva : </t>
  </si>
  <si>
    <t>592453332R</t>
  </si>
  <si>
    <t>dlažba betonová dvouvrstvá; čtverec; povrch hladký; šedá; l = 500 mm; š = 500 mm; tl. 100,0 mm</t>
  </si>
  <si>
    <t>96R001</t>
  </si>
  <si>
    <t>Odstranění betonových zábran včetně odvozu a uskladnění</t>
  </si>
  <si>
    <t>34,000</t>
  </si>
  <si>
    <t>998223011R00</t>
  </si>
  <si>
    <t>Přesun hmot pozemních komunikací, kryt dlážděný jakékoliv délky objektu</t>
  </si>
  <si>
    <t>vodorovně do 200 m</t>
  </si>
  <si>
    <t>979990100T00</t>
  </si>
  <si>
    <t>Poplatek za skládku suti - beton a živice</t>
  </si>
  <si>
    <t>POL1_9</t>
  </si>
  <si>
    <t>979990112R00</t>
  </si>
  <si>
    <t>Poplatek za skládku za uložení, obalované kamenivo, asfalt, kusovost do 300 x 300 mm,  , skupina 17 03 02 z Katalogu odpadů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</si>
  <si>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</si>
  <si>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</si>
  <si>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</si>
  <si>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</si>
  <si>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</si>
  <si>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VNR001</t>
  </si>
  <si>
    <t>Vyznačení a odpojení sítí</t>
  </si>
  <si>
    <t>VNR002</t>
  </si>
  <si>
    <t>Kropení bouraných konstrukcí proti prašnosti</t>
  </si>
  <si>
    <t>162701105R00</t>
  </si>
  <si>
    <t>Vodorovné přemístění výkopku z horniny 1 až 4, na vzdálenost přes 9 000  do 10 000 m</t>
  </si>
  <si>
    <t>800-1</t>
  </si>
  <si>
    <t>po suchu, bez naložení výkopku, avšak se složením bez rozhrnutí, zpáteční cesta vozidla.</t>
  </si>
  <si>
    <t>SPI</t>
  </si>
  <si>
    <t>Odkaz na mn. položky pořadí 26 : 508,94505</t>
  </si>
  <si>
    <t>171201211U00</t>
  </si>
  <si>
    <t>Skládkovné zemina</t>
  </si>
  <si>
    <t>URS</t>
  </si>
  <si>
    <t>814,31208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</si>
  <si>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</si>
  <si>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</si>
  <si>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</si>
  <si>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01394,37*0,365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</si>
  <si>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</si>
  <si>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</si>
  <si>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</si>
  <si>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131201202R00</t>
  </si>
  <si>
    <t>Hloubení zapažených jam a zářezů do 1000 m3, v hornině 3, strojně, s ručním dočištěním</t>
  </si>
  <si>
    <t xml:space="preserve">viz. výkres výkopů : </t>
  </si>
  <si>
    <t>retenční nádrž : 10,700*6,000*1,720</t>
  </si>
  <si>
    <t>1,170*1,700*1,720</t>
  </si>
  <si>
    <t>OLK : 17,820*2,430</t>
  </si>
  <si>
    <t>Odkaz na mn. položky pořadí 1 : 157,14767*0,3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</si>
  <si>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</si>
  <si>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</si>
  <si>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</si>
  <si>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viz. výkres základů : </t>
  </si>
  <si>
    <t>převázka : 1,400*3,200*0,900*18</t>
  </si>
  <si>
    <t>133201109R00</t>
  </si>
  <si>
    <t>Hloubení šachet v hornině 3  příplatek za lepivost horniny</t>
  </si>
  <si>
    <t>Odkaz na mn. položky pořadí 3 : 72,57600*0,3</t>
  </si>
  <si>
    <t>151101201R00</t>
  </si>
  <si>
    <t>Zřízení pažení stěn výkopu bez rozepření, vzepření příložné, hloubky do 4 m</t>
  </si>
  <si>
    <t>poznámka 1 : 54,000*1,000</t>
  </si>
  <si>
    <t>151101211R00</t>
  </si>
  <si>
    <t>Odstranění pažení stěn výkopu příložné, hloubky do 4 m</t>
  </si>
  <si>
    <t>s uložením pažin na vzdálenost do 3 m od okraje výkopu,</t>
  </si>
  <si>
    <t>Odkaz na mn. položky pořadí 5 : 54,00000</t>
  </si>
  <si>
    <t>151101401R00</t>
  </si>
  <si>
    <t>Zřízení vzepření zapažených stěn výkopů při roubení příložném, hloubky do 4 m</t>
  </si>
  <si>
    <t>s potřebným přepažováním,</t>
  </si>
  <si>
    <t>151301401R00</t>
  </si>
  <si>
    <t>Zřízení vzepření zapažených stěn výkopů při roubení hnaném, hloubky do 4 m</t>
  </si>
  <si>
    <t>(11,870*2+6,000)*1,720</t>
  </si>
  <si>
    <t>6,000*0,710</t>
  </si>
  <si>
    <t>(4,400*2+2,610)*2,430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</si>
  <si>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</si>
  <si>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</si>
  <si>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</si>
  <si>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7 : 54,00000</t>
  </si>
  <si>
    <t>151301411R00</t>
  </si>
  <si>
    <t>Odstranění vzepření stěn výkopů při roubení hnaném, hloubky do 4 m</t>
  </si>
  <si>
    <t>Odkaz na mn. položky pořadí 8 : 83,13910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</si>
  <si>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</si>
  <si>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</si>
  <si>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</si>
  <si>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157,14763*0,08</t>
  </si>
  <si>
    <t>Odkaz na mn. položky pořadí 3 : 72,57600</t>
  </si>
  <si>
    <t>Odkaz na mn. položky pořadí 14 : 1070,55945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</si>
  <si>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</si>
  <si>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</si>
  <si>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</si>
  <si>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12 : 1300,28313*10</t>
  </si>
  <si>
    <t>167101101R00</t>
  </si>
  <si>
    <t>Nakládání, skládání, překládání neulehlého výkopku nakládání výkopku  do 100 m3, z horniny 1 až 4</t>
  </si>
  <si>
    <t xml:space="preserve">viz. výkres pilotového založení : </t>
  </si>
  <si>
    <t>hluché vrty DN 900 : 3,14*0,450*0,450*25,000</t>
  </si>
  <si>
    <t>hluché vrty DN 1200 : 3,14*0,600*0,600*25,000</t>
  </si>
  <si>
    <t xml:space="preserve">piloty : </t>
  </si>
  <si>
    <t>DN 900 : 3,14*0,450*0,450*560</t>
  </si>
  <si>
    <t>DN 1200 : 3,14*0,600*0,600*593</t>
  </si>
  <si>
    <t>171101121R00</t>
  </si>
  <si>
    <t>Uložení sypaniny do násypů zhutněných z hornin nesoudržných   kamenitých</t>
  </si>
  <si>
    <t>s rozprostřením sypaniny ve vrstvách a s hrubým urovnáním,</t>
  </si>
  <si>
    <t xml:space="preserve">viz. výkres půdorys základů, pilotové založení : </t>
  </si>
  <si>
    <t>pilotovací rovina : 1438,280*0,300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</si>
  <si>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</si>
  <si>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</si>
  <si>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</si>
  <si>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</si>
  <si>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  retenční nádrž : 10,700*6,000*1,720</t>
  </si>
  <si>
    <t xml:space="preserve">      1,170*1,700*1,720</t>
  </si>
  <si>
    <t xml:space="preserve">  OLK : 17,820*2,430</t>
  </si>
  <si>
    <t>157,14768*0,950</t>
  </si>
  <si>
    <t>os : 20,000</t>
  </si>
  <si>
    <t>174101102R00</t>
  </si>
  <si>
    <t>Zásyp sypaninou se zhutněním v uzavřených prostorách s urovnáním povrchu zásypu s ručním zhutněním</t>
  </si>
  <si>
    <t>os : 25,000</t>
  </si>
  <si>
    <t>1438,280*2</t>
  </si>
  <si>
    <t>181101111R00</t>
  </si>
  <si>
    <t>Úprava pláně v zářezech bez rozlišení horniny, se zhutněním - ručně</t>
  </si>
  <si>
    <t>retenční nádrž : 10,700*6,000</t>
  </si>
  <si>
    <t>1,170*1,700</t>
  </si>
  <si>
    <t>OLK : 17,820</t>
  </si>
  <si>
    <t>199000002R00</t>
  </si>
  <si>
    <t>Poplatky za skládku horniny 1- 4, skupina 17 05 04 z Katalogu odpadů</t>
  </si>
  <si>
    <t>Odkaz na mn. položky pořadí 12 : 1300,28313</t>
  </si>
  <si>
    <t>151827161RA0</t>
  </si>
  <si>
    <t>Pažení záporové dočasné v hornině 3, ocelové zápory HEB 120, hloubky do 5 m, kotvené pramencovýni kotvami</t>
  </si>
  <si>
    <t>Agregovaná položka</t>
  </si>
  <si>
    <t>POL2_</t>
  </si>
  <si>
    <t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t>
  </si>
  <si>
    <t>Položka je určena pro dočasné záporové pažení stabilizované kotvami.</t>
  </si>
  <si>
    <t>Položka obsahuje:</t>
  </si>
  <si>
    <t>- vyvrtání otvoru pro zápory</t>
  </si>
  <si>
    <t>- osazení zápor do betonového lože se zásypem</t>
  </si>
  <si>
    <t>- dodávku zápor včetně dopravy</t>
  </si>
  <si>
    <t>- dodávka a osazení pažin z dřevěných fošen</t>
  </si>
  <si>
    <t>- dodávka a montáž ocelové převázky</t>
  </si>
  <si>
    <t>- osazení a napnutí kotev</t>
  </si>
  <si>
    <t>- odstranění převázky</t>
  </si>
  <si>
    <t>- vytažení zápor</t>
  </si>
  <si>
    <t>Zápory HEB 120 - 40 kusů - celková délka 160,00 m</t>
  </si>
  <si>
    <t>Rozpěry HEB 120 - celková délka 40,00 m</t>
  </si>
  <si>
    <t>Výdřeva tl. 40 mm - 80 m2</t>
  </si>
  <si>
    <t xml:space="preserve">viz. statika - v.č. 04 : </t>
  </si>
  <si>
    <t>96,000</t>
  </si>
  <si>
    <t>58337368R</t>
  </si>
  <si>
    <t>štěrkopísek frakce 0,0 až 63,0 mm; třída A</t>
  </si>
  <si>
    <t>Odkaz na mn. položky pořadí 16 : 169,29030*1,85</t>
  </si>
  <si>
    <t>58344197R</t>
  </si>
  <si>
    <t>štěrkodrť frakce 0,0 až 63,0 mm; třída A</t>
  </si>
  <si>
    <t>pilotovací rovina : 1438,280*0,300*1,850</t>
  </si>
  <si>
    <t>224361114R00</t>
  </si>
  <si>
    <t>Výztuž pilot betonových do země z oceli 10505 (R)</t>
  </si>
  <si>
    <t>DN 900 : 45/1000*560,000</t>
  </si>
  <si>
    <t>DN 1200 : 50/1000*593,000</t>
  </si>
  <si>
    <t>224383112R00</t>
  </si>
  <si>
    <t>Zřízení výplně pilot ze ŽB s vytažením pažnic hloubka do 10 m, průměr přes 650 do 1250 mm</t>
  </si>
  <si>
    <t>svislých, zapažených,</t>
  </si>
  <si>
    <t xml:space="preserve">viz. výpis pilot : </t>
  </si>
  <si>
    <t xml:space="preserve">DN 1200 : </t>
  </si>
  <si>
    <t>P6a : 10,000</t>
  </si>
  <si>
    <t>P6b : 10,000</t>
  </si>
  <si>
    <t>P10a : 10,000</t>
  </si>
  <si>
    <t>P10b : 10,000</t>
  </si>
  <si>
    <t>P18a : 10,000</t>
  </si>
  <si>
    <t>P18b : 10,000</t>
  </si>
  <si>
    <t>P21 : 10,000</t>
  </si>
  <si>
    <t>P22 : 8,000</t>
  </si>
  <si>
    <t>P23 : 8,000</t>
  </si>
  <si>
    <t>P24 : 9,000</t>
  </si>
  <si>
    <t>P25 : 10,000</t>
  </si>
  <si>
    <t>P27 : 10,000</t>
  </si>
  <si>
    <t>P28 : 10,000</t>
  </si>
  <si>
    <t>P30 : 10,000</t>
  </si>
  <si>
    <t>Mezisoučet</t>
  </si>
  <si>
    <t xml:space="preserve">DN 900 : </t>
  </si>
  <si>
    <t>P34 : 9,000</t>
  </si>
  <si>
    <t>P35 : 7,000</t>
  </si>
  <si>
    <t>P36 : 10,000</t>
  </si>
  <si>
    <t>P43 : 9,000</t>
  </si>
  <si>
    <t>P45 : 10,000</t>
  </si>
  <si>
    <t>P46 : 6,000</t>
  </si>
  <si>
    <t>P49 : 10,000</t>
  </si>
  <si>
    <t>P51 : 9,000</t>
  </si>
  <si>
    <t>P55 : 10,000</t>
  </si>
  <si>
    <t>P56 : 8,000</t>
  </si>
  <si>
    <t>P57 : 8,000</t>
  </si>
  <si>
    <t>P58 : 8,000</t>
  </si>
  <si>
    <t>P59 : 8,000</t>
  </si>
  <si>
    <t>P62 : 10,000</t>
  </si>
  <si>
    <t>P71 : 10,000</t>
  </si>
  <si>
    <t>P72 : 9,000</t>
  </si>
  <si>
    <t>P75 : 8,000</t>
  </si>
  <si>
    <t>P76 : 8,000</t>
  </si>
  <si>
    <t>P77 : 8,000</t>
  </si>
  <si>
    <t>P78 : 8,000</t>
  </si>
  <si>
    <t>P79 : 10,000</t>
  </si>
  <si>
    <t>224383122R00</t>
  </si>
  <si>
    <t>Zřízení výplně pilot ze ŽB s vytažením pažnic hloubka do 20 m, průměr přes 650 do 1250 mm</t>
  </si>
  <si>
    <t>P1a : 11,000</t>
  </si>
  <si>
    <t>P1b : 11,000</t>
  </si>
  <si>
    <t>P2a : 13,000</t>
  </si>
  <si>
    <t>P2b : 13,000</t>
  </si>
  <si>
    <t>P3a : 14,000</t>
  </si>
  <si>
    <t>P3b : 14,000</t>
  </si>
  <si>
    <t>P4a : 15,000</t>
  </si>
  <si>
    <t>P4b : 15,000</t>
  </si>
  <si>
    <t>P5a : 14,000</t>
  </si>
  <si>
    <t>P5b : 14,000</t>
  </si>
  <si>
    <t>P7 : 13,000</t>
  </si>
  <si>
    <t>P8a : 13,000</t>
  </si>
  <si>
    <t>P8b : 13,000</t>
  </si>
  <si>
    <t>P9a : 12,000</t>
  </si>
  <si>
    <t>P9b : 12,000</t>
  </si>
  <si>
    <t>P11a : 13,000</t>
  </si>
  <si>
    <t>P11b : 13,000</t>
  </si>
  <si>
    <t>P12a : 14,000</t>
  </si>
  <si>
    <t>P12b : 14,000</t>
  </si>
  <si>
    <t>P13a : 17,000</t>
  </si>
  <si>
    <t>P13b : 17,000</t>
  </si>
  <si>
    <t>P14a : 13,000</t>
  </si>
  <si>
    <t>P14b : 13,000</t>
  </si>
  <si>
    <t>P15a : 12,000</t>
  </si>
  <si>
    <t>P15b : 12,000</t>
  </si>
  <si>
    <t>P16a : 13,000</t>
  </si>
  <si>
    <t>P16b : 13,000</t>
  </si>
  <si>
    <t>P17a : 12,000</t>
  </si>
  <si>
    <t>P17b : 12,000</t>
  </si>
  <si>
    <t>P19 : 15,000</t>
  </si>
  <si>
    <t>P20a : 11,000</t>
  </si>
  <si>
    <t>P20b : 11,000</t>
  </si>
  <si>
    <t>P26 : 13,000</t>
  </si>
  <si>
    <t>P29 : 11,000</t>
  </si>
  <si>
    <t>P31 : 12,000</t>
  </si>
  <si>
    <t>P32 : 11,000</t>
  </si>
  <si>
    <t>P33 : 13,000</t>
  </si>
  <si>
    <t>P37 : 15,000</t>
  </si>
  <si>
    <t>P38 : 14,000</t>
  </si>
  <si>
    <t>P39 : 14,000</t>
  </si>
  <si>
    <t>P40 : 14,000</t>
  </si>
  <si>
    <t>P41 : 14,000</t>
  </si>
  <si>
    <t>P42 : 13,000</t>
  </si>
  <si>
    <t>P44 : 12,000</t>
  </si>
  <si>
    <t>P47 : 11,000</t>
  </si>
  <si>
    <t>P48 : 11,000</t>
  </si>
  <si>
    <t>P50 : 11,000</t>
  </si>
  <si>
    <t>P52 : 16,000</t>
  </si>
  <si>
    <t>P53 : 12,000</t>
  </si>
  <si>
    <t>P54 : 12,000</t>
  </si>
  <si>
    <t>P60 : 12,000</t>
  </si>
  <si>
    <t>P61 : 13,000</t>
  </si>
  <si>
    <t>P63 : 12,000</t>
  </si>
  <si>
    <t>P64 : 12,000</t>
  </si>
  <si>
    <t>P65 : 13,000</t>
  </si>
  <si>
    <t>P66 : 13,000</t>
  </si>
  <si>
    <t>P67 : 13,000</t>
  </si>
  <si>
    <t>P68 : 13,000</t>
  </si>
  <si>
    <t>P69 : 12,000</t>
  </si>
  <si>
    <t>P70 : 12,000</t>
  </si>
  <si>
    <t>P73 : 13,000</t>
  </si>
  <si>
    <t>P74 : 12,000</t>
  </si>
  <si>
    <t>P80 : 11,000</t>
  </si>
  <si>
    <t>P81 : 11,000</t>
  </si>
  <si>
    <t>P82 : 12,000</t>
  </si>
  <si>
    <t>264322111R00</t>
  </si>
  <si>
    <t>Vrty pro piloty zapažené, svislé průměr přes 850 do 1050 mm, hloubka od 0 do 5 m, hornina třídy 3</t>
  </si>
  <si>
    <t>hluché vrty : 25,000</t>
  </si>
  <si>
    <t>264322211R00</t>
  </si>
  <si>
    <t>Vrty pro piloty zapažené, svislé průměr přes 1050 do 1250 mm, hloubka od 0 do 5 m, hornina třídy 3</t>
  </si>
  <si>
    <t>264422112R00</t>
  </si>
  <si>
    <t>Vrty pro piloty zapažené, svislé průměr přes 850 do 1050 mm, hloubka od 0 do 10 m, hornina třídy 4</t>
  </si>
  <si>
    <t>264422113R00</t>
  </si>
  <si>
    <t>Vrty pro piloty zapažené, svislé průměr přes 850 do 1050 mm, hloubka od 0 do 20 m, hornina třídy 4</t>
  </si>
  <si>
    <t>264422212R00</t>
  </si>
  <si>
    <t>Vrty pro piloty zapažené, svislé průměr přes 1050 do 1250 mm, hloubka od 0 do 10 m, hornina třídy 4</t>
  </si>
  <si>
    <t>264422213R00</t>
  </si>
  <si>
    <t>Vrty pro piloty zapažené, svislé průměr přes 1050 do 1250 mm, hloubka od 0 do 20 m, hornina třídy 4</t>
  </si>
  <si>
    <t>273323711RT4</t>
  </si>
  <si>
    <t>Beton základových desek železový vodostavební třídy C 35/45, stupeň vlivu prostředí XC4, odolnost proti korozi způsobené karbonatací</t>
  </si>
  <si>
    <t>bez dodávky a uložení výztuže</t>
  </si>
  <si>
    <t>XC4, XD3, XF4</t>
  </si>
  <si>
    <t>skladba základové desky a podkladu : 1438,280*0,350</t>
  </si>
  <si>
    <t>Koeficient : 0,025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</si>
  <si>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</si>
  <si>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</si>
  <si>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</si>
  <si>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skladba základové desky a podkladu : 160,550*0,400</t>
  </si>
  <si>
    <t>273351216R00</t>
  </si>
  <si>
    <t>Bednění stěn základových desek odstranění</t>
  </si>
  <si>
    <t>Včetně očištění, vytřídění a uložení bedního materiálu.</t>
  </si>
  <si>
    <t>Odkaz na mn. položky pořadí 34 : 80,68000</t>
  </si>
  <si>
    <t>273353111R00</t>
  </si>
  <si>
    <t>Bednění kotevních otvorů a prostupů v základových deskách o průřezu přes 0,01 do 0,02 m2, hloubky do 0,5 m</t>
  </si>
  <si>
    <t>včetně polohového zajištění a odbednění, popřípadě ztraceného bednění z pletiva a podobně.</t>
  </si>
  <si>
    <t>statika v.č. 05 : 29,000</t>
  </si>
  <si>
    <t>273353151R00</t>
  </si>
  <si>
    <t>Bednění kotevních otvorů a prostupů v základových deskách o průřezu přes 0,17 do 0,25 m2, hloubky do 1,00 m</t>
  </si>
  <si>
    <t>statika v.č. 05 : 9,000</t>
  </si>
  <si>
    <t>273361821R00</t>
  </si>
  <si>
    <t>Uložení výztuže základových desek z betonářské oceli 10 505(R)</t>
  </si>
  <si>
    <t>9,900/1000</t>
  </si>
  <si>
    <t xml:space="preserve">viz. statika v.č. 05 : </t>
  </si>
  <si>
    <t>90523,600/1000</t>
  </si>
  <si>
    <t xml:space="preserve">viz. statika v.č. 06 : </t>
  </si>
  <si>
    <t>35163,200/1000</t>
  </si>
  <si>
    <t>27532161</t>
  </si>
  <si>
    <t>Beton základových patek železový třídy C 30/37 XC2, XA2</t>
  </si>
  <si>
    <t>Koeficient : 0,035</t>
  </si>
  <si>
    <t>275361821R00</t>
  </si>
  <si>
    <t xml:space="preserve">Výztuž a svařované sítě základových patek z prutové oceli, 10505,  ,  ,  </t>
  </si>
  <si>
    <t>Odkaz na mn. položky pořadí 39 : 75,11620*0,05</t>
  </si>
  <si>
    <t>224321231R00</t>
  </si>
  <si>
    <t>Výplň pilot z vodostavebního betonu železového beton XA2, cement síranovzdorný, bez suspenze</t>
  </si>
  <si>
    <t>2R001</t>
  </si>
  <si>
    <t>Těsnění zazubené pracovní spáry</t>
  </si>
  <si>
    <t>140,000</t>
  </si>
  <si>
    <t>2R002</t>
  </si>
  <si>
    <t>D+M spárový pás DR-19</t>
  </si>
  <si>
    <t>2R003</t>
  </si>
  <si>
    <t>D+M těsnění prostupu DN 150 proti pronikání vody systémovými prvky</t>
  </si>
  <si>
    <t xml:space="preserve">viz. výkresy jednotlivých podlaží : </t>
  </si>
  <si>
    <t>1NP : 23,000</t>
  </si>
  <si>
    <t>2NP : 25,000</t>
  </si>
  <si>
    <t>3NP : 25,000</t>
  </si>
  <si>
    <t>4NP : 25,000</t>
  </si>
  <si>
    <t>5NP : 25,000</t>
  </si>
  <si>
    <t>3,000</t>
  </si>
  <si>
    <t>6NP : 10,000</t>
  </si>
  <si>
    <t>2R004</t>
  </si>
  <si>
    <t>D+M těsnění prostupu DN 500 proti pronikání vody systémovými prvky</t>
  </si>
  <si>
    <t xml:space="preserve">viz. výkres půdorysu 1NP : </t>
  </si>
  <si>
    <t>1NP : 9,000</t>
  </si>
  <si>
    <t>2R005</t>
  </si>
  <si>
    <t>D+M těsnění prostupu DN 700 proti pronikání vody systémovými prvky</t>
  </si>
  <si>
    <t>1NP : 1,000</t>
  </si>
  <si>
    <t>2R006</t>
  </si>
  <si>
    <t>D+M těsnění prostupu DN 50 proti pronikání vody systémovými prvky</t>
  </si>
  <si>
    <t>2NP : 1,000</t>
  </si>
  <si>
    <t>3NP : 2,000</t>
  </si>
  <si>
    <t>4NP : 2,000</t>
  </si>
  <si>
    <t>5NP : 2,000</t>
  </si>
  <si>
    <t>2R007</t>
  </si>
  <si>
    <t>D+M těsnění prostupu DN 75 proti pronikání vody systémovými prvky</t>
  </si>
  <si>
    <t>2R008</t>
  </si>
  <si>
    <t>D+M těsnění prostupu 150x350 mm proti pronikání vody systémovými prvky</t>
  </si>
  <si>
    <t>5NP : 1,000</t>
  </si>
  <si>
    <t>6NP : 23,000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</si>
  <si>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</si>
  <si>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</si>
  <si>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</si>
  <si>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</si>
  <si>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základové desky a podkladu : 1438,280*0,050</t>
  </si>
  <si>
    <t>631312621R00</t>
  </si>
  <si>
    <t>skladba základové desky a podkladu : 1438,280*0,060</t>
  </si>
  <si>
    <t>deska : (1438,220-20,040-18,840-41,160-146,520)*0,055</t>
  </si>
  <si>
    <t>631313911R00</t>
  </si>
  <si>
    <t xml:space="preserve">Mazanina z betonu prostého tl. přes 80 do 120 mm třídy C 35/45,  </t>
  </si>
  <si>
    <t xml:space="preserve">obruby - navýšení hrany : </t>
  </si>
  <si>
    <t>21,500*0,100</t>
  </si>
  <si>
    <t>100,662*0,100</t>
  </si>
  <si>
    <t>18,640*0,100</t>
  </si>
  <si>
    <t>28,630*0,100</t>
  </si>
  <si>
    <t>8,000*0,100</t>
  </si>
  <si>
    <t xml:space="preserve">viz. výkres půdorys 2NP-5NP : </t>
  </si>
  <si>
    <t>0,277*0,100*4</t>
  </si>
  <si>
    <t>9,085*0,100*4</t>
  </si>
  <si>
    <t>2,634*0,100*4</t>
  </si>
  <si>
    <t>3,290*0,100*4</t>
  </si>
  <si>
    <t>9,085*0,100</t>
  </si>
  <si>
    <t>2,634*0,100</t>
  </si>
  <si>
    <t>1,940*0,100</t>
  </si>
  <si>
    <t>0,620*0,100</t>
  </si>
  <si>
    <t>631315611R00</t>
  </si>
  <si>
    <t xml:space="preserve">Mazanina z betonu prostého tl. přes 120 do 240 mm třídy C 16/20 ,  </t>
  </si>
  <si>
    <t xml:space="preserve">viz. výkres výkopů, OLK : </t>
  </si>
  <si>
    <t>OLK - podkladní deska : 17,800*0,150*1,05</t>
  </si>
  <si>
    <t>631315621R00</t>
  </si>
  <si>
    <t>deska : (1438,220-20,040-18,840-41,160-146,520)*0,150</t>
  </si>
  <si>
    <t>631316115R00</t>
  </si>
  <si>
    <t xml:space="preserve">Mazanina z betonu prostého speciální povrchové úpravy mazanin postřik nových betonových podlah proti prvotnímu vysychání,  </t>
  </si>
  <si>
    <t>skladba základové desky a podkladu : 1438,280</t>
  </si>
  <si>
    <t>631312121R00</t>
  </si>
  <si>
    <t>Doplnění mazanin betonem prostým o ploše jednotlivě přes 1 do 4 m2  tloušťky do 80 mm</t>
  </si>
  <si>
    <t>prostým betonem (s dodáním hmot) bez potěru,</t>
  </si>
  <si>
    <t>poznámka 7 : 7,000</t>
  </si>
  <si>
    <t>631312141R00</t>
  </si>
  <si>
    <t>Doplnění mazanin betonem prostým rýh v dosavadních mazaninách</t>
  </si>
  <si>
    <t>poznámka 8 : 1,000</t>
  </si>
  <si>
    <t>631319151R00</t>
  </si>
  <si>
    <t xml:space="preserve">Příplatek za přehlazení povrchu tloušťka mazaniny do 80 mm </t>
  </si>
  <si>
    <t>betonové mazaniny min. B 10 ocelovým hladítkem</t>
  </si>
  <si>
    <t>Hodnota z bývalého odkazu. : 75,5097</t>
  </si>
  <si>
    <t>Hodnota z bývalého odkazu. : 352,862</t>
  </si>
  <si>
    <t>631319153R00</t>
  </si>
  <si>
    <t>Příplatek za přehlazení povrchu tloušťka mazaniny od 80 mm do 120 mm</t>
  </si>
  <si>
    <t>Hodnota z bývalého odkazu. : 143,828</t>
  </si>
  <si>
    <t>Hodnota z bývalého odkazu. : 26,1704925</t>
  </si>
  <si>
    <t>631319155R00</t>
  </si>
  <si>
    <t>Příplatek za přehlazení povrchu tloušťka mazaniny od 120 mm do 240 mm</t>
  </si>
  <si>
    <t>Hodnota z bývalého odkazu. : 181,749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</si>
  <si>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</si>
  <si>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</si>
  <si>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</si>
  <si>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</si>
  <si>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</si>
  <si>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631342823R00</t>
  </si>
  <si>
    <t>Mazanina z betonu lehkého hutného konstrukčního tloušťky přes 50 do 80 mm z polystyrenbetonu, 0,5 MPa</t>
  </si>
  <si>
    <t>skladba S1 : 21,010*0,080</t>
  </si>
  <si>
    <t>19,950*0,080</t>
  </si>
  <si>
    <t>631351101R00</t>
  </si>
  <si>
    <t>Bednění stěn, rýh a otvorů v podlahách zřízení</t>
  </si>
  <si>
    <t>56,860*0,100</t>
  </si>
  <si>
    <t>82,770*0,100</t>
  </si>
  <si>
    <t>26,750*0,100</t>
  </si>
  <si>
    <t>38,780*0,100</t>
  </si>
  <si>
    <t>13,455*0,100</t>
  </si>
  <si>
    <t>2,660*0,100*4</t>
  </si>
  <si>
    <t>61,080*0,100*4</t>
  </si>
  <si>
    <t>13,860*0,100*1</t>
  </si>
  <si>
    <t>22,730*0,100*4</t>
  </si>
  <si>
    <t>61,080*0,100</t>
  </si>
  <si>
    <t>13,860*0,100</t>
  </si>
  <si>
    <t>13,500*0,100</t>
  </si>
  <si>
    <t>3,640*0,100</t>
  </si>
  <si>
    <t>631351102R00</t>
  </si>
  <si>
    <t>Bednění stěn, rýh a otvorů v podlahách odstranění</t>
  </si>
  <si>
    <t>Odkaz na mn. položky pořadí 106 : 67,04350</t>
  </si>
  <si>
    <t>631361921RT8</t>
  </si>
  <si>
    <t>Výztuž mazanin z betonů a z lehkých betonů ze svařovaných sítí průměr drátu 8 mm, velikost oka 100/100 mm</t>
  </si>
  <si>
    <t>KY49</t>
  </si>
  <si>
    <t>spádová vrstva : 13983,000/1000</t>
  </si>
  <si>
    <t>nad 1NP : 11660,400/1000</t>
  </si>
  <si>
    <t>nad 2NP : 11660,400/1000</t>
  </si>
  <si>
    <t>nad 3NP : 11660,400/1000</t>
  </si>
  <si>
    <t>nad 4NP : 11660,400/1000</t>
  </si>
  <si>
    <t>nad 5NP : 11660,400/1000</t>
  </si>
  <si>
    <t>632441015RT2</t>
  </si>
  <si>
    <t>Potěr litý anhydritový anhydritový, pevnost v tlaku 25 MPa, pokládaná plocha do 100 m2, tloušťka 50 mm</t>
  </si>
  <si>
    <t>dovoz směsi, doprava pomocí šnekového čerpadla, lití hadicí na plochu, dvojí (křížem vedené) rozvlnění hrazdami</t>
  </si>
  <si>
    <t>639571311R00</t>
  </si>
  <si>
    <t>Textilie proti prorůstání 45 g/m2</t>
  </si>
  <si>
    <t>63R001</t>
  </si>
  <si>
    <t>D+M přímopojížděný vodotěsný tvrdý epoxidový systém bez schopnosti překlenutí trhlin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</si>
  <si>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</si>
  <si>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</si>
  <si>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bezrozpoštědlové dvousložkové nizkoviskozní pryskyřice a křemenného plniva s následným posypem sušeným</t>
  </si>
  <si>
    <t>křemenným pískem zrnitosti 0,3-0,8 mm v přebytku</t>
  </si>
  <si>
    <t>- Uzavírací otěruvzdorný, pigmentovaný epoxidový lak</t>
  </si>
  <si>
    <t>Požadavky na podklad:</t>
  </si>
  <si>
    <t>Stabilní strojně zpracovaná a hlazená betonová deska s prutovou nebo rozptýlenou výztuží o pevnostní třídě min. C25/30, pevnost v tahu povrchových vrstev mi. 1,5 MPa. Zbytková hmotnostní vlhkost do 4% a rovinnost podkladu dle ČSN 744505 ± 5mm/2m lať</t>
  </si>
  <si>
    <t>Penetrační pryskyřice splňující dle RiLi SIB 2001 a požadavky EN 1504-2</t>
  </si>
  <si>
    <t>Celková tloušťka systému min. 1,5-2,5 mm.</t>
  </si>
  <si>
    <t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t>
  </si>
  <si>
    <t>Řešení soklu – styk podlaha stěna vytmelen systémovým PU tmelem o poloměru 20 mm + nátěr soklu epoxidovým nátěrem do požadované výšky 150 mm Rozvodí u sloupů bude spádováno epoxidovým nátěrem obsahujícím křemičitý písek.</t>
  </si>
  <si>
    <t>Vlastnosti nátěru:</t>
  </si>
  <si>
    <t>- Nekluznost podlahové stěrky R11 V6 dle normy BRG181 a DIN 51130</t>
  </si>
  <si>
    <t>- Třída reakce na oheň Bfl</t>
  </si>
  <si>
    <t>- Otěruvzdornost 1210 mg při 1000 otáčkách</t>
  </si>
  <si>
    <t>- Propustnost oxidu uhličitého Sd &gt; 1200 m</t>
  </si>
  <si>
    <t>- Propustnost pro vodní páru Sd = 200 m (třída III)</t>
  </si>
  <si>
    <t>- Rychlost pronikání vody v kapalné fázi &lt; 0,001 kg/(m2xh0,5)</t>
  </si>
  <si>
    <t>- Odolnost proti úderu při 4Nm = Třída I</t>
  </si>
  <si>
    <t>- Odolnost vůči chemickým látkám (ropné produkty, horký olej, rozmrazovací látky, soli apod.)</t>
  </si>
  <si>
    <t>1.01 : 1176,480</t>
  </si>
  <si>
    <t>1.11 : 0,700</t>
  </si>
  <si>
    <t>63R002</t>
  </si>
  <si>
    <t>D+M přímopojížděný vodotěsný polyuretanový systém s překlenutím dodatečných dynamických trhlin, s vodotěsnou membránou plnící zároveň funkci obrusné vrstvy</t>
  </si>
  <si>
    <t>- Penetrace bezrozpouštědlovou dvousložkovou nízkoviskózní pryskyřicí s následným posypem sušeným křemenným pískem zrnitosti 0,3 - 0,8mm zrno vedle zrna</t>
  </si>
  <si>
    <t>- Případná vyrovnávací vrstva polymermatlou z dvousložkové pryskyřice a křemenných písků s následným posypem sušeným křemenným pískem zrnitosti 0,3 -</t>
  </si>
  <si>
    <t>0,8mm zrno vedle zrna</t>
  </si>
  <si>
    <t>- Vodotěsná polyuretanová vysoce elastická membrána o průtažnosti 800% se následným posypem sušeným křemenným pískem zrnitosti 0,3 - 0,8mm v přebytku.</t>
  </si>
  <si>
    <t>- Uzavírací elastický, otěruvzdorný, pigmentovaný lak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</si>
  <si>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</t>
  </si>
  <si>
    <t>Systém skupiny OS-11, typ B splňující RiLi SIB 2001 a požadavky EN 1504-2</t>
  </si>
  <si>
    <t>Překlenutí dynamických trhlin třídy B3.2 dle En 1062-7(0,35 mm při 20°C)</t>
  </si>
  <si>
    <t>Celková tloušťka systému 4mm.</t>
  </si>
  <si>
    <t>Řešení soklu – styk podlaha stěna vytmelen systémovým PU tmelem o poloměru 20 mm + nátěr soklu epoxidovým nátěrem do požadované výšky 150 mm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</si>
  <si>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t>
  </si>
  <si>
    <t>- protismykové vlastnosti třída III (výkyv kyvadla za mokra)</t>
  </si>
  <si>
    <t>- Třída reakce na oheň Cfl</t>
  </si>
  <si>
    <t>- Otěruvzdornost 1069mg při 1000 otáčkách</t>
  </si>
  <si>
    <t>- Propustnost oxidu uhličitého Sd &gt; 300 m</t>
  </si>
  <si>
    <t>- Propustnost pro vodní páru Sd = 7,2 m (třída II)</t>
  </si>
  <si>
    <t>- Rychlost pronikání vody v kapalné fázi &lt; 0,02 kg/(m2xh0,5)</t>
  </si>
  <si>
    <t xml:space="preserve">2NP-5NP : </t>
  </si>
  <si>
    <t>2.01 : 1172,460</t>
  </si>
  <si>
    <t>3.01 : 1172,460</t>
  </si>
  <si>
    <t>4.01 : 1172,460</t>
  </si>
  <si>
    <t>5.01 : 1172,460</t>
  </si>
  <si>
    <t>63R003</t>
  </si>
  <si>
    <t>D+M přímopojížděný vodotěsný polyuretanový systém s překlenutím dodatečných dynamických trhlin, s vodotěsnou vrstvou formou nástřiku plnící funkci provozní</t>
  </si>
  <si>
    <t>- Případná vyrovnávací (egalizační) vrstva polymermatlou z dvousložkové pryskyřice a křemenných písků s následným posypem sušeným křemenným pískem zrnitosti 0,3 -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</si>
  <si>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</si>
  <si>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drsnosti (min. frakce 1,2mm)</t>
  </si>
  <si>
    <t>- Uzavírací elastický, otěruvzdorný, pigmentovaný a UV stabilní polyaspartický lak s průtažností 180%</t>
  </si>
  <si>
    <t>Systém ze skupiny OS-11a splňující dle RiLi SIB 2001 a požadavky EN 1504-2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</si>
  <si>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</si>
  <si>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</si>
  <si>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</si>
  <si>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Řešení soklu – styk podlaha stěna vytvořen fabion o poloměru 30 mm + vytažení hydroizolačního systému do požadované výšky 150 mm</t>
  </si>
  <si>
    <t>- protismykové vlastnosti třída II (výkyv kyvadla za mokra)</t>
  </si>
  <si>
    <t>- Otěruvzdornost 682 mg při 1000 otáčkách</t>
  </si>
  <si>
    <t>- Rychlost pronikání vody v kapalné fázi &lt; 0,01 kg/(m2xh0,5)</t>
  </si>
  <si>
    <t>- Odolnost proti úderu při 20Nm = Třída III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</si>
  <si>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</si>
  <si>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 xml:space="preserve">střecha : </t>
  </si>
  <si>
    <t>6.01 : 1172,460</t>
  </si>
  <si>
    <t>63R004</t>
  </si>
  <si>
    <t>D+M přímopojížděný vodotěsný polyuretanový systém s překlenutím dodatečných dynamických trhlin, s, odděleně vodotěsnou vrstvou a obrusnou vrstvou</t>
  </si>
  <si>
    <t>- Případná vyrovnávací vrstva polymermaltou z dvousložkové pryskyřice a křemenných písků s následným posypem sušeným křemenným pískem zrnitosti 0,3 -</t>
  </si>
  <si>
    <t>- Vodotěsná polyuretanová vysoce elastická membrána o průtažnosti 800%</t>
  </si>
  <si>
    <t>- Obrusná polyuretanová houževnatá a otěruvzdorná stěrka o průtažnost 50% s následným posypem sušeným křemenným pískem zrnitosti 0,6 - 1,2 mm v přebytku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</si>
  <si>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t>
  </si>
  <si>
    <t>Celková tloušťka systému 4,0mm (resp. 1,5mm vodotěsná membrána a 2,0mm obrusná vrstva).</t>
  </si>
  <si>
    <t>Řešení soklu – styk podlaha stěna vytmelen systémovým PU tmelem o poloměru 20 mm + nátěr soklu epoxidovým nátěrem do požadované výšky 150 mm. Povrch bude zdrsněn vsypem.</t>
  </si>
  <si>
    <t xml:space="preserve">rampy : </t>
  </si>
  <si>
    <t>1.10 : 170,400</t>
  </si>
  <si>
    <t>2.06 : 160,740</t>
  </si>
  <si>
    <t>3.06 : 160,740</t>
  </si>
  <si>
    <t>4.06 : 160,740</t>
  </si>
  <si>
    <t>5.06 : 160,740</t>
  </si>
  <si>
    <t>63R005</t>
  </si>
  <si>
    <t>D+M obruba z prefabrikované tvárnice</t>
  </si>
  <si>
    <t>(8,000+13,000)*4</t>
  </si>
  <si>
    <t>9,000+17,000</t>
  </si>
  <si>
    <t>915711111R00</t>
  </si>
  <si>
    <t>Vodorovné značení krytů stříkané barvou, bílou, dělicích čar šířky 120 mm</t>
  </si>
  <si>
    <t xml:space="preserve">viz. výkaz dopravního značení : </t>
  </si>
  <si>
    <t>V 10b : 1200,000</t>
  </si>
  <si>
    <t>V 2b : 310,000</t>
  </si>
  <si>
    <t>V 13 : 60,000</t>
  </si>
  <si>
    <t>915712111RT1</t>
  </si>
  <si>
    <t>Vodorovné značení krytů stříkané barvou, bílou, vodicích proužků šířky 250 mm</t>
  </si>
  <si>
    <t>V4 : 7,000</t>
  </si>
  <si>
    <t>915721111RT1</t>
  </si>
  <si>
    <t>Vodorovné značení krytů stříkané barvou, bílou, stopčar, zeber, stínů, šipek, nápisů, přechodů apod.</t>
  </si>
  <si>
    <t>Plošné dopravní značení - symbol č. 225 : 1,500*8</t>
  </si>
  <si>
    <t>Nápisy na vozovce - EKO : 1,500*5</t>
  </si>
  <si>
    <t>Nápisy na vozovce - CNG/LPG : 2,000*10</t>
  </si>
  <si>
    <t>915721111RT4</t>
  </si>
  <si>
    <t>Vodorovné značení krytů stříkané barvou, modrou, stopčar, zeber, stínů, šipek, nápisů, přechodů apod.</t>
  </si>
  <si>
    <t>barva modrá, zelená</t>
  </si>
  <si>
    <t>Celoplošný světle modrý nátěr stání pro osoby ZTP : 125,000</t>
  </si>
  <si>
    <t>Celoplošný zelený nátěr stání pro EKO vozy : 63,000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</si>
  <si>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</si>
  <si>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</si>
  <si>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</si>
  <si>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116 : 1570,00000</t>
  </si>
  <si>
    <t>Odkaz na mn. položky pořadí 117 : 7,00000</t>
  </si>
  <si>
    <t>915791112R00</t>
  </si>
  <si>
    <t xml:space="preserve">Předznačení pro vodorovné značení pro stopčáry, zebry,stíny, šipky, nápisy, přechody </t>
  </si>
  <si>
    <t>Odkaz na mn. položky pořadí 118 : 39,50000</t>
  </si>
  <si>
    <t>Odkaz na mn. položky pořadí 119 : 188,00000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</si>
  <si>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</si>
  <si>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</si>
  <si>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</si>
  <si>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skladba P1 : 53,000+70,000</t>
  </si>
  <si>
    <t>91R001</t>
  </si>
  <si>
    <t>D+M stávající sjezd délky cca 9000 mm a šířky cca 2000 mm bude po výstavbě uveden do původního stavu, + dopojení na nový objekt</t>
  </si>
  <si>
    <t>poznámka 1 : 1,000</t>
  </si>
  <si>
    <t>91R002</t>
  </si>
  <si>
    <t>D+M oprava vozovky po překopu</t>
  </si>
  <si>
    <t>ACO tl. 5 cm</t>
  </si>
  <si>
    <t>OK I tl. 10 cm</t>
  </si>
  <si>
    <t>KSC tl. 20 cm</t>
  </si>
  <si>
    <t>ŠD tl. 10 cm</t>
  </si>
  <si>
    <t xml:space="preserve">viz. příčný řez - oprava vozovky : </t>
  </si>
  <si>
    <t>91R003</t>
  </si>
  <si>
    <t>D+M předlažba chodníků na ul. Křenová, Vlhká a Skořepka v rozsahu záborů a poškození</t>
  </si>
  <si>
    <t xml:space="preserve">viz. výkres C-03.1 Koordinační situace – zásah do komunikačních ploch : </t>
  </si>
  <si>
    <t xml:space="preserve">výměry z CAD : </t>
  </si>
  <si>
    <t>Křenová : 163,593</t>
  </si>
  <si>
    <t>Vlhká : 2,150*30,000</t>
  </si>
  <si>
    <t>Skořepka : 2,100*44,300</t>
  </si>
  <si>
    <t>91R004</t>
  </si>
  <si>
    <t>D+M svislé dopravní značení IP 12 - základní velikost</t>
  </si>
  <si>
    <t>8,000</t>
  </si>
  <si>
    <t>91R005</t>
  </si>
  <si>
    <t>D+M svislé dopravní značení E 8d - základní velikost</t>
  </si>
  <si>
    <t>91R006</t>
  </si>
  <si>
    <t>D+M svislé dopravní značení E 13 - základní velikost</t>
  </si>
  <si>
    <t>91R007</t>
  </si>
  <si>
    <t>D+M svislé dopravní značení C 3b - základní velikost</t>
  </si>
  <si>
    <t>4,000</t>
  </si>
  <si>
    <t>91R008</t>
  </si>
  <si>
    <t>D+M svislé dopravní značení C 4a - základní velikost</t>
  </si>
  <si>
    <t>91R009</t>
  </si>
  <si>
    <t>D+M svislé dopravní značení P 6 - základní velikost</t>
  </si>
  <si>
    <t>91R010</t>
  </si>
  <si>
    <t>D+M sestava SDZ nad vjezdem do objektu - IP 13a+E 13, C13 a, B20 a, B 16, B 13  - základní velikost</t>
  </si>
  <si>
    <t>91R011</t>
  </si>
  <si>
    <t>D+M kotvení SDZ do stěn či sloupů garáže</t>
  </si>
  <si>
    <t>32,000</t>
  </si>
  <si>
    <t>91R012</t>
  </si>
  <si>
    <t>D+M samostatné sloupky pro SDZ včetně kotvení do podlahy</t>
  </si>
  <si>
    <t>7,000</t>
  </si>
  <si>
    <t>91R013</t>
  </si>
  <si>
    <t>D+M rozmezí mezi stávajícími chodníky a navrženým objektem bude doloženo v šířce 500 mm, zámkovou dlažbou ve výšce přilehlého stávajícího obrubníku</t>
  </si>
  <si>
    <t>V MÍSTĚ DVEŘÍ UPRAVENO TAK, ABY CHODNÍK NAVAZOVAL PŘÍMO NA DVEŘE - ODSTRANĚNÍ OBRUBY + ÚPRAVY.</t>
  </si>
  <si>
    <t>- Zámková dlažba tl. 60 mm</t>
  </si>
  <si>
    <t>- Kladecí vrstva f 0/4 tl. 40 mm</t>
  </si>
  <si>
    <t>- Podkladní vrstva f 8/16 tl. 150 mm</t>
  </si>
  <si>
    <t>- Geotextílie proti prorůstání</t>
  </si>
  <si>
    <t>- Zemina</t>
  </si>
  <si>
    <t xml:space="preserve">poznámka 13 : </t>
  </si>
  <si>
    <t>ulice Skořepka : 33,370</t>
  </si>
  <si>
    <t>ulice Křenová : 18,950</t>
  </si>
  <si>
    <t>59217341R</t>
  </si>
  <si>
    <t>obrubník zahradní materiál beton; l = 500,0 mm; š = 50,0 mm; h = 200,0 mm; barva šedá</t>
  </si>
  <si>
    <t>Odkaz na mn. položky pořadí 122 : 123,00000*2</t>
  </si>
  <si>
    <t>941941032R00</t>
  </si>
  <si>
    <t>Montáž lešení lehkého pracovního řadového s podlahami šířky od 0,80 do 1,00 m, výšky přes 10 do 30 m</t>
  </si>
  <si>
    <t>včetně kotvení</t>
  </si>
  <si>
    <t>Včetně kotvení lešení.</t>
  </si>
  <si>
    <t xml:space="preserve">viz. výkresy pohledů - nový stav : </t>
  </si>
  <si>
    <t>24,000*15,000</t>
  </si>
  <si>
    <t>55,000*15,000</t>
  </si>
  <si>
    <t>35,000*15,000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</si>
  <si>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</si>
  <si>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</si>
  <si>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137 : 1710,00000*3</t>
  </si>
  <si>
    <t>941941832R00</t>
  </si>
  <si>
    <t>Demontáž lešení lehkého řadového s podlahami šířky od 0,8 do 1 m, výšky přes 10 do 30 m</t>
  </si>
  <si>
    <t>Odkaz na mn. položky pořadí 137 : 1710,00000</t>
  </si>
  <si>
    <t>941955001R00</t>
  </si>
  <si>
    <t>Lešení lehké pracovní pomocné pomocné, o výšce lešeňové podlahy do 1,2 m</t>
  </si>
  <si>
    <t>deska : (1438,220-41,160-146,520)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</si>
  <si>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</si>
  <si>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</si>
  <si>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jakékoliv výšky podlaží</t>
  </si>
  <si>
    <t xml:space="preserve">viz. výkres půdorysy podlaží : </t>
  </si>
  <si>
    <t>1400*6</t>
  </si>
  <si>
    <t>95R001</t>
  </si>
  <si>
    <t>X1 D+M odvětrávací komínek (odvětrání výtahových šachet), PVC odvětrávací hlavice s TPO/FPO manžetou, DN 150 mm</t>
  </si>
  <si>
    <t>VČETNĚ POTRUBÍ ODVĚTRÁNÍ PRŮMĚRU 160 mm.</t>
  </si>
  <si>
    <t>DODÁVKA V KOMPLETIZOVANÉM PROVEDENÍ VČ. KOTEVNÍCH PRVKŮ ATP.</t>
  </si>
  <si>
    <t>DO KAŽDÉ ŠACHTY BUDOU UMÍSTĚNY DVĚ HLAVICE.</t>
  </si>
  <si>
    <t xml:space="preserve">viz. tabulka ostatních výrobků : </t>
  </si>
  <si>
    <t>95R002</t>
  </si>
  <si>
    <t>X2 D+M nápis - podlaží</t>
  </si>
  <si>
    <t>NÁTĚR - BARVA V ODSTÍNU RAL, DLE INVESTORA</t>
  </si>
  <si>
    <t>VÝŠKA PÍSMA: 400 mm</t>
  </si>
  <si>
    <t>1. NP, 2.NP, atd. DLE PATRA</t>
  </si>
  <si>
    <t>DODÁVKA V KOMPLETIZOVANÉM PROVEDENÍ.</t>
  </si>
  <si>
    <t>24,000</t>
  </si>
  <si>
    <t>95R003</t>
  </si>
  <si>
    <t>X3 D+M nápis - pokladna</t>
  </si>
  <si>
    <t>POKLADNA</t>
  </si>
  <si>
    <t>95R004</t>
  </si>
  <si>
    <t>X4 D+M šatní škříňka 2x 1800x300x500 mm</t>
  </si>
  <si>
    <t>- Svařovaná šatní skříň z ocelového plechu</t>
  </si>
  <si>
    <t>- Každá skřínka vybavena cylindrickým zámkem – 3x klíč ke každému zámku.</t>
  </si>
  <si>
    <t>- Závora zámku s hákem – ochrana proti vypáčení dveří.</t>
  </si>
  <si>
    <t>- Zavěšení dveří na masivních kovových čepech, maximální úhel otevření dveří 100°</t>
  </si>
  <si>
    <t>- Omezovač úhlu otevření dveří – ochrana proti poškození násilným přetažením krajní polohy.</t>
  </si>
  <si>
    <t>- Na vnitřní straně dveří plastové tlumiče dorazu.</t>
  </si>
  <si>
    <t>- Zesílení konstrukce v oblasti zámku - ochrana proti protočení a vyhnutí   závory.</t>
  </si>
  <si>
    <t>- Plastový háček v plášti dveří.</t>
  </si>
  <si>
    <t>- Korpus je opatřen oboustrannou svislou dorazovou hranou proti násilnému vtlačení dveří do korpusu.</t>
  </si>
  <si>
    <t>- Všechny skřínky odemykatelné pomocí centrálního klíče tzv. Generálního  klíče budou dodány 3ks celkem.</t>
  </si>
  <si>
    <t>- Skřínky budou po skupinách umístěny na nohách (jekl 30x30mm) cca 200 mm nad podlahou z důvodu možnosti vytření.</t>
  </si>
  <si>
    <t>- Vnitřní vybavení skřínky (odshora) – police, pod policí šatní tyč a 3ks háčků na šaty, police na přezůvky, police na boty (dno).</t>
  </si>
  <si>
    <t>- Dno skřínky bude provedeno z děrovaného plechu, který umožní propadnutí nečistot z bot na podlahu.</t>
  </si>
  <si>
    <t>- Na boku skříně výškově stavitelný dvojháček, stavitelnost háčku ve třech polohách v rozmezí 1150 – 1400 mm od země.</t>
  </si>
  <si>
    <t>- Montážní otvory v bocích korpusu pro vzájemné spojení do řad</t>
  </si>
  <si>
    <t>- Montážní otvory v zadní stěně korpusu.</t>
  </si>
  <si>
    <t>- Každá dvířka šatní skřínky číslována, bez otvorů na jmenovku.</t>
  </si>
  <si>
    <t>- Skříňky budou lakovány práškovou barvou v barevných odstínech: korpus skříňky v barevném odstínu bílý RAL 9016, dvířka bílé RAL 9016,</t>
  </si>
  <si>
    <t>- Skřínky budou osazeny číselným označeným v zelené barvě.</t>
  </si>
  <si>
    <t>- Odolnost kovových dveří proti vylomení v bezpečnostní třídě B</t>
  </si>
  <si>
    <t>- Všechny přístupné hrany plechu jsou opatřené bezpečnostními ohyby, přístupné rohy kovových dílců jsou sražené nebo zaoblené</t>
  </si>
  <si>
    <t>DODÁVKA V KOMPLETIZOVANÉM PROVEDENÍ VČ. KOTEVNÍCH PRVKŮ.</t>
  </si>
  <si>
    <t>95R005</t>
  </si>
  <si>
    <t>X5 D+M pracovní stůl - na míru</t>
  </si>
  <si>
    <t>KOVOVÁ PODNOŽ (PEVNÁ), NOHY STOLU OSAZENY REKTIFIKACEMI AŽ O 15 mm</t>
  </si>
  <si>
    <t>ODSTÍN PODNOŽE: ČERNÁ</t>
  </si>
  <si>
    <t>DESKA: LAMINÁTOVÁ DŘEVOTŘÍSKA tl. 25 mm, ABS HRANA</t>
  </si>
  <si>
    <t>ODSTÍN DESKY: DŘEVO SVĚTLÉ</t>
  </si>
  <si>
    <t>OSAZENO VĚTRACÍ MŘÍŽKOU - TOPENÍ</t>
  </si>
  <si>
    <t>ROZMĚRY:</t>
  </si>
  <si>
    <t>VÝŠKA: cca 750 mm</t>
  </si>
  <si>
    <t>ŠÍŘKA: 3445 mm</t>
  </si>
  <si>
    <t>HLOUBKA: 80 mm</t>
  </si>
  <si>
    <t>95R006</t>
  </si>
  <si>
    <t>X6 D+M kancelářské křeslo</t>
  </si>
  <si>
    <t>SYNCHRONNÍ MECHANIKA SE 4 POLOHAMI BLOKACE, MOŽNOST NASTAVENÍ PROTIVÁHY, VÝŠKOVĚ I HLOUBKOVĚ NASTAVITELNÁ</t>
  </si>
  <si>
    <t>BEDERNÍ OPĚRKA, OPĚRKA HLAVY NASTAVITELNÁ, PODRUČKY, UNIVERZÁLNÍ KOLEČKA, HLINÍKOVÝ KŘÍŽ</t>
  </si>
  <si>
    <t>ODSTÍN: ČERNÝ</t>
  </si>
  <si>
    <t>NOSNOST: 130 kg</t>
  </si>
  <si>
    <t>95R007</t>
  </si>
  <si>
    <t>X7 D+M barevná úprava sloupů - žluto-černé výstražné šrafování na sloupech</t>
  </si>
  <si>
    <t>VNITŘNÍ SLOUPY a boční ostění na výjezdech</t>
  </si>
  <si>
    <t>ŽLUTÉ A ČERNÉ PRUHY (Z9)</t>
  </si>
  <si>
    <t>Polyuretanový nátěr</t>
  </si>
  <si>
    <t>(0,600+0,300)*0,600*20*5</t>
  </si>
  <si>
    <t>95R008</t>
  </si>
  <si>
    <t>X8 D+M označení parkoviště pro jízdní kola</t>
  </si>
  <si>
    <t>NÁPIS "BIKE PARKING"</t>
  </si>
  <si>
    <t>BÍLÉ BARVY. NÁPIS UMÍSTĚN NAD DVEŘMI NA PLASTOVÉ TABULI, VODĚODOLNÉ BARVY.</t>
  </si>
  <si>
    <t>TABULE KOTVENA DO NOSNÉHO ŽB SLOUPU A OCELOVÉHO RÁMU DVEŘÍ.</t>
  </si>
  <si>
    <t>95R009</t>
  </si>
  <si>
    <t>D+M vypařovací žlaby osazeny do bednění pomocí systémové podpěrné sady</t>
  </si>
  <si>
    <t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t>
  </si>
  <si>
    <t>2NP : 7,300+5,000+15,200+42,000+26,000+20,300+9,050+6,600</t>
  </si>
  <si>
    <t>3NP : 7,300+5,000+15,200+42,000+26,000+20,300+9,050+6,600</t>
  </si>
  <si>
    <t>95R010</t>
  </si>
  <si>
    <t>D+M vypařovací žlaby osazeny dodatečně - 1NP</t>
  </si>
  <si>
    <t>95R011</t>
  </si>
  <si>
    <t>D+M liniové žlaby osazeny dodatečně - střecha</t>
  </si>
  <si>
    <t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t>
  </si>
  <si>
    <t>95R012</t>
  </si>
  <si>
    <t>D+M certifikovaný záchytný a zádržný systém proti pádu z výšky na střeše schodiště A</t>
  </si>
  <si>
    <t>Kotvící bod pro betonové konstrukce pro jištění osob proti pádu z výšky a do hloubky - 4 kusy</t>
  </si>
  <si>
    <t>- kotvení pomocí integrované rozpěrné hmoždinky</t>
  </si>
  <si>
    <t>- vrták DN 16 mm</t>
  </si>
  <si>
    <t>- hloubka vrtaného otvoru min. 90 mm</t>
  </si>
  <si>
    <t>- beton tl. min. 125 mm</t>
  </si>
  <si>
    <t>- materiál nerezová ocel</t>
  </si>
  <si>
    <t>Kotvící bod:</t>
  </si>
  <si>
    <t>- oko</t>
  </si>
  <si>
    <t>- pérová podložka</t>
  </si>
  <si>
    <t>- matka</t>
  </si>
  <si>
    <t>95R013</t>
  </si>
  <si>
    <t>D+M certifikovaný záchytný a zádržný systém proti pádu z výšky na střeše schodiště B</t>
  </si>
  <si>
    <t>95R014</t>
  </si>
  <si>
    <t>D+M hadicový systém s tvarově stálou hadicí o jmenovité světlosti 25 mm, délka hadice 30 m</t>
  </si>
  <si>
    <t>2,000*5</t>
  </si>
  <si>
    <t>95R015</t>
  </si>
  <si>
    <t>D+M přenosný hasící přístroj s hasebnou schopností 183B</t>
  </si>
  <si>
    <t>11,000</t>
  </si>
  <si>
    <t>95R016</t>
  </si>
  <si>
    <t>D+M mřížka 200x200 mm osazená u podlahy a  pod stropem opatřena síťkou proti hmyzu, barva šedá</t>
  </si>
  <si>
    <t>poznámka 10 : 4,000*2</t>
  </si>
  <si>
    <t>961054113R00</t>
  </si>
  <si>
    <t>Odbourání vrchní znehodnocené části výplně pilot průměr piloty přes 650 do 1250 mm</t>
  </si>
  <si>
    <t>betonových,</t>
  </si>
  <si>
    <t>DN 900 : 0,100*51</t>
  </si>
  <si>
    <t>DN 1200 : 0,100*49</t>
  </si>
  <si>
    <t>711111006RZ3</t>
  </si>
  <si>
    <t>Provedení izolace proti zemní vlhkosti natěradly za studena na ploše vodorovné asfaltovou penetrační suspenzí, včetně dodávky emulze 0,3 kg/m2</t>
  </si>
  <si>
    <t>Odkaz na mn. položky pořadí 164 : 15,31000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</si>
  <si>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</si>
  <si>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</si>
  <si>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emulze 0,3 kg/m2</t>
  </si>
  <si>
    <t>Odkaz na mn. položky pořadí 165 : 6,42750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</si>
  <si>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</si>
  <si>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</si>
  <si>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</si>
  <si>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</si>
  <si>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1.07 : (3,445+2,220)*2*0,250</t>
  </si>
  <si>
    <t>1.08 : (1,530+1,920)*2*0,250</t>
  </si>
  <si>
    <t>1.09 : (1,820+1,920)*2*0,250</t>
  </si>
  <si>
    <t>711151111R00</t>
  </si>
  <si>
    <t>Provedení izolace proti zemní vlhkosti samolepicími pásy vodorovně, bez dodávky pásu</t>
  </si>
  <si>
    <t>711152111R00</t>
  </si>
  <si>
    <t>Provedení izolace proti zemní vlhkosti samolepicími pásy svisle, bez dodávky pásu</t>
  </si>
  <si>
    <t>711191171R00</t>
  </si>
  <si>
    <t>Provedení izolace proti zemní vlhkosti ostatní vodorovné uložení, podkladní textilie, bez dodávky materiálu</t>
  </si>
  <si>
    <t>711191172R00</t>
  </si>
  <si>
    <t>Provedení izolace proti zemní vlhkosti ostatní vodorovné uložení, ochranná textilie, bez dodávky materiálu</t>
  </si>
  <si>
    <t>Odkaz na mn. položky pořadí 166 : 1438,28000</t>
  </si>
  <si>
    <t>711212000RU1</t>
  </si>
  <si>
    <t>Izolace proti vodě nátěr podkladní pod hydroizolační stěrky</t>
  </si>
  <si>
    <t>Odkaz na mn. položky pořadí 169 : 8,09040</t>
  </si>
  <si>
    <t>711212002RT3</t>
  </si>
  <si>
    <t>Izolace proti vodě stěrka hydroizolační  proti zemní vlhkosti</t>
  </si>
  <si>
    <t>jednovrstvá</t>
  </si>
  <si>
    <t>1.09 : (1,820+1,920)*2*0,200</t>
  </si>
  <si>
    <t>-0,700*0,200</t>
  </si>
  <si>
    <t>1,820*1,920</t>
  </si>
  <si>
    <t>(0,900+0,900)*1,800</t>
  </si>
  <si>
    <t>711212601RT2</t>
  </si>
  <si>
    <t>Izolace proti vodě doplňky  těsnicí pás š.100 mm do spoje podlaha-stěna</t>
  </si>
  <si>
    <t>1.09 : (1,820+1,920)*2</t>
  </si>
  <si>
    <t>-0,700</t>
  </si>
  <si>
    <t>711212602RT2</t>
  </si>
  <si>
    <t>Izolace proti vodě doplňky  těsnicí roh do spoje podlaha stěna</t>
  </si>
  <si>
    <t>1.09 : 4,000</t>
  </si>
  <si>
    <t>711212611RT2</t>
  </si>
  <si>
    <t>Izolace proti vodě doplňky  těsnicí pás šířky 100 mm do svislých koutů</t>
  </si>
  <si>
    <t>1.09 : 0,200*3</t>
  </si>
  <si>
    <t>2,000*1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</si>
  <si>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</si>
  <si>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</si>
  <si>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162 : 15,31000</t>
  </si>
  <si>
    <t>Odkaz na mn. položky pořadí 163 : 6,42750</t>
  </si>
  <si>
    <t>Koeficient : 0,20</t>
  </si>
  <si>
    <t>628522699R</t>
  </si>
  <si>
    <t>Pás hydroizolační asfaltový tloušťka = 3,0 mm; asfalt: modifikovaný; nosná vložka: skleněná tkanina; horní strana: PE fólie; spodní strana: ochranná snímatelná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</si>
  <si>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</si>
  <si>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</si>
  <si>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167 : 1438,28000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</si>
  <si>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</si>
  <si>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</si>
  <si>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</si>
  <si>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712373111R00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</si>
  <si>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</si>
  <si>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</si>
  <si>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skladba S1 : </t>
  </si>
  <si>
    <t>14,500*0,400+5,545*0,200</t>
  </si>
  <si>
    <t>13,500*0,400+4,610*0,200</t>
  </si>
  <si>
    <t>28322103.AR</t>
  </si>
  <si>
    <t>Fólie hladká hydroizolační tl = 1,50 mm; funkce: proti prorůstání; materiál: PVC-P; nosná vložka: PES tkanina</t>
  </si>
  <si>
    <t>998712103R00</t>
  </si>
  <si>
    <t>Přesun hmot pro povlakové krytiny v objektech výšky přes 12 do 24 m</t>
  </si>
  <si>
    <t>767995104R00</t>
  </si>
  <si>
    <t>Výroba a montáž atypických kovovových doplňků staveb hmotnosti přes 20 do 50 kg</t>
  </si>
  <si>
    <t>kg</t>
  </si>
  <si>
    <t>452,160</t>
  </si>
  <si>
    <t>63,590</t>
  </si>
  <si>
    <t>14,720</t>
  </si>
  <si>
    <t xml:space="preserve">viz. statika - v.č. 07 : </t>
  </si>
  <si>
    <t>621,720</t>
  </si>
  <si>
    <t>127,170</t>
  </si>
  <si>
    <t>29,440</t>
  </si>
  <si>
    <t>94,200</t>
  </si>
  <si>
    <t xml:space="preserve">viz. statika - v.č. 10 : </t>
  </si>
  <si>
    <t xml:space="preserve">viz. statika - v.č. 13 : </t>
  </si>
  <si>
    <t xml:space="preserve">viz. statika - v.č. 16 : </t>
  </si>
  <si>
    <t xml:space="preserve">viz. statika - v.č. 19 : </t>
  </si>
  <si>
    <t>640,560</t>
  </si>
  <si>
    <t>767R001</t>
  </si>
  <si>
    <t>D1 D+M hliníkové vstupní dveře, jednokřídlé, 1000x2180 mm, EI30 DP3-C</t>
  </si>
  <si>
    <t>KŘÍDLO PRŮCHOZÍ Š. min. 900 mm</t>
  </si>
  <si>
    <t>PRÁH VÝŠKY MAX. 20 mm</t>
  </si>
  <si>
    <t>BEZPEČNOSTNÍ ZASKLENÍ</t>
  </si>
  <si>
    <t>SAMOZAVÍRAČ S ARETACÍ, KLIKA / KLIKA</t>
  </si>
  <si>
    <t>KŘÍDLA, OKOPOVÁ LIŠTA</t>
  </si>
  <si>
    <t>MATERIÁL: HLINÍK</t>
  </si>
  <si>
    <t>Ud = 1,4 W/m2K</t>
  </si>
  <si>
    <t>FAB, BEZPEČNOSTNÍ ZÁMEK, BEZPEČNOSTNÍ ZASKLENÍ,</t>
  </si>
  <si>
    <t>PANIKOVÉ KOVÁNÍ</t>
  </si>
  <si>
    <t>ODSTÍN ŠEDÝ</t>
  </si>
  <si>
    <t xml:space="preserve">viz. tabulka výplní otvorů : </t>
  </si>
  <si>
    <t>12,000</t>
  </si>
  <si>
    <t>767R002</t>
  </si>
  <si>
    <t>D2 D+M hliníkové vstupní dveře, jednokřídlé, 1000x2180 mm</t>
  </si>
  <si>
    <t>SAMOZAVÍRAČ S ARETACÍ, KLIKA / KOULE</t>
  </si>
  <si>
    <t>FAB, BEZPEČNOSTNÍ ZÁMEK</t>
  </si>
  <si>
    <t>767R003</t>
  </si>
  <si>
    <t>D3 D+M vnitřní dveře dřevěné, jednokřídlé, otevíravé, 700x1970 mm, EI30 DP3-C</t>
  </si>
  <si>
    <t>JÁDRO DTD, POVRCH CPL LAMINÁT</t>
  </si>
  <si>
    <t>ZÁMEK FAB KLIKA/KLIKA VE TVARU "L" S KULATOU ROZETOU - NEREZ</t>
  </si>
  <si>
    <t>ODSTÍN BÍLÝ</t>
  </si>
  <si>
    <t>ZÁRUBEŇ OCELOVÁ, NÁTĚR SVĚTLE ŠEDÁ</t>
  </si>
  <si>
    <t>TĚSNĚNÍ CELOOBVODOVÉ MIKROPORÉZNÍ SILIKONOVÉ</t>
  </si>
  <si>
    <t>767R004</t>
  </si>
  <si>
    <t>D4 D+M vnitřní dveře dřevěné, jednokřídlé, otevíravé, 800x1970 mm</t>
  </si>
  <si>
    <t>767R005</t>
  </si>
  <si>
    <t>D5 D+M hliníkové vstupní dveře, dvoukřídlé, 1300x2180 mm, EI30 DP3-C</t>
  </si>
  <si>
    <t>HLAVNÍ KŘÍDLO PRŮCHOZÍ Š. min. 900 mm</t>
  </si>
  <si>
    <t>767R006</t>
  </si>
  <si>
    <t>D6 D+M hliníkové vstupní dveře, dvoukřídlé, 1300x2180 mm</t>
  </si>
  <si>
    <t>767R007</t>
  </si>
  <si>
    <t>O1 D+M hliníkové okno sklopné, 2000x1500 mm</t>
  </si>
  <si>
    <t>TEPELNĚ IZOLAČNÍ DVOJSKLO</t>
  </si>
  <si>
    <t>PARAPET: PVC LAMINOVANÝ S NOSEM, ODSTÍN JAKO OKNO</t>
  </si>
  <si>
    <t>DODÁVKA V KOMPLETIZOVANÉM PROVEDENÍ VČ. KOTEVNÍCH PRVKŮ, PAROTĚSNÝCH A PAROPROPUSTNÝCH PRVKŮ.</t>
  </si>
  <si>
    <t>ZAPRAVENÍ OTVORU - INTERIÉR, EXTERIÉR</t>
  </si>
  <si>
    <t xml:space="preserve">viz. tabulka výplní otvorů - okna : </t>
  </si>
  <si>
    <t>767R008</t>
  </si>
  <si>
    <t>Z1 D+M protipožární roletový uzávěr, 8550x2550 mm, EI30 DP1 - uzavírá EPS</t>
  </si>
  <si>
    <t>DODÁVKA VČ. VODÍCÍCH LIŠT, KRYTU, NAPOJENÍ NA EPS ATP.</t>
  </si>
  <si>
    <t>DODÁVKA V KOMPLETIZOVANÉM PROVEDENÍ VČ. KOTEVNÍCH PRVKŮ, TLAČÍTKA ATP.</t>
  </si>
  <si>
    <t xml:space="preserve">viz. tabulka zámečnických výrobků a konstrukcí : </t>
  </si>
  <si>
    <t>767R009</t>
  </si>
  <si>
    <t>Z2 D+M protipožární roletový uzávěr, 900x2550 mm, EI30 DP1 - uzavírá EPS</t>
  </si>
  <si>
    <t>767R010</t>
  </si>
  <si>
    <t>Z3 D+M kryt rezervy elektro, 300x500x500 mm</t>
  </si>
  <si>
    <t>MATERIÁL: OCEL PLECH TL. 3 mm</t>
  </si>
  <si>
    <t>POVRCHOVÁ ÚPRAVA: ŽÁROVÝ ZINEK</t>
  </si>
  <si>
    <t>5,000</t>
  </si>
  <si>
    <t>767R011</t>
  </si>
  <si>
    <t>Z4 D+M ochrana svodů</t>
  </si>
  <si>
    <t>MATERIÁL: OCELOVÁ PÁSOVINA TL. 6 mm</t>
  </si>
  <si>
    <t>KOTVENÍ CHEM. KOTVOU</t>
  </si>
  <si>
    <t>767R012</t>
  </si>
  <si>
    <t>Z5.1 D+M ocelový jekl 100/200/10 kotven mezi sloupy (stropy-rampa), povrchová úprava žárový zinek</t>
  </si>
  <si>
    <t>- PODROBNĚ VIZ. STATIKA</t>
  </si>
  <si>
    <t>4,750*27</t>
  </si>
  <si>
    <t>767R013</t>
  </si>
  <si>
    <t>Z5.2 D+M ocelový jekl 100/200/10 kotven mezi sloupy (stropy-rampa), povrchová úprava žárový zinek</t>
  </si>
  <si>
    <t>4,270*5</t>
  </si>
  <si>
    <t>767R014</t>
  </si>
  <si>
    <t>Z5.3 D+M ocelový jekl 100/200/10 kotven mezi sloupy (stropy-rampa), povrchová úprava žárový zinek, R, = ~ 4,9 m, zaoblený prvek</t>
  </si>
  <si>
    <t>3,050*10</t>
  </si>
  <si>
    <t>767R015</t>
  </si>
  <si>
    <t>Z5.4 D+M ocelový jekl 100/200/10 kotven mezi sloupy (stropy-rampa), povrchová úprava žárový zinek</t>
  </si>
  <si>
    <t>3,670*5</t>
  </si>
  <si>
    <t>767R016</t>
  </si>
  <si>
    <t>Z5.5 D+M ocelový jekl 100/200/10 kotven mezi sloupy (stropy-rampa), povrchová úprava žárový zinek</t>
  </si>
  <si>
    <t>ZALOMENÝ PRVEK - RAMPA</t>
  </si>
  <si>
    <t>NAPOJENÍ: SLOUP / SLOUP, SLOUP / STROP, STROP / STROP</t>
  </si>
  <si>
    <t>DLE UMÍSTĚNÍ V RÁMCI RAMPY</t>
  </si>
  <si>
    <t>4,800</t>
  </si>
  <si>
    <t>767R017</t>
  </si>
  <si>
    <t>Z5.6 D+M ocelový jekl 100/200/10 kotven mezi sloupy (stropy-rampa), délka 4800 mm, povrchová úprava žárový zinek</t>
  </si>
  <si>
    <t>ROVNÝ PRVEK - RAMPA</t>
  </si>
  <si>
    <t>767R018</t>
  </si>
  <si>
    <t>Z5.7 D+M ocelový jekl 100/200/10 kotven mezi sloupy (stropy-rampa), povrchová úprava žárový zinek, R, = ~ 65,18 m, zaoblený prvek - částečně</t>
  </si>
  <si>
    <t>3,700*5</t>
  </si>
  <si>
    <t>767R019</t>
  </si>
  <si>
    <t>Z5.8 D+M ocelový jekl 100/200/10 kotven mezi sloupy (stropy-rampa), povrchová úprava žárový zinek, R, = ~ 65,29 m, zaoblený prvek</t>
  </si>
  <si>
    <t>4,460*5</t>
  </si>
  <si>
    <t>767R020</t>
  </si>
  <si>
    <t>Z5.9 D+M ocelový jekl 100/200/10 kotven mezi sloupy (stropy-rampa), povrchová úprava žárový zinek, zaoblená část R = ~ 65,29 m, rovná část 4,85 m</t>
  </si>
  <si>
    <t>ZAOBLENÝ PRVEK + ROVNÝ PRVEK, VE SPOJI OCELOVÁ SLOUP</t>
  </si>
  <si>
    <t>767R021</t>
  </si>
  <si>
    <t>Z5.10 D+M ocelový jekl 100/200/10 kotven mezi sloupy (stropy-rampa), délka 2450 mm, povrchová úprava žárový zinek</t>
  </si>
  <si>
    <t>767R022</t>
  </si>
  <si>
    <t>Z5.11 D+M ocelový jekl 100/200/10 kotven mezi sloupy (stropy-rampa), povrchová úprava žárový zinek</t>
  </si>
  <si>
    <t>4,640</t>
  </si>
  <si>
    <t>767R023</t>
  </si>
  <si>
    <t>Z5.12 D+M ocelový jekl 100/200/10 kotven mezi sloupy (stropy-rampa), délka 4870 mm, povrchová úprava žárový zinek</t>
  </si>
  <si>
    <t>767R024</t>
  </si>
  <si>
    <t>Z5.13 D+M ocelový jekl 100/200/10 kotven mezi sloupy (stropy-rampa), povrchová úprava žárový zinek</t>
  </si>
  <si>
    <t>767R025</t>
  </si>
  <si>
    <t>Z5.14 D+M ocelový jekl 100/200/10 kotven mezi sloupy (stropy-rampa), délka 4350 mm</t>
  </si>
  <si>
    <t>16,000</t>
  </si>
  <si>
    <t>767R026</t>
  </si>
  <si>
    <t>Z5.15 D+M ocelový jekl 100/200/10 kotven mezi sloupy (stropy-rampa), povrchová úprava žárový zinek</t>
  </si>
  <si>
    <t>4,650</t>
  </si>
  <si>
    <t>767R027</t>
  </si>
  <si>
    <t>Z5.16 D+M ocelový jekl 100/200/10 kotven mezi sloupy (stropy-rampa), délka 4640 mm, povrchová úprava žárový zinek</t>
  </si>
  <si>
    <t>767R028</t>
  </si>
  <si>
    <t>Z5.17 D+M ocelový jekl 100/200/10 kotven mezi sloupy (stropy-rampa), povrchová úprava žárový zinek</t>
  </si>
  <si>
    <t>0,550</t>
  </si>
  <si>
    <t>767R029</t>
  </si>
  <si>
    <t>Z5.18 D+M ocelový jekl 100/200/10 kotven mezi sloupy (stropy-rampa), povrchová úprava žárový zinek</t>
  </si>
  <si>
    <t>767R030</t>
  </si>
  <si>
    <t>Z5.19 D+M ocelový jekl 100/200/10 kotven mezi sloupy (stropy-rampa), povrchová úprava žárový zinek</t>
  </si>
  <si>
    <t>2,400</t>
  </si>
  <si>
    <t>767R031</t>
  </si>
  <si>
    <t>Z5.20 D+M ocelový jekl 100/200/10 kotven mezi sloupy (stropy-rampa), délka 2400 mm, povrchová úprava žárový zinek</t>
  </si>
  <si>
    <t>767R032</t>
  </si>
  <si>
    <t>Z5.21 D+M ocelový jekl 100/200/10 kotven mezi sloupy (stropy-rampa), povrchová úprava žárový zinek</t>
  </si>
  <si>
    <t>767R033</t>
  </si>
  <si>
    <t>Z5.22 D+M ocelový jekl 100/200/10 kotven mezi sloupy (stropy-rampa), délka 4750 mm, povrchová úprava žárový zinek</t>
  </si>
  <si>
    <t>767R034</t>
  </si>
  <si>
    <t>Z5.23 D+M ocelový jekl 100/200/10 kotven mezi sloupy (stropy-rampa), povrchová úprava žárový zinek</t>
  </si>
  <si>
    <t>2,640</t>
  </si>
  <si>
    <t>767R036</t>
  </si>
  <si>
    <t>Z6.1 D+M nerezová síť z 2 mm lana s okem 80x80 mm, 4750x2940 mm</t>
  </si>
  <si>
    <t>MĚŘENO JAKO STRANA KOSOČTVERCE.</t>
  </si>
  <si>
    <t>NEREZOVÁ SÍŤ BUDE OPLETENA NA NEREZOVÉ OBVODOVÉ LANO. LANO BUDE KOTVENO PŘÍMO DO BETONU POMOCÍ ŠROUBŮ S OKEM (M8)</t>
  </si>
  <si>
    <t>V DISTANCI 400 mm, KOTVENO POMOCÍ CHEM. KOTVY. V ROZÍCH UMÍSTĚNA ZÁVĚSNÁ MATICE (M10). PODROBNĚJI VIZ. TZ.</t>
  </si>
  <si>
    <t>DÍLENSKÁ DOKUMENTACE BUDE ODSOUHLASENA V RÁMCI AUTORSKÉHO DOZORU.</t>
  </si>
  <si>
    <t>767R037</t>
  </si>
  <si>
    <t>Z6.2 D+M nerezová síť z 2 mm lana s okem 80x80 mm, 4270x2940 mm</t>
  </si>
  <si>
    <t>767R038</t>
  </si>
  <si>
    <t>Z6.3 D+M nerezová síť z 2 mm lana s okem 80x80 mm, 3200x2940 mm, zaobleno</t>
  </si>
  <si>
    <t>767R039</t>
  </si>
  <si>
    <t>Z6.4 D+M nerezová síť z 2 mm lana s okem 80x80 mm, 3670x2940 mm</t>
  </si>
  <si>
    <t>767R040</t>
  </si>
  <si>
    <t>Z6.5 D+M nerezová síť z 2 mm lana s okem 80x80 mm, 4750x3340 mm</t>
  </si>
  <si>
    <t>767R041</t>
  </si>
  <si>
    <t>Z6.6 D+M nerezová síť z 2 mm lana s okem 80x80 mm, 4750x2940 mm, otvor pro dveře v rámci sítě</t>
  </si>
  <si>
    <t>767R042</t>
  </si>
  <si>
    <t>Z6.7 D+M nerezová síť z 2 mm lana s okem 80x80 mm, 3200x2940 mm, zaobleno</t>
  </si>
  <si>
    <t>767R043</t>
  </si>
  <si>
    <t>Z6.8 D+M nerezová síť z 2 mm lana s okem 80x80 mm, 4500x2940 mm, zaobleno</t>
  </si>
  <si>
    <t>767R044</t>
  </si>
  <si>
    <t>Z6.9 D+M nerezová síť z 2 mm lana s okem 80x80 mm, 4100x2940 mm, zaobleno</t>
  </si>
  <si>
    <t>767R045</t>
  </si>
  <si>
    <t>Z6.10 D+M nerezová síť z 2 mm lana s okem 80x80 mm, 4950x2940 mm</t>
  </si>
  <si>
    <t>767R046</t>
  </si>
  <si>
    <t>Z6.11 D+M nerezová síť z 2 mm lana s okem 80x80 mm, 4000x2940 mm, otvor pro dveře v rámci sítě</t>
  </si>
  <si>
    <t>767R047</t>
  </si>
  <si>
    <t>Z6.12 D+M nerezová síť z 2 mm lana s okem 80x80 mm, 3000x2940 mm</t>
  </si>
  <si>
    <t>767R048</t>
  </si>
  <si>
    <t>Z6.13 D+M nerezová síť z 2 mm lana s okem 80x80 mm, 4000x2940 mm, otvor pro dveře v rámci sítě</t>
  </si>
  <si>
    <t>767R049</t>
  </si>
  <si>
    <t>Z6.14 D+M nerezová síť z 2 mm lana s okem 80x80 mm, 4000x2490 mm</t>
  </si>
  <si>
    <t>767R050</t>
  </si>
  <si>
    <t>Z6.15 D+M nerezová síť z 2 mm lana s okem 80x80 mm, 4750x2490 mm, otvor pro dveře v rámci sítě</t>
  </si>
  <si>
    <t>18,000</t>
  </si>
  <si>
    <t>767R051</t>
  </si>
  <si>
    <t>Z6.16 D+M nerezová síť z 2 mm lana s okem 80x80 mm, 4270x2490 mm</t>
  </si>
  <si>
    <t>767R052</t>
  </si>
  <si>
    <t>Z6.17 D+M nerezová síť z 2 mm lana s okem 80x80 mm, 3200x2490 mm, zaobleno</t>
  </si>
  <si>
    <t>767R053</t>
  </si>
  <si>
    <t>Z6.18 D+M nerezová síť z 2 mm lana s okem 80x80 mm, 3670x2490 mm</t>
  </si>
  <si>
    <t>767R054</t>
  </si>
  <si>
    <t>Z6.19 D+M nerezová síť z 2 mm lana s okem 80x80 mm, 3200x2490 mm, zaobleno</t>
  </si>
  <si>
    <t>767R055</t>
  </si>
  <si>
    <t>Z6.20 D+M nerezová síť z 2 mm lana s okem 80x80 mm, 4500x2490 mm, zaobleno</t>
  </si>
  <si>
    <t>767R056</t>
  </si>
  <si>
    <t>Z6.21 D+M nerezová síť z 2 mm lana s okem 80x80 mm, 4100x2490 mm, zaobleno</t>
  </si>
  <si>
    <t>767R057</t>
  </si>
  <si>
    <t>Z6.22 D+M nerezová síť z 2 mm lana s okem 80x80 mm, 4950x2490 mm</t>
  </si>
  <si>
    <t>767R058</t>
  </si>
  <si>
    <t>Z6.23 D+M nerezová síť z 2 mm lana s okem 80x80 mm, 4000x2490 mm</t>
  </si>
  <si>
    <t>767R059</t>
  </si>
  <si>
    <t>Z6.24 D+M nerezová síť z 2 mm lana s okem 80x80 mm, 3000x2490 mm</t>
  </si>
  <si>
    <t>767R060</t>
  </si>
  <si>
    <t>Z6.25 D+M nerezová síť z 2 mm lana s okem 80x80 mm, 4000x2340 mm</t>
  </si>
  <si>
    <t>767R061</t>
  </si>
  <si>
    <t>Z6.26 D+M nerezová síť z 2 mm lana s okem 80x80 mm, 4750x2340 mm, otvor pro dveře v rámci sítě</t>
  </si>
  <si>
    <t>36,000</t>
  </si>
  <si>
    <t>767R062</t>
  </si>
  <si>
    <t>Z6.27 D+M nerezová síť z 2 mm lana s okem 80x80 mm, 4270x2340 mm</t>
  </si>
  <si>
    <t>767R063</t>
  </si>
  <si>
    <t>Z6.28 D+M nerezová síť z 2 mm lana s okem 80x80 mm, 3200x2340 mm, zaobleno</t>
  </si>
  <si>
    <t>767R064</t>
  </si>
  <si>
    <t>Z6.29 D+M nerezová síť z 2 mm lana s okem 80x80 mm, 3670x2340 mm</t>
  </si>
  <si>
    <t>767R065</t>
  </si>
  <si>
    <t>Z6.30 D+M nerezová síť z 2 mm lana s okem 80x80 mm, 3200x2340 mm, zaobleno</t>
  </si>
  <si>
    <t>767R066</t>
  </si>
  <si>
    <t>Z6.31 D+M nerezová síť z 2 mm lana s okem 80x80 mm, 4500x2340 mm, zaobleno</t>
  </si>
  <si>
    <t>767R067</t>
  </si>
  <si>
    <t>Z6.32 D+M nerezová síť z 2 mm lana s okem 80x80 mm, 4100x2340 mm, zaobleno</t>
  </si>
  <si>
    <t>767R068</t>
  </si>
  <si>
    <t>Z6.33 D+M nerezová síť z 2 mm lana s okem 80x80 mm, 4950x2340 mm</t>
  </si>
  <si>
    <t>767R069</t>
  </si>
  <si>
    <t>Z6.34 D+M nerezová síť z 2 mm lana s okem 80x80 mm, 4000x2340 mm</t>
  </si>
  <si>
    <t>767R070</t>
  </si>
  <si>
    <t>Z6.35 D+M nerezová síť z 2 mm lana s okem 80x80 mm, 3000x2340 mm</t>
  </si>
  <si>
    <t>767R071</t>
  </si>
  <si>
    <t>Z6.36 D+M nerezová síť z 2 mm lana s okem 80x80 mm, 950x2340 mm</t>
  </si>
  <si>
    <t>767R072</t>
  </si>
  <si>
    <t>Z6.37 D+M nerezová síť z 2 mm lana s okem 80x80 mm, 4000x2490 mm</t>
  </si>
  <si>
    <t>767R073</t>
  </si>
  <si>
    <t>Z6.38 D+M nerezová síť z 2 mm lana s okem 80x80 mm, 4750x2490 mm, otvor pro dveře v rámci sítě</t>
  </si>
  <si>
    <t>767R074</t>
  </si>
  <si>
    <t>Z6.39 D+M nerezová síť z 2 mm lana s okem 80x80 mm, 4270x2490 mm</t>
  </si>
  <si>
    <t>767R075</t>
  </si>
  <si>
    <t>Z6.40 D+M nerezová síť z 2 mm lana s okem 80x80 mm, 3200x2490 mm, zaobleno</t>
  </si>
  <si>
    <t>767R076</t>
  </si>
  <si>
    <t>Z6.41 D+M nerezová síť z 2 mm lana s okem 80x80 mm, 3670x2490 mm</t>
  </si>
  <si>
    <t>767R077</t>
  </si>
  <si>
    <t>Z6.42 D+M nerezová síť z 2 mm lana s okem 80x80 mm, 3200x2490 mm, zaobleno</t>
  </si>
  <si>
    <t>767R078</t>
  </si>
  <si>
    <t>Z6.43 D+M nerezová síť z 2 mm lana s okem 80x80 mm, 4500x2490 mm, zaobleno</t>
  </si>
  <si>
    <t>767R079</t>
  </si>
  <si>
    <t>Z6.44 D+M nerezová síť z 2 mm lana s okem 80x80 mm, 4100x2490 mm, zaobleno</t>
  </si>
  <si>
    <t>767R080</t>
  </si>
  <si>
    <t>Z6.45 D+M nerezová síť z 2 mm lana s okem 80x80 mm, 4950x2490 mm</t>
  </si>
  <si>
    <t>767R081</t>
  </si>
  <si>
    <t>Z6.46 D+M nerezová síť z 2 mm lana s okem 80x80 mm, 4000x2490 mm</t>
  </si>
  <si>
    <t>767R082</t>
  </si>
  <si>
    <t>Z6.47 D+M nerezová síť z 2 mm lana s okem 80x80 mm, 3000x2490 mm</t>
  </si>
  <si>
    <t>767R083</t>
  </si>
  <si>
    <t>Z6.48 D+M nerezová síť z 2 mm lana s okem 80x80 mm, 950x2340 mm</t>
  </si>
  <si>
    <t>767R084</t>
  </si>
  <si>
    <t>Z6.49 D+M nerezová síť z 2 mm lana s okem 80x80 mm, 950x2340 mm</t>
  </si>
  <si>
    <t>767R085</t>
  </si>
  <si>
    <t>Z6.50 D+M nerezová síť z 2 mm lana s okem 80x80 mm, 6610x1000 mm, rozděleno ocelovým jeklem-horizontálně</t>
  </si>
  <si>
    <t>767R086</t>
  </si>
  <si>
    <t>Z6.51 D+M nerezová síť z 2 mm lana s okem 80x80 mm, 4000x1000 mm</t>
  </si>
  <si>
    <t>767R087</t>
  </si>
  <si>
    <t>Z6.52 D+M nerezová síť z 2 mm lana s okem 80x80 mm, 4750x1000 mm, otvor pro dveře v rámci sítě</t>
  </si>
  <si>
    <t>767R088</t>
  </si>
  <si>
    <t>Z6.53 D+M nerezová síť z 2 mm lana s okem 80x80 mm, 4270x1000 mm</t>
  </si>
  <si>
    <t>767R089</t>
  </si>
  <si>
    <t>Z6.54 D+M nerezová síť z 2 mm lana s okem 80x80 mm, 3200x1000 mm, zaobleno</t>
  </si>
  <si>
    <t>767R090</t>
  </si>
  <si>
    <t>Z6.55 D+M nerezová síť z 2 mm lana s okem 80x80 mm, 3670x1000 mm</t>
  </si>
  <si>
    <t>767R091</t>
  </si>
  <si>
    <t>Z6.56 D+M nerezová síť z 2 mm lana s okem 80x80 mm, 3200x1000 mm, zaobleno</t>
  </si>
  <si>
    <t>767R092</t>
  </si>
  <si>
    <t>Z6.57 D+M nerezová síť z 2 mm lana s okem 80x80 mm, 4500x1000 mm, zaobleno</t>
  </si>
  <si>
    <t>767R093</t>
  </si>
  <si>
    <t>Z6.58 D+M nerezová síť z 2 mm lana s okem 80x80 mm, 4100x1000 mm, zaobleno</t>
  </si>
  <si>
    <t>767R094</t>
  </si>
  <si>
    <t>Z6.59 D+M nerezová síť z 2 mm lana s okem 80x80 mm, 4950x1000 mm, zaobleno</t>
  </si>
  <si>
    <t>767R095</t>
  </si>
  <si>
    <t>Z6.60 D+M nerezová síť z 2 mm lana s okem 80x80 mm, 4000x1000 mm</t>
  </si>
  <si>
    <t>767R096</t>
  </si>
  <si>
    <t>Z6.61 D+M nerezová síť z 2 mm lana s okem 80x80 mm, 3000x1000 mm</t>
  </si>
  <si>
    <t>767R097</t>
  </si>
  <si>
    <t>Z7 D+M stojan na kola, k zabetonování, žárově zinkovaný, výška 750 mm, délka 700 mm, průměr 50 mm</t>
  </si>
  <si>
    <t>767R098</t>
  </si>
  <si>
    <t>Z8 D+M vchodové ocelové dveře 1000x2100 mm, levé s výplní z nerezové sítě</t>
  </si>
  <si>
    <t>NOSNÝ RÁM Z OCELOVÉHO JEKLU 70/70/5 mm.</t>
  </si>
  <si>
    <t>OCELOVÝ RÁM KOTVEN DO NOSNÉHO SLOUPU A ŽB PODLAHY.</t>
  </si>
  <si>
    <t>767R099</t>
  </si>
  <si>
    <t>Z9 D+M vchodové ocelové dveře 1000x2200 mm, levé s výplní z nerezové sítě</t>
  </si>
  <si>
    <t>OCELOVÝ RÁM KOTVEN DO ŽB PODLAHY A DO STROPNÍ ŽB DESKY.</t>
  </si>
  <si>
    <t>767R100</t>
  </si>
  <si>
    <t>Z10 D+M plechové dveře 900x2100 mm, levé, EW30 DP3-C</t>
  </si>
  <si>
    <t>BARVA: BÍLÁ</t>
  </si>
  <si>
    <t>OKOPOVÁ LIŠTA</t>
  </si>
  <si>
    <t>767R101</t>
  </si>
  <si>
    <t>Z11 D+M plechové dveře 900x2260 mm do otvoru výšky 2236 mm, levé, EI30 DP3-C</t>
  </si>
  <si>
    <t>BARVA: ŠEDÁ</t>
  </si>
  <si>
    <t>DVEŘE AŽ DO VÝŠKY PO PODESTU - CCA 2,236 m, BEZ DOZDÍVÁNÍ.</t>
  </si>
  <si>
    <t>767R102</t>
  </si>
  <si>
    <t>Z12 D+M ocelový servisní žebřík</t>
  </si>
  <si>
    <t>MATERIÁL JAKL 40X40X6</t>
  </si>
  <si>
    <t>KOTVENÍ : závitová tyč průměr 18 mm kotveno na chemickou kotvu do obvodového zdiva min. 160 mm hluboko</t>
  </si>
  <si>
    <t>OPATŘENO UZAVÍRATELNOU MŘÍŽÍ V MÍSTĚ SPODNÍ STRANY OCHRANNÉHO KOŠE.</t>
  </si>
  <si>
    <t>FAB + GENERÁLNÍ KLÍČ</t>
  </si>
  <si>
    <t>DODÁVKA V KOMPLETIZOVANÉM PROVEDENÍ VČ. KOTEVNÍCH PRVKŮ. PŘED ZAHÁJENÍM VÝROBY JE POTŘEBA ZAMĚŘIT.</t>
  </si>
  <si>
    <t>767R103</t>
  </si>
  <si>
    <t>Z13.1 D+M ocelové madlo CHS 42.4x4 mm - rozměr dle schématu</t>
  </si>
  <si>
    <t>KOTVENO PŘES OCELOVÉ DN 20mm PO CCA 600 mm</t>
  </si>
  <si>
    <t>BARVA: RAL DLE INVESTORA</t>
  </si>
  <si>
    <t>767R104</t>
  </si>
  <si>
    <t>Z13.2 D+M ocelové madlo CHS 42.4x4 mm - rozměr dle schématu</t>
  </si>
  <si>
    <t>767R105</t>
  </si>
  <si>
    <t>Z13.3 D+M ocelové madlo CHS 42.4x4 mm - rozměr dle schématu</t>
  </si>
  <si>
    <t>OCELOVÝ RÁM KOTVEN DO OKOLNÍCH ŽB KONSTRUKCÍ.</t>
  </si>
  <si>
    <t>DO ZBYLÉ ČÁSTI NAD DVEŘMI BUDE UMÍSTĚNA OCELOVÁ SÍŤ.</t>
  </si>
  <si>
    <t>767R106</t>
  </si>
  <si>
    <t>Z13.4 D+M ocelové madlo CHS 42.4x4 mm - rozměr dle schématu</t>
  </si>
  <si>
    <t>767R107</t>
  </si>
  <si>
    <t>Z13.5 D+M ocelové madlo CHS 42.4x4 mm - rozměr dle schématu</t>
  </si>
  <si>
    <t>767R108</t>
  </si>
  <si>
    <t>Z13.6 D+M ocelové madlo CHS 42.4x4 mm - rozměr dle schématu</t>
  </si>
  <si>
    <t>767R109</t>
  </si>
  <si>
    <t>Z13.7 D+M ocelové madlo CHS 42.4x4 mm - rozměr dle schématu</t>
  </si>
  <si>
    <t>767R110</t>
  </si>
  <si>
    <t>Z14 D+M ocelové zábradlí, délka 1000 mm</t>
  </si>
  <si>
    <t>VODOROVNÉ PŘÍČLE CHS 42.4 x 4 mm</t>
  </si>
  <si>
    <t>SVISLÉ PŘÍČLE DN 20 mm</t>
  </si>
  <si>
    <t>VZDÁLENOST SVISLÝCH PŘÍČLÍ MIN. 110 mm</t>
  </si>
  <si>
    <t>ZÁBRADLÍ BUDE KOTVENO PŘES KOTEVNÍ DESKY DO SCHODIŠŤOVÝCH STĚN NA 3 ŠROUBY M12</t>
  </si>
  <si>
    <t>767R111</t>
  </si>
  <si>
    <t>Z15 D+M ocelové dveře 900x2200 mm, levé s výplní z nerezové sítě</t>
  </si>
  <si>
    <t>VE ZBYLÉM PROSTORU NAD DVEŘMI BUDE UMÍSTĚNA OCELOVÁ SÍŤ</t>
  </si>
  <si>
    <t>767R112</t>
  </si>
  <si>
    <t>D+M povrchová úprava ocelové konstrukce nátěrovým systém</t>
  </si>
  <si>
    <t>4333,000</t>
  </si>
  <si>
    <t>6076,000</t>
  </si>
  <si>
    <t>975,000</t>
  </si>
  <si>
    <t>6337,000</t>
  </si>
  <si>
    <t>767R113</t>
  </si>
  <si>
    <t>D+M pásovina 60/2 kotvena do žb prstence</t>
  </si>
  <si>
    <t>odkaz H : 14,370+6,200+7,560+26,250+2,775+9,585+27,105</t>
  </si>
  <si>
    <t>44,700</t>
  </si>
  <si>
    <t>13611228R</t>
  </si>
  <si>
    <t>Výrobek plochý ocelový válcovaný za tepla - plech; hladký; tl = 10,00 mm</t>
  </si>
  <si>
    <t>452,160/1000</t>
  </si>
  <si>
    <t>621,720/1000</t>
  </si>
  <si>
    <t>94,200/1000</t>
  </si>
  <si>
    <t>640,560/1000</t>
  </si>
  <si>
    <t>13611238R</t>
  </si>
  <si>
    <t>Výrobek plochý ocelový válcovaný za tepla - plech; hladký; tl = 15,00 mm</t>
  </si>
  <si>
    <t>63,590/1000</t>
  </si>
  <si>
    <t>14,720/1000</t>
  </si>
  <si>
    <t>127,170/1000</t>
  </si>
  <si>
    <t>29,440/1000</t>
  </si>
  <si>
    <t>55399999R</t>
  </si>
  <si>
    <t>výrobek kovový zámečnický, atypický</t>
  </si>
  <si>
    <t>závitové tyče, šrouby, pouzdra,... : 4333,000*0,05</t>
  </si>
  <si>
    <t>závitové tyče, šrouby, pouzdra,... : 6076,000*0,05</t>
  </si>
  <si>
    <t>závitové tyče, šrouby, pouzdra,... : 975,000*0,05</t>
  </si>
  <si>
    <t>závitové tyče, šrouby, pouzdra,... : 6337,000*0,05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</si>
  <si>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</si>
  <si>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</si>
  <si>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</si>
  <si>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</si>
  <si>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Odkaz na mn. položky pořadí 318 : 15,31000</t>
  </si>
  <si>
    <t>771475014R00</t>
  </si>
  <si>
    <t>Montáž soklíků z dlaždic keramických výšky 100 mm, soklíků vodorovných, kladených do flexibilního tmele</t>
  </si>
  <si>
    <t>1.07 : (3,445+2,220)*2</t>
  </si>
  <si>
    <t>-0,800</t>
  </si>
  <si>
    <t>-1,700</t>
  </si>
  <si>
    <t>1.08 : (1,530+1,920)*2</t>
  </si>
  <si>
    <t>771479001R00</t>
  </si>
  <si>
    <t>Montáž soklíků z dlaždic keramických Řezání dlaždic pro soklíky</t>
  </si>
  <si>
    <t>Odkaz na mn. položky pořadí 316 : 13,33000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</si>
  <si>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</si>
  <si>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</si>
  <si>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</si>
  <si>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</si>
  <si>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</si>
  <si>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 xml:space="preserve">obklady : </t>
  </si>
  <si>
    <t>1.09 : 2,100*4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</si>
  <si>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</si>
  <si>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</si>
  <si>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</si>
  <si>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</si>
  <si>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</t>
  </si>
  <si>
    <t>Dlažba keramická bez glazury (UGL); tl. = 10,0 mm; a = 598 mm; b = 598 mm; nasákavost = 0,5 %; protiskluznost: R9; povrch: hladký, matný; barva: šedá</t>
  </si>
  <si>
    <t xml:space="preserve">soklíky : </t>
  </si>
  <si>
    <t>Odkaz na mn. položky pořadí 316 : 13,33000*0,1</t>
  </si>
  <si>
    <t>Koeficient : 0,07</t>
  </si>
  <si>
    <t>998771103R00</t>
  </si>
  <si>
    <t>Přesun hmot pro podlahy z dlaždic v objektech výšky do 24 m</t>
  </si>
  <si>
    <t>781101210R00</t>
  </si>
  <si>
    <t>Příprava podkladu pod obklady penetrace podkladu pod obklady</t>
  </si>
  <si>
    <t>včetně dodávky materiálu.</t>
  </si>
  <si>
    <t>781475120R00</t>
  </si>
  <si>
    <t>Montáž obkladů vnitřních z dlaždic keramických kladených do tmele 300 x 600 mm,  , kladených do flexibilního tmele</t>
  </si>
  <si>
    <t>1.06 : 4,400*2,100</t>
  </si>
  <si>
    <t>1.07 : 1,700*2,100</t>
  </si>
  <si>
    <t>1.09 : (1,820+1,920)*2*2,100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</si>
  <si>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</si>
  <si>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</si>
  <si>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</si>
  <si>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</si>
  <si>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</si>
  <si>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</si>
  <si>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1.06 : 4,400+2,100*2</t>
  </si>
  <si>
    <t>1.07 : 1,700+2,100*2</t>
  </si>
  <si>
    <t>2,100*2</t>
  </si>
  <si>
    <t>781497121RS3</t>
  </si>
  <si>
    <t xml:space="preserve">Lišty k obkladům profil rohový eloxovaný hliník, uložení do tmele,  , výška profilu 10 mm,  </t>
  </si>
  <si>
    <t>1.06 : 2,100*2</t>
  </si>
  <si>
    <t>597813740R</t>
  </si>
  <si>
    <t>Obklad keramický typ: běžný; s glazurou (GL); tl. = 10,0 mm; a = 298 mm; b = 598 mm; povrch: hladký, matný; barva: bílá</t>
  </si>
  <si>
    <t>998781103R00</t>
  </si>
  <si>
    <t>Přesun hmot pro obklady keramické v objektech výšky do 24 m</t>
  </si>
  <si>
    <t>783843170R00</t>
  </si>
  <si>
    <t>Nátěry omítek a betonových povrchů polystyrenové betonových povrchů, napuštěním</t>
  </si>
  <si>
    <t>(1,750+1,650)*2*18,715</t>
  </si>
  <si>
    <t>21,011</t>
  </si>
  <si>
    <t>18,490*18,715</t>
  </si>
  <si>
    <t>(1,650+1,750)*2*18,715</t>
  </si>
  <si>
    <t>19,950</t>
  </si>
  <si>
    <t>17,880*18,715</t>
  </si>
  <si>
    <t>os : 98,000</t>
  </si>
  <si>
    <t>784191101R00</t>
  </si>
  <si>
    <t>Příprava povrchu Penetrace (napouštění) podkladu disperzní, jednonásobná</t>
  </si>
  <si>
    <t>Odkaz na mn. položky pořadí 334 : 412,39200</t>
  </si>
  <si>
    <t>784195212R00</t>
  </si>
  <si>
    <t>Malby z malířských směsí otěruvzdorných,  , bělost 82 %, dvojnásobné</t>
  </si>
  <si>
    <t xml:space="preserve">podhledy : </t>
  </si>
  <si>
    <t>Odkaz na mn. položky pořadí 65 : 18,78000</t>
  </si>
  <si>
    <t xml:space="preserve">stěny : </t>
  </si>
  <si>
    <t>Odkaz na mn. položky pořadí 89 : 93,61200</t>
  </si>
  <si>
    <t>os : 300,000</t>
  </si>
  <si>
    <t>601011131R00</t>
  </si>
  <si>
    <t xml:space="preserve">Omítka stropů a podhledů z hotových směsí stěrka, vápenocementová,  , tloušťka vrstvy 3 mm,  </t>
  </si>
  <si>
    <t>po jednotlivých vrstvách</t>
  </si>
  <si>
    <t>Včetně pomocného lešení.</t>
  </si>
  <si>
    <t>Místnost 1.07,1.08,1.09 : 8,29+3,22+3,80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</si>
  <si>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</si>
  <si>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</si>
  <si>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</si>
  <si>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</si>
  <si>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</si>
  <si>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</si>
  <si>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</si>
  <si>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</si>
  <si>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</si>
  <si>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</si>
  <si>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253,70*0,25</t>
  </si>
  <si>
    <t>307,20*0,25</t>
  </si>
  <si>
    <t>211,55*0,25</t>
  </si>
  <si>
    <t>199000006R00</t>
  </si>
  <si>
    <t xml:space="preserve">Poplatky za skládku ornice,  </t>
  </si>
  <si>
    <t>193,1125*1,6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</si>
  <si>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</si>
  <si>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</si>
  <si>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</si>
  <si>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211,55+307,20</t>
  </si>
  <si>
    <t>00572410R</t>
  </si>
  <si>
    <t>směs travní parková, pro mírnou zátěž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</si>
  <si>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</si>
  <si>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</si>
  <si>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</si>
  <si>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Včetně dopravy  do 7 km</t>
  </si>
  <si>
    <t>211,55+307,2</t>
  </si>
  <si>
    <t>162701102R00</t>
  </si>
  <si>
    <t>Vodorovné přemístění výkopku z horniny 1 až 4, na vzdálenost přes 6 000  do 7 000 m</t>
  </si>
  <si>
    <t>Odvoz ornice na skládky</t>
  </si>
  <si>
    <t>Odkaz na mn. položky pořadí 282 : 193,11250</t>
  </si>
  <si>
    <t>732_01</t>
  </si>
  <si>
    <t>Elektrický přímotop násť závěsn konvektor P=1000W, s osv LCF ovl displejem, rozměr 500x500 mm</t>
  </si>
  <si>
    <t>POL1_0</t>
  </si>
  <si>
    <t>týdenní časovač, ochrana před mrazem a zjištění otevřeného okna : 3,00</t>
  </si>
  <si>
    <t xml:space="preserve">elektronická regulace s detekcí přítomnosti, vypínač a ochrana proti přehřívání : </t>
  </si>
  <si>
    <t xml:space="preserve">napájení konvekroru vidlicí do zásuvky : </t>
  </si>
  <si>
    <t>732_02</t>
  </si>
  <si>
    <t>Elektrický přímotop násť závěsn konvektor P=2000W, s osv LCF ovl displejem, rozměr 1200x504  mm</t>
  </si>
  <si>
    <t>týdenní časovač, ochrana před mrazem a zjištění otevřeného okna : 1,00</t>
  </si>
  <si>
    <t>732_03</t>
  </si>
  <si>
    <t>Trubk otop těleso přímotopné napojené na el., rozvod přívod kabelem do instl krabice</t>
  </si>
  <si>
    <t>barva bílá RAL 9016, rozměr 750x1850 mm : 1,00</t>
  </si>
  <si>
    <t>732_04</t>
  </si>
  <si>
    <t>El otopné těleso do trubk otop tělesa, 230V, příkon 1,2 kW</t>
  </si>
  <si>
    <t>732_05</t>
  </si>
  <si>
    <t>Stěnová upevňovací konzola pro trubk otop těleso</t>
  </si>
  <si>
    <t>732_06</t>
  </si>
  <si>
    <t>Naplnění otopného trubkového tělesa vodou</t>
  </si>
  <si>
    <t>kompl.</t>
  </si>
  <si>
    <t>732_07</t>
  </si>
  <si>
    <t>Topná zkouška</t>
  </si>
  <si>
    <t>998732201R00</t>
  </si>
  <si>
    <t>Přesun hmot pro strojovny v objektech výšky do 6 m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</si>
  <si>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</si>
  <si>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</si>
  <si>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</si>
  <si>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hloubění rýh pro kanalizační potrubí : (7,75+7,85+12,35+10,50+3,65+1,25)*0,60*1,085</t>
  </si>
  <si>
    <t>(1,5+6,85+2,40+0,60)*0,60*1,025</t>
  </si>
  <si>
    <t>25,90*0,60*1,085</t>
  </si>
  <si>
    <t>1,70*0,60*1,24</t>
  </si>
  <si>
    <t>(27,60+3,15+5,50+5,85)*0,60*1,045</t>
  </si>
  <si>
    <t>11,75*0,60*1,376</t>
  </si>
  <si>
    <t>(1,35+1,30+1,25+0,65+0,945)*0,60*1,36</t>
  </si>
  <si>
    <t>10,95*0,60*1,352</t>
  </si>
  <si>
    <t>(15,75+3,95+4,45+4,25)*0,60*1,12</t>
  </si>
  <si>
    <t>4,35*0,60*1,315</t>
  </si>
  <si>
    <t>(24,90+3,25+3,40+1,85+4,10+3,90)*0,60*1,115</t>
  </si>
  <si>
    <t>132201119R00</t>
  </si>
  <si>
    <t xml:space="preserve">Hloubení rýh šířky do 60 cm příplatek za lepivost, v hornině 3,  </t>
  </si>
  <si>
    <t>příplatek za lepivost : 153,00441</t>
  </si>
  <si>
    <t>161151215V01</t>
  </si>
  <si>
    <t>Začištění dna výkopu</t>
  </si>
  <si>
    <t>(7,75+7,85+12,35+10,50+3,65+1,25)*0,60</t>
  </si>
  <si>
    <t>(1,5+6,85+2,40+0,60)*0,60</t>
  </si>
  <si>
    <t>25,90*0,60</t>
  </si>
  <si>
    <t>1,70*0,60</t>
  </si>
  <si>
    <t>(27,60+3,15+5,50+5,85)*0,60</t>
  </si>
  <si>
    <t>11,75*0,60</t>
  </si>
  <si>
    <t>(1,35+1,30+1,25+0,65+0,945)*0,60</t>
  </si>
  <si>
    <t>10,95*0,60</t>
  </si>
  <si>
    <t>(15,75+3,95+4,45+4,25)*0,60</t>
  </si>
  <si>
    <t>4,35*0,60</t>
  </si>
  <si>
    <t>(24,90+3,25+3,40+1,85+4,10+3,885)*0,60</t>
  </si>
  <si>
    <t>153,00441-80,00</t>
  </si>
  <si>
    <t>příplatek za dalších 10 km : 73,0044*10</t>
  </si>
  <si>
    <t>171201101R00</t>
  </si>
  <si>
    <t>Uložení sypaniny do násypů nezhutněných</t>
  </si>
  <si>
    <t>zasyp rýh zeminou : 73,0044</t>
  </si>
  <si>
    <t>zásyp štěrkopískem : 80,00</t>
  </si>
  <si>
    <t>1226I</t>
  </si>
  <si>
    <t>Štěrkopísek frakce 0-32 Z</t>
  </si>
  <si>
    <t>POL3_0</t>
  </si>
  <si>
    <t>dodávka zásypového štěrku : 80,00*1,65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</si>
  <si>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</si>
  <si>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</si>
  <si>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</si>
  <si>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retenční nádrže : 40,00</t>
  </si>
  <si>
    <t>175101209R00</t>
  </si>
  <si>
    <t>Obsyp objektů příplatek za prohození sypaniny</t>
  </si>
  <si>
    <t>583314004R</t>
  </si>
  <si>
    <t>kamenivo přírodní těžené frakce 4,0 až 8,0 mm; třída B; Jihomoravský kraj</t>
  </si>
  <si>
    <t>dodávka kameniva na obsyp retenční nádrže : 40,00*1,65</t>
  </si>
  <si>
    <t>212810010RAD</t>
  </si>
  <si>
    <t>Trativody z flexibilních trubek lože ze štěrkopísku a obsyp z drceného kameniva, d 160 mm</t>
  </si>
  <si>
    <t>POL2_0</t>
  </si>
  <si>
    <t>Lože pro trativody, položení trubek, obsyp potrubí sypaninou z vhodných hornin, nebo materiálem připraveným podél výkopu ve vzdálenosti do 3 m od jeho kraje.  Bez výkopu rýhy.</t>
  </si>
  <si>
    <t>270_01</t>
  </si>
  <si>
    <t>Beton na vyplnění OLK C 12/15</t>
  </si>
  <si>
    <t>beton na vyplnění OLK : 6,00</t>
  </si>
  <si>
    <t>273313611R00</t>
  </si>
  <si>
    <t>Beton základových desek prostý třídy C 16/20, Beton čerstvý obyčejný;  C 16/20;  prostředí: X0;  cement: CEM II;  Dmax = 22 mm;  S 3</t>
  </si>
  <si>
    <t>dodávka a uložení betonu do připravené konstrukce,</t>
  </si>
  <si>
    <t>894431321RBC</t>
  </si>
  <si>
    <t>Šachty plastové plastové šachty z dílců D 425 mm, dno přímé s výkyvnými hrdly, D 160 mm, délka šachtové roury 2,00 m, poklop děrovaný litina 40 t</t>
  </si>
  <si>
    <t>dno : 5,00</t>
  </si>
  <si>
    <t xml:space="preserve">1x vtok DN 200–PVC-135° : </t>
  </si>
  <si>
    <t xml:space="preserve">1x vtok DN 200-PVC-180° : </t>
  </si>
  <si>
    <t xml:space="preserve">1x vtok DN 200-PVC-225° : </t>
  </si>
  <si>
    <t xml:space="preserve">1x odtok DN 200-PVC-0° : </t>
  </si>
  <si>
    <t>dno : 1,00</t>
  </si>
  <si>
    <t>899103111RT2</t>
  </si>
  <si>
    <t>Osazení poklopů litinových a ocelových včetně dodávky poklopu litinového s rámem   kruhového D 600 mm</t>
  </si>
  <si>
    <t>894421111R00</t>
  </si>
  <si>
    <t>Osazení betonových dílců pro šachty podle DIN 4034 skruže rovné, o hmotnosti do 0,5 t</t>
  </si>
  <si>
    <t>na kroužek,</t>
  </si>
  <si>
    <t>osazení vyrovnávacího prstene : 3</t>
  </si>
  <si>
    <t>59224176R</t>
  </si>
  <si>
    <t>prstenec betonový; DN = 625,0 mm; h = 80,0 mm; s = 120,00 mm</t>
  </si>
  <si>
    <t>89_01</t>
  </si>
  <si>
    <t>Dodávka a montáž plastového kruhového odluč, lehkých látek v dvouplášťovém provedení</t>
  </si>
  <si>
    <t>materiál odlučovače PP, max průtok 50 l/s : 1,00</t>
  </si>
  <si>
    <t xml:space="preserve">lapač tvořen 1 ks nádrží, průměr nádrže 2720 mm, výška 2160 mm : </t>
  </si>
  <si>
    <t xml:space="preserve">vtok DN 200, odtok DN 200, odlučovač vybaven koalescenčními filtry : </t>
  </si>
  <si>
    <t>1002T</t>
  </si>
  <si>
    <t>Geodetické zaměření</t>
  </si>
  <si>
    <t>OPN</t>
  </si>
  <si>
    <t>POL13_0</t>
  </si>
  <si>
    <t>93_03</t>
  </si>
  <si>
    <t>Dodavatelská a dílenská dokumentace</t>
  </si>
  <si>
    <t>974031144R00</t>
  </si>
  <si>
    <t>Vysekání rýh v jakémkoliv zdivu cihelném v ploše  do hloubky 70 mm, šířky do 150 mm</t>
  </si>
  <si>
    <t>970031060R00</t>
  </si>
  <si>
    <t>Jádrové vrtání, kruhové prostupy v cihelném zdivu jádrové vrtání, do D 60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</si>
  <si>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</si>
  <si>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</si>
  <si>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</si>
  <si>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</si>
  <si>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MOAL, Hmota nátěrová</t>
  </si>
  <si>
    <t>dodávky laku MOAL, Hmota nátěrová</t>
  </si>
  <si>
    <t>hydroizolace OLK : 23,20-7,95</t>
  </si>
  <si>
    <t>17,10*0,20</t>
  </si>
  <si>
    <t>7,90*0,20</t>
  </si>
  <si>
    <t>711141559RY2</t>
  </si>
  <si>
    <t>Provedení izolace proti zemní vlhkosti pásy přitavením vodorovná, 1 vrstva, s dodávkou izolačního pásu se skleněnou nebo polyesterovou vložkou, s minerálním posypem</t>
  </si>
  <si>
    <t>998711202R00</t>
  </si>
  <si>
    <t>Přesun hmot pro izolace proti vodě svisle do 12 m</t>
  </si>
  <si>
    <t>713181215V01</t>
  </si>
  <si>
    <t>Izolace návleková z pěň PE tl. stěny 20 mm, vnitřní průměr 110 mm</t>
  </si>
  <si>
    <t>713491111R00</t>
  </si>
  <si>
    <t>Izolace tepelné potrubí a ohybů - doplňky montáž oplechování (plech ve specifikaci)  pevného, potrubí</t>
  </si>
  <si>
    <t>montáž oplechování izolace : 485,00*0,6985</t>
  </si>
  <si>
    <t>19421130R</t>
  </si>
  <si>
    <t>plech hliníkový; povrch hladký; stav polotvrdý; tl = 0,80 mm</t>
  </si>
  <si>
    <t>338,7725*2,15</t>
  </si>
  <si>
    <t>ztratné 3% : 728,36087*0,03</t>
  </si>
  <si>
    <t>998713202R00</t>
  </si>
  <si>
    <t>Přesun hmot pro izolace tepelné v objektech výšky do 12 m</t>
  </si>
  <si>
    <t>721176102R00</t>
  </si>
  <si>
    <t>Potrubí HT připojovací vnější průměr D 40 mm, tloušťka stěny 1,8 mm, DN 40</t>
  </si>
  <si>
    <t>včetně tvarovek, objímek. Bez zednických výpomocí.</t>
  </si>
  <si>
    <t>potrubí 40x1,80 včetně tvarovek : 10,00</t>
  </si>
  <si>
    <t>721176103R00</t>
  </si>
  <si>
    <t>Potrubí HT připojovací vnější průměr D 50 mm, tloušťka stěny 1,8 mm, DN 50</t>
  </si>
  <si>
    <t>potrubí 50x1,80 včetně tvarovek : 2,00</t>
  </si>
  <si>
    <t>721176105R00</t>
  </si>
  <si>
    <t>Potrubí HT připojovací vnější průměr D 110 mm, tloušťka stěny 2,7 mm, DN 100</t>
  </si>
  <si>
    <t>potrubí 110x2,70 včetně tvarovek : 8,00</t>
  </si>
  <si>
    <t>721176125R00</t>
  </si>
  <si>
    <t>Potrubí HT svodné (ležaté) v zemi vnější průměr D 110 mm, tloušťka stěny 2,7 mm, DN 100</t>
  </si>
  <si>
    <t>potrubí 110x2,70 včetně tvarovek : 495,00</t>
  </si>
  <si>
    <t>721176212R00</t>
  </si>
  <si>
    <t>potrubí 110x3,20 včetně tvarovek : 35,00</t>
  </si>
  <si>
    <t>721176213R00</t>
  </si>
  <si>
    <t>potrubí 125x3,20 včetně tvarovek : 70,00</t>
  </si>
  <si>
    <t>721176214R00</t>
  </si>
  <si>
    <t>potrubí 160x4,00 včetně tvarovek : 180,00</t>
  </si>
  <si>
    <t>721176225R00</t>
  </si>
  <si>
    <t>potrubí 200x4,90 včetně tvarovek : 5,00</t>
  </si>
  <si>
    <t>721273200RT3</t>
  </si>
  <si>
    <t>Ventilační hlavice D 110 mm, souprava z PP, Hlavice ventilační pro vnitřní kanalizaci</t>
  </si>
  <si>
    <t>721242825V01</t>
  </si>
  <si>
    <t>Čistící kus PP-HT D 110</t>
  </si>
  <si>
    <t>721290111R00</t>
  </si>
  <si>
    <t>Zkouška těsnosti kanalizace v objektech vodou, DN 125</t>
  </si>
  <si>
    <t>35,00+70,00</t>
  </si>
  <si>
    <t>10,00+2,00+8,00+495,00</t>
  </si>
  <si>
    <t>721290112R00</t>
  </si>
  <si>
    <t>Zkouška těsnosti kanalizace v objektech vodou, DN 200</t>
  </si>
  <si>
    <t>180,00+5,00</t>
  </si>
  <si>
    <t>721290116V01</t>
  </si>
  <si>
    <t>Kamerová zkouška potrubí</t>
  </si>
  <si>
    <t>721_01</t>
  </si>
  <si>
    <t>Napojení liniových odvodňovacíh žlabů , na potrubí PP-HT D110</t>
  </si>
  <si>
    <t>721211530RT2</t>
  </si>
  <si>
    <t>Vpusti dvorní průměr 110 mm, vodorovný odtok, s plastovým rámem 240 x 240 mm, litinovou mříží a odkalovacím košem, suchá klapka proti pronikání zápachu a vyhříva..., Vpust podlahová se zápachovou uzávěrkou</t>
  </si>
  <si>
    <t>včetně betonového lože</t>
  </si>
  <si>
    <t>uzávěrkou</t>
  </si>
  <si>
    <t>721_02.A</t>
  </si>
  <si>
    <t>ACO Stormbrixx - blok; 1200x600x305mm; PP</t>
  </si>
  <si>
    <t>721_02.B</t>
  </si>
  <si>
    <t>ACO Stormbrixx SD - boční stěna, 600x914mm, PP</t>
  </si>
  <si>
    <t>721_02.C</t>
  </si>
  <si>
    <t>ACO Stormbrixx SD - horní kryt, 550x550mm, PP</t>
  </si>
  <si>
    <t>721_02.D</t>
  </si>
  <si>
    <t>ACO Stormbrixx SD/HD - vstupní šacht. portál, 650x650x120 PP</t>
  </si>
  <si>
    <t>721_02.E</t>
  </si>
  <si>
    <t>ACO Stormbrixx - Adaptér pro trubní přípojku DN150, PP</t>
  </si>
  <si>
    <t>721_02.F</t>
  </si>
  <si>
    <t>ACO Stormbrixx - Adaptér pro trubní přípojku DN200, PP</t>
  </si>
  <si>
    <t>721_02.G</t>
  </si>
  <si>
    <t>ACO Combipoint PP, střední/vrchní díl 5b/6a, H=35cm</t>
  </si>
  <si>
    <t>721_02.H</t>
  </si>
  <si>
    <t>ACO Combipoint PP, střední díl 3, odtok DN150, H=35cm</t>
  </si>
  <si>
    <t>721_02.I</t>
  </si>
  <si>
    <t>ACO - Litinový poklop LW400, D400kN, s větr. otvory</t>
  </si>
  <si>
    <t>721_02.J</t>
  </si>
  <si>
    <t>Filtrační tkanina 300, g/m2</t>
  </si>
  <si>
    <t>2*180</t>
  </si>
  <si>
    <t>721_02.K</t>
  </si>
  <si>
    <t>Hydroizolační fólie tl. 1,5 mm - PVC, včetně svařování</t>
  </si>
  <si>
    <t>721_03.A</t>
  </si>
  <si>
    <t>ACO Flow-limit,šachta DN400/OD398 s regul. odtoku , ...l/s,PE</t>
  </si>
  <si>
    <t>721_03.B</t>
  </si>
  <si>
    <t>721_04</t>
  </si>
  <si>
    <t>Montáž retenční nádrže</t>
  </si>
  <si>
    <t>721_05</t>
  </si>
  <si>
    <t>Napojení potrubí PP-HT DN 110 na odvodňovací žlab, nebo vpust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</si>
  <si>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</si>
  <si>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</si>
  <si>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</si>
  <si>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</si>
  <si>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</si>
  <si>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</si>
  <si>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požární vodovod : 20,00</t>
  </si>
  <si>
    <t>722132116R00</t>
  </si>
  <si>
    <t>Potrubí z trubek ocel. uvnitř a vně pozinkovaných, pro sprinklery spojované lisováním D 35 mm, s 1,5 mm</t>
  </si>
  <si>
    <t>722132117R00</t>
  </si>
  <si>
    <t>Potrubí z trubek ocel. uvnitř a vně pozinkovaných, pro sprinklery spojované lisováním D 42 mm, s 1,5 mm</t>
  </si>
  <si>
    <t>požární vodovod : 35,00</t>
  </si>
  <si>
    <t>722132118R00</t>
  </si>
  <si>
    <t>Potrubí z trubek ocel. uvnitř a vně pozinkovaných, pro sprinklery spojované lisováním D 54 mm, s 1,5 mm</t>
  </si>
  <si>
    <t>požární vodovod : 60,00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</si>
  <si>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</si>
  <si>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</si>
  <si>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</si>
  <si>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</si>
  <si>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</si>
  <si>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</si>
  <si>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</si>
  <si>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</si>
  <si>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</si>
  <si>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</si>
  <si>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</si>
  <si>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</si>
  <si>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</si>
  <si>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</si>
  <si>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</si>
  <si>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</si>
  <si>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</si>
  <si>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</si>
  <si>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</si>
  <si>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</si>
  <si>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</si>
  <si>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vnitřní vodovod : 1,00</t>
  </si>
  <si>
    <t>požární vodovod : 2,00</t>
  </si>
  <si>
    <t>722237124R00</t>
  </si>
  <si>
    <t>Kohout kulový, mosazný, vnitřní-vnitřní závit, DN 32, PN 35, včetně dodávky materiálu</t>
  </si>
  <si>
    <t>požární vodovod : 1,00</t>
  </si>
  <si>
    <t>722237133R00</t>
  </si>
  <si>
    <t>Kohout kulový s vypouštěním, mosazný, vnitřní-vnitřní závit, DN 25, PN 35, včetně dodávky materiálu</t>
  </si>
  <si>
    <t>722221122R00</t>
  </si>
  <si>
    <t>Kohout kulový, výtokový (zahradní), vnější závit, mosazný, DN 15 x 20, PN 15, včetně dodávky materiálu</t>
  </si>
  <si>
    <t>požární vodovod : 5,00</t>
  </si>
  <si>
    <t>722290234R00</t>
  </si>
  <si>
    <t>Proplach a dezinfekce vodovodního potrubí do DN 80</t>
  </si>
  <si>
    <t>8,00+16,00+2,00</t>
  </si>
  <si>
    <t>722280106R00</t>
  </si>
  <si>
    <t>Tlakové zkoušky vodovodního potrubí do DN 32</t>
  </si>
  <si>
    <t>vodovodní potrubí : 8,00+16,00+2,00</t>
  </si>
  <si>
    <t>potrubí požárního vodovodu : 20,00+20,00</t>
  </si>
  <si>
    <t>722280107R00</t>
  </si>
  <si>
    <t>Tlakové zkoušky vodovodního potrubí přes DN 32 do DN 40</t>
  </si>
  <si>
    <t>potrubí požárního vodovodu : 35,00</t>
  </si>
  <si>
    <t>722280108R00</t>
  </si>
  <si>
    <t>Tlakové zkoušky vodovodního potrubí přes DN 40 do DN 50</t>
  </si>
  <si>
    <t>potrubí požárního vodovodu : 60,00</t>
  </si>
  <si>
    <t>722236622R00</t>
  </si>
  <si>
    <t>Klapka vodovodní, zpětná, pružinová, mosazná, vnitřní-vnitřní závit, DN 20, PN 10, včetně dodávky materiálu</t>
  </si>
  <si>
    <t>722236623R00</t>
  </si>
  <si>
    <t>Klapka vodovodní, zpětná, pružinová, mosazná, vnitřní-vnitřní závit, DN 25, PN 10, včetně dodávky materiálu</t>
  </si>
  <si>
    <t>722236626R00</t>
  </si>
  <si>
    <t>Klapka vodovodní, zpětná, pružinová, mosazná, vnitřní-vnitřní závit, DN 50, PN 10, včetně dodávky materiálu</t>
  </si>
  <si>
    <t>722_01</t>
  </si>
  <si>
    <t>Mosazné šroubení DN 3/4", PN 10</t>
  </si>
  <si>
    <t>722_02</t>
  </si>
  <si>
    <t>Redukční ventil pitné vody, DN 3/4", včetně připojovacích šroubení a manometru</t>
  </si>
  <si>
    <t>722_03</t>
  </si>
  <si>
    <t>Kulový uzavárací kohout s elektropohonem DN 2", elektropohon napájení 24 V</t>
  </si>
  <si>
    <t>722_04</t>
  </si>
  <si>
    <t>Krácený rozbor pitné vody dle vyhl. č. 254/2004 Sb</t>
  </si>
  <si>
    <t>722254211RT2</t>
  </si>
  <si>
    <t>Požární příslušenství hydrantový systém D 25, box s plnými dveřmi + HP, stálotvará hadice, průměr 25/30</t>
  </si>
  <si>
    <t>998722202R00</t>
  </si>
  <si>
    <t>Přesun hmot pro vnitřní vodovod v objektech výšky do 12 m</t>
  </si>
  <si>
    <t>vodorovně do 50 m</t>
  </si>
  <si>
    <t>725017130R00</t>
  </si>
  <si>
    <t>Umyvadlo na šrouby, bílé, šířka 500 mm, hloubka 410 mm</t>
  </si>
  <si>
    <t>725019101R00</t>
  </si>
  <si>
    <t>Výlevka diturvitová s plastovou mřížkou, stojící</t>
  </si>
  <si>
    <t>725014131R00</t>
  </si>
  <si>
    <t>Klozetové mísy závěsné, bilé, hluboké splachování, zadní, včetně sedátka, šířka 360 mm, hloubka 510 mm, výška 400 mm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</si>
  <si>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</si>
  <si>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</si>
  <si>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</si>
  <si>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</si>
  <si>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725860109R00</t>
  </si>
  <si>
    <t>Zápachová uzávěrka (sifon) pro zařizovací předměty D 40 mm; pro umyvadla; plast, mosaz; příslušenství přípojka pro pračku/myčku, včetně dodávky materiálu</t>
  </si>
  <si>
    <t>725860300RT2</t>
  </si>
  <si>
    <t xml:space="preserve">Odtok vanový PE, PP; D 40/50 mm; bez pohledových dílů; bowden nerez, 600 mm; stavební výška 107 mm </t>
  </si>
  <si>
    <t>725_01</t>
  </si>
  <si>
    <t>Zástěna k vaničce keramické 90x90 cm</t>
  </si>
  <si>
    <t>725536245R00</t>
  </si>
  <si>
    <t>Elektrický ohřívač vody zásobníkový tlakový, závěsný svislý, objem 120 l, příkon 2,0 kW, IP 25,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</si>
  <si>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</si>
  <si>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</si>
  <si>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725_02</t>
  </si>
  <si>
    <t>Podomítkový sifon HL134 DN40 - pojistný ventil, boileru</t>
  </si>
  <si>
    <t>725_03</t>
  </si>
  <si>
    <t>Tlakový splachovač pro výlevku DN 1“</t>
  </si>
  <si>
    <t>725_04</t>
  </si>
  <si>
    <t>Podomítková sprchová baterie s otočným ramenem, DN 1/2"</t>
  </si>
  <si>
    <t>725814104R00</t>
  </si>
  <si>
    <t>Ventil  rohový, mosazný,  , DN 15 x DN 15, včetně dodávky materiálu</t>
  </si>
  <si>
    <t>725980122R00</t>
  </si>
  <si>
    <t>Dvířka z plastu, 200 x 300 mm, včetně dodávky materiálu</t>
  </si>
  <si>
    <t>725823111RT1</t>
  </si>
  <si>
    <t>Baterie umyvadlové a dřezové umyvadlová, stojánková, ruční ovládání bez otvírání odpadu, standardní, včetně dodávky materiálu</t>
  </si>
  <si>
    <t>725829201RT1</t>
  </si>
  <si>
    <t>Baterie umyvadlové a dřezové Baterie umyvadlové a dřezové dřezová nástěnná; výtok spodní; rozteč 80 až 120 mm; ovládání pákové; povrch chrom; ramínko kulaté ústí, otočné; 200 mm; kartuše s regulací teploty, včetně dodávky materiálu</t>
  </si>
  <si>
    <t>teploty, včetně dodávky materiálu</t>
  </si>
  <si>
    <t>baterie k výlevce : 1,00</t>
  </si>
  <si>
    <t>725253111R00</t>
  </si>
  <si>
    <t>Ventil pojistný, DN 15, FF x 0,8 bar</t>
  </si>
  <si>
    <t>998725202R00</t>
  </si>
  <si>
    <t>Přesun hmot pro zařizovací předměty v objektech výšky do 12 m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</si>
  <si>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</si>
  <si>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</si>
  <si>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ovládání zepředu, stavební výška 108 cm, včetně dodávky materiálu</t>
  </si>
  <si>
    <t>998726222R00</t>
  </si>
  <si>
    <t>Přesun hmot pro předstěnové systémy v objektech výšky do 12 m</t>
  </si>
  <si>
    <t>767000001V01</t>
  </si>
  <si>
    <t xml:space="preserve">D+M Fabrikované žárově pozink. závěsy, objímy </t>
  </si>
  <si>
    <t>vnitřní vodovod : 50,00</t>
  </si>
  <si>
    <t>požární vodovod : 120,00</t>
  </si>
  <si>
    <t>998767202R00</t>
  </si>
  <si>
    <t>Přesun hmot pro kovové stavební doplňk. konstrukce v objektech výšky do 12 m</t>
  </si>
  <si>
    <t>783426160R00</t>
  </si>
  <si>
    <t>Nátěry potrubí a armatur syntetické potrubí, do DN 150 mm, dvojnásobné se základním nátěrem</t>
  </si>
  <si>
    <t>na vzduchu schnoucí</t>
  </si>
  <si>
    <t>nátěr oplechování izolace potrubí : 485,00</t>
  </si>
  <si>
    <t>799552111V01</t>
  </si>
  <si>
    <t>Protipožární ucpávka ocelového potrubí v prostupu, prostup D50 mm, potrubí ocel DN 32, EI 30</t>
  </si>
  <si>
    <t>799_01</t>
  </si>
  <si>
    <t>Protipož manžeta na plast potr PP-HT DN 110, EI 30</t>
  </si>
  <si>
    <t>979990101R00</t>
  </si>
  <si>
    <t>Poplatek za skládku za uložení, směsi betonu a cihel,  , skupina 17 01 01 a 17 01 02 z Katalogu odpadů</t>
  </si>
  <si>
    <t>D143.0101</t>
  </si>
  <si>
    <t>Přípojková slříň MX smyčková skříň SS300 zapuštěná, 9x160A, vč.poj.patron, IP44/00, 400V,, 470x659x220mm, viz v.č. EL-20-R1</t>
  </si>
  <si>
    <t>ks</t>
  </si>
  <si>
    <t>D143.0102</t>
  </si>
  <si>
    <t>Rozváděč RE, viz. v.č. D143-10 zapuštěná rozvodnice 600x1200x250, IP43/20 hl.jistič 40A/3,, 1.st.ochrany proti přepětí 2xvypínač 80A/3+v.c.230V63A, 400V, IP43/20, Ik&lt;10kA</t>
  </si>
  <si>
    <t>D143.0103</t>
  </si>
  <si>
    <t>Rozváděč RMS, viz. v.č. D143-11 zapuštěná rozvodnice 800x1800x250, IP43/20 vč. prvků DALI pro řízení, osvětlení. jejich nastavení, oživenívč.prvků pro řízení vytpápění vjezdů, jejich natavení,</t>
  </si>
  <si>
    <t>oživení</t>
  </si>
  <si>
    <t>2.st.ochrany proti přepětí jističochrániče v 1-modulovém provedení</t>
  </si>
  <si>
    <t>100A, 400V, IP43/20, Ik&lt;10kA</t>
  </si>
  <si>
    <t>D143.0104</t>
  </si>
  <si>
    <t>Rozváděč RPO, viz. v.č. D143-12 zapuštěná rozvodnice , dveře 30EI30/DP1, 800x900x160, IP43/20 100A,, 400V, IP43/20, Ik&lt;10kA</t>
  </si>
  <si>
    <t>D143.0107</t>
  </si>
  <si>
    <t>ZDROJ UPS 10kVA, 3f/3f, záloha 45 min. 828x250x868mm, inteligentní nabíjení, power factor 0,99, USB,, RS485 zátěž 2x0,6kW/400V, 2x0,2kW/230V, doprava, instalace, oživení</t>
  </si>
  <si>
    <t>D143.0108</t>
  </si>
  <si>
    <t>CBS -centrála nouz.osvětlení, viz. v.č. D143-09Rozměry:   1200 x 600 x 350mm (V x Š x HL),, nástěnnýMax. nabíjecí proud 2ABattery set (18ks) 12V / 7Ah (700W / 1hod.)Nabíječ 500W</t>
  </si>
  <si>
    <t>2A-216V</t>
  </si>
  <si>
    <t>Adresný monitoring</t>
  </si>
  <si>
    <t>vč. uvedení do provozu a naprogramování</t>
  </si>
  <si>
    <t>8 okruhů, max.70W/okruh</t>
  </si>
  <si>
    <t>D143.0201</t>
  </si>
  <si>
    <t>Svítidlo B - přisazené Al svítidlo, DALI předřadník 230V, IP65, sv.tok 4300 lm, 40W, 100000 hod, (L80B20), -20°C až +40°C</t>
  </si>
  <si>
    <t>D143.0202</t>
  </si>
  <si>
    <t>Svítidlo A - přisazené Al svítidlo, DALI předřadník 230V, IP65, sv.tok 2320 lm, 20W, 100000 hod, (L80B20), -20°C až +40°C</t>
  </si>
  <si>
    <t>D143.0203</t>
  </si>
  <si>
    <t>Svítidlo H - přisazené Al svítidlo 230V, IP65, sv.tok 2320 lm, 20W, 100000 hod (L80B20), -20°C až, +40°C</t>
  </si>
  <si>
    <t>D143.0204</t>
  </si>
  <si>
    <t>Svítidlo C - sv. přisazené kulaté LED 2280lm, IP54</t>
  </si>
  <si>
    <t>D143.0205</t>
  </si>
  <si>
    <t>Svítidlo D - sv. přisazené/závěsné čtvercové  LED sv, 600x600x10mm, 4200lm, 45W, IP40</t>
  </si>
  <si>
    <t>D143.0206</t>
  </si>
  <si>
    <t>Svítidlo E - sv. přisazené/závěsné čtvercové  LED sv, 600x600x10mm, 4200lm, 45W, IP43</t>
  </si>
  <si>
    <t>D143.0207</t>
  </si>
  <si>
    <t>Svítidlo LED PÁSEK - hliníkový profil,L=3000mm</t>
  </si>
  <si>
    <t>D143.0208</t>
  </si>
  <si>
    <t>Svítidlo LED PÁSEK - matný difuzor UV odolný,L=3000mm</t>
  </si>
  <si>
    <t>D143.0209</t>
  </si>
  <si>
    <t>Svítidlo LED PÁSEK - trafo 500VA 24V, DALI</t>
  </si>
  <si>
    <t>D143.0210</t>
  </si>
  <si>
    <t>Svítidlo LED PÁSEK - LED pásek, 24V čelní, teplá bílá, 1000 lm/m</t>
  </si>
  <si>
    <t>D143.0211</t>
  </si>
  <si>
    <t>Svítidlo G vč.sloupku 2m a ukotvení - LED reflektor 4200lm, DALI předřadník, IP54, 230V</t>
  </si>
  <si>
    <t>D143.0212</t>
  </si>
  <si>
    <t>Svítidlo NA nouzové CBS přisazené, monitoring 230V, IP42, LED 1x3W, asymetrická char,koridor, 380 lm, , 137x137x32mm</t>
  </si>
  <si>
    <t>D143.0213</t>
  </si>
  <si>
    <t>Svítidlo NS nouzové CBS přisazené, monitoring 230V, IP42, LED 1x3W, symetrická char,koridor, 380 lm,, 137x137x32mm</t>
  </si>
  <si>
    <t>D143.0214</t>
  </si>
  <si>
    <t>D143.0215</t>
  </si>
  <si>
    <t>Piktogram samolepísí, reflexní, velikost 300x180mm</t>
  </si>
  <si>
    <t>D143.0301</t>
  </si>
  <si>
    <t>ČIDLO POHYBU - Senzor přítomnosti, DALI2,Senzor pro aplikaci v otevřených prostorách garáží IP65,, funkčnost do -30°C, napájení z DALI linky s odběrem max. 20mA, oblast záběru 5-15m</t>
  </si>
  <si>
    <t>D143.0302</t>
  </si>
  <si>
    <t>ČIDLO POHYBU - Master senzor-senzor přítomnosti standardu DALI2. Senzor pro aplikaci v otevřených, prostorách garáží IP65, funkčnost do -30°C, napájení z DALI linky s odběrem max. 20mA, oblast záběru</t>
  </si>
  <si>
    <t>7m, integrovaný constant-light senzor, integrovaný IR-remote input, integrované vstupní svorky pro 1 programovatelné tlačítko</t>
  </si>
  <si>
    <t>PC026</t>
  </si>
  <si>
    <t>ČIDLO POHYBU - Slave senzor - Senzor pro aplikaci v otevřených prostorách garáží IP65, funkčnost do, -30°C, napájení externí 230V, oblast záběru 10m, fázový pulsní výstup pro senzory Master.</t>
  </si>
  <si>
    <t>PC027</t>
  </si>
  <si>
    <t>ČIDLO POHYBU - Jasoměr - Jasový senzor osvitu slunečního záření a soumraku standardu DALI2, IP65 -, externí na fasádu pracovní rozsah -35°C - +70°C, napájení z DALI linky, max. spotřeba 10mA, snímací</t>
  </si>
  <si>
    <t>oblast 1lx - 100.000lx</t>
  </si>
  <si>
    <t>PC028</t>
  </si>
  <si>
    <t>ČIDLO POHYBU - Stropní pohybové čidlo IP43, 230V/10A</t>
  </si>
  <si>
    <t>PC029</t>
  </si>
  <si>
    <t>ZÁSUVKA NN 230V, 16A,, IP44</t>
  </si>
  <si>
    <t>PC030</t>
  </si>
  <si>
    <t>ZÁSUVKA NN 230V, 16A,, IP44, 3.st.proti přepětí</t>
  </si>
  <si>
    <t>PC031</t>
  </si>
  <si>
    <t>VYPÍNAČE NA POVRCH, IP43 spínače jednopólový, řazení 1, 10A, 250V</t>
  </si>
  <si>
    <t>PC032</t>
  </si>
  <si>
    <t>TLAČÍTKO POD SKLEM 10A, 230V,-central. total stop</t>
  </si>
  <si>
    <t>PC033</t>
  </si>
  <si>
    <t>TLAČÍTKO POD SKLEM 10A, 230V,-SB CHÚC</t>
  </si>
  <si>
    <t>D143.0401</t>
  </si>
  <si>
    <t>CHRÁNIČKA VČ. UCHYCENÍ, ULOŽENÍ - 2316 TRUBKA OHEBNÁ - LPFLEX</t>
  </si>
  <si>
    <t>D143.0402</t>
  </si>
  <si>
    <t>CHRÁNIČKA VČ. UCHYCENÍ, ULOŽENÍ - 1516E TRUBKA TUHÁ PVC 320N délka 3 m barva světle šedá</t>
  </si>
  <si>
    <t>D143.0403</t>
  </si>
  <si>
    <t>PŘÍCHYTKA KABELU P-60, VČ. VRTÁNÍ UCHYCENÍ, MONTÁŽEkabel do D6mm</t>
  </si>
  <si>
    <t>D143.0404</t>
  </si>
  <si>
    <t>VODIČ JEDNOŽILOVÝ, IZOLACE PVC, VČ. UCHYCENÍ, MONTÁŽECY 16 mm2,ŽZ,</t>
  </si>
  <si>
    <t>D143.0405</t>
  </si>
  <si>
    <t>VODIČ JEDNOŽILOVÝ, IZOLACE PVC, VČ. UCHYCENÍ, MONTÁŽECY 4 mm2,ŽZ,</t>
  </si>
  <si>
    <t>D143.0406</t>
  </si>
  <si>
    <t>KABEL,IZOLACE PVC, VČ. UCHYCENÍ, MONTÁŽECYKY-J 3x1.5 mm2</t>
  </si>
  <si>
    <t>D143.0407</t>
  </si>
  <si>
    <t>KABEL,IZOLACE PVC, VČ. UCHYCENÍ, MONTÁŽECYKY-J 3x2.5 mm2</t>
  </si>
  <si>
    <t>D143.0408</t>
  </si>
  <si>
    <t>KABEL,IZOLACE PVC, VČ. UCHYCENÍ, MONTÁŽECYKY-J 5x1.5 mm2</t>
  </si>
  <si>
    <t>D143.0409</t>
  </si>
  <si>
    <t>KABEL,IZOLACE PVC, VČ. UCHYCENÍ, MONTÁŽECYKY-J 5x4 mm2</t>
  </si>
  <si>
    <t>D143.0410</t>
  </si>
  <si>
    <t>KABEL,IZOLACE PVC, VČ. UCHYCENÍ, MONTÁŽECYKY-J 7x2,5 mm2</t>
  </si>
  <si>
    <t>D143.0411</t>
  </si>
  <si>
    <t>KABEL,IZOLACE PVC, VČ. UCHYCENÍ, MONTÁŽECYKY-J 3x35+25 mm2</t>
  </si>
  <si>
    <t>D143.0412</t>
  </si>
  <si>
    <t>KABEL SE SNÍŽENOU HOŘLAVOSTÍ,S FUNKČ.SCHOPNOSTÍ PŘI POŽÁRU, 60 MIN. B2aCad0s1, vč.požárního, uchyceníCXKE-V 3Cx1.5</t>
  </si>
  <si>
    <t>D143.0413</t>
  </si>
  <si>
    <t>KABEL SE SNÍŽENOU HOŘLAVOSTÍ,S FUNKČ.SCHOPNOSTÍ PŘI POŽÁRU, 60 MIN. B2aCad0s1, vč.požárního, uchyceníCXKE-V 3Cx2,5</t>
  </si>
  <si>
    <t>D143.0414</t>
  </si>
  <si>
    <t>KABEL SE SNÍŽENOU HOŘLAVOSTÍ,S FUNKČ.SCHOPNOSTÍ PŘI POŽÁRU, 60 MIN. B2aCad0s1, vč.požárního, uchyceníCXKE-V 5Cx1,5</t>
  </si>
  <si>
    <t>D143.0415</t>
  </si>
  <si>
    <t>KABEL SE SNÍŽENOU HOŘLAVOSTÍ,S FUNKČ.SCHOPNOSTÍ PŘI POŽÁRU, 60 MIN. B2aCad0s1, vč.požárního, uchyceníCXKE-V 5Cx6</t>
  </si>
  <si>
    <t>D143.0416</t>
  </si>
  <si>
    <t>KABEL SIGNALIZAČNÍ - JYTY 4x1</t>
  </si>
  <si>
    <t>D143.0417</t>
  </si>
  <si>
    <t>UKONČENÍ KABELŮ V ROZVÁDĚČÍCH - 5x4 mm2</t>
  </si>
  <si>
    <t>D143.0418</t>
  </si>
  <si>
    <t>UKONČENÍ KABELŮ V ROZVÁDĚČÍCH - do 5x16 mm2</t>
  </si>
  <si>
    <t>D143.0419</t>
  </si>
  <si>
    <t>UKONČENÍ  VODIČŮ V ROZVADĚČÍCH - Do 2,5 mm2</t>
  </si>
  <si>
    <t>D143.0420</t>
  </si>
  <si>
    <t>UKONČENÍ  VODIČŮ V ROZVADĚČÍCH - Do 16 mm2</t>
  </si>
  <si>
    <t>D143.0421</t>
  </si>
  <si>
    <t>OCELOVÁ KONSTRUKCE VŠEOBECNĚ - Pásová, profilová</t>
  </si>
  <si>
    <t>D143.0422</t>
  </si>
  <si>
    <t>OCHRANA VENKOVNÍCH PLOCH PŘED SNĚHEM A NÁMRAZOUSada čidel  (vlhkostní, teplotní) do vozovky pro, volné plochy</t>
  </si>
  <si>
    <t>D143.0423</t>
  </si>
  <si>
    <t>TOPNÁ ROHOŽ SE STUDENÝM KONCEM 300W/m23600W, délka 24,0m, šířka 0,5m</t>
  </si>
  <si>
    <t>D143.0501</t>
  </si>
  <si>
    <t>DRÁT - Drát 8 AlMgSi T/4 drát  (0,135kg/m) měkký</t>
  </si>
  <si>
    <t>D143.0502</t>
  </si>
  <si>
    <t>VODIČ JEDNOŽILOVÝ, IZOLACE PVC, VČ. UCHYCENÍ, MONTÁŽECY 6 mm2,ŽZ,</t>
  </si>
  <si>
    <t>D143.0503</t>
  </si>
  <si>
    <t>OCELOVÝ PÁSEK POZINKOVANÝ - Páska 30x4 páska 30x4 (0,95 kg/m), pevně</t>
  </si>
  <si>
    <t>D143.0504</t>
  </si>
  <si>
    <t>PODPĚRA VEDENÍ PV17 160 mm do zdiva</t>
  </si>
  <si>
    <t>D143.0505</t>
  </si>
  <si>
    <t>PODPĚRA VEDENÍPV21c na ploché střechy, plast se štěrkovou výplní o 144mm</t>
  </si>
  <si>
    <t>D143.0506</t>
  </si>
  <si>
    <t>SVORKA HROMOSVODNÍ, UZEMŇOVACÍ - SS spojovací</t>
  </si>
  <si>
    <t>D143.0507</t>
  </si>
  <si>
    <t>SVORKA HROMOSVODNÍ, UZEMŇOVACÍ - SP připojovací</t>
  </si>
  <si>
    <t>D143.0508</t>
  </si>
  <si>
    <t>SVORKA HROMOSVODNÍ, UZEMŇOVACÍ - SP připojovací-propojení  zábradlí nerez</t>
  </si>
  <si>
    <t>D143.0509</t>
  </si>
  <si>
    <t>SVORKA HROMOSVODNÍ, UZEMŇOVACÍ - SP připojovací k sochranným drátěným sítím</t>
  </si>
  <si>
    <t>D143.0510</t>
  </si>
  <si>
    <t>SVORKA HROMOSVODNÍ, UZEMŇOVACÍ - SK křížová</t>
  </si>
  <si>
    <t>D143.0511</t>
  </si>
  <si>
    <t>SVORKA HROMOSVODNÍ, UZEMŇOVACÍ - SR02  4xM8 odbočná a spojovací M8</t>
  </si>
  <si>
    <t>D143.0512</t>
  </si>
  <si>
    <t>ODDĚLOVACÍ ČLEN, ANTIPARALELNĚ ZAPOJENÉ DIODY MDD454, 2,5kV, 292A, teplota min. -40°C, teplotra max., 125°C</t>
  </si>
  <si>
    <t>D143.0513</t>
  </si>
  <si>
    <t>KRABICE VENKOVNÍ POCHOZÍ DO BETONU, ZEMINY - 125x125</t>
  </si>
  <si>
    <t>D143.0514</t>
  </si>
  <si>
    <t>JÍMACÍ TYČ A PODSTAVEC - JR 1,0 AlMgSi s rovným koncem, L 1000mm</t>
  </si>
  <si>
    <t>D143.0515</t>
  </si>
  <si>
    <t>JÍMACÍ TYČ A PODSTAVEC - JR 1,5 AlMgSi s rovným koncem, L 1500mm</t>
  </si>
  <si>
    <t>D143.0516</t>
  </si>
  <si>
    <t>ODDÁLENÝ HROMOSVOD - JR 3,0 AlMgSi s rovným koncem, L 3000mm</t>
  </si>
  <si>
    <t>D143.0517</t>
  </si>
  <si>
    <t>ODDÁLENÝ HROMOSVOD - Izolační vzpěra</t>
  </si>
  <si>
    <t>D143.0518</t>
  </si>
  <si>
    <t>OSTATNÍ - Provaření armování výztuže sloupů jako náhodný svod a vyvedení na střechu a k pilotům</t>
  </si>
  <si>
    <t>D143.0519</t>
  </si>
  <si>
    <t>OSTATNÍ - Provaření armování výztuže piloty a vypropojení s armováním</t>
  </si>
  <si>
    <t>D143.0520</t>
  </si>
  <si>
    <t>BEZPEČNOSTNÍ TABULKA, PLASTOVÁ, 30x20cm ZÁKAZ VSTUPU NA STŘECHU PŘI BOUŘCE</t>
  </si>
  <si>
    <t>D143.0601</t>
  </si>
  <si>
    <t>Protipožární přepážky -  odolnost 60min Protip.průchod stěnou t 30cm</t>
  </si>
  <si>
    <t>D143.0701</t>
  </si>
  <si>
    <t>PROVEDENI REVIZNICH ZKOUSEK DLE CSN 331500 Revizni technik</t>
  </si>
  <si>
    <t>hod</t>
  </si>
  <si>
    <t>Rack 19" 18, 600x600</t>
  </si>
  <si>
    <t xml:space="preserve">1x1 : </t>
  </si>
  <si>
    <t>Ventilační jednotka:2x ventilátor</t>
  </si>
  <si>
    <t>Profese, tarify</t>
  </si>
  <si>
    <t>POL5_</t>
  </si>
  <si>
    <t>Patch panel 24xRJ45 Cat.6, UTP, plně osazený</t>
  </si>
  <si>
    <t>Optická vana 12xSC komplet (optická vana, čelo vany, kazeta, pigtail) - zakončení optického, propojení rozvaděčů RACK systému SK a překládaného rozvaděče RIS správce sítě Brněnské komunikace</t>
  </si>
  <si>
    <t>a.s.</t>
  </si>
  <si>
    <t>Optické spojky SC-SC</t>
  </si>
  <si>
    <t xml:space="preserve">2x12 : </t>
  </si>
  <si>
    <t>24</t>
  </si>
  <si>
    <t>6</t>
  </si>
  <si>
    <t>Optický PatchCord SC-SC, full dulex</t>
  </si>
  <si>
    <t>7</t>
  </si>
  <si>
    <t>Vyvazovací panel 1U</t>
  </si>
  <si>
    <t>8</t>
  </si>
  <si>
    <t>Průchozí panel</t>
  </si>
  <si>
    <t>9</t>
  </si>
  <si>
    <t>Patchkabel cat.6 2 m</t>
  </si>
  <si>
    <t xml:space="preserve">16x1 : </t>
  </si>
  <si>
    <t>16</t>
  </si>
  <si>
    <t>Rozvodný panel 5x230V</t>
  </si>
  <si>
    <t>Datová zásuvka 2xRJ45 Cat.6 (komplet-krabička, keystone rámeček, maska), Desing nutno kordinovat s profesí silnoproud</t>
  </si>
  <si>
    <t xml:space="preserve">8x1 : </t>
  </si>
  <si>
    <t>Montážní sada (4x), šroub M6, podložka, matice</t>
  </si>
  <si>
    <t xml:space="preserve">4x1 sada pro komletaci rozvaděčů : </t>
  </si>
  <si>
    <t>Pomocné montážní práce: zednické výpomoci, bourací práce, koordinační práce</t>
  </si>
  <si>
    <t xml:space="preserve">10x1 : </t>
  </si>
  <si>
    <t>Kabel UTP, 4p., Cat.6 LSOH</t>
  </si>
  <si>
    <t xml:space="preserve">(8x2)x60 : </t>
  </si>
  <si>
    <t>960</t>
  </si>
  <si>
    <t>Kabel CYKY 3Cx2,5</t>
  </si>
  <si>
    <t xml:space="preserve">1x30 : </t>
  </si>
  <si>
    <t>Kabel SYKFY 10x2x0,5 (bez zakončení, prostá příprava)</t>
  </si>
  <si>
    <t xml:space="preserve">3x60 : </t>
  </si>
  <si>
    <t>240</t>
  </si>
  <si>
    <t>17</t>
  </si>
  <si>
    <t>Kabel FO SM 9/125, 4 vlákna (bez zakončení, prostá příprava)</t>
  </si>
  <si>
    <t>18</t>
  </si>
  <si>
    <t>Mikrotrubička HDPE 10/8</t>
  </si>
  <si>
    <t>19</t>
  </si>
  <si>
    <t>Jistič 16A</t>
  </si>
  <si>
    <t>20</t>
  </si>
  <si>
    <t>Sříň MIS1, včetně LS svorkovnic pro 50 párů</t>
  </si>
  <si>
    <t xml:space="preserve">3x1 : </t>
  </si>
  <si>
    <t>Pomocný podružný montážní materiálna drobné zapravení, sádra stahovací pásky, drobný spotební materiál</t>
  </si>
  <si>
    <t>1*1</t>
  </si>
  <si>
    <t>22</t>
  </si>
  <si>
    <t>Pomocné montážní práce: zednické výpomoci, bourací práce</t>
  </si>
  <si>
    <t>23</t>
  </si>
  <si>
    <t>Měření a kontrola met. Vedení vč. protokolu</t>
  </si>
  <si>
    <t>Měření a kontrola opt. vedení  vč. protokolu (propoj k rozvaděči RIS)</t>
  </si>
  <si>
    <t>25</t>
  </si>
  <si>
    <t>Svařování optického vlákna vč. ochrany sváru - 1 svár</t>
  </si>
  <si>
    <t>26</t>
  </si>
  <si>
    <t>Seznámení obsluhy s provozem zařízení</t>
  </si>
  <si>
    <t>Revize systému</t>
  </si>
  <si>
    <t>Automatická  závora</t>
  </si>
  <si>
    <t xml:space="preserve"> plastový  nebo kovový kryt, základový rám napájení 230V AC/110V AC, závora neobsahuje bezpečnostní čidlo</t>
  </si>
  <si>
    <t xml:space="preserve">2x1 : </t>
  </si>
  <si>
    <t>Přímé ráhno 3 m s gumovou ochranou</t>
  </si>
  <si>
    <t>Kovový kryt závory pro návěstidlo včetně držáku a LED návěstidla 2x100mm</t>
  </si>
  <si>
    <t>Modul smyčkového detektoru: dvoukanálový indukční detektor do závory</t>
  </si>
  <si>
    <t>Indukční smyčka řezaná - kabel</t>
  </si>
  <si>
    <t>Modul UPS záložního napájení 7 Ah</t>
  </si>
  <si>
    <t>Příjezdový terminál: Příjezdový terminál, tiskárna čárového kódu, dvouřádkový LCD modrobílý displej,, 2 x 20 znaků, antivandal tlačítko, topení, ventilace</t>
  </si>
  <si>
    <t>Základní sestava pro výjezdový terminál</t>
  </si>
  <si>
    <t>Modul čtečky parkovacích lístkůpro základní sestavuvýjezdového terminálu:scanner čárového kódunebo QR kódu, interface RS232</t>
  </si>
  <si>
    <t>Termokotouč délka návinu 330m</t>
  </si>
  <si>
    <t>Přípravné a přidružené práce 2,5% z HSV - nevyrozpočtovatelné detaily</t>
  </si>
  <si>
    <t>bal</t>
  </si>
  <si>
    <t>11a</t>
  </si>
  <si>
    <t>Set 2x kamery +  Software pro rozpoznávání SPZ a analýzu obrazu pro parkovací systém s 2 kamerami.</t>
  </si>
  <si>
    <t>Skříň pro LPR kameru v antivandal provedení, kovová skříň pro bezpečnou montáž a umístění LPR kamery, včetně vytápění a větrání.</t>
  </si>
  <si>
    <t>Modul zastavbové čtečky RFID karet MIFARE (125kHz, 134.2kHz,13.56MHz)</t>
  </si>
  <si>
    <t>Stolní USB čtečka RFID karet (125kHz, 134.2kHz, 13.56MHz)</t>
  </si>
  <si>
    <t>RFID karta 125 kHz bez potisku</t>
  </si>
  <si>
    <t xml:space="preserve">50x1 : </t>
  </si>
  <si>
    <t>50</t>
  </si>
  <si>
    <t>Stolní telefon audio VoIP (PoE)</t>
  </si>
  <si>
    <t>Interkom  IP audiokit lite, hláska interkomu,mikrofon, reproduktor a antivandal tlačítko</t>
  </si>
  <si>
    <t xml:space="preserve">4x1 : </t>
  </si>
  <si>
    <t>Základní sesta automatické pokladny: Automatický platební terminál, základní model pro platbu, parkovacích poplatků, řídící deska, APTL1.0, topení, ventilace, grafický display 4x20, znaků s</t>
  </si>
  <si>
    <t>podsvícením, bezpečnostní vložky FAB, napájení 230 VAC/110 VAC, termotiskárna lístků.</t>
  </si>
  <si>
    <t>Modul zálohování napájení pro systémovou pokladnu</t>
  </si>
  <si>
    <t>Modul čtečky parkovacích lístků (bar/QR)</t>
  </si>
  <si>
    <t>Modul čtečky bankovek</t>
  </si>
  <si>
    <t>Modul mincovního hospodářství CZK (s vracením mincí 6 nominálů. Tuby 50, 20, 10, 5, 2, 1,)</t>
  </si>
  <si>
    <t>Modul pro platbu kontaktními i bezkontaktními bankovními kartami LAN</t>
  </si>
  <si>
    <t>Řídící počítač: server RACK mount, Windows Server 2019, Router, UPS</t>
  </si>
  <si>
    <t>RACK rozvaděč pro server, včetně vybavení, napájecího panelu, ukládací police, ventilační jednotka</t>
  </si>
  <si>
    <t>Řídící software CrossPark PS4 pro Windows,včetně vzdáleného přístupu přes web pro 6 připojených, zařízení</t>
  </si>
  <si>
    <t>Modul rezidentů do řídícího SW</t>
  </si>
  <si>
    <t>28</t>
  </si>
  <si>
    <t>Modul SPZ do řídícího SW</t>
  </si>
  <si>
    <t>29</t>
  </si>
  <si>
    <t>Stávjící rozvaděč RIS: odborné odpojení stávajícího rozvaděče od rozvodu, demontáž rozvaděče,, přeložení a zpětná montáž stávajícího rozvaděče v upravené pozici, zpětné připojenení k přeložené</t>
  </si>
  <si>
    <t>stávající přívodní kabeláži.</t>
  </si>
  <si>
    <t>Stávající přívodní kabeláž Brněnské komunikace a.s.: Stávající přívodní rozvod - 1x CYKY-J 4x10 v, chráničce KOPOFLEX d=160mm, 1x FO SM 9/125 8.vl. v chránične KOPOFLEX d=50mm, 2x HDPE 40/33 BKOM</t>
  </si>
  <si>
    <t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t>
  </si>
  <si>
    <t>31</t>
  </si>
  <si>
    <t>Stávající kabeláž ke koncovým prvkům: Stávající rozvod - 1xCYKY-J 3x1,5, 3xCYKY-J 3x2,5, 1x OK 12, VL. SM, 9x FTP Cat.6 - odpojení stávající kabeláže od rozvaděče RIS a od stávajících koncových prvků</t>
  </si>
  <si>
    <t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t>
  </si>
  <si>
    <t>32</t>
  </si>
  <si>
    <t>Stávající zařízení: 2x závora, 1x vjezdový terminál, 1x výjezdový terminál, 2x LPR kamera pro čtení,, SPZ, 1 automatická pokladna - odpojení stávajícího zařízení, demontáž zařízení</t>
  </si>
  <si>
    <t>požadována opatrná demontáž a předá se zadavateli pro opětovné použití</t>
  </si>
  <si>
    <t>33</t>
  </si>
  <si>
    <t>Koordinační práce se stávajícím správcem systému: spolupráce  během demontáží stávajících zařízení a kabeláží</t>
  </si>
  <si>
    <t>34</t>
  </si>
  <si>
    <t>Rozvoidná skříň pro přloženou technologii stávajícího rozvaděče RIS, pod omítku, rozvodnice, zapuštěná, 72 Modulů, plastová dvířka, krytí IP41, včetně N+PE svorek (42 + 42)šxvxh: 430x735x128</t>
  </si>
  <si>
    <t>35</t>
  </si>
  <si>
    <t>Kabel UTP Cat.6, LS0H</t>
  </si>
  <si>
    <t xml:space="preserve">8x60 : </t>
  </si>
  <si>
    <t>480</t>
  </si>
  <si>
    <t>36</t>
  </si>
  <si>
    <t>Kabel FO SM 9/125 - 12 vláken</t>
  </si>
  <si>
    <t xml:space="preserve">4x30 : </t>
  </si>
  <si>
    <t>120</t>
  </si>
  <si>
    <t>37</t>
  </si>
  <si>
    <t>38</t>
  </si>
  <si>
    <t>Skříň MIS200 včetně svorovnice a optické vany pro 24 vláken s kompletním příslušenstvím</t>
  </si>
  <si>
    <t xml:space="preserve">100x1 : </t>
  </si>
  <si>
    <t>39</t>
  </si>
  <si>
    <t>Přepěťová ohrana koaxiálního vedení - Fagor SAFE 100</t>
  </si>
  <si>
    <t>40</t>
  </si>
  <si>
    <t>Přepěťová ohrana koaxiálního vedení - Televes 4947</t>
  </si>
  <si>
    <t>41</t>
  </si>
  <si>
    <t>Drobný montážní materiál, F-konektory, stahovací pásky apod.</t>
  </si>
  <si>
    <t>42</t>
  </si>
  <si>
    <t>43</t>
  </si>
  <si>
    <t>Zprovoznění systému, kontrola propojení všech částí systému, provedení potřebných zkoušek a měření, (el. revize), zprovoznění PZS, prověření všech funkcí, komplexní prozkoušení. Součástí je zaškolení</t>
  </si>
  <si>
    <t>obsluhy.</t>
  </si>
  <si>
    <t>44</t>
  </si>
  <si>
    <t>nastavení zařízení, programování a konfigurace, uvedení do provozu</t>
  </si>
  <si>
    <t>Koordinační činnost, koordinace návazností na ostatní profese</t>
  </si>
  <si>
    <t>9k</t>
  </si>
  <si>
    <t>Externí čtečka na karty s požadavkem na customizované připojení IDS JMK, umístěná na sloupu závorové</t>
  </si>
  <si>
    <t>soubor</t>
  </si>
  <si>
    <t>220830</t>
  </si>
  <si>
    <t>D+ M  LED návěstidlo</t>
  </si>
  <si>
    <t>Včetně kabeláže, umístění dle PD</t>
  </si>
  <si>
    <t>základní setava do délky ráhna 3,5 m - pravá, trojfázový motor, řízen frekvenčním měničem, rychlost 0,9 - 6s,  řídící elektronika,</t>
  </si>
  <si>
    <t>Kamera - 4MPix, IP venk. Dome kamera, H265+ , světelná citlivost0,01 Lux, WDR, ICR, EXIR 50m, 3-axiální nastavení, podporuje záznamna micro SD kartu (max. 128GB), IP67, fixní objektiv 2,8 mm</t>
  </si>
  <si>
    <t>Kryt pro skrytou montáž kabelů  kamery rozměry průměr 135 mm</t>
  </si>
  <si>
    <t xml:space="preserve">21x1 : </t>
  </si>
  <si>
    <t>Montážní patice pro osazní kamer na zeď/ na roh</t>
  </si>
  <si>
    <t>Výkonný síťový videorekordér (NVR) pro záznam až 32 IP kamer. Záznamová kapacita až 256Mbps s, podporou kamer s rozlišením až 12MP a formátu H.264, H264+, H.265 a MPEG-4. K NVR lze připojit</t>
  </si>
  <si>
    <t>monitor přes VGA nebo HDMI výstup s podporou 4K rozlišení. Do NVR lze nainstalovat 4x HDD s kapacitou až 4x 6TB. Otevřená platforma s podporou kamer i jiných výrobců na platformě ONVIF.</t>
  </si>
  <si>
    <t>HDD pevný disk, 4TB, provoz 24/7</t>
  </si>
  <si>
    <t>Konektor RJ45 Cat.6</t>
  </si>
  <si>
    <t>Patch panel 24x RJ45, Cat.6, modulární</t>
  </si>
  <si>
    <t>Keystone Cat.6, pro osazení do patch panelu</t>
  </si>
  <si>
    <t xml:space="preserve">22x1 : </t>
  </si>
  <si>
    <t>Patch kabel Cat,6 2m</t>
  </si>
  <si>
    <t>Pomocný podružný montážní materiál: zdící materiál na drobné zapravení, sádra, stahovací pásky, izolační pásky, drobný spotřební materiál</t>
  </si>
  <si>
    <t>Pomocné montážní práce: zednické výpomoci , bourací práce, koordinační práce</t>
  </si>
  <si>
    <t xml:space="preserve">12x1 : </t>
  </si>
  <si>
    <t>Kabel UTP 4p.cat.6 LSOH</t>
  </si>
  <si>
    <t xml:space="preserve">22x70 : </t>
  </si>
  <si>
    <t>1540</t>
  </si>
  <si>
    <t>Kabel CYSY 2x1,5 - rezervní kabel pro pomocné napájení</t>
  </si>
  <si>
    <t>Pomocný podružný montážní materiál: zdící materiál na drobné zapravení, sádra, stahovací pásky,, izolační pásky, drobný spotřební materiál</t>
  </si>
  <si>
    <t>Seznámení obsluhy s provozem a obsluhou zařízení</t>
  </si>
  <si>
    <t>Kpl</t>
  </si>
  <si>
    <t>Oživení, nastavení, zprovoznění</t>
  </si>
  <si>
    <t>Informační tabule ELP,ELP bude jako 5ti řádkový v zobrazovací matici 160x50 bodů (LED</t>
  </si>
  <si>
    <t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t>
  </si>
  <si>
    <t xml:space="preserve">	ELP musí být vybaven LED zobrazovacími diodami minimální specifikace:</t>
  </si>
  <si>
    <t>o	RED LED vlnové délky 625nm ±20nm.</t>
  </si>
  <si>
    <t>o	Intenzita světla min. 800 mcd /LED/ max. 20 mA (celkově min. 15000 Cd/m2).</t>
  </si>
  <si>
    <t>o	Úhel zobrazení 120 deg.</t>
  </si>
  <si>
    <t>o	Možnost výměny jednotlivých LED diod</t>
  </si>
  <si>
    <t>o	Typ pouzdra diody – min. black surface</t>
  </si>
  <si>
    <t>o	Rozměr čočky 2,3 až 2,6 mm.</t>
  </si>
  <si>
    <t>Aktivní prvek SWITCH 24 port, Managed L3, stohovatelný:</t>
  </si>
  <si>
    <t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t>
  </si>
  <si>
    <t>Stohovací kabel</t>
  </si>
  <si>
    <t>SFP modul 10Gbit</t>
  </si>
  <si>
    <t>UPS, Rack monut, 1U, 1500 VA, včetně akumulátoru</t>
  </si>
  <si>
    <t>Koordinační úpráce se stávajícím správcem systému B Kom, kooordinace při konfiguraci systému</t>
  </si>
  <si>
    <t xml:space="preserve">Aktivní prvky PC sítě - Ostatní : </t>
  </si>
  <si>
    <t>Oživení, nastavení, zprovoznění - konfigurace systému a propojení se systémem vzdálené správy, stávajícího správce systému B-kom</t>
  </si>
  <si>
    <t>Ústředna EPS</t>
  </si>
  <si>
    <t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t>
  </si>
  <si>
    <t>Čelní ovládací panel ústředny</t>
  </si>
  <si>
    <t>Neutrální čelní panel - kryt prostoru skříně pro akumulátory</t>
  </si>
  <si>
    <t>Karta rozšíření kapacity ústředny pro 3 mikromoduly</t>
  </si>
  <si>
    <t>Periferní karta pro připojení OPPO s 1x pozicí pro mikromodul</t>
  </si>
  <si>
    <t>Mikromodul kruhové linky - pro připojení 1 kruhé hlásičové linky nebo 1 linky s V/V moduly</t>
  </si>
  <si>
    <t>Mikromodul hlavního přenosového relé</t>
  </si>
  <si>
    <t>Modul 12 out - modul pro výstupy EPS a ovládání zařízení</t>
  </si>
  <si>
    <t>Modul alarmový (4/2) - modul pro výstupy EPS a ovládání zařízení</t>
  </si>
  <si>
    <t>Skříň pro vstupní a výstupní moduly p.o.</t>
  </si>
  <si>
    <t>11T</t>
  </si>
  <si>
    <t>Akumulátor 12V / 24 Ah</t>
  </si>
  <si>
    <t xml:space="preserve">6x1 : </t>
  </si>
  <si>
    <t>OPPO - obslužné pole požární ochrany</t>
  </si>
  <si>
    <t>KTPO - Klíčový trezor požární ochrany, vč. Zámku</t>
  </si>
  <si>
    <t>ZDP-PCO - zařízení pro dálkový přenos poplachové informace na PCO HZS</t>
  </si>
  <si>
    <t>Hlásič požáru multisenzorový: otický kouřový snímač, teplotní snímač a snímač CO</t>
  </si>
  <si>
    <t xml:space="preserve">131x1 : </t>
  </si>
  <si>
    <t>131</t>
  </si>
  <si>
    <t>Hlásič požáru opticko-kouřový</t>
  </si>
  <si>
    <t>Elektronika tlačítka s oddělovačem, s uložením poplachu do paměti a indikací ?poplachu. Možnost, připojení standardních tlačítkových hlásičů. Bez připojení na sběrnici pracuje ?hlásič v režimu</t>
  </si>
  <si>
    <t>nouzového provozu. Oddělovač vedení je integrován do tlačítkového hlásiče.</t>
  </si>
  <si>
    <t>Skříň tlačítkového hlásiče červená, kryt tlačítkového hlásiče je dodáván s piktogramem dle EN 54-, 11.Dovolujeme si Vás upozornit, že podle EN 54- 11 nusí být kryt označen symbolem hořícího domu.</t>
  </si>
  <si>
    <t>Patice pro hlásiče</t>
  </si>
  <si>
    <t xml:space="preserve">134x1 : </t>
  </si>
  <si>
    <t>134</t>
  </si>
  <si>
    <t>Maják červeno - červený</t>
  </si>
  <si>
    <t>Drobný montážní materiál, svorkovnice, stahovací pásky, konektory apod.</t>
  </si>
  <si>
    <t>Pomocné instalační práce, zednické výpomoci, koordinační práce</t>
  </si>
  <si>
    <t>Kabel J-Y(st)Y 1x2x0,8 - hlásičové linky</t>
  </si>
  <si>
    <t xml:space="preserve">(134+16)x2250 : </t>
  </si>
  <si>
    <t>1600</t>
  </si>
  <si>
    <t>Kabel PH 120R 1x2x0,8 - hlásičová linka přes CHUC</t>
  </si>
  <si>
    <t xml:space="preserve">60x5 + 2x50 : </t>
  </si>
  <si>
    <t>400</t>
  </si>
  <si>
    <t>Kabel PH 120R 2x2x0,8 - výstupy EPS ovládání návazných zařízení a kruhová linka vstupně/výstupních, moduly</t>
  </si>
  <si>
    <t xml:space="preserve">6x70 + 2x40 : </t>
  </si>
  <si>
    <t>500</t>
  </si>
  <si>
    <t>Kabel PH 120R 10x2x0,8 pro OPPO</t>
  </si>
  <si>
    <t xml:space="preserve">1x20 : </t>
  </si>
  <si>
    <t>Kabel PH 120R 3x2,5 - napájení V/V modulů od požárního napájecího zdroje, přívod napájení zdrojů,, ústředny EPS a ZDP</t>
  </si>
  <si>
    <t xml:space="preserve">3x50 : </t>
  </si>
  <si>
    <t>150</t>
  </si>
  <si>
    <t>Požární kabelová příchytka (pro kabely s funkční odolností při požáru)</t>
  </si>
  <si>
    <t xml:space="preserve">450/0,3 : </t>
  </si>
  <si>
    <t>1500</t>
  </si>
  <si>
    <t>Požární kotva pro uchycení příchytky</t>
  </si>
  <si>
    <t>Kabelová příchytka pro kabel hlásičové linky</t>
  </si>
  <si>
    <t xml:space="preserve">1000/0,5 : </t>
  </si>
  <si>
    <t>2000</t>
  </si>
  <si>
    <t>Krabice protipožární IP54</t>
  </si>
  <si>
    <t>33R</t>
  </si>
  <si>
    <t>kabelář-zapojení</t>
  </si>
  <si>
    <t>Zkouška hlásiče (automatický, tlačítkový)</t>
  </si>
  <si>
    <t>Seznámení s obsluhou</t>
  </si>
  <si>
    <t>SW k ústředně</t>
  </si>
  <si>
    <t>Uvedení do trv. provozu - ústředna (programování, oživení, odzkoušení)</t>
  </si>
  <si>
    <t>Výchozí revize</t>
  </si>
  <si>
    <t>Požární kniha</t>
  </si>
  <si>
    <t>Digitální výstupní modul</t>
  </si>
  <si>
    <t>centrální řídící jednotka systému evakuačního rozhlasu dle EN54-16 a EN 60849, provedenímodulu 4-24 má čtyři nezávislé audio kanály, každý audio kanál modulu 4-24 může  ovládat 6 zón reproduktorů (celkem 24 reproduktorových zón)</t>
  </si>
  <si>
    <t>Systémový výkonový zesilovač 4x500W, 100V, EN - 54-16</t>
  </si>
  <si>
    <t>Digitální stanice hlasatele, EN54-16 pro hasice</t>
  </si>
  <si>
    <t>Záložní kabel RC22</t>
  </si>
  <si>
    <t>Univerzální modul rozhraní UIM</t>
  </si>
  <si>
    <t>Výstupní kabel zón jednotky digitálního výstupního modulu 4-24, 100V, 6 zón</t>
  </si>
  <si>
    <t>Výstupní kabel 2 zesilovače - digitální výstupní modul 4-24</t>
  </si>
  <si>
    <t>Vstupní kabel základní řídící jednotky - zesilovač, 0,5 m zelený</t>
  </si>
  <si>
    <t>Propojovací kabel základní řídící jednotky - posilující zdroj</t>
  </si>
  <si>
    <t>Koncový člen reproduktovové linky</t>
  </si>
  <si>
    <t>Nouzový napájecí zdroj</t>
  </si>
  <si>
    <t>Akumulátor 12V, 150Ah pro zálohování síťového zdroje</t>
  </si>
  <si>
    <t>Skříň RACK19",600x600, výška 18U, včetně kompletní potřebné výbavy (police, šrouby, připojení, napájení, ventilační jednotka se 2 ventilátory a trmostatem)</t>
  </si>
  <si>
    <t>Reproduktor na strop, přisazená montáž: Výkonný 6 W reproduktor pro použití v evakuačním ozvučení., Možnost regulace 3W, nebo 1.5W, nebo 0,75W. Vyznačuje se širokým frekvenčním spektrem a vysokou</t>
  </si>
  <si>
    <t>úrovní akustického tlaku, což zajišťuje kvalitní reprodukci a vysokou srozumitelnost nezbytné pro použití v evakuačních systémech. Krytí  IP54, je certifikovaný dle EN 54 část 24.</t>
  </si>
  <si>
    <t xml:space="preserve">234x1 : </t>
  </si>
  <si>
    <t>219</t>
  </si>
  <si>
    <t>Reprouktor na stěnu, přisazená montáž: Výkonný 6 W skříňkový reproduktor pro použití v evakuačním, ozvučení. Možnost regulace 3W, nebo 1.5W, nebo 0,75W. Vyznačuje se širokým frekvenčním spektrem a</t>
  </si>
  <si>
    <t>vysokou úrovní akustického tlaku, což zajišťuje kvalitní reprodukci a vysokou srozumitelnost nezbytné pro použití v evakuačních systémech. IP54, je certifikovaný dle EN 54 část 24.</t>
  </si>
  <si>
    <t>Reprouktor na stěnu, tlakový, venkovní provedení: Certifikován dle EN54-244, dosahuje vysokého, akustického ?tlaku a velké odolnosti proti povětrnostním vlivům s krytím až IP66, takže je vhodný</t>
  </si>
  <si>
    <t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t>
  </si>
  <si>
    <t>Pomocné motážní práce, koordinační práce</t>
  </si>
  <si>
    <t>Kabel PH 120R 3x1,5 pro reproduktorové linky</t>
  </si>
  <si>
    <t xml:space="preserve">(219+16+4)x10+ 4x30 : </t>
  </si>
  <si>
    <t>2510</t>
  </si>
  <si>
    <t xml:space="preserve">2400/0,3 : </t>
  </si>
  <si>
    <t>8000</t>
  </si>
  <si>
    <t>Kabel PH 120R 4x2x0,8 (mikrofonní stanice)</t>
  </si>
  <si>
    <t xml:space="preserve">20x1 : </t>
  </si>
  <si>
    <t>Kabel 3x4 PH120- R (pro napájení systému)</t>
  </si>
  <si>
    <t>Jistič 20A</t>
  </si>
  <si>
    <t xml:space="preserve">1x1" instalace do silnorpudých rozvaděčů pro napájení zasilovačů : </t>
  </si>
  <si>
    <t>Drobný a pomocný montážní materiál: štítky, záslepky, šroubky, spotřební materiál)</t>
  </si>
  <si>
    <t xml:space="preserve">1*1" drobný instalační materiál pro celý systém EKV : </t>
  </si>
  <si>
    <t>Oživení, odzkoušení, nastavení zařízení, konfigurace</t>
  </si>
  <si>
    <t>Povinné měření srozumitelnosti</t>
  </si>
  <si>
    <t>Kabelový žlab drátěný 50/50 komplet (žlab, nosné závitové tyče, nosníky)</t>
  </si>
  <si>
    <t xml:space="preserve">8x10 : </t>
  </si>
  <si>
    <t>80</t>
  </si>
  <si>
    <t>kabelový žlab : lišta vkládací 20x20, včetně víka</t>
  </si>
  <si>
    <t xml:space="preserve">140x10 : </t>
  </si>
  <si>
    <t>1400</t>
  </si>
  <si>
    <t>Kabelový žlab: lišta vkládací 40x20, včetně víka</t>
  </si>
  <si>
    <t xml:space="preserve">10x10 : </t>
  </si>
  <si>
    <t>100</t>
  </si>
  <si>
    <t>Trubka korugovaná KOPOFLEX63 - pro stoupací vedení a rozvody v zemi</t>
  </si>
  <si>
    <t xml:space="preserve">6x10 : </t>
  </si>
  <si>
    <t>60</t>
  </si>
  <si>
    <t>Trubka PVC 16 p.o</t>
  </si>
  <si>
    <t xml:space="preserve">95x10 : </t>
  </si>
  <si>
    <t>950</t>
  </si>
  <si>
    <t>Trubka PVC 23 p.o</t>
  </si>
  <si>
    <t xml:space="preserve">32x10 : </t>
  </si>
  <si>
    <t>320</t>
  </si>
  <si>
    <t>Trubka PVC 36 p.o</t>
  </si>
  <si>
    <t xml:space="preserve">16x10 : </t>
  </si>
  <si>
    <t>160</t>
  </si>
  <si>
    <t>Krabice KU 68</t>
  </si>
  <si>
    <t xml:space="preserve">90x1 : </t>
  </si>
  <si>
    <t>90</t>
  </si>
  <si>
    <t>Krabice KO 97.</t>
  </si>
  <si>
    <t xml:space="preserve">35x1 : </t>
  </si>
  <si>
    <t>Krabice KO 125</t>
  </si>
  <si>
    <t>Krabice KT 250.</t>
  </si>
  <si>
    <t>Průraz zdivem, cihlová zeď, tloušťka do 50cm</t>
  </si>
  <si>
    <t xml:space="preserve">24x1 : </t>
  </si>
  <si>
    <t>Průraz zdivem, železobetonová zeď, d=20mm, síla zdi 300mm</t>
  </si>
  <si>
    <t>Frézování drážky od zdi, 50x50mm</t>
  </si>
  <si>
    <t>140</t>
  </si>
  <si>
    <t>Frézování drážky od zdi, 100x50mm</t>
  </si>
  <si>
    <t>Frézování drážky od zdi, 150x50mm</t>
  </si>
  <si>
    <t>Požární ucpávky kabeláže, odolnost 45min, z požárního tmelu</t>
  </si>
  <si>
    <t>Pomocný podružný montážní materiál: zdící materiál na drobné zapravení, sádra, stahovací pásky</t>
  </si>
  <si>
    <t>Nespecifikované pomocné montážní práce (zednické výpomoci, zapravení, bourací práce)</t>
  </si>
  <si>
    <t xml:space="preserve">80x1 : </t>
  </si>
  <si>
    <t>1.1</t>
  </si>
  <si>
    <t>Axiální potrubní ventilátor Q= 3500 m3/h, p= 180 Pa, průměr 400 mm, P= 550 W, 400 V, 50 Hz</t>
  </si>
  <si>
    <t>1.1a</t>
  </si>
  <si>
    <t>Konzola pro upevnění ventilátoru</t>
  </si>
  <si>
    <t>1.2</t>
  </si>
  <si>
    <t>Kruhová uzavírací klapka s ovládáním na servopohon, napájení servopohonu 230 V, 50 Hz, DN 400</t>
  </si>
  <si>
    <t>1.3</t>
  </si>
  <si>
    <t>Protidešťová žaluzie D 400, barva dle provedení fasády</t>
  </si>
  <si>
    <t>1.4</t>
  </si>
  <si>
    <t>Krycí mřížka potrubí z tahokovu s olemováním, DN 400</t>
  </si>
  <si>
    <t>1.5</t>
  </si>
  <si>
    <t>Kruhová uzavírací přetlaková klapka s možností nastavení otvíracího přetlaku 15 Pa, DN 400</t>
  </si>
  <si>
    <t>1.6</t>
  </si>
  <si>
    <t>Výfuková mřížka D 400, barva dle provedení fasády</t>
  </si>
  <si>
    <t>1.10</t>
  </si>
  <si>
    <t>Kruhové VZT potrubí skupiny I, třída těsnosti I, D 400, Materiál pozinkovaný plech, včetně, závěsového, spojovacího a těsnícího materiálu</t>
  </si>
  <si>
    <t>1.11</t>
  </si>
  <si>
    <t>Vrtaný otvor obvodou stěnou tl. 300, D= 450 mm</t>
  </si>
  <si>
    <t>1.12</t>
  </si>
  <si>
    <t>Utěsnění prostupu obvodovou stěnou VZT potrubí DN 400, včetně olemování</t>
  </si>
  <si>
    <t>1.13</t>
  </si>
  <si>
    <t>Závěsový materiál pozinkovaný fabrikovaný</t>
  </si>
  <si>
    <t>1.14</t>
  </si>
  <si>
    <t>Pomocný konstrukční materiál</t>
  </si>
  <si>
    <t>2.1</t>
  </si>
  <si>
    <t>2.1a</t>
  </si>
  <si>
    <t>2.2</t>
  </si>
  <si>
    <t>2.3</t>
  </si>
  <si>
    <t>2.4</t>
  </si>
  <si>
    <t>2.5</t>
  </si>
  <si>
    <t>2.6</t>
  </si>
  <si>
    <t>2.10</t>
  </si>
  <si>
    <t>2.11</t>
  </si>
  <si>
    <t>2.12</t>
  </si>
  <si>
    <t>2.13</t>
  </si>
  <si>
    <t>2.14</t>
  </si>
  <si>
    <t>3.1</t>
  </si>
  <si>
    <t>Axiální potrubní ventilátor Q= 330 m3/h, p= 120 Pa, průměr 125 mm, P= 60 W, 230 V, 50 Hz</t>
  </si>
  <si>
    <t>3.1a</t>
  </si>
  <si>
    <t>Regulátor otáček pro potrubní ventilátor</t>
  </si>
  <si>
    <t>3.1b</t>
  </si>
  <si>
    <t>3.1c</t>
  </si>
  <si>
    <t>Ruční regulační klapka s aretací polohy, DN 125</t>
  </si>
  <si>
    <t>3.1d</t>
  </si>
  <si>
    <t>Pružná manžeta DN 125</t>
  </si>
  <si>
    <t>3.2</t>
  </si>
  <si>
    <t>Kruhový tlumič hluku, DN 125, délka 0,5m</t>
  </si>
  <si>
    <t>3.3</t>
  </si>
  <si>
    <t>Výfuková mřížka D 125, barva dle provedení fasády</t>
  </si>
  <si>
    <t>3.4</t>
  </si>
  <si>
    <t>Odvodní talířový ventil ELF 100, barva bílá</t>
  </si>
  <si>
    <t>3.5</t>
  </si>
  <si>
    <t>Dveřní větrací mřížka, materiál AL, rozměr 50x300 mm, barva hliník</t>
  </si>
  <si>
    <t>3.6</t>
  </si>
  <si>
    <t>Tepelně a hlukově izolovaná hadice MULTIVAC SONOVAC DN 100</t>
  </si>
  <si>
    <t>bm</t>
  </si>
  <si>
    <t>3.7</t>
  </si>
  <si>
    <t>Nástavec DN 100 na kruhové potrubí</t>
  </si>
  <si>
    <t>3.10</t>
  </si>
  <si>
    <t>Kruhové VZT potrubí skupiny I, třída těsnosti I, D 125, Materiál pozinkovaný plech, včetně, závěsového, spojovacího a těsnícího materiálu</t>
  </si>
  <si>
    <t>3.11</t>
  </si>
  <si>
    <t>Kruhové VZT potrubí skupiny I, třída těsnosti I, D 100, Materiál pozinkovaný plech, včetně, závěsového, spojovacího a těsnícího materiálu</t>
  </si>
  <si>
    <t>3.12</t>
  </si>
  <si>
    <t>Redukce 100/125</t>
  </si>
  <si>
    <t>3.13</t>
  </si>
  <si>
    <t>Vrtaný otvor obvodou stěnou tl. 300, D= 150 mm</t>
  </si>
  <si>
    <t>3.14</t>
  </si>
  <si>
    <t>Utěsnění prostupu obvodovou stěnou VZT potrubí DN 125, včetně olemování</t>
  </si>
  <si>
    <t>3.15</t>
  </si>
  <si>
    <t>3.16</t>
  </si>
  <si>
    <t>4.1</t>
  </si>
  <si>
    <t>Krycí fasádní mřížka 200x200 mm, barva dle provedení fasády</t>
  </si>
  <si>
    <t>4.2</t>
  </si>
  <si>
    <t>Krycí mřížka z tahokovu 200x200 mm</t>
  </si>
  <si>
    <t>4.3</t>
  </si>
  <si>
    <t>4.10</t>
  </si>
  <si>
    <t>Čtyřhranné VZT potrubí skupiny I, třída těsnosti I, 200x200 mm, materiál pozinkovaný plech, včetně, závěsového, spojovacího a těsnícího materiálu</t>
  </si>
  <si>
    <t>4.11</t>
  </si>
  <si>
    <t>Otvor obvodou stěnou tl. 500, 210x210 mm</t>
  </si>
  <si>
    <t>4.12</t>
  </si>
  <si>
    <t>Utěsnění prostupu obvodovou stěnou VZT potrubí 200x200 mm, včetně olemování</t>
  </si>
  <si>
    <t>4.13</t>
  </si>
  <si>
    <t>5.1</t>
  </si>
  <si>
    <t>Vnější kondenzační jednotka SPLIT, pro 1x vnitřní jednotku Qchl= 3,0 kW, hladina akustického tlaku, 57 dB(A), chladivo R410A</t>
  </si>
  <si>
    <t>5.2</t>
  </si>
  <si>
    <t>Vnitřní nástěnná chladicí/topná jednotka SPLIT, Qchl= 3,0 kW, hladina akustického tlaku 36/43 dB(A),, IR ovladač, chladivo R410A</t>
  </si>
  <si>
    <t>5.3</t>
  </si>
  <si>
    <t>Propojovací Cu potrubí d 6/10, izolace, mont.materiál - 5 m, komunikační kabeláž - CYKY 7x1,0,, naplnění chaldiva, evakuace potrubí, tlaková zkouška, zprovoznění zařízení, dokuemntace</t>
  </si>
  <si>
    <t>5.4</t>
  </si>
  <si>
    <t>Upevnění kondezační jednotky ke stěně objektu - ocelové konzoly</t>
  </si>
  <si>
    <t>5.5</t>
  </si>
  <si>
    <t>Prostup potrubí chladiva stěnou, včetně zaizolování a utěsnění PUR pěnou, utěsnění chráničky</t>
  </si>
  <si>
    <t>5.6</t>
  </si>
  <si>
    <t>Plastový PVC žlab bílý, rozměr 120 x 60 mm (vedení potrubí chladiva)</t>
  </si>
  <si>
    <t>6.1</t>
  </si>
  <si>
    <t>Přesun hmot po staveništi</t>
  </si>
  <si>
    <t>6.2</t>
  </si>
  <si>
    <t>Dílenská a dodavatelská dokumentace</t>
  </si>
  <si>
    <t>6.3</t>
  </si>
  <si>
    <t>Zprovoznění zařízení</t>
  </si>
  <si>
    <t>6.4</t>
  </si>
  <si>
    <t>Doprava</t>
  </si>
  <si>
    <t>6.5</t>
  </si>
  <si>
    <t>Lešení</t>
  </si>
  <si>
    <t>6.6</t>
  </si>
  <si>
    <t>Zaregulování</t>
  </si>
  <si>
    <t>747704</t>
  </si>
  <si>
    <t>ZAŠKOLENÍ OBSLUHY</t>
  </si>
  <si>
    <t>112250000V01</t>
  </si>
  <si>
    <t xml:space="preserve">Výstražná folie - uložení </t>
  </si>
  <si>
    <t>28314148R</t>
  </si>
  <si>
    <t>fólie výstražná PE; pro vodu; bílá; š = 300,0 mm; tl. 0,09 mm; l = 250 m</t>
  </si>
  <si>
    <t>132201110R00</t>
  </si>
  <si>
    <t>Hloubení rýh šířky do 60 cm do 50 m3, v hornině 3, hloubení strojně</t>
  </si>
  <si>
    <t>8,00*1,50*0,80</t>
  </si>
  <si>
    <t>139601102R00</t>
  </si>
  <si>
    <t>Ruční výkop jam, rýh a šachet v hornině 3</t>
  </si>
  <si>
    <t>s přehozením na vzdálenost do 5 m nebo s naložením na ruční dopravní prostředek</t>
  </si>
  <si>
    <t>8,00*0,50</t>
  </si>
  <si>
    <t>3,50</t>
  </si>
  <si>
    <t>příplatek za dalších 5 km : 3,50*5</t>
  </si>
  <si>
    <t>2,25</t>
  </si>
  <si>
    <t>9,60-0,75-1,50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</si>
  <si>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</si>
  <si>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</si>
  <si>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</si>
  <si>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113107330R00</t>
  </si>
  <si>
    <t>Odstranění podkladů nebo krytů z kameniva těženého, v ploše jednotlivě do 50 m2, tloušťka vrstvy 300 mm</t>
  </si>
  <si>
    <t>8,50*0,5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</si>
  <si>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</si>
  <si>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</si>
  <si>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</si>
  <si>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</si>
  <si>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451573111R00</t>
  </si>
  <si>
    <t>Lože pod potrubí, stoky a drobné objekty z písku a štěrkopísku  do 65 mm</t>
  </si>
  <si>
    <t>v otevřeném výkopu,</t>
  </si>
  <si>
    <t>10,00*0,50*0,15</t>
  </si>
  <si>
    <t>566903111R00</t>
  </si>
  <si>
    <t>Vyspravení podkladu po překopech kamenivem hrubým drceným</t>
  </si>
  <si>
    <t>pro inženýrské sítě, se zhutněním</t>
  </si>
  <si>
    <t>566901111R00</t>
  </si>
  <si>
    <t>Vyspravení podkladu po překopech kamenivem těženým nebo štěrkopískem</t>
  </si>
  <si>
    <t>566904111R00</t>
  </si>
  <si>
    <t>Vyspravení podkladu po překopech kamenivem obalovaným asfaltem</t>
  </si>
  <si>
    <t>722171216R00</t>
  </si>
  <si>
    <t>Potrubí z plastických hmot polyetylenové potrubí PE-HD, D 63 mm, s 5,8 mm, PN 10, svěrné spojky, včetně zednických výpomocí</t>
  </si>
  <si>
    <t>Potrubí včetně tvarovek, rozebiratelných svěrných spojek a zednických výpomocí.</t>
  </si>
  <si>
    <t>Navrtavací pas pro litinová potrubí DN100/2"</t>
  </si>
  <si>
    <t>89_02</t>
  </si>
  <si>
    <t>Kombinované navrtávací ISO šoupě DN2"- PE-D63</t>
  </si>
  <si>
    <t>899401112R00</t>
  </si>
  <si>
    <t>Osazení poklopů litinových šoupátkových</t>
  </si>
  <si>
    <t>včetně podezdění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</si>
  <si>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</si>
  <si>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</si>
  <si>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vnitř.pr.D = 200 mm; D = 260,0 mm</t>
  </si>
  <si>
    <t>89_03</t>
  </si>
  <si>
    <t>Podkladní deska pod poklop</t>
  </si>
  <si>
    <t>899731112R00</t>
  </si>
  <si>
    <t>Signalizační vodič CYY, 2,5 mm2</t>
  </si>
  <si>
    <t>89_04</t>
  </si>
  <si>
    <t>Dodávka a montáž tabulky pro označ přípojek typ B, vč. popisových značek a zaslep dílů</t>
  </si>
  <si>
    <t>892236127V01</t>
  </si>
  <si>
    <t>Kulový kohout mosazný s niklovaným povrchem DN 2“</t>
  </si>
  <si>
    <t>89_04a</t>
  </si>
  <si>
    <t>Redukce mosazná DN 2“x5/4“</t>
  </si>
  <si>
    <t>89_05</t>
  </si>
  <si>
    <t>Vodoměrné šroubení DN 5/4“</t>
  </si>
  <si>
    <t>89_06</t>
  </si>
  <si>
    <t>ISO přechod ISYFLO mosaz DN63 /DN 2“</t>
  </si>
  <si>
    <t>89_07</t>
  </si>
  <si>
    <t>Dokumentace skutečného provedení stavby</t>
  </si>
  <si>
    <t>89_08</t>
  </si>
  <si>
    <t>Geodetické zaměření přípojky</t>
  </si>
  <si>
    <t>89_09</t>
  </si>
  <si>
    <t>892237136V01</t>
  </si>
  <si>
    <t>Kulový kohout mosazný s niklovaným povrchem DN 2“, PN 10, s vypouštěním</t>
  </si>
  <si>
    <t>892235646V01</t>
  </si>
  <si>
    <t>Mosazná zpětná klapka DN 2“, PN 10</t>
  </si>
  <si>
    <t>898993111V01</t>
  </si>
  <si>
    <t>Chránička plastová ohebná, přes základový pas, DN 100</t>
  </si>
  <si>
    <t>89_10</t>
  </si>
  <si>
    <t>Vodotěsné utěsnění chráničky PE potrubí</t>
  </si>
  <si>
    <t>892290234V01</t>
  </si>
  <si>
    <t>Proplach a dezinfekce vodovod.potrubí DN 80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</si>
  <si>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</si>
  <si>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</si>
  <si>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</si>
  <si>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919735112R00</t>
  </si>
  <si>
    <t>Řezání stávajících krytů nebo podkladů živičných, hloubky přes 50 do 100 mm</t>
  </si>
  <si>
    <t>včetně spotřeby vody</t>
  </si>
  <si>
    <t>230220001R00</t>
  </si>
  <si>
    <t>Montáž zemní soupravy pro šoupátka, DN 13 6580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</si>
  <si>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</si>
  <si>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</si>
  <si>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litiny, vnitřní teleskop ze zink.oceli</t>
  </si>
  <si>
    <t>111      R00</t>
  </si>
  <si>
    <t>Mimostaveništní doprava     čl.8-3a</t>
  </si>
  <si>
    <t>RTS 17/ II</t>
  </si>
  <si>
    <t>Montážní přirážka</t>
  </si>
  <si>
    <t>POL9_</t>
  </si>
  <si>
    <t>201      R00</t>
  </si>
  <si>
    <t>Podíl přidružených výkonů</t>
  </si>
  <si>
    <t>979990002I10</t>
  </si>
  <si>
    <t>Poplatek za skládku - živice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</si>
  <si>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</si>
  <si>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</si>
  <si>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</si>
  <si>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5,00*2,30*0,80</t>
  </si>
  <si>
    <t>132201219R00</t>
  </si>
  <si>
    <t xml:space="preserve">Hloubení rýh šířky přes 60 do 200 cm příplatek za lepivost, v hornině 3,  </t>
  </si>
  <si>
    <t>5,00*2,30*2</t>
  </si>
  <si>
    <t>4,00</t>
  </si>
  <si>
    <t>9,20-3,50</t>
  </si>
  <si>
    <t>5,00*0,80*0,15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</si>
  <si>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</si>
  <si>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</si>
  <si>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</si>
  <si>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83_01</t>
  </si>
  <si>
    <t>Přechod KM-PVC KG DN 150</t>
  </si>
  <si>
    <t xml:space="preserve">ks    </t>
  </si>
  <si>
    <t>87_01</t>
  </si>
  <si>
    <t>Záslepka PVC-KG DN 150</t>
  </si>
  <si>
    <t>899623141R00</t>
  </si>
  <si>
    <t>Obetonování potrubí nebo zdiva stok betonem prostým třídy C 12/15</t>
  </si>
  <si>
    <t>z cementu portlandského nebo struskoportlandského, v otevřeném výkopu,</t>
  </si>
  <si>
    <t>894431333RBC</t>
  </si>
  <si>
    <t>Šachty plastové plastové šachty z dílců D 425 mm, dno sběrné s výkyvnými hrdly, D 160 mm, délka šachtové roury 3,00 m, poklop děrovaný litina 40 t, Díl plastový šachtový</t>
  </si>
  <si>
    <t xml:space="preserve">3x vtok DN 150–PVC 135-180-225° : </t>
  </si>
  <si>
    <t xml:space="preserve">1x odtok DN 150-PVC-0° : </t>
  </si>
  <si>
    <t>892571111R00</t>
  </si>
  <si>
    <t>Zkoušky těsnosti kanalizačního potrubí zkouška těsnosti kanalizačního potrubí vodou  do DN 200 mm</t>
  </si>
  <si>
    <t>vodou nebo vzduchem,</t>
  </si>
  <si>
    <t>892611111V01</t>
  </si>
  <si>
    <t>998275101R00</t>
  </si>
  <si>
    <t>Přesun hmot pro kanalizace z trub kameninových v otevřeném výkopu</t>
  </si>
  <si>
    <t>trubní ražené nebo hloubené (827 2.5), včetně drobných objektů</t>
  </si>
  <si>
    <t>PC0101</t>
  </si>
  <si>
    <t>Kabel do 4x16</t>
  </si>
  <si>
    <t>PC0102</t>
  </si>
  <si>
    <t>Rozvaděč VO</t>
  </si>
  <si>
    <t>PC0103</t>
  </si>
  <si>
    <t>Zajištění beznapěťového stavu</t>
  </si>
  <si>
    <t>PC0104</t>
  </si>
  <si>
    <t>Odvoz na skládku, odborná likvidace</t>
  </si>
  <si>
    <t>PC0201</t>
  </si>
  <si>
    <t>Rozváděč RVO venkovní pilíř dle standardů TSZ, skříň SR400, vč.poj.patron, IP44/00, 400V,, 470x659x220mm</t>
  </si>
  <si>
    <t>PC0301</t>
  </si>
  <si>
    <t>CHRÁNIČKA VČ. UCHYCENÍ, ULOŽENÍ - D63 TRUBKA OHEBNÁ</t>
  </si>
  <si>
    <t>PC0302</t>
  </si>
  <si>
    <t>KABEL,IZOLACE PVC, VČ. UCHYCENÍ, MONTÁŽE - CYKY-J 4x16 mm2</t>
  </si>
  <si>
    <t>PC0303</t>
  </si>
  <si>
    <t>UKONČENÍ KABELŮ V ROZVÁDĚČÍCH - do 5x16  mm2</t>
  </si>
  <si>
    <t>PC0304</t>
  </si>
  <si>
    <t>PC0305</t>
  </si>
  <si>
    <t>PC0306</t>
  </si>
  <si>
    <t>PC0307</t>
  </si>
  <si>
    <t>PC0308</t>
  </si>
  <si>
    <t>PC0401</t>
  </si>
  <si>
    <t>VYTÝČENÍ TRATI - Venkovní vedení nn v přehledném terénu</t>
  </si>
  <si>
    <t>km</t>
  </si>
  <si>
    <t>PC0402</t>
  </si>
  <si>
    <t>BOURANÍ ŽIVIČNÝCH POVRCHŮ - Síla vrstvy 3-5cm</t>
  </si>
  <si>
    <t>PC0403</t>
  </si>
  <si>
    <t>ŘEZÁNÍ SPÁRY - V asfaltu nebo betonu</t>
  </si>
  <si>
    <t>PC0404</t>
  </si>
  <si>
    <t>VÝKOP JÁMY PRO STOŽÁR,BETONOVÝ ZÁKLAD A JINÉ ZAŘÍZENÍ Zemina třídy 3-4,ručně</t>
  </si>
  <si>
    <t>PC0405</t>
  </si>
  <si>
    <t>ZÁHOZ JÁMY,UPĚCHOVÁNÍ,ÚPRAVA POVRCHU - V zemine třídy 3-4</t>
  </si>
  <si>
    <t>PC0406</t>
  </si>
  <si>
    <t>NÁSYP ZEMINY VČETNĚ DUSÁNÍ - Násyp v zemine třídy 3-4</t>
  </si>
  <si>
    <t>PC0407</t>
  </si>
  <si>
    <t>HLOUBENÍ KABELOVÉ RÝHY - Zemina třídy 3, šíře 500mm,hloubka 700mm</t>
  </si>
  <si>
    <t>PC0408</t>
  </si>
  <si>
    <t>ZŘÍZENÍ KABELOVÉHO LOŽE - Z kopaného písku vrstvy 5cm se zakrytím kabelu cihlami-šíře 45cm</t>
  </si>
  <si>
    <t>PC0409</t>
  </si>
  <si>
    <t>KŘIŽOVATKA SE SILOVÝM KABELEM - Položení bet.žlabu vč.zakrytí</t>
  </si>
  <si>
    <t>PC0410</t>
  </si>
  <si>
    <t>FOLIE VÝSTRAŽNÁ Z PVC - Do šířky 20cm</t>
  </si>
  <si>
    <t>PC0411</t>
  </si>
  <si>
    <t>ZÁHOZ KABELOVÉ RÝHY - Zemina třídy 3, šíře 500mm,hloubka 700mm</t>
  </si>
  <si>
    <t>PC0412</t>
  </si>
  <si>
    <t>Jámy pro protlak - Výkop startovací jámy 2x1x1m</t>
  </si>
  <si>
    <t>PC0413</t>
  </si>
  <si>
    <t>Jámy pro protlak - Výkop cílové jámy 1x1x1m</t>
  </si>
  <si>
    <t>PC0414</t>
  </si>
  <si>
    <t>Protlak - Řízený protlak D80</t>
  </si>
  <si>
    <t>799_1</t>
  </si>
  <si>
    <t>Trakční stožár typu C 9m/16kN</t>
  </si>
  <si>
    <t>799_2</t>
  </si>
  <si>
    <t>Pronájem mobilního základu</t>
  </si>
  <si>
    <t>799_3</t>
  </si>
  <si>
    <t>Demontáž stáv.betonového základu vč.rozrušení</t>
  </si>
  <si>
    <t>799_4</t>
  </si>
  <si>
    <t>Odvoz betonové suti vč.složení na skládku 15 km</t>
  </si>
  <si>
    <t>799_5</t>
  </si>
  <si>
    <t>Demont.stáv.stožáru vč.  odvozu na skládku 15 km</t>
  </si>
  <si>
    <t>799_6</t>
  </si>
  <si>
    <t>Chemická ampule M16</t>
  </si>
  <si>
    <t>799_7</t>
  </si>
  <si>
    <t>Izolátor smyčkový</t>
  </si>
  <si>
    <t>799_8</t>
  </si>
  <si>
    <t>Jednoháček na lano</t>
  </si>
  <si>
    <t>799_9</t>
  </si>
  <si>
    <t>Lano FeZn 35 mm2</t>
  </si>
  <si>
    <t>799_10</t>
  </si>
  <si>
    <t>Matice s okem M16 pozink.</t>
  </si>
  <si>
    <t>799_11</t>
  </si>
  <si>
    <t>Napínací šroub oko - oko</t>
  </si>
  <si>
    <t>799_12</t>
  </si>
  <si>
    <t>Napínací šroub oko - vidlice</t>
  </si>
  <si>
    <t>799_13</t>
  </si>
  <si>
    <t>Nerez.drát f 4 mm</t>
  </si>
  <si>
    <t>799_14</t>
  </si>
  <si>
    <t>Obj. kotev. s vidlicí  f 175 mm</t>
  </si>
  <si>
    <t>799_15</t>
  </si>
  <si>
    <t>Podložka pozink 18/55 mm</t>
  </si>
  <si>
    <t>799_16</t>
  </si>
  <si>
    <t>Rameno oblouk.svorky-nerez</t>
  </si>
  <si>
    <t>799_17</t>
  </si>
  <si>
    <t>Rameno závěsného izolátoru</t>
  </si>
  <si>
    <t>799_18</t>
  </si>
  <si>
    <t>Ramínko pro ram.závěs izol.</t>
  </si>
  <si>
    <t>74C314</t>
  </si>
  <si>
    <t>ROZPĚRNÁ TYČ</t>
  </si>
  <si>
    <t>799_20</t>
  </si>
  <si>
    <t>Spojka trojsměrná</t>
  </si>
  <si>
    <t>799_21</t>
  </si>
  <si>
    <t>Svorka kotevní s vidlicí</t>
  </si>
  <si>
    <t>799_22</t>
  </si>
  <si>
    <t>Svorka trol. pro Omega</t>
  </si>
  <si>
    <t>799_23</t>
  </si>
  <si>
    <t>Svorka trolej.oblouk. do 30°</t>
  </si>
  <si>
    <t>799_24</t>
  </si>
  <si>
    <t>Svorník M 16 dl. 27 cm</t>
  </si>
  <si>
    <t>799_25</t>
  </si>
  <si>
    <t>Šroub M 16 x 35 - pozink</t>
  </si>
  <si>
    <t>799_26</t>
  </si>
  <si>
    <t>Tlumič rázů</t>
  </si>
  <si>
    <t>799_27</t>
  </si>
  <si>
    <t>Vrubová spoj. na drát f 4 mm</t>
  </si>
  <si>
    <t>799_28</t>
  </si>
  <si>
    <t>Závěs Minorok 7x380</t>
  </si>
  <si>
    <t>799_29</t>
  </si>
  <si>
    <t>Závěs Omega 8 mm</t>
  </si>
  <si>
    <t>799_30</t>
  </si>
  <si>
    <t>Závěsný izolátor s dvojokem</t>
  </si>
  <si>
    <t>799_31</t>
  </si>
  <si>
    <t>Digitální zakreslení stavu provedení</t>
  </si>
  <si>
    <t>799_32</t>
  </si>
  <si>
    <t>Přepojení stáv.zařízení + demontáž</t>
  </si>
  <si>
    <t>799_33</t>
  </si>
  <si>
    <t>Revize zařízení</t>
  </si>
  <si>
    <t>799_34</t>
  </si>
  <si>
    <t>Zpětný zásyp a úprava plochy po vybourání základu pod stožár</t>
  </si>
  <si>
    <t>12345</t>
  </si>
  <si>
    <t>Přeložka sdělovacího vedení Cetin - preliminář</t>
  </si>
  <si>
    <t>Přeložka sdělovací vedení faster CZ, spol. s r.o. - preliminář</t>
  </si>
  <si>
    <t>Přeložka sdělovacího veení NetDatacomm, s.r.o. - preliminář</t>
  </si>
  <si>
    <t>113106231R00</t>
  </si>
  <si>
    <t>Rozebrání vozovek a ploch s jakoukoliv výplní spár   v jakékoliv ploše, ze zámkové dlažky, kladených do lože z kameniva</t>
  </si>
  <si>
    <t>uschovat, bude použita na zpětné zadláždění</t>
  </si>
  <si>
    <t>0,7*5,5</t>
  </si>
  <si>
    <t>0,55*0,7*5,5</t>
  </si>
  <si>
    <t>0,6*0,4*5,5</t>
  </si>
  <si>
    <t>388994111R00</t>
  </si>
  <si>
    <t>Trubky tělesa trubkového kabelovodu chránička kabelu z PVC, 110/4,2 mm, v otevřeném výkopu</t>
  </si>
  <si>
    <t>RTS 24/ I</t>
  </si>
  <si>
    <t>Včetně spojovacího materiálu.</t>
  </si>
  <si>
    <t>0,7+5,5+0,7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</si>
  <si>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</si>
  <si>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</si>
  <si>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</si>
  <si>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3,85000</t>
  </si>
  <si>
    <t>7131911</t>
  </si>
  <si>
    <t>Položení ochrané fólie nad kabel</t>
  </si>
  <si>
    <t xml:space="preserve">m     </t>
  </si>
  <si>
    <t>76279500</t>
  </si>
  <si>
    <t>Spojovací prostředky a pomocné prostředky</t>
  </si>
  <si>
    <t xml:space="preserve">sada  </t>
  </si>
  <si>
    <t>220890202R00</t>
  </si>
  <si>
    <t>Revize</t>
  </si>
  <si>
    <t>h</t>
  </si>
  <si>
    <t>3411382</t>
  </si>
  <si>
    <t>Kabel silový zemním kabelem NAYY 4x120 včetně položení</t>
  </si>
  <si>
    <t>2+5,5+2</t>
  </si>
  <si>
    <t>460420018R00</t>
  </si>
  <si>
    <t>Zřízení kabelového lože v rýze š.do 35 cm z písku</t>
  </si>
  <si>
    <t>5,5</t>
  </si>
  <si>
    <t>460600001R00</t>
  </si>
  <si>
    <t>Naložení a odvoz zeminy</t>
  </si>
  <si>
    <t>0,35*4,96*,7</t>
  </si>
  <si>
    <t>743619210U00</t>
  </si>
  <si>
    <t>Mtž ochrana odnímatelné zabradlí</t>
  </si>
  <si>
    <t>Potrubí PVC - KG odpadní svislé vnější průměr D 110 mm, tloušťka stěny 3,2 mm, DN 100</t>
  </si>
  <si>
    <t>Potrubí PVC -KG odpadní svislé vnější průměr D 125 mm, tloušťka stěny 3,2 mm, DN 125</t>
  </si>
  <si>
    <t>Potrubí PVC - KG odpadní svislé vnější průměr D 160 mm, ťlouška stěny 4,0 mm, DN 150</t>
  </si>
  <si>
    <t>Potrubí PVC - KG svodné (ležaté) v zemi vnější průměr D 200 mm, tloušťka stěny 4,9 mm, DN 200</t>
  </si>
  <si>
    <t>K6 D+M okapnice, poplastovaný plech tl. 0,6 mm, rš 166 mm, délka 4800 mm</t>
  </si>
  <si>
    <t>•	Duté sklěněné tvárnice</t>
  </si>
  <si>
    <t xml:space="preserve">Mazanina z betonu prostého tl. přes 50 do 80 mm třídy C 35/45,  </t>
  </si>
  <si>
    <t xml:space="preserve">Mazanina z betonu prostého tl. přes 120 do 240 mm třídy C 35/45,  </t>
  </si>
  <si>
    <t xml:space="preserve">Střecha = 7,3+5,0+2*15,2+2*42,0+2*26,0+2*20,3+9,05+6,6+5,1 </t>
  </si>
  <si>
    <t>5NP = 2*5,0+2*3,1</t>
  </si>
  <si>
    <t>4NP :7,300+5,000+15,200+42,000+26,000+20,300+9,050+6,600</t>
  </si>
  <si>
    <t>5NP: 4,200+15,200+42,000+26,000+20,300+9,050+6,600</t>
  </si>
  <si>
    <t>1NP : 6,800+6,200+10,600+10,300+15,300*2+11,000+3,000+8,700+3,000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</si>
</sst>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9"/>
      <color rgb="FF0066FF"/>
      <name val="Calibri"/>
      <family val="2"/>
      <charset val="238"/>
    </font>
    <font>
      <sz val="8"/>
      <color rgb="FF0066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4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3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18" fillId="0" borderId="42" xfId="0" applyNumberFormat="1" applyFont="1" applyBorder="1" applyAlignment="1">
      <alignment horizontal="left" vertical="top" wrapText="1"/>
    </xf>
    <xf numFmtId="165" fontId="25" fillId="0" borderId="0" xfId="0" applyNumberFormat="1" applyFont="1" applyAlignment="1">
      <alignment horizontal="center" vertical="top" wrapText="1" shrinkToFit="1"/>
    </xf>
    <xf numFmtId="165" fontId="25" fillId="0" borderId="0" xfId="0" applyNumberFormat="1" applyFont="1" applyAlignment="1">
      <alignment vertical="top" wrapText="1" shrinkToFit="1"/>
    </xf>
    <xf numFmtId="165" fontId="25" fillId="0" borderId="0" xfId="0" quotePrefix="1" applyNumberFormat="1" applyFont="1" applyAlignment="1">
      <alignment horizontal="left" vertical="top" wrapText="1"/>
    </xf>
    <xf numFmtId="4" fontId="18" fillId="0" borderId="39" xfId="0" applyNumberFormat="1" applyFont="1" applyBorder="1" applyAlignment="1" applyProtection="1">
      <alignment vertical="top" shrinkToFit="1"/>
      <protection locked="0"/>
    </xf>
    <xf numFmtId="0" fontId="26" fillId="0" borderId="0" xfId="0" applyFont="1"/>
    <xf numFmtId="165" fontId="27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4" t="s">
        <v>39</v>
      </c>
      <c r="B2" s="214"/>
      <c r="C2" s="214"/>
      <c r="D2" s="214"/>
      <c r="E2" s="214"/>
      <c r="F2" s="214"/>
      <c r="G2" s="214"/>
    </row>
  </sheetData>
  <sheetProtection algorithmName="SHA-512" hashValue="vrFZ5CuLc8u48IDzT4lYo9ngT7ZFhsUk6XA86r8/QM2bSlTTsaoj8WtQjjzvT0HxqqHBIhaRGNhhQRGsIsA03Q==" saltValue="F+VNzTXeFeWc04CVULP8j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6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42" t="s">
        <v>41</v>
      </c>
      <c r="C1" s="243"/>
      <c r="D1" s="243"/>
      <c r="E1" s="243"/>
      <c r="F1" s="243"/>
      <c r="G1" s="243"/>
      <c r="H1" s="243"/>
      <c r="I1" s="243"/>
      <c r="J1" s="244"/>
    </row>
    <row r="2" spans="1:15" ht="36" customHeight="1" x14ac:dyDescent="0.2">
      <c r="A2" s="2"/>
      <c r="B2" s="76" t="s">
        <v>22</v>
      </c>
      <c r="C2" s="77"/>
      <c r="D2" s="78" t="s">
        <v>43</v>
      </c>
      <c r="E2" s="248" t="s">
        <v>44</v>
      </c>
      <c r="F2" s="249"/>
      <c r="G2" s="249"/>
      <c r="H2" s="249"/>
      <c r="I2" s="249"/>
      <c r="J2" s="250"/>
      <c r="O2" s="1"/>
    </row>
    <row r="3" spans="1:15" ht="27" hidden="1" customHeight="1" x14ac:dyDescent="0.2">
      <c r="A3" s="2"/>
      <c r="B3" s="79"/>
      <c r="C3" s="77"/>
      <c r="D3" s="80"/>
      <c r="E3" s="251"/>
      <c r="F3" s="252"/>
      <c r="G3" s="252"/>
      <c r="H3" s="252"/>
      <c r="I3" s="252"/>
      <c r="J3" s="253"/>
    </row>
    <row r="4" spans="1:15" ht="23.25" customHeight="1" x14ac:dyDescent="0.2">
      <c r="A4" s="2"/>
      <c r="B4" s="81"/>
      <c r="C4" s="82"/>
      <c r="D4" s="83"/>
      <c r="E4" s="260"/>
      <c r="F4" s="260"/>
      <c r="G4" s="260"/>
      <c r="H4" s="260"/>
      <c r="I4" s="260"/>
      <c r="J4" s="261"/>
    </row>
    <row r="5" spans="1:15" ht="24" customHeight="1" x14ac:dyDescent="0.2">
      <c r="A5" s="2"/>
      <c r="B5" s="31" t="s">
        <v>42</v>
      </c>
      <c r="D5" s="264"/>
      <c r="E5" s="265"/>
      <c r="F5" s="265"/>
      <c r="G5" s="26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5"/>
      <c r="E11" s="255"/>
      <c r="F11" s="255"/>
      <c r="G11" s="255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59"/>
      <c r="E12" s="259"/>
      <c r="F12" s="259"/>
      <c r="G12" s="259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62"/>
      <c r="F13" s="263"/>
      <c r="G13" s="26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4"/>
      <c r="F15" s="254"/>
      <c r="G15" s="256"/>
      <c r="H15" s="256"/>
      <c r="I15" s="256" t="s">
        <v>29</v>
      </c>
      <c r="J15" s="257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31"/>
      <c r="F16" s="232"/>
      <c r="G16" s="231"/>
      <c r="H16" s="232"/>
      <c r="I16" s="231">
        <f>SUMIF(F122:F212,A16,I122:I212)+SUMIF(F122:F212,"PSU",I122:I212)</f>
        <v>0</v>
      </c>
      <c r="J16" s="233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31"/>
      <c r="F17" s="232"/>
      <c r="G17" s="231"/>
      <c r="H17" s="232"/>
      <c r="I17" s="231">
        <f>SUMIF(F122:F212,A17,I122:I212)</f>
        <v>0</v>
      </c>
      <c r="J17" s="233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31"/>
      <c r="F18" s="232"/>
      <c r="G18" s="231"/>
      <c r="H18" s="232"/>
      <c r="I18" s="231">
        <f>SUMIF(F122:F212,A18,I122:I212)</f>
        <v>0</v>
      </c>
      <c r="J18" s="233"/>
    </row>
    <row r="19" spans="1:10" ht="23.25" customHeight="1" x14ac:dyDescent="0.2">
      <c r="A19" s="143" t="s">
        <v>285</v>
      </c>
      <c r="B19" s="38" t="s">
        <v>27</v>
      </c>
      <c r="C19" s="62"/>
      <c r="D19" s="63"/>
      <c r="E19" s="231"/>
      <c r="F19" s="232"/>
      <c r="G19" s="231"/>
      <c r="H19" s="232"/>
      <c r="I19" s="231">
        <f>SUMIF(F122:F212,A19,I122:I212)</f>
        <v>225000</v>
      </c>
      <c r="J19" s="233"/>
    </row>
    <row r="20" spans="1:10" ht="23.25" customHeight="1" x14ac:dyDescent="0.2">
      <c r="A20" s="143" t="s">
        <v>286</v>
      </c>
      <c r="B20" s="38" t="s">
        <v>28</v>
      </c>
      <c r="C20" s="62"/>
      <c r="D20" s="63"/>
      <c r="E20" s="231"/>
      <c r="F20" s="232"/>
      <c r="G20" s="231"/>
      <c r="H20" s="232"/>
      <c r="I20" s="231">
        <f>SUMIF(F122:F212,A20,I122:I212)</f>
        <v>0</v>
      </c>
      <c r="J20" s="233"/>
    </row>
    <row r="21" spans="1:10" ht="23.25" customHeight="1" x14ac:dyDescent="0.2">
      <c r="A21" s="2"/>
      <c r="B21" s="48" t="s">
        <v>29</v>
      </c>
      <c r="C21" s="64"/>
      <c r="D21" s="65"/>
      <c r="E21" s="234"/>
      <c r="F21" s="258"/>
      <c r="G21" s="234"/>
      <c r="H21" s="258"/>
      <c r="I21" s="234">
        <f>SUM(I16:J20)</f>
        <v>225000</v>
      </c>
      <c r="J21" s="23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27">
        <f>I23*E23/100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9">
        <f>ZakladDPHZaklVypocet</f>
        <v>225000</v>
      </c>
      <c r="H25" s="230"/>
      <c r="I25" s="23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45">
        <f>I25*E25/100</f>
        <v>0</v>
      </c>
      <c r="H26" s="246"/>
      <c r="I26" s="24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225000</v>
      </c>
      <c r="B27" s="31" t="s">
        <v>4</v>
      </c>
      <c r="C27" s="70"/>
      <c r="D27" s="71"/>
      <c r="E27" s="70"/>
      <c r="F27" s="16"/>
      <c r="G27" s="247">
        <f>CenaCelkemBezDPH-(ZakladDPHSni+ZakladDPHZakl)</f>
        <v>0</v>
      </c>
      <c r="H27" s="247"/>
      <c r="I27" s="24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37">
        <f>A27</f>
        <v>225000</v>
      </c>
      <c r="H28" s="237"/>
      <c r="I28" s="237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36">
        <f>ZakladDPHSni+DPHSni+ZakladDPHZakl+DPHZakl+Zaokrouhleni</f>
        <v>225000</v>
      </c>
      <c r="H29" s="236"/>
      <c r="I29" s="236"/>
      <c r="J29" s="122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8"/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18"/>
      <c r="D39" s="218"/>
      <c r="E39" s="218"/>
      <c r="F39" s="99">
        <f>'001 2 Pol'!AE704+'002 00 Pol'!AE39+'002 01 Pol'!AE101+'002 02 Pol'!AE2136+'002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39" s="100">
        <f>'001 2 Pol'!AF704+'002 00 Pol'!AF39+'002 01 Pol'!AF101+'002 02 Pol'!AF2136+'002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39" s="101"/>
      <c r="I39" s="102">
        <f>F39+G39+H39</f>
        <v>225000</v>
      </c>
      <c r="J39" s="103">
        <f>IF(CenaCelkemVypocet=0,"",I39/CenaCelkemVypocet*100)</f>
        <v>100</v>
      </c>
    </row>
    <row r="40" spans="1:10" ht="25.5" customHeight="1" x14ac:dyDescent="0.2">
      <c r="A40" s="87">
        <v>2</v>
      </c>
      <c r="B40" s="104"/>
      <c r="C40" s="221" t="s">
        <v>46</v>
      </c>
      <c r="D40" s="221"/>
      <c r="E40" s="221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21" t="s">
        <v>48</v>
      </c>
      <c r="D41" s="221"/>
      <c r="E41" s="221"/>
      <c r="F41" s="105">
        <f>'001 2 Pol'!AE704</f>
        <v>0</v>
      </c>
      <c r="G41" s="106">
        <f>'001 2 Pol'!AF704</f>
        <v>0</v>
      </c>
      <c r="H41" s="106"/>
      <c r="I41" s="107">
        <f t="shared" ref="I41:I65" si="1">F41+G41+H41</f>
        <v>0</v>
      </c>
      <c r="J41" s="108">
        <f t="shared" ref="J41:J65" si="2">IF(CenaCelkemVypocet=0,"",I41/CenaCelkemVypocet*100)</f>
        <v>0</v>
      </c>
    </row>
    <row r="42" spans="1:10" ht="25.5" customHeight="1" x14ac:dyDescent="0.2">
      <c r="A42" s="87">
        <v>3</v>
      </c>
      <c r="B42" s="109" t="s">
        <v>49</v>
      </c>
      <c r="C42" s="218" t="s">
        <v>50</v>
      </c>
      <c r="D42" s="218"/>
      <c r="E42" s="218"/>
      <c r="F42" s="110">
        <f>'001 2 Pol'!AE704</f>
        <v>0</v>
      </c>
      <c r="G42" s="101">
        <f>'001 2 Pol'!AF704</f>
        <v>0</v>
      </c>
      <c r="H42" s="101"/>
      <c r="I42" s="102">
        <f t="shared" si="1"/>
        <v>0</v>
      </c>
      <c r="J42" s="103">
        <f t="shared" si="2"/>
        <v>0</v>
      </c>
    </row>
    <row r="43" spans="1:10" ht="25.5" customHeight="1" x14ac:dyDescent="0.2">
      <c r="A43" s="87">
        <v>2</v>
      </c>
      <c r="B43" s="104" t="s">
        <v>51</v>
      </c>
      <c r="C43" s="221" t="s">
        <v>52</v>
      </c>
      <c r="D43" s="221"/>
      <c r="E43" s="221"/>
      <c r="F43" s="105">
        <f>'002 00 Pol'!AE39+'002 01 Pol'!AE101+'002 02 Pol'!AE2136+'002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43" s="106">
        <f>'002 00 Pol'!AF39+'002 01 Pol'!AF101+'002 02 Pol'!AF2136+'002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43" s="106"/>
      <c r="I43" s="107">
        <f t="shared" si="1"/>
        <v>225000</v>
      </c>
      <c r="J43" s="108">
        <f t="shared" si="2"/>
        <v>100</v>
      </c>
    </row>
    <row r="44" spans="1:10" ht="25.5" customHeight="1" x14ac:dyDescent="0.2">
      <c r="A44" s="87">
        <v>3</v>
      </c>
      <c r="B44" s="109" t="s">
        <v>53</v>
      </c>
      <c r="C44" s="218" t="s">
        <v>54</v>
      </c>
      <c r="D44" s="218"/>
      <c r="E44" s="218"/>
      <c r="F44" s="110">
        <f>'002 00 Pol'!AE39</f>
        <v>0</v>
      </c>
      <c r="G44" s="101">
        <f>'002 00 Pol'!AF39</f>
        <v>0</v>
      </c>
      <c r="H44" s="101"/>
      <c r="I44" s="102">
        <f t="shared" si="1"/>
        <v>0</v>
      </c>
      <c r="J44" s="103">
        <f t="shared" si="2"/>
        <v>0</v>
      </c>
    </row>
    <row r="45" spans="1:10" ht="25.5" customHeight="1" x14ac:dyDescent="0.2">
      <c r="A45" s="87">
        <v>3</v>
      </c>
      <c r="B45" s="109" t="s">
        <v>55</v>
      </c>
      <c r="C45" s="218" t="s">
        <v>56</v>
      </c>
      <c r="D45" s="218"/>
      <c r="E45" s="218"/>
      <c r="F45" s="110">
        <f>'002 01 Pol'!AE101</f>
        <v>0</v>
      </c>
      <c r="G45" s="101">
        <f>'002 01 Pol'!AF101</f>
        <v>0</v>
      </c>
      <c r="H45" s="101"/>
      <c r="I45" s="102">
        <f t="shared" si="1"/>
        <v>0</v>
      </c>
      <c r="J45" s="103">
        <f t="shared" si="2"/>
        <v>0</v>
      </c>
    </row>
    <row r="46" spans="1:10" ht="25.5" customHeight="1" x14ac:dyDescent="0.2">
      <c r="A46" s="87">
        <v>3</v>
      </c>
      <c r="B46" s="109" t="s">
        <v>57</v>
      </c>
      <c r="C46" s="218" t="s">
        <v>50</v>
      </c>
      <c r="D46" s="218"/>
      <c r="E46" s="218"/>
      <c r="F46" s="110">
        <f>'002 02 Pol'!AE2136</f>
        <v>0</v>
      </c>
      <c r="G46" s="101">
        <f>'002 02 Pol'!AF2136</f>
        <v>0</v>
      </c>
      <c r="H46" s="101"/>
      <c r="I46" s="102">
        <f t="shared" si="1"/>
        <v>0</v>
      </c>
      <c r="J46" s="103">
        <f t="shared" si="2"/>
        <v>0</v>
      </c>
    </row>
    <row r="47" spans="1:10" ht="25.5" customHeight="1" x14ac:dyDescent="0.2">
      <c r="A47" s="87">
        <v>3</v>
      </c>
      <c r="B47" s="109" t="s">
        <v>58</v>
      </c>
      <c r="C47" s="218" t="s">
        <v>59</v>
      </c>
      <c r="D47" s="218"/>
      <c r="E47" s="218"/>
      <c r="F47" s="110">
        <f>'002 03 Pol'!AE25</f>
        <v>0</v>
      </c>
      <c r="G47" s="101">
        <f>'002 03 Pol'!AF25</f>
        <v>0</v>
      </c>
      <c r="H47" s="101"/>
      <c r="I47" s="102">
        <f t="shared" si="1"/>
        <v>0</v>
      </c>
      <c r="J47" s="103">
        <f t="shared" si="2"/>
        <v>0</v>
      </c>
    </row>
    <row r="48" spans="1:10" ht="25.5" customHeight="1" x14ac:dyDescent="0.2">
      <c r="A48" s="87">
        <v>3</v>
      </c>
      <c r="B48" s="109" t="s">
        <v>60</v>
      </c>
      <c r="C48" s="218" t="s">
        <v>61</v>
      </c>
      <c r="D48" s="218"/>
      <c r="E48" s="218"/>
      <c r="F48" s="110">
        <f>'002 04 Pol'!AE287</f>
        <v>0</v>
      </c>
      <c r="G48" s="101">
        <f>'002 04 Pol'!AF287</f>
        <v>0</v>
      </c>
      <c r="H48" s="101"/>
      <c r="I48" s="102">
        <f t="shared" si="1"/>
        <v>0</v>
      </c>
      <c r="J48" s="103">
        <f t="shared" si="2"/>
        <v>0</v>
      </c>
    </row>
    <row r="49" spans="1:10" ht="25.5" customHeight="1" x14ac:dyDescent="0.2">
      <c r="A49" s="87">
        <v>3</v>
      </c>
      <c r="B49" s="109" t="s">
        <v>62</v>
      </c>
      <c r="C49" s="218" t="s">
        <v>63</v>
      </c>
      <c r="D49" s="218"/>
      <c r="E49" s="218"/>
      <c r="F49" s="110">
        <f>'002 05 Pol'!AE101</f>
        <v>0</v>
      </c>
      <c r="G49" s="101">
        <f>'002 05 Pol'!AF101</f>
        <v>0</v>
      </c>
      <c r="H49" s="101"/>
      <c r="I49" s="102">
        <f t="shared" si="1"/>
        <v>0</v>
      </c>
      <c r="J49" s="103">
        <f t="shared" si="2"/>
        <v>0</v>
      </c>
    </row>
    <row r="50" spans="1:10" ht="25.5" customHeight="1" x14ac:dyDescent="0.2">
      <c r="A50" s="87">
        <v>3</v>
      </c>
      <c r="B50" s="109" t="s">
        <v>64</v>
      </c>
      <c r="C50" s="218" t="s">
        <v>65</v>
      </c>
      <c r="D50" s="218"/>
      <c r="E50" s="218"/>
      <c r="F50" s="110">
        <f>'002 06a Pol'!AE83</f>
        <v>0</v>
      </c>
      <c r="G50" s="101">
        <f>'002 06a Pol'!AF83</f>
        <v>0</v>
      </c>
      <c r="H50" s="101"/>
      <c r="I50" s="102">
        <f t="shared" si="1"/>
        <v>0</v>
      </c>
      <c r="J50" s="103">
        <f t="shared" si="2"/>
        <v>0</v>
      </c>
    </row>
    <row r="51" spans="1:10" ht="25.5" customHeight="1" x14ac:dyDescent="0.2">
      <c r="A51" s="87">
        <v>3</v>
      </c>
      <c r="B51" s="109" t="s">
        <v>66</v>
      </c>
      <c r="C51" s="218" t="s">
        <v>67</v>
      </c>
      <c r="D51" s="218"/>
      <c r="E51" s="218"/>
      <c r="F51" s="110">
        <f>'002 06b Pol'!AE166</f>
        <v>0</v>
      </c>
      <c r="G51" s="101">
        <f>'002 06b Pol'!AF166</f>
        <v>0</v>
      </c>
      <c r="H51" s="101"/>
      <c r="I51" s="102">
        <f t="shared" si="1"/>
        <v>0</v>
      </c>
      <c r="J51" s="103">
        <f t="shared" si="2"/>
        <v>0</v>
      </c>
    </row>
    <row r="52" spans="1:10" ht="25.5" customHeight="1" x14ac:dyDescent="0.2">
      <c r="A52" s="87">
        <v>3</v>
      </c>
      <c r="B52" s="109" t="s">
        <v>68</v>
      </c>
      <c r="C52" s="218" t="s">
        <v>69</v>
      </c>
      <c r="D52" s="218"/>
      <c r="E52" s="218"/>
      <c r="F52" s="110">
        <f>'002 06c Pol'!AE71</f>
        <v>0</v>
      </c>
      <c r="G52" s="101">
        <f>'002 06c Pol'!AF71</f>
        <v>0</v>
      </c>
      <c r="H52" s="101"/>
      <c r="I52" s="102">
        <f t="shared" si="1"/>
        <v>0</v>
      </c>
      <c r="J52" s="103">
        <f t="shared" si="2"/>
        <v>0</v>
      </c>
    </row>
    <row r="53" spans="1:10" ht="25.5" customHeight="1" x14ac:dyDescent="0.2">
      <c r="A53" s="87">
        <v>3</v>
      </c>
      <c r="B53" s="109" t="s">
        <v>70</v>
      </c>
      <c r="C53" s="218" t="s">
        <v>71</v>
      </c>
      <c r="D53" s="218"/>
      <c r="E53" s="218"/>
      <c r="F53" s="110">
        <f>'002 06d Pol'!AE33</f>
        <v>0</v>
      </c>
      <c r="G53" s="101">
        <f>'002 06d Pol'!AF33</f>
        <v>0</v>
      </c>
      <c r="H53" s="101"/>
      <c r="I53" s="102">
        <f t="shared" si="1"/>
        <v>0</v>
      </c>
      <c r="J53" s="103">
        <f t="shared" si="2"/>
        <v>0</v>
      </c>
    </row>
    <row r="54" spans="1:10" ht="25.5" customHeight="1" x14ac:dyDescent="0.2">
      <c r="A54" s="87">
        <v>3</v>
      </c>
      <c r="B54" s="109" t="s">
        <v>72</v>
      </c>
      <c r="C54" s="218" t="s">
        <v>73</v>
      </c>
      <c r="D54" s="218"/>
      <c r="E54" s="218"/>
      <c r="F54" s="110">
        <f>'002 06e Pol'!AE125</f>
        <v>0</v>
      </c>
      <c r="G54" s="101">
        <f>'002 06e Pol'!AF125</f>
        <v>0</v>
      </c>
      <c r="H54" s="101"/>
      <c r="I54" s="102">
        <f t="shared" si="1"/>
        <v>0</v>
      </c>
      <c r="J54" s="103">
        <f t="shared" si="2"/>
        <v>0</v>
      </c>
    </row>
    <row r="55" spans="1:10" ht="25.5" customHeight="1" x14ac:dyDescent="0.2">
      <c r="A55" s="87">
        <v>3</v>
      </c>
      <c r="B55" s="109" t="s">
        <v>74</v>
      </c>
      <c r="C55" s="218" t="s">
        <v>75</v>
      </c>
      <c r="D55" s="218"/>
      <c r="E55" s="218"/>
      <c r="F55" s="110">
        <f>'002 06f Pol'!AE99</f>
        <v>0</v>
      </c>
      <c r="G55" s="101">
        <f>'002 06f Pol'!AF99</f>
        <v>0</v>
      </c>
      <c r="H55" s="101"/>
      <c r="I55" s="102">
        <f t="shared" si="1"/>
        <v>0</v>
      </c>
      <c r="J55" s="103">
        <f t="shared" si="2"/>
        <v>0</v>
      </c>
    </row>
    <row r="56" spans="1:10" ht="25.5" customHeight="1" x14ac:dyDescent="0.2">
      <c r="A56" s="87">
        <v>3</v>
      </c>
      <c r="B56" s="109" t="s">
        <v>76</v>
      </c>
      <c r="C56" s="218" t="s">
        <v>77</v>
      </c>
      <c r="D56" s="218"/>
      <c r="E56" s="218"/>
      <c r="F56" s="110">
        <f>'002 06g Pol'!AE67</f>
        <v>0</v>
      </c>
      <c r="G56" s="101">
        <f>'002 06g Pol'!AF67</f>
        <v>0</v>
      </c>
      <c r="H56" s="101"/>
      <c r="I56" s="102">
        <f t="shared" si="1"/>
        <v>0</v>
      </c>
      <c r="J56" s="103">
        <f t="shared" si="2"/>
        <v>0</v>
      </c>
    </row>
    <row r="57" spans="1:10" ht="25.5" customHeight="1" x14ac:dyDescent="0.2">
      <c r="A57" s="87">
        <v>3</v>
      </c>
      <c r="B57" s="109" t="s">
        <v>78</v>
      </c>
      <c r="C57" s="218" t="s">
        <v>79</v>
      </c>
      <c r="D57" s="218"/>
      <c r="E57" s="218"/>
      <c r="F57" s="110">
        <f>'002 07 Pol'!AE77</f>
        <v>0</v>
      </c>
      <c r="G57" s="101">
        <f>'002 07 Pol'!AF77</f>
        <v>0</v>
      </c>
      <c r="H57" s="101"/>
      <c r="I57" s="102">
        <f t="shared" si="1"/>
        <v>0</v>
      </c>
      <c r="J57" s="103">
        <f t="shared" si="2"/>
        <v>0</v>
      </c>
    </row>
    <row r="58" spans="1:10" ht="25.5" customHeight="1" x14ac:dyDescent="0.2">
      <c r="A58" s="87">
        <v>3</v>
      </c>
      <c r="B58" s="109" t="s">
        <v>80</v>
      </c>
      <c r="C58" s="218" t="s">
        <v>81</v>
      </c>
      <c r="D58" s="218"/>
      <c r="E58" s="218"/>
      <c r="F58" s="110">
        <f>'002 08 Pol'!AE102</f>
        <v>0</v>
      </c>
      <c r="G58" s="101">
        <f>'002 08 Pol'!AF102</f>
        <v>0</v>
      </c>
      <c r="H58" s="101"/>
      <c r="I58" s="102">
        <f t="shared" si="1"/>
        <v>0</v>
      </c>
      <c r="J58" s="103">
        <f t="shared" si="2"/>
        <v>0</v>
      </c>
    </row>
    <row r="59" spans="1:10" ht="25.5" customHeight="1" x14ac:dyDescent="0.2">
      <c r="A59" s="87">
        <v>3</v>
      </c>
      <c r="B59" s="109" t="s">
        <v>82</v>
      </c>
      <c r="C59" s="218" t="s">
        <v>83</v>
      </c>
      <c r="D59" s="218"/>
      <c r="E59" s="218"/>
      <c r="F59" s="110">
        <f>'002 09 Pol'!AE81</f>
        <v>0</v>
      </c>
      <c r="G59" s="101">
        <f>'002 09 Pol'!AF81</f>
        <v>0</v>
      </c>
      <c r="H59" s="101"/>
      <c r="I59" s="102">
        <f t="shared" si="1"/>
        <v>0</v>
      </c>
      <c r="J59" s="103">
        <f t="shared" si="2"/>
        <v>0</v>
      </c>
    </row>
    <row r="60" spans="1:10" ht="25.5" customHeight="1" x14ac:dyDescent="0.2">
      <c r="A60" s="87">
        <v>3</v>
      </c>
      <c r="B60" s="109" t="s">
        <v>84</v>
      </c>
      <c r="C60" s="218" t="s">
        <v>85</v>
      </c>
      <c r="D60" s="218"/>
      <c r="E60" s="218"/>
      <c r="F60" s="110">
        <f>'002 10 Pol'!AE40</f>
        <v>0</v>
      </c>
      <c r="G60" s="101">
        <f>'002 10 Pol'!AF40</f>
        <v>0</v>
      </c>
      <c r="H60" s="101"/>
      <c r="I60" s="102">
        <f t="shared" si="1"/>
        <v>0</v>
      </c>
      <c r="J60" s="103">
        <f t="shared" si="2"/>
        <v>0</v>
      </c>
    </row>
    <row r="61" spans="1:10" ht="25.5" customHeight="1" x14ac:dyDescent="0.2">
      <c r="A61" s="87">
        <v>3</v>
      </c>
      <c r="B61" s="109" t="s">
        <v>86</v>
      </c>
      <c r="C61" s="218" t="s">
        <v>87</v>
      </c>
      <c r="D61" s="218"/>
      <c r="E61" s="218"/>
      <c r="F61" s="110">
        <f>'002 11 Pol'!AE44</f>
        <v>0</v>
      </c>
      <c r="G61" s="101">
        <f>'002 11 Pol'!AF44</f>
        <v>0</v>
      </c>
      <c r="H61" s="101"/>
      <c r="I61" s="102">
        <f t="shared" si="1"/>
        <v>0</v>
      </c>
      <c r="J61" s="103">
        <f t="shared" si="2"/>
        <v>0</v>
      </c>
    </row>
    <row r="62" spans="1:10" ht="25.5" customHeight="1" x14ac:dyDescent="0.2">
      <c r="A62" s="87">
        <v>3</v>
      </c>
      <c r="B62" s="109" t="s">
        <v>88</v>
      </c>
      <c r="C62" s="218" t="s">
        <v>89</v>
      </c>
      <c r="D62" s="218"/>
      <c r="E62" s="218"/>
      <c r="F62" s="110">
        <f>'002 12 Pol'!AE12</f>
        <v>0</v>
      </c>
      <c r="G62" s="101">
        <f>'002 12 Pol'!AF12</f>
        <v>75000</v>
      </c>
      <c r="H62" s="101"/>
      <c r="I62" s="102">
        <f t="shared" si="1"/>
        <v>75000</v>
      </c>
      <c r="J62" s="103">
        <f t="shared" si="2"/>
        <v>33.333333333333329</v>
      </c>
    </row>
    <row r="63" spans="1:10" ht="25.5" customHeight="1" x14ac:dyDescent="0.2">
      <c r="A63" s="87">
        <v>3</v>
      </c>
      <c r="B63" s="109" t="s">
        <v>90</v>
      </c>
      <c r="C63" s="218" t="s">
        <v>91</v>
      </c>
      <c r="D63" s="218"/>
      <c r="E63" s="218"/>
      <c r="F63" s="110">
        <f>'002 13 Pol'!AE12</f>
        <v>0</v>
      </c>
      <c r="G63" s="101">
        <f>'002 13 Pol'!AF12</f>
        <v>75000</v>
      </c>
      <c r="H63" s="101"/>
      <c r="I63" s="102">
        <f t="shared" si="1"/>
        <v>75000</v>
      </c>
      <c r="J63" s="103">
        <f t="shared" si="2"/>
        <v>33.333333333333329</v>
      </c>
    </row>
    <row r="64" spans="1:10" ht="25.5" customHeight="1" x14ac:dyDescent="0.2">
      <c r="A64" s="87">
        <v>3</v>
      </c>
      <c r="B64" s="109" t="s">
        <v>92</v>
      </c>
      <c r="C64" s="218" t="s">
        <v>93</v>
      </c>
      <c r="D64" s="218"/>
      <c r="E64" s="218"/>
      <c r="F64" s="110">
        <f>'002 14 Pol'!AE12</f>
        <v>0</v>
      </c>
      <c r="G64" s="101">
        <f>'002 14 Pol'!AF12</f>
        <v>75000</v>
      </c>
      <c r="H64" s="101"/>
      <c r="I64" s="102">
        <f t="shared" si="1"/>
        <v>75000</v>
      </c>
      <c r="J64" s="103">
        <f t="shared" si="2"/>
        <v>33.333333333333329</v>
      </c>
    </row>
    <row r="65" spans="1:52" ht="25.5" customHeight="1" x14ac:dyDescent="0.2">
      <c r="A65" s="87">
        <v>3</v>
      </c>
      <c r="B65" s="109" t="s">
        <v>94</v>
      </c>
      <c r="C65" s="218" t="s">
        <v>95</v>
      </c>
      <c r="D65" s="218"/>
      <c r="E65" s="218"/>
      <c r="F65" s="110">
        <f>'002 15 Pol'!AE48</f>
        <v>0</v>
      </c>
      <c r="G65" s="101">
        <f>'002 15 Pol'!AF48</f>
        <v>0</v>
      </c>
      <c r="H65" s="101"/>
      <c r="I65" s="102">
        <f t="shared" si="1"/>
        <v>0</v>
      </c>
      <c r="J65" s="103">
        <f t="shared" si="2"/>
        <v>0</v>
      </c>
    </row>
    <row r="66" spans="1:52" ht="25.5" customHeight="1" x14ac:dyDescent="0.2">
      <c r="A66" s="87"/>
      <c r="B66" s="219" t="s">
        <v>96</v>
      </c>
      <c r="C66" s="220"/>
      <c r="D66" s="220"/>
      <c r="E66" s="220"/>
      <c r="F66" s="111">
        <f>SUMIF(A39:A65,"=1",F39:F65)</f>
        <v>0</v>
      </c>
      <c r="G66" s="112">
        <f>SUMIF(A39:A65,"=1",G39:G65)</f>
        <v>225000</v>
      </c>
      <c r="H66" s="112">
        <f>SUMIF(A39:A65,"=1",H39:H65)</f>
        <v>0</v>
      </c>
      <c r="I66" s="113">
        <f>SUMIF(A39:A65,"=1",I39:I65)</f>
        <v>225000</v>
      </c>
      <c r="J66" s="114">
        <f>SUMIF(A39:A65,"=1",J39:J65)</f>
        <v>100</v>
      </c>
    </row>
    <row r="68" spans="1:52" x14ac:dyDescent="0.2">
      <c r="A68" t="s">
        <v>98</v>
      </c>
      <c r="B68" t="s">
        <v>99</v>
      </c>
    </row>
    <row r="69" spans="1:52" x14ac:dyDescent="0.2">
      <c r="A69" t="s">
        <v>100</v>
      </c>
      <c r="B69" t="s">
        <v>101</v>
      </c>
    </row>
    <row r="70" spans="1:52" x14ac:dyDescent="0.2">
      <c r="B70" s="217" t="s">
        <v>102</v>
      </c>
      <c r="C70" s="217"/>
      <c r="D70" s="217"/>
      <c r="E70" s="217"/>
      <c r="F70" s="217"/>
      <c r="G70" s="217"/>
      <c r="H70" s="217"/>
      <c r="I70" s="217"/>
      <c r="J70" s="217"/>
      <c r="AZ70" s="123" t="str">
        <f>B70</f>
        <v>Popis rozpočtu: 2 - Stavební část</v>
      </c>
    </row>
    <row r="71" spans="1:52" x14ac:dyDescent="0.2">
      <c r="A71" t="s">
        <v>103</v>
      </c>
      <c r="B71" t="s">
        <v>102</v>
      </c>
    </row>
    <row r="72" spans="1:52" x14ac:dyDescent="0.2">
      <c r="A72" t="s">
        <v>100</v>
      </c>
      <c r="B72" t="s">
        <v>104</v>
      </c>
    </row>
    <row r="73" spans="1:52" x14ac:dyDescent="0.2">
      <c r="B73" s="217" t="s">
        <v>105</v>
      </c>
      <c r="C73" s="217"/>
      <c r="D73" s="217"/>
      <c r="E73" s="217"/>
      <c r="F73" s="217"/>
      <c r="G73" s="217"/>
      <c r="H73" s="217"/>
      <c r="I73" s="217"/>
      <c r="J73" s="217"/>
      <c r="AZ73" s="123" t="str">
        <f>B73</f>
        <v>Popis rozpočtu: 00 - Ostatní a vedlejší náklady</v>
      </c>
    </row>
    <row r="74" spans="1:52" x14ac:dyDescent="0.2">
      <c r="A74" t="s">
        <v>103</v>
      </c>
      <c r="B74" t="s">
        <v>105</v>
      </c>
    </row>
    <row r="75" spans="1:52" x14ac:dyDescent="0.2">
      <c r="A75" t="s">
        <v>103</v>
      </c>
      <c r="B75" t="s">
        <v>106</v>
      </c>
    </row>
    <row r="76" spans="1:52" x14ac:dyDescent="0.2">
      <c r="B76" s="217" t="s">
        <v>107</v>
      </c>
      <c r="C76" s="217"/>
      <c r="D76" s="217"/>
      <c r="E76" s="217"/>
      <c r="F76" s="217"/>
      <c r="G76" s="217"/>
      <c r="H76" s="217"/>
      <c r="I76" s="217"/>
      <c r="J76" s="217"/>
      <c r="AZ76" s="123" t="str">
        <f>B76</f>
        <v>Položky nenavázané na cenovou soustavu (D+M) budou oceněny kompletně včetně přesunu hmot.</v>
      </c>
    </row>
    <row r="77" spans="1:52" x14ac:dyDescent="0.2">
      <c r="A77" t="s">
        <v>103</v>
      </c>
      <c r="B77" t="s">
        <v>108</v>
      </c>
    </row>
    <row r="78" spans="1:52" x14ac:dyDescent="0.2">
      <c r="B78" s="217" t="s">
        <v>107</v>
      </c>
      <c r="C78" s="217"/>
      <c r="D78" s="217"/>
      <c r="E78" s="217"/>
      <c r="F78" s="217"/>
      <c r="G78" s="217"/>
      <c r="H78" s="217"/>
      <c r="I78" s="217"/>
      <c r="J78" s="217"/>
      <c r="AZ78" s="123" t="str">
        <f>B78</f>
        <v>Položky nenavázané na cenovou soustavu (D+M) budou oceněny kompletně včetně přesunu hmot.</v>
      </c>
    </row>
    <row r="79" spans="1:52" x14ac:dyDescent="0.2">
      <c r="A79" t="s">
        <v>103</v>
      </c>
      <c r="B79" t="s">
        <v>109</v>
      </c>
    </row>
    <row r="80" spans="1:52" x14ac:dyDescent="0.2">
      <c r="B80" s="217" t="s">
        <v>107</v>
      </c>
      <c r="C80" s="217"/>
      <c r="D80" s="217"/>
      <c r="E80" s="217"/>
      <c r="F80" s="217"/>
      <c r="G80" s="217"/>
      <c r="H80" s="217"/>
      <c r="I80" s="217"/>
      <c r="J80" s="217"/>
      <c r="AZ80" s="123" t="str">
        <f>B80</f>
        <v>Položky nenavázané na cenovou soustavu (D+M) budou oceněny kompletně včetně přesunu hmot.</v>
      </c>
    </row>
    <row r="81" spans="1:52" x14ac:dyDescent="0.2">
      <c r="A81" t="s">
        <v>103</v>
      </c>
      <c r="B81" t="s">
        <v>110</v>
      </c>
    </row>
    <row r="82" spans="1:52" x14ac:dyDescent="0.2">
      <c r="B82" s="217" t="s">
        <v>107</v>
      </c>
      <c r="C82" s="217"/>
      <c r="D82" s="217"/>
      <c r="E82" s="217"/>
      <c r="F82" s="217"/>
      <c r="G82" s="217"/>
      <c r="H82" s="217"/>
      <c r="I82" s="217"/>
      <c r="J82" s="217"/>
      <c r="AZ82" s="123" t="str">
        <f>B82</f>
        <v>Položky nenavázané na cenovou soustavu (D+M) budou oceněny kompletně včetně přesunu hmot.</v>
      </c>
    </row>
    <row r="83" spans="1:52" x14ac:dyDescent="0.2">
      <c r="A83" t="s">
        <v>103</v>
      </c>
      <c r="B83" t="s">
        <v>111</v>
      </c>
    </row>
    <row r="84" spans="1:52" x14ac:dyDescent="0.2">
      <c r="B84" s="217" t="s">
        <v>107</v>
      </c>
      <c r="C84" s="217"/>
      <c r="D84" s="217"/>
      <c r="E84" s="217"/>
      <c r="F84" s="217"/>
      <c r="G84" s="217"/>
      <c r="H84" s="217"/>
      <c r="I84" s="217"/>
      <c r="J84" s="217"/>
      <c r="AZ84" s="123" t="str">
        <f>B84</f>
        <v>Položky nenavázané na cenovou soustavu (D+M) budou oceněny kompletně včetně přesunu hmot.</v>
      </c>
    </row>
    <row r="85" spans="1:52" x14ac:dyDescent="0.2">
      <c r="A85" t="s">
        <v>103</v>
      </c>
      <c r="B85" t="s">
        <v>112</v>
      </c>
    </row>
    <row r="86" spans="1:52" x14ac:dyDescent="0.2">
      <c r="B86" s="217" t="s">
        <v>107</v>
      </c>
      <c r="C86" s="217"/>
      <c r="D86" s="217"/>
      <c r="E86" s="217"/>
      <c r="F86" s="217"/>
      <c r="G86" s="217"/>
      <c r="H86" s="217"/>
      <c r="I86" s="217"/>
      <c r="J86" s="217"/>
      <c r="AZ86" s="123" t="str">
        <f>B86</f>
        <v>Položky nenavázané na cenovou soustavu (D+M) budou oceněny kompletně včetně přesunu hmot.</v>
      </c>
    </row>
    <row r="87" spans="1:52" x14ac:dyDescent="0.2">
      <c r="A87" t="s">
        <v>103</v>
      </c>
      <c r="B87" t="s">
        <v>113</v>
      </c>
    </row>
    <row r="88" spans="1:52" x14ac:dyDescent="0.2">
      <c r="B88" s="217" t="s">
        <v>107</v>
      </c>
      <c r="C88" s="217"/>
      <c r="D88" s="217"/>
      <c r="E88" s="217"/>
      <c r="F88" s="217"/>
      <c r="G88" s="217"/>
      <c r="H88" s="217"/>
      <c r="I88" s="217"/>
      <c r="J88" s="217"/>
      <c r="AZ88" s="123" t="str">
        <f>B88</f>
        <v>Položky nenavázané na cenovou soustavu (D+M) budou oceněny kompletně včetně přesunu hmot.</v>
      </c>
    </row>
    <row r="89" spans="1:52" x14ac:dyDescent="0.2">
      <c r="A89" t="s">
        <v>103</v>
      </c>
      <c r="B89" t="s">
        <v>114</v>
      </c>
    </row>
    <row r="90" spans="1:52" x14ac:dyDescent="0.2">
      <c r="B90" s="217" t="s">
        <v>107</v>
      </c>
      <c r="C90" s="217"/>
      <c r="D90" s="217"/>
      <c r="E90" s="217"/>
      <c r="F90" s="217"/>
      <c r="G90" s="217"/>
      <c r="H90" s="217"/>
      <c r="I90" s="217"/>
      <c r="J90" s="217"/>
      <c r="AZ90" s="123" t="str">
        <f>B90</f>
        <v>Položky nenavázané na cenovou soustavu (D+M) budou oceněny kompletně včetně přesunu hmot.</v>
      </c>
    </row>
    <row r="91" spans="1:52" x14ac:dyDescent="0.2">
      <c r="A91" t="s">
        <v>103</v>
      </c>
      <c r="B91" t="s">
        <v>115</v>
      </c>
    </row>
    <row r="92" spans="1:52" x14ac:dyDescent="0.2">
      <c r="B92" s="217" t="s">
        <v>107</v>
      </c>
      <c r="C92" s="217"/>
      <c r="D92" s="217"/>
      <c r="E92" s="217"/>
      <c r="F92" s="217"/>
      <c r="G92" s="217"/>
      <c r="H92" s="217"/>
      <c r="I92" s="217"/>
      <c r="J92" s="217"/>
      <c r="AZ92" s="123" t="str">
        <f>B92</f>
        <v>Položky nenavázané na cenovou soustavu (D+M) budou oceněny kompletně včetně přesunu hmot.</v>
      </c>
    </row>
    <row r="93" spans="1:52" x14ac:dyDescent="0.2">
      <c r="A93" t="s">
        <v>103</v>
      </c>
      <c r="B93" t="s">
        <v>116</v>
      </c>
    </row>
    <row r="94" spans="1:52" x14ac:dyDescent="0.2">
      <c r="B94" s="217" t="s">
        <v>107</v>
      </c>
      <c r="C94" s="217"/>
      <c r="D94" s="217"/>
      <c r="E94" s="217"/>
      <c r="F94" s="217"/>
      <c r="G94" s="217"/>
      <c r="H94" s="217"/>
      <c r="I94" s="217"/>
      <c r="J94" s="217"/>
      <c r="AZ94" s="123" t="str">
        <f>B94</f>
        <v>Položky nenavázané na cenovou soustavu (D+M) budou oceněny kompletně včetně přesunu hmot.</v>
      </c>
    </row>
    <row r="95" spans="1:52" x14ac:dyDescent="0.2">
      <c r="A95" t="s">
        <v>103</v>
      </c>
      <c r="B95" t="s">
        <v>117</v>
      </c>
    </row>
    <row r="96" spans="1:52" x14ac:dyDescent="0.2">
      <c r="B96" s="217" t="s">
        <v>107</v>
      </c>
      <c r="C96" s="217"/>
      <c r="D96" s="217"/>
      <c r="E96" s="217"/>
      <c r="F96" s="217"/>
      <c r="G96" s="217"/>
      <c r="H96" s="217"/>
      <c r="I96" s="217"/>
      <c r="J96" s="217"/>
      <c r="AZ96" s="123" t="str">
        <f>B96</f>
        <v>Položky nenavázané na cenovou soustavu (D+M) budou oceněny kompletně včetně přesunu hmot.</v>
      </c>
    </row>
    <row r="97" spans="1:52" x14ac:dyDescent="0.2">
      <c r="A97" t="s">
        <v>103</v>
      </c>
      <c r="B97" t="s">
        <v>118</v>
      </c>
    </row>
    <row r="98" spans="1:52" x14ac:dyDescent="0.2">
      <c r="B98" s="217" t="s">
        <v>107</v>
      </c>
      <c r="C98" s="217"/>
      <c r="D98" s="217"/>
      <c r="E98" s="217"/>
      <c r="F98" s="217"/>
      <c r="G98" s="217"/>
      <c r="H98" s="217"/>
      <c r="I98" s="217"/>
      <c r="J98" s="217"/>
      <c r="AZ98" s="123" t="str">
        <f>B98</f>
        <v>Položky nenavázané na cenovou soustavu (D+M) budou oceněny kompletně včetně přesunu hmot.</v>
      </c>
    </row>
    <row r="99" spans="1:52" x14ac:dyDescent="0.2">
      <c r="A99" t="s">
        <v>103</v>
      </c>
      <c r="B99" t="s">
        <v>119</v>
      </c>
    </row>
    <row r="100" spans="1:52" x14ac:dyDescent="0.2">
      <c r="B100" s="217" t="s">
        <v>107</v>
      </c>
      <c r="C100" s="217"/>
      <c r="D100" s="217"/>
      <c r="E100" s="217"/>
      <c r="F100" s="217"/>
      <c r="G100" s="217"/>
      <c r="H100" s="217"/>
      <c r="I100" s="217"/>
      <c r="J100" s="217"/>
      <c r="AZ100" s="123" t="str">
        <f>B100</f>
        <v>Položky nenavázané na cenovou soustavu (D+M) budou oceněny kompletně včetně přesunu hmot.</v>
      </c>
    </row>
    <row r="101" spans="1:52" x14ac:dyDescent="0.2">
      <c r="A101" t="s">
        <v>103</v>
      </c>
      <c r="B101" t="s">
        <v>120</v>
      </c>
    </row>
    <row r="102" spans="1:52" x14ac:dyDescent="0.2">
      <c r="B102" s="217" t="s">
        <v>107</v>
      </c>
      <c r="C102" s="217"/>
      <c r="D102" s="217"/>
      <c r="E102" s="217"/>
      <c r="F102" s="217"/>
      <c r="G102" s="217"/>
      <c r="H102" s="217"/>
      <c r="I102" s="217"/>
      <c r="J102" s="217"/>
      <c r="AZ102" s="123" t="str">
        <f>B102</f>
        <v>Položky nenavázané na cenovou soustavu (D+M) budou oceněny kompletně včetně přesunu hmot.</v>
      </c>
    </row>
    <row r="103" spans="1:52" x14ac:dyDescent="0.2">
      <c r="A103" t="s">
        <v>103</v>
      </c>
      <c r="B103" t="s">
        <v>121</v>
      </c>
    </row>
    <row r="104" spans="1:52" x14ac:dyDescent="0.2">
      <c r="B104" s="217" t="s">
        <v>107</v>
      </c>
      <c r="C104" s="217"/>
      <c r="D104" s="217"/>
      <c r="E104" s="217"/>
      <c r="F104" s="217"/>
      <c r="G104" s="217"/>
      <c r="H104" s="217"/>
      <c r="I104" s="217"/>
      <c r="J104" s="217"/>
      <c r="AZ104" s="123" t="str">
        <f>B104</f>
        <v>Položky nenavázané na cenovou soustavu (D+M) budou oceněny kompletně včetně přesunu hmot.</v>
      </c>
    </row>
    <row r="105" spans="1:52" x14ac:dyDescent="0.2">
      <c r="A105" t="s">
        <v>103</v>
      </c>
      <c r="B105" t="s">
        <v>122</v>
      </c>
    </row>
    <row r="106" spans="1:52" x14ac:dyDescent="0.2">
      <c r="B106" s="217" t="s">
        <v>107</v>
      </c>
      <c r="C106" s="217"/>
      <c r="D106" s="217"/>
      <c r="E106" s="217"/>
      <c r="F106" s="217"/>
      <c r="G106" s="217"/>
      <c r="H106" s="217"/>
      <c r="I106" s="217"/>
      <c r="J106" s="217"/>
      <c r="AZ106" s="123" t="str">
        <f>B106</f>
        <v>Položky nenavázané na cenovou soustavu (D+M) budou oceněny kompletně včetně přesunu hmot.</v>
      </c>
    </row>
    <row r="107" spans="1:52" x14ac:dyDescent="0.2">
      <c r="A107" t="s">
        <v>103</v>
      </c>
      <c r="B107" t="s">
        <v>123</v>
      </c>
    </row>
    <row r="108" spans="1:52" x14ac:dyDescent="0.2">
      <c r="B108" s="217" t="s">
        <v>107</v>
      </c>
      <c r="C108" s="217"/>
      <c r="D108" s="217"/>
      <c r="E108" s="217"/>
      <c r="F108" s="217"/>
      <c r="G108" s="217"/>
      <c r="H108" s="217"/>
      <c r="I108" s="217"/>
      <c r="J108" s="217"/>
      <c r="AZ108" s="123" t="str">
        <f>B108</f>
        <v>Položky nenavázané na cenovou soustavu (D+M) budou oceněny kompletně včetně přesunu hmot.</v>
      </c>
    </row>
    <row r="109" spans="1:52" x14ac:dyDescent="0.2">
      <c r="A109" t="s">
        <v>103</v>
      </c>
      <c r="B109" t="s">
        <v>124</v>
      </c>
    </row>
    <row r="110" spans="1:52" x14ac:dyDescent="0.2">
      <c r="B110" s="217" t="s">
        <v>107</v>
      </c>
      <c r="C110" s="217"/>
      <c r="D110" s="217"/>
      <c r="E110" s="217"/>
      <c r="F110" s="217"/>
      <c r="G110" s="217"/>
      <c r="H110" s="217"/>
      <c r="I110" s="217"/>
      <c r="J110" s="217"/>
      <c r="AZ110" s="123" t="str">
        <f>B110</f>
        <v>Položky nenavázané na cenovou soustavu (D+M) budou oceněny kompletně včetně přesunu hmot.</v>
      </c>
    </row>
    <row r="111" spans="1:52" x14ac:dyDescent="0.2">
      <c r="A111" t="s">
        <v>103</v>
      </c>
      <c r="B111" t="s">
        <v>125</v>
      </c>
    </row>
    <row r="112" spans="1:52" x14ac:dyDescent="0.2">
      <c r="B112" s="217" t="s">
        <v>107</v>
      </c>
      <c r="C112" s="217"/>
      <c r="D112" s="217"/>
      <c r="E112" s="217"/>
      <c r="F112" s="217"/>
      <c r="G112" s="217"/>
      <c r="H112" s="217"/>
      <c r="I112" s="217"/>
      <c r="J112" s="217"/>
      <c r="AZ112" s="123" t="str">
        <f>B112</f>
        <v>Položky nenavázané na cenovou soustavu (D+M) budou oceněny kompletně včetně přesunu hmot.</v>
      </c>
    </row>
    <row r="113" spans="1:52" x14ac:dyDescent="0.2">
      <c r="A113" t="s">
        <v>103</v>
      </c>
      <c r="B113" t="s">
        <v>126</v>
      </c>
    </row>
    <row r="114" spans="1:52" x14ac:dyDescent="0.2">
      <c r="B114" s="217" t="s">
        <v>107</v>
      </c>
      <c r="C114" s="217"/>
      <c r="D114" s="217"/>
      <c r="E114" s="217"/>
      <c r="F114" s="217"/>
      <c r="G114" s="217"/>
      <c r="H114" s="217"/>
      <c r="I114" s="217"/>
      <c r="J114" s="217"/>
      <c r="AZ114" s="123" t="str">
        <f>B114</f>
        <v>Položky nenavázané na cenovou soustavu (D+M) budou oceněny kompletně včetně přesunu hmot.</v>
      </c>
    </row>
    <row r="115" spans="1:52" x14ac:dyDescent="0.2">
      <c r="A115" t="s">
        <v>103</v>
      </c>
      <c r="B115" t="s">
        <v>127</v>
      </c>
    </row>
    <row r="116" spans="1:52" x14ac:dyDescent="0.2">
      <c r="B116" s="217" t="s">
        <v>107</v>
      </c>
      <c r="C116" s="217"/>
      <c r="D116" s="217"/>
      <c r="E116" s="217"/>
      <c r="F116" s="217"/>
      <c r="G116" s="217"/>
      <c r="H116" s="217"/>
      <c r="I116" s="217"/>
      <c r="J116" s="217"/>
      <c r="AZ116" s="123" t="str">
        <f>B116</f>
        <v>Položky nenavázané na cenovou soustavu (D+M) budou oceněny kompletně včetně přesunu hmot.</v>
      </c>
    </row>
    <row r="119" spans="1:52" ht="15.75" x14ac:dyDescent="0.25">
      <c r="B119" s="124" t="s">
        <v>128</v>
      </c>
    </row>
    <row r="121" spans="1:52" ht="25.5" customHeight="1" x14ac:dyDescent="0.2">
      <c r="A121" s="126"/>
      <c r="B121" s="129" t="s">
        <v>17</v>
      </c>
      <c r="C121" s="129" t="s">
        <v>5</v>
      </c>
      <c r="D121" s="130"/>
      <c r="E121" s="130"/>
      <c r="F121" s="131" t="s">
        <v>129</v>
      </c>
      <c r="G121" s="131"/>
      <c r="H121" s="131"/>
      <c r="I121" s="131" t="s">
        <v>29</v>
      </c>
      <c r="J121" s="131" t="s">
        <v>0</v>
      </c>
    </row>
    <row r="122" spans="1:52" ht="36.75" customHeight="1" x14ac:dyDescent="0.2">
      <c r="A122" s="127"/>
      <c r="B122" s="132" t="s">
        <v>130</v>
      </c>
      <c r="C122" s="215" t="s">
        <v>131</v>
      </c>
      <c r="D122" s="216"/>
      <c r="E122" s="216"/>
      <c r="F122" s="139" t="s">
        <v>24</v>
      </c>
      <c r="G122" s="140"/>
      <c r="H122" s="140"/>
      <c r="I122" s="140">
        <f>'002 01 Pol'!G8+'002 01 Pol'!G88+'002 02 Pol'!G8+'002 02 Pol'!G2114+'002 04 Pol'!G8+'002 08 Pol'!G8+'002 09 Pol'!G8+'002 15 Pol'!G8</f>
        <v>0</v>
      </c>
      <c r="J122" s="136">
        <f>IF(I213=0,"",I122/I213*100)</f>
        <v>0</v>
      </c>
    </row>
    <row r="123" spans="1:52" ht="36.75" customHeight="1" x14ac:dyDescent="0.2">
      <c r="A123" s="127"/>
      <c r="B123" s="132" t="s">
        <v>86</v>
      </c>
      <c r="C123" s="215" t="s">
        <v>132</v>
      </c>
      <c r="D123" s="216"/>
      <c r="E123" s="216"/>
      <c r="F123" s="139" t="s">
        <v>24</v>
      </c>
      <c r="G123" s="140"/>
      <c r="H123" s="140"/>
      <c r="I123" s="140">
        <f>'002 08 Pol'!G38+'002 09 Pol'!G35</f>
        <v>0</v>
      </c>
      <c r="J123" s="136">
        <f>IF(I213=0,"",I123/I213*100)</f>
        <v>0</v>
      </c>
    </row>
    <row r="124" spans="1:52" ht="36.75" customHeight="1" x14ac:dyDescent="0.2">
      <c r="A124" s="127"/>
      <c r="B124" s="132" t="s">
        <v>49</v>
      </c>
      <c r="C124" s="215" t="s">
        <v>133</v>
      </c>
      <c r="D124" s="216"/>
      <c r="E124" s="216"/>
      <c r="F124" s="139" t="s">
        <v>24</v>
      </c>
      <c r="G124" s="140"/>
      <c r="H124" s="140"/>
      <c r="I124" s="140">
        <f>'002 02 Pol'!G121</f>
        <v>0</v>
      </c>
      <c r="J124" s="136">
        <f>IF(I213=0,"",I124/I213*100)</f>
        <v>0</v>
      </c>
    </row>
    <row r="125" spans="1:52" ht="36.75" customHeight="1" x14ac:dyDescent="0.2">
      <c r="A125" s="127"/>
      <c r="B125" s="132" t="s">
        <v>134</v>
      </c>
      <c r="C125" s="215" t="s">
        <v>135</v>
      </c>
      <c r="D125" s="216"/>
      <c r="E125" s="216"/>
      <c r="F125" s="139" t="s">
        <v>24</v>
      </c>
      <c r="G125" s="140"/>
      <c r="H125" s="140"/>
      <c r="I125" s="140">
        <f>'002 04 Pol'!G64</f>
        <v>0</v>
      </c>
      <c r="J125" s="136">
        <f>IF(I213=0,"",I125/I213*100)</f>
        <v>0</v>
      </c>
    </row>
    <row r="126" spans="1:52" ht="36.75" customHeight="1" x14ac:dyDescent="0.2">
      <c r="A126" s="127"/>
      <c r="B126" s="132" t="s">
        <v>136</v>
      </c>
      <c r="C126" s="215" t="s">
        <v>137</v>
      </c>
      <c r="D126" s="216"/>
      <c r="E126" s="216"/>
      <c r="F126" s="139" t="s">
        <v>24</v>
      </c>
      <c r="G126" s="140"/>
      <c r="H126" s="140"/>
      <c r="I126" s="140">
        <f>'002 04 Pol'!G67</f>
        <v>0</v>
      </c>
      <c r="J126" s="136">
        <f>IF(I213=0,"",I126/I213*100)</f>
        <v>0</v>
      </c>
    </row>
    <row r="127" spans="1:52" ht="36.75" customHeight="1" x14ac:dyDescent="0.2">
      <c r="A127" s="127"/>
      <c r="B127" s="132" t="s">
        <v>138</v>
      </c>
      <c r="C127" s="215" t="s">
        <v>139</v>
      </c>
      <c r="D127" s="216"/>
      <c r="E127" s="216"/>
      <c r="F127" s="139" t="s">
        <v>24</v>
      </c>
      <c r="G127" s="140"/>
      <c r="H127" s="140"/>
      <c r="I127" s="140">
        <f>'001 2 Pol'!G8+'001 2 Pol'!G214+'002 15 Pol'!G20</f>
        <v>0</v>
      </c>
      <c r="J127" s="136">
        <f>IF(I213=0,"",I127/I213*100)</f>
        <v>0</v>
      </c>
    </row>
    <row r="128" spans="1:52" ht="36.75" customHeight="1" x14ac:dyDescent="0.2">
      <c r="A128" s="127"/>
      <c r="B128" s="132" t="s">
        <v>140</v>
      </c>
      <c r="C128" s="215" t="s">
        <v>141</v>
      </c>
      <c r="D128" s="216"/>
      <c r="E128" s="216"/>
      <c r="F128" s="139" t="s">
        <v>24</v>
      </c>
      <c r="G128" s="140"/>
      <c r="H128" s="140"/>
      <c r="I128" s="140">
        <f>'001 2 Pol'!G130</f>
        <v>0</v>
      </c>
      <c r="J128" s="136">
        <f>IF(I213=0,"",I128/I213*100)</f>
        <v>0</v>
      </c>
    </row>
    <row r="129" spans="1:10" ht="36.75" customHeight="1" x14ac:dyDescent="0.2">
      <c r="A129" s="127"/>
      <c r="B129" s="132" t="s">
        <v>142</v>
      </c>
      <c r="C129" s="215" t="s">
        <v>143</v>
      </c>
      <c r="D129" s="216"/>
      <c r="E129" s="216"/>
      <c r="F129" s="139" t="s">
        <v>24</v>
      </c>
      <c r="G129" s="140"/>
      <c r="H129" s="140"/>
      <c r="I129" s="140">
        <f>'001 2 Pol'!G413+'001 2 Pol'!G604+'002 01 Pol'!G55</f>
        <v>0</v>
      </c>
      <c r="J129" s="136">
        <f>IF(I213=0,"",I129/I213*100)</f>
        <v>0</v>
      </c>
    </row>
    <row r="130" spans="1:10" ht="36.75" customHeight="1" x14ac:dyDescent="0.2">
      <c r="A130" s="127"/>
      <c r="B130" s="132" t="s">
        <v>144</v>
      </c>
      <c r="C130" s="215" t="s">
        <v>145</v>
      </c>
      <c r="D130" s="216"/>
      <c r="E130" s="216"/>
      <c r="F130" s="139" t="s">
        <v>24</v>
      </c>
      <c r="G130" s="140"/>
      <c r="H130" s="140"/>
      <c r="I130" s="140">
        <f>'002 08 Pol'!G44+'002 09 Pol'!G39</f>
        <v>0</v>
      </c>
      <c r="J130" s="136">
        <f>IF(I213=0,"",I130/I213*100)</f>
        <v>0</v>
      </c>
    </row>
    <row r="131" spans="1:10" ht="36.75" customHeight="1" x14ac:dyDescent="0.2">
      <c r="A131" s="127"/>
      <c r="B131" s="132" t="s">
        <v>146</v>
      </c>
      <c r="C131" s="215" t="s">
        <v>147</v>
      </c>
      <c r="D131" s="216"/>
      <c r="E131" s="216"/>
      <c r="F131" s="139" t="s">
        <v>24</v>
      </c>
      <c r="G131" s="140"/>
      <c r="H131" s="140"/>
      <c r="I131" s="140">
        <f>'001 2 Pol'!G84+'002 01 Pol'!G59+'002 15 Pol'!G24</f>
        <v>0</v>
      </c>
      <c r="J131" s="136">
        <f>IF(I213=0,"",I131/I213*100)</f>
        <v>0</v>
      </c>
    </row>
    <row r="132" spans="1:10" ht="36.75" customHeight="1" x14ac:dyDescent="0.2">
      <c r="A132" s="127"/>
      <c r="B132" s="132" t="s">
        <v>148</v>
      </c>
      <c r="C132" s="215" t="s">
        <v>149</v>
      </c>
      <c r="D132" s="216"/>
      <c r="E132" s="216"/>
      <c r="F132" s="139" t="s">
        <v>24</v>
      </c>
      <c r="G132" s="140"/>
      <c r="H132" s="140"/>
      <c r="I132" s="140">
        <f>'002 08 Pol'!G48+'002 09 Pol'!G43</f>
        <v>0</v>
      </c>
      <c r="J132" s="136">
        <f>IF(I213=0,"",I132/I213*100)</f>
        <v>0</v>
      </c>
    </row>
    <row r="133" spans="1:10" ht="36.75" customHeight="1" x14ac:dyDescent="0.2">
      <c r="A133" s="127"/>
      <c r="B133" s="132" t="s">
        <v>150</v>
      </c>
      <c r="C133" s="215" t="s">
        <v>151</v>
      </c>
      <c r="D133" s="216"/>
      <c r="E133" s="216"/>
      <c r="F133" s="139" t="s">
        <v>24</v>
      </c>
      <c r="G133" s="140"/>
      <c r="H133" s="140"/>
      <c r="I133" s="140">
        <f>'001 2 Pol'!G104+'002 02 Pol'!G2100</f>
        <v>0</v>
      </c>
      <c r="J133" s="136">
        <f>IF(I213=0,"",I133/I213*100)</f>
        <v>0</v>
      </c>
    </row>
    <row r="134" spans="1:10" ht="36.75" customHeight="1" x14ac:dyDescent="0.2">
      <c r="A134" s="127"/>
      <c r="B134" s="132" t="s">
        <v>152</v>
      </c>
      <c r="C134" s="215" t="s">
        <v>153</v>
      </c>
      <c r="D134" s="216"/>
      <c r="E134" s="216"/>
      <c r="F134" s="139" t="s">
        <v>24</v>
      </c>
      <c r="G134" s="140"/>
      <c r="H134" s="140"/>
      <c r="I134" s="140">
        <f>'002 02 Pol'!G436</f>
        <v>0</v>
      </c>
      <c r="J134" s="136">
        <f>IF(I213=0,"",I134/I213*100)</f>
        <v>0</v>
      </c>
    </row>
    <row r="135" spans="1:10" ht="36.75" customHeight="1" x14ac:dyDescent="0.2">
      <c r="A135" s="127"/>
      <c r="B135" s="132" t="s">
        <v>154</v>
      </c>
      <c r="C135" s="215" t="s">
        <v>155</v>
      </c>
      <c r="D135" s="216"/>
      <c r="E135" s="216"/>
      <c r="F135" s="139" t="s">
        <v>24</v>
      </c>
      <c r="G135" s="140"/>
      <c r="H135" s="140"/>
      <c r="I135" s="140">
        <f>'002 09 Pol'!G50</f>
        <v>0</v>
      </c>
      <c r="J135" s="136">
        <f>IF(I213=0,"",I135/I213*100)</f>
        <v>0</v>
      </c>
    </row>
    <row r="136" spans="1:10" ht="36.75" customHeight="1" x14ac:dyDescent="0.2">
      <c r="A136" s="127"/>
      <c r="B136" s="132" t="s">
        <v>156</v>
      </c>
      <c r="C136" s="215" t="s">
        <v>157</v>
      </c>
      <c r="D136" s="216"/>
      <c r="E136" s="216"/>
      <c r="F136" s="139" t="s">
        <v>24</v>
      </c>
      <c r="G136" s="140"/>
      <c r="H136" s="140"/>
      <c r="I136" s="140">
        <f>'002 09 Pol'!G54</f>
        <v>0</v>
      </c>
      <c r="J136" s="136">
        <f>IF(I213=0,"",I136/I213*100)</f>
        <v>0</v>
      </c>
    </row>
    <row r="137" spans="1:10" ht="36.75" customHeight="1" x14ac:dyDescent="0.2">
      <c r="A137" s="127"/>
      <c r="B137" s="132" t="s">
        <v>156</v>
      </c>
      <c r="C137" s="215" t="s">
        <v>158</v>
      </c>
      <c r="D137" s="216"/>
      <c r="E137" s="216"/>
      <c r="F137" s="139" t="s">
        <v>24</v>
      </c>
      <c r="G137" s="140"/>
      <c r="H137" s="140"/>
      <c r="I137" s="140">
        <f>'002 08 Pol'!G55</f>
        <v>0</v>
      </c>
      <c r="J137" s="136">
        <f>IF(I213=0,"",I137/I213*100)</f>
        <v>0</v>
      </c>
    </row>
    <row r="138" spans="1:10" ht="36.75" customHeight="1" x14ac:dyDescent="0.2">
      <c r="A138" s="127"/>
      <c r="B138" s="132" t="s">
        <v>159</v>
      </c>
      <c r="C138" s="215" t="s">
        <v>160</v>
      </c>
      <c r="D138" s="216"/>
      <c r="E138" s="216"/>
      <c r="F138" s="139" t="s">
        <v>24</v>
      </c>
      <c r="G138" s="140"/>
      <c r="H138" s="140"/>
      <c r="I138" s="140">
        <f>'002 04 Pol'!G76+'002 08 Pol'!G60+'002 09 Pol'!G56</f>
        <v>0</v>
      </c>
      <c r="J138" s="136">
        <f>IF(I213=0,"",I138/I213*100)</f>
        <v>0</v>
      </c>
    </row>
    <row r="139" spans="1:10" ht="36.75" customHeight="1" x14ac:dyDescent="0.2">
      <c r="A139" s="127"/>
      <c r="B139" s="132" t="s">
        <v>161</v>
      </c>
      <c r="C139" s="215" t="s">
        <v>162</v>
      </c>
      <c r="D139" s="216"/>
      <c r="E139" s="216"/>
      <c r="F139" s="139" t="s">
        <v>24</v>
      </c>
      <c r="G139" s="140"/>
      <c r="H139" s="140"/>
      <c r="I139" s="140">
        <f>'002 02 Pol'!G697+'002 08 Pol'!G84+'002 09 Pol'!G69</f>
        <v>0</v>
      </c>
      <c r="J139" s="136">
        <f>IF(I213=0,"",I139/I213*100)</f>
        <v>0</v>
      </c>
    </row>
    <row r="140" spans="1:10" ht="36.75" customHeight="1" x14ac:dyDescent="0.2">
      <c r="A140" s="127"/>
      <c r="B140" s="132" t="s">
        <v>163</v>
      </c>
      <c r="C140" s="215" t="s">
        <v>164</v>
      </c>
      <c r="D140" s="216"/>
      <c r="E140" s="216"/>
      <c r="F140" s="139" t="s">
        <v>24</v>
      </c>
      <c r="G140" s="140"/>
      <c r="H140" s="140"/>
      <c r="I140" s="140">
        <f>'002 04 Pol'!G98+'002 04 Pol'!G284</f>
        <v>0</v>
      </c>
      <c r="J140" s="136">
        <f>IF(I213=0,"",I140/I213*100)</f>
        <v>0</v>
      </c>
    </row>
    <row r="141" spans="1:10" ht="36.75" customHeight="1" x14ac:dyDescent="0.2">
      <c r="A141" s="127"/>
      <c r="B141" s="132" t="s">
        <v>165</v>
      </c>
      <c r="C141" s="215" t="s">
        <v>166</v>
      </c>
      <c r="D141" s="216"/>
      <c r="E141" s="216"/>
      <c r="F141" s="139" t="s">
        <v>24</v>
      </c>
      <c r="G141" s="140"/>
      <c r="H141" s="140"/>
      <c r="I141" s="140">
        <f>'002 02 Pol'!G786</f>
        <v>0</v>
      </c>
      <c r="J141" s="136">
        <f>IF(I213=0,"",I141/I213*100)</f>
        <v>0</v>
      </c>
    </row>
    <row r="142" spans="1:10" ht="36.75" customHeight="1" x14ac:dyDescent="0.2">
      <c r="A142" s="127"/>
      <c r="B142" s="132" t="s">
        <v>167</v>
      </c>
      <c r="C142" s="215" t="s">
        <v>168</v>
      </c>
      <c r="D142" s="216"/>
      <c r="E142" s="216"/>
      <c r="F142" s="139" t="s">
        <v>24</v>
      </c>
      <c r="G142" s="140"/>
      <c r="H142" s="140"/>
      <c r="I142" s="140">
        <f>'002 02 Pol'!G816</f>
        <v>0</v>
      </c>
      <c r="J142" s="136">
        <f>IF(I213=0,"",I142/I213*100)</f>
        <v>0</v>
      </c>
    </row>
    <row r="143" spans="1:10" ht="36.75" customHeight="1" x14ac:dyDescent="0.2">
      <c r="A143" s="127"/>
      <c r="B143" s="132" t="s">
        <v>169</v>
      </c>
      <c r="C143" s="215" t="s">
        <v>170</v>
      </c>
      <c r="D143" s="216"/>
      <c r="E143" s="216"/>
      <c r="F143" s="139" t="s">
        <v>24</v>
      </c>
      <c r="G143" s="140"/>
      <c r="H143" s="140"/>
      <c r="I143" s="140">
        <f>'002 01 Pol'!G72+'002 02 Pol'!G945</f>
        <v>0</v>
      </c>
      <c r="J143" s="136">
        <f>IF(I213=0,"",I143/I213*100)</f>
        <v>0</v>
      </c>
    </row>
    <row r="144" spans="1:10" ht="36.75" customHeight="1" x14ac:dyDescent="0.2">
      <c r="A144" s="127"/>
      <c r="B144" s="132" t="s">
        <v>171</v>
      </c>
      <c r="C144" s="215" t="s">
        <v>172</v>
      </c>
      <c r="D144" s="216"/>
      <c r="E144" s="216"/>
      <c r="F144" s="139" t="s">
        <v>24</v>
      </c>
      <c r="G144" s="140"/>
      <c r="H144" s="140"/>
      <c r="I144" s="140">
        <f>'002 04 Pol'!G101</f>
        <v>0</v>
      </c>
      <c r="J144" s="136">
        <f>IF(I213=0,"",I144/I213*100)</f>
        <v>0</v>
      </c>
    </row>
    <row r="145" spans="1:10" ht="36.75" customHeight="1" x14ac:dyDescent="0.2">
      <c r="A145" s="127"/>
      <c r="B145" s="132" t="s">
        <v>173</v>
      </c>
      <c r="C145" s="215" t="s">
        <v>174</v>
      </c>
      <c r="D145" s="216"/>
      <c r="E145" s="216"/>
      <c r="F145" s="139" t="s">
        <v>24</v>
      </c>
      <c r="G145" s="140"/>
      <c r="H145" s="140"/>
      <c r="I145" s="140">
        <f>'001 2 Pol'!G601+'002 01 Pol'!G76+'002 02 Pol'!G951+'002 04 Pol'!G104+'002 08 Pol'!G87+'002 09 Pol'!G72</f>
        <v>0</v>
      </c>
      <c r="J145" s="136">
        <f>IF(I213=0,"",I145/I213*100)</f>
        <v>0</v>
      </c>
    </row>
    <row r="146" spans="1:10" ht="36.75" customHeight="1" x14ac:dyDescent="0.2">
      <c r="A146" s="127"/>
      <c r="B146" s="132" t="s">
        <v>175</v>
      </c>
      <c r="C146" s="215" t="s">
        <v>176</v>
      </c>
      <c r="D146" s="216"/>
      <c r="E146" s="216"/>
      <c r="F146" s="139" t="s">
        <v>25</v>
      </c>
      <c r="G146" s="140"/>
      <c r="H146" s="140"/>
      <c r="I146" s="140">
        <f>'002 02 Pol'!G954+'002 04 Pol'!G107</f>
        <v>0</v>
      </c>
      <c r="J146" s="136">
        <f>IF(I213=0,"",I146/I213*100)</f>
        <v>0</v>
      </c>
    </row>
    <row r="147" spans="1:10" ht="36.75" customHeight="1" x14ac:dyDescent="0.2">
      <c r="A147" s="127"/>
      <c r="B147" s="132" t="s">
        <v>177</v>
      </c>
      <c r="C147" s="215" t="s">
        <v>178</v>
      </c>
      <c r="D147" s="216"/>
      <c r="E147" s="216"/>
      <c r="F147" s="139" t="s">
        <v>25</v>
      </c>
      <c r="G147" s="140"/>
      <c r="H147" s="140"/>
      <c r="I147" s="140">
        <f>'002 02 Pol'!G1026</f>
        <v>0</v>
      </c>
      <c r="J147" s="136">
        <f>IF(I213=0,"",I147/I213*100)</f>
        <v>0</v>
      </c>
    </row>
    <row r="148" spans="1:10" ht="36.75" customHeight="1" x14ac:dyDescent="0.2">
      <c r="A148" s="127"/>
      <c r="B148" s="132" t="s">
        <v>179</v>
      </c>
      <c r="C148" s="215" t="s">
        <v>180</v>
      </c>
      <c r="D148" s="216"/>
      <c r="E148" s="216"/>
      <c r="F148" s="139" t="s">
        <v>25</v>
      </c>
      <c r="G148" s="140"/>
      <c r="H148" s="140"/>
      <c r="I148" s="140">
        <f>'001 2 Pol'!G17+'002 04 Pol'!G119+'002 15 Pol'!G28</f>
        <v>0</v>
      </c>
      <c r="J148" s="136">
        <f>IF(I213=0,"",I148/I213*100)</f>
        <v>0</v>
      </c>
    </row>
    <row r="149" spans="1:10" ht="36.75" customHeight="1" x14ac:dyDescent="0.2">
      <c r="A149" s="127"/>
      <c r="B149" s="132" t="s">
        <v>181</v>
      </c>
      <c r="C149" s="215" t="s">
        <v>182</v>
      </c>
      <c r="D149" s="216"/>
      <c r="E149" s="216"/>
      <c r="F149" s="139" t="s">
        <v>25</v>
      </c>
      <c r="G149" s="140"/>
      <c r="H149" s="140"/>
      <c r="I149" s="140">
        <f>'002 04 Pol'!G128</f>
        <v>0</v>
      </c>
      <c r="J149" s="136">
        <f>IF(I213=0,"",I149/I213*100)</f>
        <v>0</v>
      </c>
    </row>
    <row r="150" spans="1:10" ht="36.75" customHeight="1" x14ac:dyDescent="0.2">
      <c r="A150" s="127"/>
      <c r="B150" s="132" t="s">
        <v>183</v>
      </c>
      <c r="C150" s="215" t="s">
        <v>184</v>
      </c>
      <c r="D150" s="216"/>
      <c r="E150" s="216"/>
      <c r="F150" s="139" t="s">
        <v>25</v>
      </c>
      <c r="G150" s="140"/>
      <c r="H150" s="140"/>
      <c r="I150" s="140">
        <f>'002 04 Pol'!G183</f>
        <v>0</v>
      </c>
      <c r="J150" s="136">
        <f>IF(I213=0,"",I150/I213*100)</f>
        <v>0</v>
      </c>
    </row>
    <row r="151" spans="1:10" ht="36.75" customHeight="1" x14ac:dyDescent="0.2">
      <c r="A151" s="127"/>
      <c r="B151" s="132" t="s">
        <v>185</v>
      </c>
      <c r="C151" s="215" t="s">
        <v>186</v>
      </c>
      <c r="D151" s="216"/>
      <c r="E151" s="216"/>
      <c r="F151" s="139" t="s">
        <v>25</v>
      </c>
      <c r="G151" s="140"/>
      <c r="H151" s="140"/>
      <c r="I151" s="140">
        <f>'002 04 Pol'!G238</f>
        <v>0</v>
      </c>
      <c r="J151" s="136">
        <f>IF(I213=0,"",I151/I213*100)</f>
        <v>0</v>
      </c>
    </row>
    <row r="152" spans="1:10" ht="36.75" customHeight="1" x14ac:dyDescent="0.2">
      <c r="A152" s="127"/>
      <c r="B152" s="132" t="s">
        <v>187</v>
      </c>
      <c r="C152" s="215" t="s">
        <v>188</v>
      </c>
      <c r="D152" s="216"/>
      <c r="E152" s="216"/>
      <c r="F152" s="139" t="s">
        <v>25</v>
      </c>
      <c r="G152" s="140"/>
      <c r="H152" s="140"/>
      <c r="I152" s="140">
        <f>'002 04 Pol'!G261</f>
        <v>0</v>
      </c>
      <c r="J152" s="136">
        <f>IF(I213=0,"",I152/I213*100)</f>
        <v>0</v>
      </c>
    </row>
    <row r="153" spans="1:10" ht="36.75" customHeight="1" x14ac:dyDescent="0.2">
      <c r="A153" s="127"/>
      <c r="B153" s="132" t="s">
        <v>189</v>
      </c>
      <c r="C153" s="215" t="s">
        <v>190</v>
      </c>
      <c r="D153" s="216"/>
      <c r="E153" s="216"/>
      <c r="F153" s="139" t="s">
        <v>25</v>
      </c>
      <c r="G153" s="140"/>
      <c r="H153" s="140"/>
      <c r="I153" s="140">
        <f>'002 03 Pol'!G8</f>
        <v>0</v>
      </c>
      <c r="J153" s="136">
        <f>IF(I213=0,"",I153/I213*100)</f>
        <v>0</v>
      </c>
    </row>
    <row r="154" spans="1:10" ht="36.75" customHeight="1" x14ac:dyDescent="0.2">
      <c r="A154" s="127"/>
      <c r="B154" s="132" t="s">
        <v>191</v>
      </c>
      <c r="C154" s="215" t="s">
        <v>192</v>
      </c>
      <c r="D154" s="216"/>
      <c r="E154" s="216"/>
      <c r="F154" s="139" t="s">
        <v>25</v>
      </c>
      <c r="G154" s="140"/>
      <c r="H154" s="140"/>
      <c r="I154" s="140">
        <f>'002 15 Pol'!G31</f>
        <v>0</v>
      </c>
      <c r="J154" s="136">
        <f>IF(I213=0,"",I154/I213*100)</f>
        <v>0</v>
      </c>
    </row>
    <row r="155" spans="1:10" ht="36.75" customHeight="1" x14ac:dyDescent="0.2">
      <c r="A155" s="127"/>
      <c r="B155" s="132" t="s">
        <v>193</v>
      </c>
      <c r="C155" s="215" t="s">
        <v>194</v>
      </c>
      <c r="D155" s="216"/>
      <c r="E155" s="216"/>
      <c r="F155" s="139" t="s">
        <v>25</v>
      </c>
      <c r="G155" s="140"/>
      <c r="H155" s="140"/>
      <c r="I155" s="140">
        <f>'001 2 Pol'!G665</f>
        <v>0</v>
      </c>
      <c r="J155" s="136">
        <f>IF(I213=0,"",I155/I213*100)</f>
        <v>0</v>
      </c>
    </row>
    <row r="156" spans="1:10" ht="36.75" customHeight="1" x14ac:dyDescent="0.2">
      <c r="A156" s="127"/>
      <c r="B156" s="132" t="s">
        <v>195</v>
      </c>
      <c r="C156" s="215" t="s">
        <v>196</v>
      </c>
      <c r="D156" s="216"/>
      <c r="E156" s="216"/>
      <c r="F156" s="139" t="s">
        <v>25</v>
      </c>
      <c r="G156" s="140"/>
      <c r="H156" s="140"/>
      <c r="I156" s="140">
        <f>'002 02 Pol'!G1046+'002 04 Pol'!G266</f>
        <v>0</v>
      </c>
      <c r="J156" s="136">
        <f>IF(I213=0,"",I156/I213*100)</f>
        <v>0</v>
      </c>
    </row>
    <row r="157" spans="1:10" ht="36.75" customHeight="1" x14ac:dyDescent="0.2">
      <c r="A157" s="127"/>
      <c r="B157" s="132" t="s">
        <v>197</v>
      </c>
      <c r="C157" s="215" t="s">
        <v>198</v>
      </c>
      <c r="D157" s="216"/>
      <c r="E157" s="216"/>
      <c r="F157" s="139" t="s">
        <v>25</v>
      </c>
      <c r="G157" s="140"/>
      <c r="H157" s="140"/>
      <c r="I157" s="140">
        <f>'002 02 Pol'!G2006</f>
        <v>0</v>
      </c>
      <c r="J157" s="136">
        <f>IF(I213=0,"",I157/I213*100)</f>
        <v>0</v>
      </c>
    </row>
    <row r="158" spans="1:10" ht="36.75" customHeight="1" x14ac:dyDescent="0.2">
      <c r="A158" s="127"/>
      <c r="B158" s="132" t="s">
        <v>199</v>
      </c>
      <c r="C158" s="215" t="s">
        <v>200</v>
      </c>
      <c r="D158" s="216"/>
      <c r="E158" s="216"/>
      <c r="F158" s="139" t="s">
        <v>25</v>
      </c>
      <c r="G158" s="140"/>
      <c r="H158" s="140"/>
      <c r="I158" s="140">
        <f>'002 02 Pol'!G2051</f>
        <v>0</v>
      </c>
      <c r="J158" s="136">
        <f>IF(I213=0,"",I158/I213*100)</f>
        <v>0</v>
      </c>
    </row>
    <row r="159" spans="1:10" ht="36.75" customHeight="1" x14ac:dyDescent="0.2">
      <c r="A159" s="127"/>
      <c r="B159" s="132" t="s">
        <v>201</v>
      </c>
      <c r="C159" s="215" t="s">
        <v>202</v>
      </c>
      <c r="D159" s="216"/>
      <c r="E159" s="216"/>
      <c r="F159" s="139" t="s">
        <v>25</v>
      </c>
      <c r="G159" s="140"/>
      <c r="H159" s="140"/>
      <c r="I159" s="140">
        <f>'002 02 Pol'!G2080+'002 04 Pol'!G272</f>
        <v>0</v>
      </c>
      <c r="J159" s="136">
        <f>IF(I213=0,"",I159/I213*100)</f>
        <v>0</v>
      </c>
    </row>
    <row r="160" spans="1:10" ht="36.75" customHeight="1" x14ac:dyDescent="0.2">
      <c r="A160" s="127"/>
      <c r="B160" s="132" t="s">
        <v>203</v>
      </c>
      <c r="C160" s="215" t="s">
        <v>204</v>
      </c>
      <c r="D160" s="216"/>
      <c r="E160" s="216"/>
      <c r="F160" s="139" t="s">
        <v>25</v>
      </c>
      <c r="G160" s="140"/>
      <c r="H160" s="140"/>
      <c r="I160" s="140">
        <f>'002 02 Pol'!G2091</f>
        <v>0</v>
      </c>
      <c r="J160" s="136">
        <f>IF(I213=0,"",I160/I213*100)</f>
        <v>0</v>
      </c>
    </row>
    <row r="161" spans="1:10" ht="36.75" customHeight="1" x14ac:dyDescent="0.2">
      <c r="A161" s="127"/>
      <c r="B161" s="132" t="s">
        <v>205</v>
      </c>
      <c r="C161" s="215" t="s">
        <v>206</v>
      </c>
      <c r="D161" s="216"/>
      <c r="E161" s="216"/>
      <c r="F161" s="139" t="s">
        <v>25</v>
      </c>
      <c r="G161" s="140"/>
      <c r="H161" s="140"/>
      <c r="I161" s="140">
        <f>'002 04 Pol'!G276</f>
        <v>0</v>
      </c>
      <c r="J161" s="136">
        <f>IF(I213=0,"",I161/I213*100)</f>
        <v>0</v>
      </c>
    </row>
    <row r="162" spans="1:10" ht="36.75" customHeight="1" x14ac:dyDescent="0.2">
      <c r="A162" s="127"/>
      <c r="B162" s="132" t="s">
        <v>205</v>
      </c>
      <c r="C162" s="215" t="s">
        <v>87</v>
      </c>
      <c r="D162" s="216"/>
      <c r="E162" s="216"/>
      <c r="F162" s="139" t="s">
        <v>25</v>
      </c>
      <c r="G162" s="140"/>
      <c r="H162" s="140"/>
      <c r="I162" s="140">
        <f>'002 11 Pol'!G8</f>
        <v>0</v>
      </c>
      <c r="J162" s="136">
        <f>IF(I213=0,"",I162/I213*100)</f>
        <v>0</v>
      </c>
    </row>
    <row r="163" spans="1:10" ht="36.75" customHeight="1" x14ac:dyDescent="0.2">
      <c r="A163" s="127"/>
      <c r="B163" s="132" t="s">
        <v>207</v>
      </c>
      <c r="C163" s="215" t="s">
        <v>208</v>
      </c>
      <c r="D163" s="216"/>
      <c r="E163" s="216"/>
      <c r="F163" s="139" t="s">
        <v>26</v>
      </c>
      <c r="G163" s="140"/>
      <c r="H163" s="140"/>
      <c r="I163" s="140">
        <f>'002 15 Pol'!G34</f>
        <v>0</v>
      </c>
      <c r="J163" s="136">
        <f>IF(I213=0,"",I163/I213*100)</f>
        <v>0</v>
      </c>
    </row>
    <row r="164" spans="1:10" ht="36.75" customHeight="1" x14ac:dyDescent="0.2">
      <c r="A164" s="127"/>
      <c r="B164" s="132" t="s">
        <v>209</v>
      </c>
      <c r="C164" s="215" t="s">
        <v>210</v>
      </c>
      <c r="D164" s="216"/>
      <c r="E164" s="216"/>
      <c r="F164" s="139" t="s">
        <v>26</v>
      </c>
      <c r="G164" s="140"/>
      <c r="H164" s="140"/>
      <c r="I164" s="140">
        <f>'002 05 Pol'!G8</f>
        <v>0</v>
      </c>
      <c r="J164" s="136">
        <f>IF(I213=0,"",I164/I213*100)</f>
        <v>0</v>
      </c>
    </row>
    <row r="165" spans="1:10" ht="36.75" customHeight="1" x14ac:dyDescent="0.2">
      <c r="A165" s="127"/>
      <c r="B165" s="132" t="s">
        <v>209</v>
      </c>
      <c r="C165" s="215" t="s">
        <v>211</v>
      </c>
      <c r="D165" s="216"/>
      <c r="E165" s="216"/>
      <c r="F165" s="139" t="s">
        <v>26</v>
      </c>
      <c r="G165" s="140"/>
      <c r="H165" s="140"/>
      <c r="I165" s="140">
        <f>'002 10 Pol'!G8</f>
        <v>0</v>
      </c>
      <c r="J165" s="136">
        <f>IF(I213=0,"",I165/I213*100)</f>
        <v>0</v>
      </c>
    </row>
    <row r="166" spans="1:10" ht="36.75" customHeight="1" x14ac:dyDescent="0.2">
      <c r="A166" s="127"/>
      <c r="B166" s="132" t="s">
        <v>212</v>
      </c>
      <c r="C166" s="215" t="s">
        <v>213</v>
      </c>
      <c r="D166" s="216"/>
      <c r="E166" s="216"/>
      <c r="F166" s="139" t="s">
        <v>26</v>
      </c>
      <c r="G166" s="140"/>
      <c r="H166" s="140"/>
      <c r="I166" s="140">
        <f>'002 05 Pol'!G22</f>
        <v>0</v>
      </c>
      <c r="J166" s="136">
        <f>IF(I213=0,"",I166/I213*100)</f>
        <v>0</v>
      </c>
    </row>
    <row r="167" spans="1:10" ht="36.75" customHeight="1" x14ac:dyDescent="0.2">
      <c r="A167" s="127"/>
      <c r="B167" s="132" t="s">
        <v>212</v>
      </c>
      <c r="C167" s="215" t="s">
        <v>214</v>
      </c>
      <c r="D167" s="216"/>
      <c r="E167" s="216"/>
      <c r="F167" s="139" t="s">
        <v>26</v>
      </c>
      <c r="G167" s="140"/>
      <c r="H167" s="140"/>
      <c r="I167" s="140">
        <f>'002 10 Pol'!G13</f>
        <v>0</v>
      </c>
      <c r="J167" s="136">
        <f>IF(I213=0,"",I167/I213*100)</f>
        <v>0</v>
      </c>
    </row>
    <row r="168" spans="1:10" ht="36.75" customHeight="1" x14ac:dyDescent="0.2">
      <c r="A168" s="127"/>
      <c r="B168" s="132" t="s">
        <v>215</v>
      </c>
      <c r="C168" s="215" t="s">
        <v>216</v>
      </c>
      <c r="D168" s="216"/>
      <c r="E168" s="216"/>
      <c r="F168" s="139" t="s">
        <v>26</v>
      </c>
      <c r="G168" s="140"/>
      <c r="H168" s="140"/>
      <c r="I168" s="140">
        <f>'002 05 Pol'!G38</f>
        <v>0</v>
      </c>
      <c r="J168" s="136">
        <f>IF(I213=0,"",I168/I213*100)</f>
        <v>0</v>
      </c>
    </row>
    <row r="169" spans="1:10" ht="36.75" customHeight="1" x14ac:dyDescent="0.2">
      <c r="A169" s="127"/>
      <c r="B169" s="132" t="s">
        <v>215</v>
      </c>
      <c r="C169" s="215" t="s">
        <v>217</v>
      </c>
      <c r="D169" s="216"/>
      <c r="E169" s="216"/>
      <c r="F169" s="139" t="s">
        <v>26</v>
      </c>
      <c r="G169" s="140"/>
      <c r="H169" s="140"/>
      <c r="I169" s="140">
        <f>'002 10 Pol'!G15</f>
        <v>0</v>
      </c>
      <c r="J169" s="136">
        <f>IF(I213=0,"",I169/I213*100)</f>
        <v>0</v>
      </c>
    </row>
    <row r="170" spans="1:10" ht="36.75" customHeight="1" x14ac:dyDescent="0.2">
      <c r="A170" s="127"/>
      <c r="B170" s="132" t="s">
        <v>218</v>
      </c>
      <c r="C170" s="215" t="s">
        <v>219</v>
      </c>
      <c r="D170" s="216"/>
      <c r="E170" s="216"/>
      <c r="F170" s="139" t="s">
        <v>26</v>
      </c>
      <c r="G170" s="140"/>
      <c r="H170" s="140"/>
      <c r="I170" s="140">
        <f>'002 05 Pol'!G51</f>
        <v>0</v>
      </c>
      <c r="J170" s="136">
        <f>IF(I213=0,"",I170/I213*100)</f>
        <v>0</v>
      </c>
    </row>
    <row r="171" spans="1:10" ht="36.75" customHeight="1" x14ac:dyDescent="0.2">
      <c r="A171" s="127"/>
      <c r="B171" s="132" t="s">
        <v>218</v>
      </c>
      <c r="C171" s="215" t="s">
        <v>220</v>
      </c>
      <c r="D171" s="216"/>
      <c r="E171" s="216"/>
      <c r="F171" s="139" t="s">
        <v>26</v>
      </c>
      <c r="G171" s="140"/>
      <c r="H171" s="140"/>
      <c r="I171" s="140">
        <f>'002 10 Pol'!G24</f>
        <v>0</v>
      </c>
      <c r="J171" s="136">
        <f>IF(I213=0,"",I171/I213*100)</f>
        <v>0</v>
      </c>
    </row>
    <row r="172" spans="1:10" ht="36.75" customHeight="1" x14ac:dyDescent="0.2">
      <c r="A172" s="127"/>
      <c r="B172" s="132" t="s">
        <v>221</v>
      </c>
      <c r="C172" s="215" t="s">
        <v>222</v>
      </c>
      <c r="D172" s="216"/>
      <c r="E172" s="216"/>
      <c r="F172" s="139" t="s">
        <v>26</v>
      </c>
      <c r="G172" s="140"/>
      <c r="H172" s="140"/>
      <c r="I172" s="140">
        <f>'002 05 Pol'!G75</f>
        <v>0</v>
      </c>
      <c r="J172" s="136">
        <f>IF(I213=0,"",I172/I213*100)</f>
        <v>0</v>
      </c>
    </row>
    <row r="173" spans="1:10" ht="36.75" customHeight="1" x14ac:dyDescent="0.2">
      <c r="A173" s="127"/>
      <c r="B173" s="132" t="s">
        <v>223</v>
      </c>
      <c r="C173" s="215" t="s">
        <v>224</v>
      </c>
      <c r="D173" s="216"/>
      <c r="E173" s="216"/>
      <c r="F173" s="139" t="s">
        <v>26</v>
      </c>
      <c r="G173" s="140"/>
      <c r="H173" s="140"/>
      <c r="I173" s="140">
        <f>'002 05 Pol'!G96</f>
        <v>0</v>
      </c>
      <c r="J173" s="136">
        <f>IF(I213=0,"",I173/I213*100)</f>
        <v>0</v>
      </c>
    </row>
    <row r="174" spans="1:10" ht="36.75" customHeight="1" x14ac:dyDescent="0.2">
      <c r="A174" s="127"/>
      <c r="B174" s="132" t="s">
        <v>225</v>
      </c>
      <c r="C174" s="215" t="s">
        <v>226</v>
      </c>
      <c r="D174" s="216"/>
      <c r="E174" s="216"/>
      <c r="F174" s="139" t="s">
        <v>26</v>
      </c>
      <c r="G174" s="140"/>
      <c r="H174" s="140"/>
      <c r="I174" s="140">
        <f>'002 05 Pol'!G98</f>
        <v>0</v>
      </c>
      <c r="J174" s="136">
        <f>IF(I213=0,"",I174/I213*100)</f>
        <v>0</v>
      </c>
    </row>
    <row r="175" spans="1:10" ht="36.75" customHeight="1" x14ac:dyDescent="0.2">
      <c r="A175" s="127"/>
      <c r="B175" s="132" t="s">
        <v>227</v>
      </c>
      <c r="C175" s="215" t="s">
        <v>228</v>
      </c>
      <c r="D175" s="216"/>
      <c r="E175" s="216"/>
      <c r="F175" s="139" t="s">
        <v>26</v>
      </c>
      <c r="G175" s="140"/>
      <c r="H175" s="140"/>
      <c r="I175" s="140">
        <f>'002 06d Pol'!G8</f>
        <v>0</v>
      </c>
      <c r="J175" s="136">
        <f>IF(I213=0,"",I175/I213*100)</f>
        <v>0</v>
      </c>
    </row>
    <row r="176" spans="1:10" ht="36.75" customHeight="1" x14ac:dyDescent="0.2">
      <c r="A176" s="127"/>
      <c r="B176" s="132" t="s">
        <v>227</v>
      </c>
      <c r="C176" s="215" t="s">
        <v>229</v>
      </c>
      <c r="D176" s="216"/>
      <c r="E176" s="216"/>
      <c r="F176" s="139" t="s">
        <v>26</v>
      </c>
      <c r="G176" s="140"/>
      <c r="H176" s="140"/>
      <c r="I176" s="140">
        <f>'002 06e Pol'!G8</f>
        <v>0</v>
      </c>
      <c r="J176" s="136">
        <f>IF(I213=0,"",I176/I213*100)</f>
        <v>0</v>
      </c>
    </row>
    <row r="177" spans="1:10" ht="36.75" customHeight="1" x14ac:dyDescent="0.2">
      <c r="A177" s="127"/>
      <c r="B177" s="132" t="s">
        <v>227</v>
      </c>
      <c r="C177" s="215" t="s">
        <v>230</v>
      </c>
      <c r="D177" s="216"/>
      <c r="E177" s="216"/>
      <c r="F177" s="139" t="s">
        <v>26</v>
      </c>
      <c r="G177" s="140"/>
      <c r="H177" s="140"/>
      <c r="I177" s="140">
        <f>'002 06f Pol'!G8</f>
        <v>0</v>
      </c>
      <c r="J177" s="136">
        <f>IF(I213=0,"",I177/I213*100)</f>
        <v>0</v>
      </c>
    </row>
    <row r="178" spans="1:10" ht="36.75" customHeight="1" x14ac:dyDescent="0.2">
      <c r="A178" s="127"/>
      <c r="B178" s="132" t="s">
        <v>227</v>
      </c>
      <c r="C178" s="215" t="s">
        <v>231</v>
      </c>
      <c r="D178" s="216"/>
      <c r="E178" s="216"/>
      <c r="F178" s="139" t="s">
        <v>26</v>
      </c>
      <c r="G178" s="140"/>
      <c r="H178" s="140"/>
      <c r="I178" s="140">
        <f>'002 06g Pol'!G8</f>
        <v>0</v>
      </c>
      <c r="J178" s="136">
        <f>IF(I213=0,"",I178/I213*100)</f>
        <v>0</v>
      </c>
    </row>
    <row r="179" spans="1:10" ht="36.75" customHeight="1" x14ac:dyDescent="0.2">
      <c r="A179" s="127"/>
      <c r="B179" s="132" t="s">
        <v>227</v>
      </c>
      <c r="C179" s="215" t="s">
        <v>232</v>
      </c>
      <c r="D179" s="216"/>
      <c r="E179" s="216"/>
      <c r="F179" s="139" t="s">
        <v>26</v>
      </c>
      <c r="G179" s="140"/>
      <c r="H179" s="140"/>
      <c r="I179" s="140">
        <f>'002 06b Pol'!G8</f>
        <v>0</v>
      </c>
      <c r="J179" s="136">
        <f>IF(I213=0,"",I179/I213*100)</f>
        <v>0</v>
      </c>
    </row>
    <row r="180" spans="1:10" ht="36.75" customHeight="1" x14ac:dyDescent="0.2">
      <c r="A180" s="127"/>
      <c r="B180" s="132" t="s">
        <v>227</v>
      </c>
      <c r="C180" s="215" t="s">
        <v>233</v>
      </c>
      <c r="D180" s="216"/>
      <c r="E180" s="216"/>
      <c r="F180" s="139" t="s">
        <v>26</v>
      </c>
      <c r="G180" s="140"/>
      <c r="H180" s="140"/>
      <c r="I180" s="140">
        <f>'002 06c Pol'!G8</f>
        <v>0</v>
      </c>
      <c r="J180" s="136">
        <f>IF(I213=0,"",I180/I213*100)</f>
        <v>0</v>
      </c>
    </row>
    <row r="181" spans="1:10" ht="36.75" customHeight="1" x14ac:dyDescent="0.2">
      <c r="A181" s="127"/>
      <c r="B181" s="132" t="s">
        <v>227</v>
      </c>
      <c r="C181" s="215" t="s">
        <v>234</v>
      </c>
      <c r="D181" s="216"/>
      <c r="E181" s="216"/>
      <c r="F181" s="139" t="s">
        <v>26</v>
      </c>
      <c r="G181" s="140"/>
      <c r="H181" s="140"/>
      <c r="I181" s="140">
        <f>'002 06a Pol'!G8</f>
        <v>0</v>
      </c>
      <c r="J181" s="136">
        <f>IF(I213=0,"",I181/I213*100)</f>
        <v>0</v>
      </c>
    </row>
    <row r="182" spans="1:10" ht="36.75" customHeight="1" x14ac:dyDescent="0.2">
      <c r="A182" s="127"/>
      <c r="B182" s="132" t="s">
        <v>235</v>
      </c>
      <c r="C182" s="215" t="s">
        <v>236</v>
      </c>
      <c r="D182" s="216"/>
      <c r="E182" s="216"/>
      <c r="F182" s="139" t="s">
        <v>26</v>
      </c>
      <c r="G182" s="140"/>
      <c r="H182" s="140"/>
      <c r="I182" s="140">
        <f>'002 06b Pol'!G129</f>
        <v>0</v>
      </c>
      <c r="J182" s="136">
        <f>IF(I213=0,"",I182/I213*100)</f>
        <v>0</v>
      </c>
    </row>
    <row r="183" spans="1:10" ht="36.75" customHeight="1" x14ac:dyDescent="0.2">
      <c r="A183" s="127"/>
      <c r="B183" s="132" t="s">
        <v>237</v>
      </c>
      <c r="C183" s="215" t="s">
        <v>238</v>
      </c>
      <c r="D183" s="216"/>
      <c r="E183" s="216"/>
      <c r="F183" s="139" t="s">
        <v>26</v>
      </c>
      <c r="G183" s="140"/>
      <c r="H183" s="140"/>
      <c r="I183" s="140">
        <f>'002 06b Pol'!G154</f>
        <v>0</v>
      </c>
      <c r="J183" s="136">
        <f>IF(I213=0,"",I183/I213*100)</f>
        <v>0</v>
      </c>
    </row>
    <row r="184" spans="1:10" ht="36.75" customHeight="1" x14ac:dyDescent="0.2">
      <c r="A184" s="127"/>
      <c r="B184" s="132" t="s">
        <v>239</v>
      </c>
      <c r="C184" s="215" t="s">
        <v>240</v>
      </c>
      <c r="D184" s="216"/>
      <c r="E184" s="216"/>
      <c r="F184" s="139" t="s">
        <v>26</v>
      </c>
      <c r="G184" s="140"/>
      <c r="H184" s="140"/>
      <c r="I184" s="140">
        <f>'002 06e Pol'!G80</f>
        <v>0</v>
      </c>
      <c r="J184" s="136">
        <f>IF(I213=0,"",I184/I213*100)</f>
        <v>0</v>
      </c>
    </row>
    <row r="185" spans="1:10" ht="36.75" customHeight="1" x14ac:dyDescent="0.2">
      <c r="A185" s="127"/>
      <c r="B185" s="132" t="s">
        <v>239</v>
      </c>
      <c r="C185" s="215" t="s">
        <v>241</v>
      </c>
      <c r="D185" s="216"/>
      <c r="E185" s="216"/>
      <c r="F185" s="139" t="s">
        <v>26</v>
      </c>
      <c r="G185" s="140"/>
      <c r="H185" s="140"/>
      <c r="I185" s="140">
        <f>'002 06f Pol'!G64</f>
        <v>0</v>
      </c>
      <c r="J185" s="136">
        <f>IF(I213=0,"",I185/I213*100)</f>
        <v>0</v>
      </c>
    </row>
    <row r="186" spans="1:10" ht="36.75" customHeight="1" x14ac:dyDescent="0.2">
      <c r="A186" s="127"/>
      <c r="B186" s="132" t="s">
        <v>239</v>
      </c>
      <c r="C186" s="215" t="s">
        <v>242</v>
      </c>
      <c r="D186" s="216"/>
      <c r="E186" s="216"/>
      <c r="F186" s="139" t="s">
        <v>26</v>
      </c>
      <c r="G186" s="140"/>
      <c r="H186" s="140"/>
      <c r="I186" s="140">
        <f>'002 06b Pol'!G29+'002 06b Pol'!G159</f>
        <v>0</v>
      </c>
      <c r="J186" s="136">
        <f>IF(I213=0,"",I186/I213*100)</f>
        <v>0</v>
      </c>
    </row>
    <row r="187" spans="1:10" ht="36.75" customHeight="1" x14ac:dyDescent="0.2">
      <c r="A187" s="127"/>
      <c r="B187" s="132" t="s">
        <v>239</v>
      </c>
      <c r="C187" s="215" t="s">
        <v>243</v>
      </c>
      <c r="D187" s="216"/>
      <c r="E187" s="216"/>
      <c r="F187" s="139" t="s">
        <v>26</v>
      </c>
      <c r="G187" s="140"/>
      <c r="H187" s="140"/>
      <c r="I187" s="140">
        <f>'002 06c Pol'!G43</f>
        <v>0</v>
      </c>
      <c r="J187" s="136">
        <f>IF(I213=0,"",I187/I213*100)</f>
        <v>0</v>
      </c>
    </row>
    <row r="188" spans="1:10" ht="36.75" customHeight="1" x14ac:dyDescent="0.2">
      <c r="A188" s="127"/>
      <c r="B188" s="132" t="s">
        <v>239</v>
      </c>
      <c r="C188" s="215" t="s">
        <v>244</v>
      </c>
      <c r="D188" s="216"/>
      <c r="E188" s="216"/>
      <c r="F188" s="139" t="s">
        <v>26</v>
      </c>
      <c r="G188" s="140"/>
      <c r="H188" s="140"/>
      <c r="I188" s="140">
        <f>'002 06a Pol'!G49</f>
        <v>0</v>
      </c>
      <c r="J188" s="136">
        <f>IF(I213=0,"",I188/I213*100)</f>
        <v>0</v>
      </c>
    </row>
    <row r="189" spans="1:10" ht="36.75" customHeight="1" x14ac:dyDescent="0.2">
      <c r="A189" s="127"/>
      <c r="B189" s="132" t="s">
        <v>245</v>
      </c>
      <c r="C189" s="215" t="s">
        <v>246</v>
      </c>
      <c r="D189" s="216"/>
      <c r="E189" s="216"/>
      <c r="F189" s="139" t="s">
        <v>26</v>
      </c>
      <c r="G189" s="140"/>
      <c r="H189" s="140"/>
      <c r="I189" s="140">
        <f>'002 06e Pol'!G117</f>
        <v>0</v>
      </c>
      <c r="J189" s="136">
        <f>IF(I213=0,"",I189/I213*100)</f>
        <v>0</v>
      </c>
    </row>
    <row r="190" spans="1:10" ht="36.75" customHeight="1" x14ac:dyDescent="0.2">
      <c r="A190" s="127"/>
      <c r="B190" s="132" t="s">
        <v>245</v>
      </c>
      <c r="C190" s="215" t="s">
        <v>247</v>
      </c>
      <c r="D190" s="216"/>
      <c r="E190" s="216"/>
      <c r="F190" s="139" t="s">
        <v>26</v>
      </c>
      <c r="G190" s="140"/>
      <c r="H190" s="140"/>
      <c r="I190" s="140">
        <f>'002 06f Pol'!G92</f>
        <v>0</v>
      </c>
      <c r="J190" s="136">
        <f>IF(I213=0,"",I190/I213*100)</f>
        <v>0</v>
      </c>
    </row>
    <row r="191" spans="1:10" ht="36.75" customHeight="1" x14ac:dyDescent="0.2">
      <c r="A191" s="127"/>
      <c r="B191" s="132" t="s">
        <v>245</v>
      </c>
      <c r="C191" s="215" t="s">
        <v>248</v>
      </c>
      <c r="D191" s="216"/>
      <c r="E191" s="216"/>
      <c r="F191" s="139" t="s">
        <v>26</v>
      </c>
      <c r="G191" s="140"/>
      <c r="H191" s="140"/>
      <c r="I191" s="140">
        <f>'002 06b Pol'!G45</f>
        <v>0</v>
      </c>
      <c r="J191" s="136">
        <f>IF(I213=0,"",I191/I213*100)</f>
        <v>0</v>
      </c>
    </row>
    <row r="192" spans="1:10" ht="36.75" customHeight="1" x14ac:dyDescent="0.2">
      <c r="A192" s="127"/>
      <c r="B192" s="132" t="s">
        <v>245</v>
      </c>
      <c r="C192" s="215" t="s">
        <v>249</v>
      </c>
      <c r="D192" s="216"/>
      <c r="E192" s="216"/>
      <c r="F192" s="139" t="s">
        <v>26</v>
      </c>
      <c r="G192" s="140"/>
      <c r="H192" s="140"/>
      <c r="I192" s="140">
        <f>'002 06c Pol'!G56</f>
        <v>0</v>
      </c>
      <c r="J192" s="136">
        <f>IF(I213=0,"",I192/I213*100)</f>
        <v>0</v>
      </c>
    </row>
    <row r="193" spans="1:10" ht="36.75" customHeight="1" x14ac:dyDescent="0.2">
      <c r="A193" s="127"/>
      <c r="B193" s="132" t="s">
        <v>245</v>
      </c>
      <c r="C193" s="215" t="s">
        <v>250</v>
      </c>
      <c r="D193" s="216"/>
      <c r="E193" s="216"/>
      <c r="F193" s="139" t="s">
        <v>26</v>
      </c>
      <c r="G193" s="140"/>
      <c r="H193" s="140"/>
      <c r="I193" s="140">
        <f>'002 06a Pol'!G76</f>
        <v>0</v>
      </c>
      <c r="J193" s="136">
        <f>IF(I213=0,"",I193/I213*100)</f>
        <v>0</v>
      </c>
    </row>
    <row r="194" spans="1:10" ht="36.75" customHeight="1" x14ac:dyDescent="0.2">
      <c r="A194" s="127"/>
      <c r="B194" s="132" t="s">
        <v>251</v>
      </c>
      <c r="C194" s="215" t="s">
        <v>252</v>
      </c>
      <c r="D194" s="216"/>
      <c r="E194" s="216"/>
      <c r="F194" s="139" t="s">
        <v>26</v>
      </c>
      <c r="G194" s="140"/>
      <c r="H194" s="140"/>
      <c r="I194" s="140">
        <f>'002 06b Pol'!G52</f>
        <v>0</v>
      </c>
      <c r="J194" s="136">
        <f>IF(I213=0,"",I194/I213*100)</f>
        <v>0</v>
      </c>
    </row>
    <row r="195" spans="1:10" ht="36.75" customHeight="1" x14ac:dyDescent="0.2">
      <c r="A195" s="127"/>
      <c r="B195" s="132" t="s">
        <v>253</v>
      </c>
      <c r="C195" s="215" t="s">
        <v>254</v>
      </c>
      <c r="D195" s="216"/>
      <c r="E195" s="216"/>
      <c r="F195" s="139" t="s">
        <v>26</v>
      </c>
      <c r="G195" s="140"/>
      <c r="H195" s="140"/>
      <c r="I195" s="140">
        <f>'002 06b Pol'!G62</f>
        <v>0</v>
      </c>
      <c r="J195" s="136">
        <f>IF(I213=0,"",I195/I213*100)</f>
        <v>0</v>
      </c>
    </row>
    <row r="196" spans="1:10" ht="36.75" customHeight="1" x14ac:dyDescent="0.2">
      <c r="A196" s="127"/>
      <c r="B196" s="132" t="s">
        <v>255</v>
      </c>
      <c r="C196" s="215" t="s">
        <v>256</v>
      </c>
      <c r="D196" s="216"/>
      <c r="E196" s="216"/>
      <c r="F196" s="139" t="s">
        <v>26</v>
      </c>
      <c r="G196" s="140"/>
      <c r="H196" s="140"/>
      <c r="I196" s="140">
        <f>'002 06b Pol'!G69</f>
        <v>0</v>
      </c>
      <c r="J196" s="136">
        <f>IF(I213=0,"",I196/I213*100)</f>
        <v>0</v>
      </c>
    </row>
    <row r="197" spans="1:10" ht="36.75" customHeight="1" x14ac:dyDescent="0.2">
      <c r="A197" s="127"/>
      <c r="B197" s="132" t="s">
        <v>257</v>
      </c>
      <c r="C197" s="215" t="s">
        <v>258</v>
      </c>
      <c r="D197" s="216"/>
      <c r="E197" s="216"/>
      <c r="F197" s="139" t="s">
        <v>26</v>
      </c>
      <c r="G197" s="140"/>
      <c r="H197" s="140"/>
      <c r="I197" s="140">
        <f>'002 06b Pol'!G89</f>
        <v>0</v>
      </c>
      <c r="J197" s="136">
        <f>IF(I213=0,"",I197/I213*100)</f>
        <v>0</v>
      </c>
    </row>
    <row r="198" spans="1:10" ht="36.75" customHeight="1" x14ac:dyDescent="0.2">
      <c r="A198" s="127"/>
      <c r="B198" s="132" t="s">
        <v>259</v>
      </c>
      <c r="C198" s="215" t="s">
        <v>260</v>
      </c>
      <c r="D198" s="216"/>
      <c r="E198" s="216"/>
      <c r="F198" s="139" t="s">
        <v>26</v>
      </c>
      <c r="G198" s="140"/>
      <c r="H198" s="140"/>
      <c r="I198" s="140">
        <f>'002 06b Pol'!G96</f>
        <v>0</v>
      </c>
      <c r="J198" s="136">
        <f>IF(I213=0,"",I198/I213*100)</f>
        <v>0</v>
      </c>
    </row>
    <row r="199" spans="1:10" ht="36.75" customHeight="1" x14ac:dyDescent="0.2">
      <c r="A199" s="127"/>
      <c r="B199" s="132" t="s">
        <v>261</v>
      </c>
      <c r="C199" s="215" t="s">
        <v>262</v>
      </c>
      <c r="D199" s="216"/>
      <c r="E199" s="216"/>
      <c r="F199" s="139" t="s">
        <v>26</v>
      </c>
      <c r="G199" s="140"/>
      <c r="H199" s="140"/>
      <c r="I199" s="140">
        <f>'002 06b Pol'!G106</f>
        <v>0</v>
      </c>
      <c r="J199" s="136">
        <f>IF(I213=0,"",I199/I213*100)</f>
        <v>0</v>
      </c>
    </row>
    <row r="200" spans="1:10" ht="36.75" customHeight="1" x14ac:dyDescent="0.2">
      <c r="A200" s="127"/>
      <c r="B200" s="132" t="s">
        <v>263</v>
      </c>
      <c r="C200" s="215" t="s">
        <v>264</v>
      </c>
      <c r="D200" s="216"/>
      <c r="E200" s="216"/>
      <c r="F200" s="139" t="s">
        <v>26</v>
      </c>
      <c r="G200" s="140"/>
      <c r="H200" s="140"/>
      <c r="I200" s="140">
        <f>'002 08 Pol'!G90</f>
        <v>0</v>
      </c>
      <c r="J200" s="136">
        <f>IF(I213=0,"",I200/I213*100)</f>
        <v>0</v>
      </c>
    </row>
    <row r="201" spans="1:10" ht="36.75" customHeight="1" x14ac:dyDescent="0.2">
      <c r="A201" s="127"/>
      <c r="B201" s="132" t="s">
        <v>265</v>
      </c>
      <c r="C201" s="215" t="s">
        <v>266</v>
      </c>
      <c r="D201" s="216"/>
      <c r="E201" s="216"/>
      <c r="F201" s="139" t="s">
        <v>26</v>
      </c>
      <c r="G201" s="140"/>
      <c r="H201" s="140"/>
      <c r="I201" s="140">
        <f>'002 07 Pol'!G8</f>
        <v>0</v>
      </c>
      <c r="J201" s="136">
        <f>IF(I213=0,"",I201/I213*100)</f>
        <v>0</v>
      </c>
    </row>
    <row r="202" spans="1:10" ht="36.75" customHeight="1" x14ac:dyDescent="0.2">
      <c r="A202" s="127"/>
      <c r="B202" s="132" t="s">
        <v>267</v>
      </c>
      <c r="C202" s="215" t="s">
        <v>268</v>
      </c>
      <c r="D202" s="216"/>
      <c r="E202" s="216"/>
      <c r="F202" s="139" t="s">
        <v>26</v>
      </c>
      <c r="G202" s="140"/>
      <c r="H202" s="140"/>
      <c r="I202" s="140">
        <f>'002 07 Pol'!G21</f>
        <v>0</v>
      </c>
      <c r="J202" s="136">
        <f>IF(I213=0,"",I202/I213*100)</f>
        <v>0</v>
      </c>
    </row>
    <row r="203" spans="1:10" ht="36.75" customHeight="1" x14ac:dyDescent="0.2">
      <c r="A203" s="127"/>
      <c r="B203" s="132" t="s">
        <v>269</v>
      </c>
      <c r="C203" s="215" t="s">
        <v>270</v>
      </c>
      <c r="D203" s="216"/>
      <c r="E203" s="216"/>
      <c r="F203" s="139" t="s">
        <v>26</v>
      </c>
      <c r="G203" s="140"/>
      <c r="H203" s="140"/>
      <c r="I203" s="140">
        <f>'002 07 Pol'!G34</f>
        <v>0</v>
      </c>
      <c r="J203" s="136">
        <f>IF(I213=0,"",I203/I213*100)</f>
        <v>0</v>
      </c>
    </row>
    <row r="204" spans="1:10" ht="36.75" customHeight="1" x14ac:dyDescent="0.2">
      <c r="A204" s="127"/>
      <c r="B204" s="132" t="s">
        <v>271</v>
      </c>
      <c r="C204" s="215" t="s">
        <v>272</v>
      </c>
      <c r="D204" s="216"/>
      <c r="E204" s="216"/>
      <c r="F204" s="139" t="s">
        <v>26</v>
      </c>
      <c r="G204" s="140"/>
      <c r="H204" s="140"/>
      <c r="I204" s="140">
        <f>'002 07 Pol'!G53</f>
        <v>0</v>
      </c>
      <c r="J204" s="136">
        <f>IF(I213=0,"",I204/I213*100)</f>
        <v>0</v>
      </c>
    </row>
    <row r="205" spans="1:10" ht="36.75" customHeight="1" x14ac:dyDescent="0.2">
      <c r="A205" s="127"/>
      <c r="B205" s="132" t="s">
        <v>273</v>
      </c>
      <c r="C205" s="215" t="s">
        <v>274</v>
      </c>
      <c r="D205" s="216"/>
      <c r="E205" s="216"/>
      <c r="F205" s="139" t="s">
        <v>26</v>
      </c>
      <c r="G205" s="140"/>
      <c r="H205" s="140"/>
      <c r="I205" s="140">
        <f>'002 07 Pol'!G61</f>
        <v>0</v>
      </c>
      <c r="J205" s="136">
        <f>IF(I213=0,"",I205/I213*100)</f>
        <v>0</v>
      </c>
    </row>
    <row r="206" spans="1:10" ht="36.75" customHeight="1" x14ac:dyDescent="0.2">
      <c r="A206" s="127"/>
      <c r="B206" s="132" t="s">
        <v>275</v>
      </c>
      <c r="C206" s="215" t="s">
        <v>276</v>
      </c>
      <c r="D206" s="216"/>
      <c r="E206" s="216"/>
      <c r="F206" s="139" t="s">
        <v>26</v>
      </c>
      <c r="G206" s="140"/>
      <c r="H206" s="140"/>
      <c r="I206" s="140">
        <f>'002 07 Pol'!G68</f>
        <v>0</v>
      </c>
      <c r="J206" s="136">
        <f>IF(I213=0,"",I206/I213*100)</f>
        <v>0</v>
      </c>
    </row>
    <row r="207" spans="1:10" ht="36.75" customHeight="1" x14ac:dyDescent="0.2">
      <c r="A207" s="127"/>
      <c r="B207" s="132" t="s">
        <v>277</v>
      </c>
      <c r="C207" s="215" t="s">
        <v>278</v>
      </c>
      <c r="D207" s="216"/>
      <c r="E207" s="216"/>
      <c r="F207" s="139" t="s">
        <v>26</v>
      </c>
      <c r="G207" s="140"/>
      <c r="H207" s="140"/>
      <c r="I207" s="140">
        <f>'001 2 Pol'!G137</f>
        <v>0</v>
      </c>
      <c r="J207" s="136">
        <f>IF(I213=0,"",I207/I213*100)</f>
        <v>0</v>
      </c>
    </row>
    <row r="208" spans="1:10" ht="36.75" customHeight="1" x14ac:dyDescent="0.2">
      <c r="A208" s="127"/>
      <c r="B208" s="132" t="s">
        <v>279</v>
      </c>
      <c r="C208" s="215" t="s">
        <v>280</v>
      </c>
      <c r="D208" s="216"/>
      <c r="E208" s="216"/>
      <c r="F208" s="139" t="s">
        <v>26</v>
      </c>
      <c r="G208" s="140"/>
      <c r="H208" s="140"/>
      <c r="I208" s="140">
        <f>'002 15 Pol'!G39</f>
        <v>0</v>
      </c>
      <c r="J208" s="136">
        <f>IF(I213=0,"",I208/I213*100)</f>
        <v>0</v>
      </c>
    </row>
    <row r="209" spans="1:10" ht="36.75" customHeight="1" x14ac:dyDescent="0.2">
      <c r="A209" s="127"/>
      <c r="B209" s="132" t="s">
        <v>281</v>
      </c>
      <c r="C209" s="215" t="s">
        <v>282</v>
      </c>
      <c r="D209" s="216"/>
      <c r="E209" s="216"/>
      <c r="F209" s="139" t="s">
        <v>283</v>
      </c>
      <c r="G209" s="140"/>
      <c r="H209" s="140"/>
      <c r="I209" s="140">
        <f>'002 01 Pol'!G79+'002 02 Pol'!G2105</f>
        <v>0</v>
      </c>
      <c r="J209" s="136">
        <f>IF(I213=0,"",I209/I213*100)</f>
        <v>0</v>
      </c>
    </row>
    <row r="210" spans="1:10" ht="36.75" customHeight="1" x14ac:dyDescent="0.2">
      <c r="A210" s="127"/>
      <c r="B210" s="132" t="s">
        <v>281</v>
      </c>
      <c r="C210" s="215" t="s">
        <v>284</v>
      </c>
      <c r="D210" s="216"/>
      <c r="E210" s="216"/>
      <c r="F210" s="139" t="s">
        <v>283</v>
      </c>
      <c r="G210" s="140"/>
      <c r="H210" s="140"/>
      <c r="I210" s="140">
        <f>'002 04 Pol'!G279+'002 08 Pol'!G96+'002 09 Pol'!G75</f>
        <v>0</v>
      </c>
      <c r="J210" s="136">
        <f>IF(I213=0,"",I210/I213*100)</f>
        <v>0</v>
      </c>
    </row>
    <row r="211" spans="1:10" ht="36.75" customHeight="1" x14ac:dyDescent="0.2">
      <c r="A211" s="127"/>
      <c r="B211" s="132" t="s">
        <v>285</v>
      </c>
      <c r="C211" s="215" t="s">
        <v>27</v>
      </c>
      <c r="D211" s="216"/>
      <c r="E211" s="216"/>
      <c r="F211" s="139" t="s">
        <v>285</v>
      </c>
      <c r="G211" s="140"/>
      <c r="H211" s="140"/>
      <c r="I211" s="140">
        <f>'002 00 Pol'!G8+'002 01 Pol'!G85+'002 12 Pol'!G8+'002 13 Pol'!G8+'002 14 Pol'!G8</f>
        <v>225000</v>
      </c>
      <c r="J211" s="136">
        <f>IF(I213=0,"",I211/I213*100)</f>
        <v>100</v>
      </c>
    </row>
    <row r="212" spans="1:10" ht="36.75" customHeight="1" x14ac:dyDescent="0.2">
      <c r="A212" s="127"/>
      <c r="B212" s="132" t="s">
        <v>286</v>
      </c>
      <c r="C212" s="215" t="s">
        <v>28</v>
      </c>
      <c r="D212" s="216"/>
      <c r="E212" s="216"/>
      <c r="F212" s="139" t="s">
        <v>286</v>
      </c>
      <c r="G212" s="140"/>
      <c r="H212" s="140"/>
      <c r="I212" s="140">
        <f>'002 00 Pol'!G21+'002 15 Pol'!G44</f>
        <v>0</v>
      </c>
      <c r="J212" s="136">
        <f>IF(I213=0,"",I212/I213*100)</f>
        <v>0</v>
      </c>
    </row>
    <row r="213" spans="1:10" ht="25.5" customHeight="1" x14ac:dyDescent="0.2">
      <c r="A213" s="128"/>
      <c r="B213" s="133" t="s">
        <v>1</v>
      </c>
      <c r="C213" s="134"/>
      <c r="D213" s="135"/>
      <c r="E213" s="135"/>
      <c r="F213" s="141"/>
      <c r="G213" s="142"/>
      <c r="H213" s="142"/>
      <c r="I213" s="142">
        <f>SUM(I122:I212)</f>
        <v>225000</v>
      </c>
      <c r="J213" s="137">
        <f>SUM(J122:J212)</f>
        <v>100</v>
      </c>
    </row>
    <row r="214" spans="1:10" x14ac:dyDescent="0.2">
      <c r="F214" s="86"/>
      <c r="G214" s="86"/>
      <c r="H214" s="86"/>
      <c r="I214" s="86"/>
      <c r="J214" s="138"/>
    </row>
    <row r="215" spans="1:10" x14ac:dyDescent="0.2">
      <c r="F215" s="86"/>
      <c r="G215" s="86"/>
      <c r="H215" s="86"/>
      <c r="I215" s="86"/>
      <c r="J215" s="138"/>
    </row>
    <row r="216" spans="1:10" x14ac:dyDescent="0.2">
      <c r="F216" s="86"/>
      <c r="G216" s="86"/>
      <c r="H216" s="86"/>
      <c r="I216" s="86"/>
      <c r="J216" s="138"/>
    </row>
  </sheetData>
  <sheetProtection algorithmName="SHA-512" hashValue="lk+viIJCHvNYNTTCqGED/YZUQmcfKkgBeFoDMjgKJS8pNdHV9+1hQ8KO6NRbUmPx4hTTTSepvFj5ASGuIdDE8Q==" saltValue="V/QiivLErhla2uqJJKVDR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B66:E66"/>
    <mergeCell ref="B70:J70"/>
    <mergeCell ref="B73:J73"/>
    <mergeCell ref="C59:E59"/>
    <mergeCell ref="C60:E60"/>
    <mergeCell ref="C61:E61"/>
    <mergeCell ref="C62:E62"/>
    <mergeCell ref="C63:E63"/>
    <mergeCell ref="B86:J86"/>
    <mergeCell ref="B88:J88"/>
    <mergeCell ref="B90:J90"/>
    <mergeCell ref="B92:J92"/>
    <mergeCell ref="B94:J94"/>
    <mergeCell ref="B76:J76"/>
    <mergeCell ref="B78:J78"/>
    <mergeCell ref="B80:J80"/>
    <mergeCell ref="B82:J82"/>
    <mergeCell ref="B84:J84"/>
    <mergeCell ref="B106:J106"/>
    <mergeCell ref="B108:J108"/>
    <mergeCell ref="B110:J110"/>
    <mergeCell ref="B112:J112"/>
    <mergeCell ref="B114:J114"/>
    <mergeCell ref="B96:J96"/>
    <mergeCell ref="B98:J98"/>
    <mergeCell ref="B100:J100"/>
    <mergeCell ref="B102:J102"/>
    <mergeCell ref="B104:J104"/>
    <mergeCell ref="C126:E126"/>
    <mergeCell ref="C127:E127"/>
    <mergeCell ref="C128:E128"/>
    <mergeCell ref="C129:E129"/>
    <mergeCell ref="C130:E130"/>
    <mergeCell ref="B116:J116"/>
    <mergeCell ref="C122:E122"/>
    <mergeCell ref="C123:E123"/>
    <mergeCell ref="C124:E124"/>
    <mergeCell ref="C125:E12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211:E211"/>
    <mergeCell ref="C212:E212"/>
    <mergeCell ref="C206:E206"/>
    <mergeCell ref="C207:E207"/>
    <mergeCell ref="C208:E208"/>
    <mergeCell ref="C209:E209"/>
    <mergeCell ref="C210:E210"/>
    <mergeCell ref="C201:E201"/>
    <mergeCell ref="C202:E202"/>
    <mergeCell ref="C203:E203"/>
    <mergeCell ref="C204:E204"/>
    <mergeCell ref="C205:E20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6" t="s">
        <v>6</v>
      </c>
      <c r="B1" s="266"/>
      <c r="C1" s="267"/>
      <c r="D1" s="266"/>
      <c r="E1" s="266"/>
      <c r="F1" s="266"/>
      <c r="G1" s="266"/>
    </row>
    <row r="2" spans="1:7" ht="24.95" customHeight="1" x14ac:dyDescent="0.2">
      <c r="A2" s="50" t="s">
        <v>7</v>
      </c>
      <c r="B2" s="49"/>
      <c r="C2" s="268"/>
      <c r="D2" s="268"/>
      <c r="E2" s="268"/>
      <c r="F2" s="268"/>
      <c r="G2" s="269"/>
    </row>
    <row r="3" spans="1:7" ht="24.95" customHeight="1" x14ac:dyDescent="0.2">
      <c r="A3" s="50" t="s">
        <v>8</v>
      </c>
      <c r="B3" s="49"/>
      <c r="C3" s="268"/>
      <c r="D3" s="268"/>
      <c r="E3" s="268"/>
      <c r="F3" s="268"/>
      <c r="G3" s="269"/>
    </row>
    <row r="4" spans="1:7" ht="24.95" customHeight="1" x14ac:dyDescent="0.2">
      <c r="A4" s="50" t="s">
        <v>9</v>
      </c>
      <c r="B4" s="49"/>
      <c r="C4" s="268"/>
      <c r="D4" s="268"/>
      <c r="E4" s="268"/>
      <c r="F4" s="268"/>
      <c r="G4" s="269"/>
    </row>
    <row r="5" spans="1:7" x14ac:dyDescent="0.2">
      <c r="B5" s="4"/>
      <c r="C5" s="5"/>
      <c r="D5" s="6"/>
    </row>
  </sheetData>
  <sheetProtection algorithmName="SHA-512" hashValue="Dqf0/UtHoW3V9sFasP8O0u+wukV+P5t2ZKnR1IxeWirmz7omrj1kZog+1bo6h2rNsoFXUQQEhKXPg0mvJ9AsDA==" saltValue="5ZEzHrElXPPM8qkvphuy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FBC9-847C-4ACE-BF15-677FBEA61C26}">
  <sheetPr>
    <outlinePr summaryBelow="0"/>
  </sheetPr>
  <dimension ref="A1:BH5000"/>
  <sheetViews>
    <sheetView workbookViewId="0">
      <pane ySplit="7" topLeftCell="A638" activePane="bottomLeft" state="frozen"/>
      <selection pane="bottomLeft" activeCell="AP653" sqref="AP653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47</v>
      </c>
      <c r="C3" s="275" t="s">
        <v>48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49</v>
      </c>
      <c r="C4" s="278" t="s">
        <v>50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138</v>
      </c>
      <c r="C8" s="189" t="s">
        <v>139</v>
      </c>
      <c r="D8" s="176"/>
      <c r="E8" s="177"/>
      <c r="F8" s="178"/>
      <c r="G8" s="178">
        <f>SUMIF(AG9:AG16,"&lt;&gt;NOR",G9:G16)</f>
        <v>0</v>
      </c>
      <c r="H8" s="178"/>
      <c r="I8" s="178">
        <f>SUM(I9:I16)</f>
        <v>0</v>
      </c>
      <c r="J8" s="178"/>
      <c r="K8" s="178">
        <f>SUM(K9:K16)</f>
        <v>0</v>
      </c>
      <c r="L8" s="178"/>
      <c r="M8" s="178">
        <f>SUM(M9:M16)</f>
        <v>0</v>
      </c>
      <c r="N8" s="177"/>
      <c r="O8" s="177">
        <f>SUM(O9:O16)</f>
        <v>1.59</v>
      </c>
      <c r="P8" s="177"/>
      <c r="Q8" s="177">
        <f>SUM(Q9:Q16)</f>
        <v>0</v>
      </c>
      <c r="R8" s="178"/>
      <c r="S8" s="178"/>
      <c r="T8" s="179"/>
      <c r="U8" s="173"/>
      <c r="V8" s="173">
        <f>SUM(V9:V16)</f>
        <v>65.180000000000007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316</v>
      </c>
      <c r="C9" s="190" t="s">
        <v>317</v>
      </c>
      <c r="D9" s="183" t="s">
        <v>318</v>
      </c>
      <c r="E9" s="184">
        <v>14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0.11382</v>
      </c>
      <c r="O9" s="184">
        <f>ROUND(E9*N9,2)</f>
        <v>1.59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4.6555999999999997</v>
      </c>
      <c r="V9" s="161">
        <f>ROUND(E9*U9,2)</f>
        <v>65.180000000000007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72" t="s">
        <v>324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328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329</v>
      </c>
      <c r="D13" s="165"/>
      <c r="E13" s="166">
        <v>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330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328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329</v>
      </c>
      <c r="D16" s="165"/>
      <c r="E16" s="166">
        <v>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74" t="s">
        <v>314</v>
      </c>
      <c r="B17" s="175" t="s">
        <v>179</v>
      </c>
      <c r="C17" s="189" t="s">
        <v>180</v>
      </c>
      <c r="D17" s="176"/>
      <c r="E17" s="177"/>
      <c r="F17" s="178"/>
      <c r="G17" s="178">
        <f>SUMIF(AG18:AG83,"&lt;&gt;NOR",G18:G83)</f>
        <v>0</v>
      </c>
      <c r="H17" s="178"/>
      <c r="I17" s="178">
        <f>SUM(I18:I83)</f>
        <v>0</v>
      </c>
      <c r="J17" s="178"/>
      <c r="K17" s="178">
        <f>SUM(K18:K83)</f>
        <v>0</v>
      </c>
      <c r="L17" s="178"/>
      <c r="M17" s="178">
        <f>SUM(M18:M83)</f>
        <v>0</v>
      </c>
      <c r="N17" s="177"/>
      <c r="O17" s="177">
        <f>SUM(O18:O83)</f>
        <v>1.72</v>
      </c>
      <c r="P17" s="177"/>
      <c r="Q17" s="177">
        <f>SUM(Q18:Q83)</f>
        <v>0</v>
      </c>
      <c r="R17" s="178"/>
      <c r="S17" s="178"/>
      <c r="T17" s="179"/>
      <c r="U17" s="173"/>
      <c r="V17" s="173">
        <f>SUM(V18:V83)</f>
        <v>365.76000000000005</v>
      </c>
      <c r="W17" s="173"/>
      <c r="X17" s="173"/>
      <c r="Y17" s="173"/>
      <c r="AG17" t="s">
        <v>315</v>
      </c>
    </row>
    <row r="18" spans="1:60" outlineLevel="1" x14ac:dyDescent="0.2">
      <c r="A18" s="181">
        <v>2</v>
      </c>
      <c r="B18" s="182" t="s">
        <v>331</v>
      </c>
      <c r="C18" s="190" t="s">
        <v>332</v>
      </c>
      <c r="D18" s="183" t="s">
        <v>333</v>
      </c>
      <c r="E18" s="184">
        <v>18.78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5.2999999999999998E-4</v>
      </c>
      <c r="O18" s="184">
        <f>ROUND(E18*N18,2)</f>
        <v>0.01</v>
      </c>
      <c r="P18" s="184">
        <v>0</v>
      </c>
      <c r="Q18" s="184">
        <f>ROUND(E18*P18,2)</f>
        <v>0</v>
      </c>
      <c r="R18" s="186"/>
      <c r="S18" s="186" t="s">
        <v>334</v>
      </c>
      <c r="T18" s="187" t="s">
        <v>320</v>
      </c>
      <c r="U18" s="161">
        <v>0.23100000000000001</v>
      </c>
      <c r="V18" s="161">
        <f>ROUND(E18*U18,2)</f>
        <v>4.34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335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336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337</v>
      </c>
      <c r="D21" s="165"/>
      <c r="E21" s="166">
        <v>3.47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338</v>
      </c>
      <c r="D22" s="165"/>
      <c r="E22" s="166">
        <v>8.2899999999999991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339</v>
      </c>
      <c r="D23" s="165"/>
      <c r="E23" s="166">
        <v>3.22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340</v>
      </c>
      <c r="D24" s="165"/>
      <c r="E24" s="166">
        <v>3.8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3</v>
      </c>
      <c r="B25" s="182" t="s">
        <v>341</v>
      </c>
      <c r="C25" s="190" t="s">
        <v>342</v>
      </c>
      <c r="D25" s="183" t="s">
        <v>333</v>
      </c>
      <c r="E25" s="184">
        <v>18.78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1.6000000000000001E-4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0.16</v>
      </c>
      <c r="V25" s="161">
        <f>ROUND(E25*U25,2)</f>
        <v>3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72" t="s">
        <v>343</v>
      </c>
      <c r="D26" s="273"/>
      <c r="E26" s="273"/>
      <c r="F26" s="273"/>
      <c r="G26" s="273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335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336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337</v>
      </c>
      <c r="D29" s="165"/>
      <c r="E29" s="166">
        <v>3.47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338</v>
      </c>
      <c r="D30" s="165"/>
      <c r="E30" s="166">
        <v>8.2899999999999991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339</v>
      </c>
      <c r="D31" s="165"/>
      <c r="E31" s="166">
        <v>3.22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340</v>
      </c>
      <c r="D32" s="165"/>
      <c r="E32" s="166">
        <v>3.8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4</v>
      </c>
      <c r="B33" s="182" t="s">
        <v>344</v>
      </c>
      <c r="C33" s="190" t="s">
        <v>345</v>
      </c>
      <c r="D33" s="183" t="s">
        <v>333</v>
      </c>
      <c r="E33" s="184">
        <v>15.31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334</v>
      </c>
      <c r="T33" s="187" t="s">
        <v>320</v>
      </c>
      <c r="U33" s="161">
        <v>0.15</v>
      </c>
      <c r="V33" s="161">
        <f>ROUND(E33*U33,2)</f>
        <v>2.2999999999999998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335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346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338</v>
      </c>
      <c r="D36" s="165"/>
      <c r="E36" s="166">
        <v>8.2899999999999991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339</v>
      </c>
      <c r="D37" s="165"/>
      <c r="E37" s="166">
        <v>3.22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340</v>
      </c>
      <c r="D38" s="165"/>
      <c r="E38" s="166">
        <v>3.8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5</v>
      </c>
      <c r="B39" s="182" t="s">
        <v>347</v>
      </c>
      <c r="C39" s="190" t="s">
        <v>348</v>
      </c>
      <c r="D39" s="183" t="s">
        <v>333</v>
      </c>
      <c r="E39" s="184">
        <v>879.12143000000003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5.2999999999999998E-4</v>
      </c>
      <c r="O39" s="184">
        <f>ROUND(E39*N39,2)</f>
        <v>0.47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0.17100000000000001</v>
      </c>
      <c r="V39" s="161">
        <f>ROUND(E39*U39,2)</f>
        <v>150.33000000000001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72" t="s">
        <v>349</v>
      </c>
      <c r="D40" s="273"/>
      <c r="E40" s="273"/>
      <c r="F40" s="273"/>
      <c r="G40" s="273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350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351</v>
      </c>
      <c r="D42" s="165"/>
      <c r="E42" s="166">
        <v>244.86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1" t="s">
        <v>352</v>
      </c>
      <c r="D43" s="165"/>
      <c r="E43" s="166">
        <v>278.57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353</v>
      </c>
      <c r="D44" s="165"/>
      <c r="E44" s="166">
        <v>326.89999999999998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354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355</v>
      </c>
      <c r="D46" s="165"/>
      <c r="E46" s="166">
        <v>15.72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356</v>
      </c>
      <c r="D47" s="165"/>
      <c r="E47" s="166">
        <v>13.07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6</v>
      </c>
      <c r="B48" s="182" t="s">
        <v>357</v>
      </c>
      <c r="C48" s="190" t="s">
        <v>358</v>
      </c>
      <c r="D48" s="183" t="s">
        <v>333</v>
      </c>
      <c r="E48" s="184">
        <v>2876.56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334</v>
      </c>
      <c r="T48" s="187" t="s">
        <v>320</v>
      </c>
      <c r="U48" s="161">
        <v>7.0000000000000007E-2</v>
      </c>
      <c r="V48" s="161">
        <f>ROUND(E48*U48,2)</f>
        <v>201.36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359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360</v>
      </c>
      <c r="D50" s="165"/>
      <c r="E50" s="166">
        <v>2876.56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7</v>
      </c>
      <c r="B51" s="182" t="s">
        <v>361</v>
      </c>
      <c r="C51" s="190" t="s">
        <v>362</v>
      </c>
      <c r="D51" s="183" t="s">
        <v>333</v>
      </c>
      <c r="E51" s="184">
        <v>15.31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1.0000000000000001E-5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7.0000000000000007E-2</v>
      </c>
      <c r="V51" s="161">
        <f>ROUND(E51*U51,2)</f>
        <v>1.07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335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346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338</v>
      </c>
      <c r="D54" s="165"/>
      <c r="E54" s="166">
        <v>8.2899999999999991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339</v>
      </c>
      <c r="D55" s="165"/>
      <c r="E55" s="166">
        <v>3.22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340</v>
      </c>
      <c r="D56" s="165"/>
      <c r="E56" s="166">
        <v>3.8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8</v>
      </c>
      <c r="B57" s="182" t="s">
        <v>363</v>
      </c>
      <c r="C57" s="190" t="s">
        <v>364</v>
      </c>
      <c r="D57" s="183" t="s">
        <v>333</v>
      </c>
      <c r="E57" s="184">
        <v>3308.0439999999999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2.0000000000000002E-5</v>
      </c>
      <c r="O57" s="184">
        <f>ROUND(E57*N57,2)</f>
        <v>7.0000000000000007E-2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365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367</v>
      </c>
      <c r="D58" s="165"/>
      <c r="E58" s="166">
        <v>2876.56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2" t="s">
        <v>368</v>
      </c>
      <c r="D59" s="167"/>
      <c r="E59" s="168">
        <v>431.48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4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9</v>
      </c>
      <c r="B60" s="182" t="s">
        <v>369</v>
      </c>
      <c r="C60" s="190" t="s">
        <v>370</v>
      </c>
      <c r="D60" s="183" t="s">
        <v>371</v>
      </c>
      <c r="E60" s="184">
        <v>64.615430000000003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1.4999999999999999E-2</v>
      </c>
      <c r="O60" s="184">
        <f>ROUND(E60*N60,2)</f>
        <v>0.97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365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366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372</v>
      </c>
      <c r="D61" s="165"/>
      <c r="E61" s="166">
        <v>61.54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2" t="s">
        <v>373</v>
      </c>
      <c r="D62" s="167"/>
      <c r="E62" s="168">
        <v>3.08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4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10</v>
      </c>
      <c r="B63" s="182" t="s">
        <v>374</v>
      </c>
      <c r="C63" s="190" t="s">
        <v>375</v>
      </c>
      <c r="D63" s="183" t="s">
        <v>371</v>
      </c>
      <c r="E63" s="184">
        <v>1.92906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0.02</v>
      </c>
      <c r="O63" s="184">
        <f>ROUND(E63*N63,2)</f>
        <v>0.04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365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335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346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3" t="s">
        <v>376</v>
      </c>
      <c r="D66" s="169"/>
      <c r="E66" s="170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4" t="s">
        <v>377</v>
      </c>
      <c r="D67" s="169"/>
      <c r="E67" s="170">
        <v>8.2899999999999991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4" t="s">
        <v>378</v>
      </c>
      <c r="D68" s="169"/>
      <c r="E68" s="170">
        <v>3.22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4" t="s">
        <v>379</v>
      </c>
      <c r="D69" s="169"/>
      <c r="E69" s="170">
        <v>3.8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5" t="s">
        <v>380</v>
      </c>
      <c r="D70" s="171"/>
      <c r="E70" s="172">
        <v>15.31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3" t="s">
        <v>381</v>
      </c>
      <c r="D71" s="169"/>
      <c r="E71" s="170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1" t="s">
        <v>382</v>
      </c>
      <c r="D72" s="165"/>
      <c r="E72" s="166">
        <v>1.84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2" t="s">
        <v>373</v>
      </c>
      <c r="D73" s="167"/>
      <c r="E73" s="168">
        <v>0.09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4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81">
        <v>11</v>
      </c>
      <c r="B74" s="182" t="s">
        <v>383</v>
      </c>
      <c r="C74" s="190" t="s">
        <v>384</v>
      </c>
      <c r="D74" s="183" t="s">
        <v>333</v>
      </c>
      <c r="E74" s="184">
        <v>19.719000000000001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8.0000000000000002E-3</v>
      </c>
      <c r="O74" s="184">
        <f>ROUND(E74*N74,2)</f>
        <v>0.16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365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335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336</v>
      </c>
      <c r="D76" s="165"/>
      <c r="E76" s="166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1" t="s">
        <v>337</v>
      </c>
      <c r="D77" s="165"/>
      <c r="E77" s="166">
        <v>3.47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338</v>
      </c>
      <c r="D78" s="165"/>
      <c r="E78" s="166">
        <v>8.2899999999999991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339</v>
      </c>
      <c r="D79" s="165"/>
      <c r="E79" s="166">
        <v>3.22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340</v>
      </c>
      <c r="D80" s="165"/>
      <c r="E80" s="166">
        <v>3.8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373</v>
      </c>
      <c r="D81" s="167"/>
      <c r="E81" s="168">
        <v>0.94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4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12</v>
      </c>
      <c r="B82" s="182" t="s">
        <v>385</v>
      </c>
      <c r="C82" s="190" t="s">
        <v>386</v>
      </c>
      <c r="D82" s="183" t="s">
        <v>387</v>
      </c>
      <c r="E82" s="184">
        <v>1.7107699999999999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1.966</v>
      </c>
      <c r="V82" s="161">
        <f>ROUND(E82*U82,2)</f>
        <v>3.36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388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72" t="s">
        <v>389</v>
      </c>
      <c r="D83" s="273"/>
      <c r="E83" s="273"/>
      <c r="F83" s="273"/>
      <c r="G83" s="273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146</v>
      </c>
      <c r="C84" s="189" t="s">
        <v>147</v>
      </c>
      <c r="D84" s="176"/>
      <c r="E84" s="177"/>
      <c r="F84" s="178"/>
      <c r="G84" s="178">
        <f>SUMIF(AG85:AG103,"&lt;&gt;NOR",G85:G103)</f>
        <v>0</v>
      </c>
      <c r="H84" s="178"/>
      <c r="I84" s="178">
        <f>SUM(I85:I103)</f>
        <v>0</v>
      </c>
      <c r="J84" s="178"/>
      <c r="K84" s="178">
        <f>SUM(K85:K103)</f>
        <v>0</v>
      </c>
      <c r="L84" s="178"/>
      <c r="M84" s="178">
        <f>SUM(M85:M103)</f>
        <v>0</v>
      </c>
      <c r="N84" s="177"/>
      <c r="O84" s="177">
        <f>SUM(O85:O103)</f>
        <v>145.49</v>
      </c>
      <c r="P84" s="177"/>
      <c r="Q84" s="177">
        <f>SUM(Q85:Q103)</f>
        <v>0</v>
      </c>
      <c r="R84" s="178"/>
      <c r="S84" s="178"/>
      <c r="T84" s="179"/>
      <c r="U84" s="173"/>
      <c r="V84" s="173">
        <f>SUM(V85:V103)</f>
        <v>151.45999999999998</v>
      </c>
      <c r="W84" s="173"/>
      <c r="X84" s="173"/>
      <c r="Y84" s="173"/>
      <c r="AG84" t="s">
        <v>315</v>
      </c>
    </row>
    <row r="85" spans="1:60" ht="22.5" outlineLevel="1" x14ac:dyDescent="0.2">
      <c r="A85" s="181">
        <v>13</v>
      </c>
      <c r="B85" s="182" t="s">
        <v>390</v>
      </c>
      <c r="C85" s="190" t="s">
        <v>391</v>
      </c>
      <c r="D85" s="183" t="s">
        <v>333</v>
      </c>
      <c r="E85" s="184">
        <v>253.69300000000001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2.0240000000000001E-2</v>
      </c>
      <c r="O85" s="184">
        <f>ROUND(E85*N85,2)</f>
        <v>5.13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6.0000000000000001E-3</v>
      </c>
      <c r="V85" s="161">
        <f>ROUND(E85*U85,2)</f>
        <v>1.52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323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72" t="s">
        <v>392</v>
      </c>
      <c r="D86" s="273"/>
      <c r="E86" s="273"/>
      <c r="F86" s="273"/>
      <c r="G86" s="273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393</v>
      </c>
      <c r="D87" s="165"/>
      <c r="E87" s="166">
        <v>253.69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81">
        <v>14</v>
      </c>
      <c r="B88" s="182" t="s">
        <v>394</v>
      </c>
      <c r="C88" s="190" t="s">
        <v>395</v>
      </c>
      <c r="D88" s="183" t="s">
        <v>333</v>
      </c>
      <c r="E88" s="184">
        <v>253.69300000000001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0.378</v>
      </c>
      <c r="O88" s="184">
        <f>ROUND(E88*N88,2)</f>
        <v>95.9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2.5999999999999999E-2</v>
      </c>
      <c r="V88" s="161">
        <f>ROUND(E88*U88,2)</f>
        <v>6.6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323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72" t="s">
        <v>396</v>
      </c>
      <c r="D89" s="273"/>
      <c r="E89" s="273"/>
      <c r="F89" s="273"/>
      <c r="G89" s="273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393</v>
      </c>
      <c r="D90" s="165"/>
      <c r="E90" s="166">
        <v>253.69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1">
        <v>15</v>
      </c>
      <c r="B91" s="182" t="s">
        <v>397</v>
      </c>
      <c r="C91" s="190" t="s">
        <v>398</v>
      </c>
      <c r="D91" s="183" t="s">
        <v>333</v>
      </c>
      <c r="E91" s="184">
        <v>253.69300000000001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0</v>
      </c>
      <c r="N91" s="184">
        <v>3.15E-2</v>
      </c>
      <c r="O91" s="184">
        <f>ROUND(E91*N91,2)</f>
        <v>7.99</v>
      </c>
      <c r="P91" s="184">
        <v>0</v>
      </c>
      <c r="Q91" s="184">
        <f>ROUND(E91*P91,2)</f>
        <v>0</v>
      </c>
      <c r="R91" s="186"/>
      <c r="S91" s="186" t="s">
        <v>319</v>
      </c>
      <c r="T91" s="187" t="s">
        <v>320</v>
      </c>
      <c r="U91" s="161">
        <v>0.52</v>
      </c>
      <c r="V91" s="161">
        <f>ROUND(E91*U91,2)</f>
        <v>131.91999999999999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323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399</v>
      </c>
      <c r="D92" s="165"/>
      <c r="E92" s="166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400</v>
      </c>
      <c r="D93" s="165"/>
      <c r="E93" s="166">
        <v>253.69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16</v>
      </c>
      <c r="B94" s="182" t="s">
        <v>401</v>
      </c>
      <c r="C94" s="190" t="s">
        <v>402</v>
      </c>
      <c r="D94" s="183" t="s">
        <v>371</v>
      </c>
      <c r="E94" s="184">
        <v>3.8054000000000001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3</v>
      </c>
      <c r="V94" s="161">
        <f>ROUND(E94*U94,2)</f>
        <v>11.42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72" t="s">
        <v>403</v>
      </c>
      <c r="D95" s="273"/>
      <c r="E95" s="273"/>
      <c r="F95" s="273"/>
      <c r="G95" s="273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399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404</v>
      </c>
      <c r="D97" s="165"/>
      <c r="E97" s="166">
        <v>3.81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1">
        <v>17</v>
      </c>
      <c r="B98" s="182" t="s">
        <v>405</v>
      </c>
      <c r="C98" s="190" t="s">
        <v>406</v>
      </c>
      <c r="D98" s="183" t="s">
        <v>387</v>
      </c>
      <c r="E98" s="184">
        <v>6.2789000000000001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1</v>
      </c>
      <c r="O98" s="184">
        <f>ROUND(E98*N98,2)</f>
        <v>6.28</v>
      </c>
      <c r="P98" s="184">
        <v>0</v>
      </c>
      <c r="Q98" s="184">
        <f>ROUND(E98*P98,2)</f>
        <v>0</v>
      </c>
      <c r="R98" s="186"/>
      <c r="S98" s="186" t="s">
        <v>319</v>
      </c>
      <c r="T98" s="187" t="s">
        <v>320</v>
      </c>
      <c r="U98" s="161">
        <v>0</v>
      </c>
      <c r="V98" s="161">
        <f>ROUND(E98*U98,2)</f>
        <v>0</v>
      </c>
      <c r="W98" s="161"/>
      <c r="X98" s="161" t="s">
        <v>365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407</v>
      </c>
      <c r="D99" s="165"/>
      <c r="E99" s="166">
        <v>6.28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81">
        <v>18</v>
      </c>
      <c r="B100" s="182" t="s">
        <v>408</v>
      </c>
      <c r="C100" s="190" t="s">
        <v>409</v>
      </c>
      <c r="D100" s="183" t="s">
        <v>318</v>
      </c>
      <c r="E100" s="184">
        <v>1078.19525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2.8000000000000001E-2</v>
      </c>
      <c r="O100" s="184">
        <f>ROUND(E100*N100,2)</f>
        <v>30.19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365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399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410</v>
      </c>
      <c r="D102" s="165"/>
      <c r="E102" s="166">
        <v>1057.05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411</v>
      </c>
      <c r="D103" s="167"/>
      <c r="E103" s="168">
        <v>21.14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4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150</v>
      </c>
      <c r="C104" s="189" t="s">
        <v>151</v>
      </c>
      <c r="D104" s="176"/>
      <c r="E104" s="177"/>
      <c r="F104" s="178"/>
      <c r="G104" s="178">
        <f>SUMIF(AG105:AG129,"&lt;&gt;NOR",G105:G129)</f>
        <v>0</v>
      </c>
      <c r="H104" s="178"/>
      <c r="I104" s="178">
        <f>SUM(I105:I129)</f>
        <v>0</v>
      </c>
      <c r="J104" s="178"/>
      <c r="K104" s="178">
        <f>SUM(K105:K129)</f>
        <v>0</v>
      </c>
      <c r="L104" s="178"/>
      <c r="M104" s="178">
        <f>SUM(M105:M129)</f>
        <v>0</v>
      </c>
      <c r="N104" s="177"/>
      <c r="O104" s="177">
        <f>SUM(O105:O129)</f>
        <v>3.84</v>
      </c>
      <c r="P104" s="177"/>
      <c r="Q104" s="177">
        <f>SUM(Q105:Q129)</f>
        <v>0</v>
      </c>
      <c r="R104" s="178"/>
      <c r="S104" s="178"/>
      <c r="T104" s="179"/>
      <c r="U104" s="173"/>
      <c r="V104" s="173">
        <f>SUM(V105:V129)</f>
        <v>125.3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19</v>
      </c>
      <c r="B105" s="182" t="s">
        <v>412</v>
      </c>
      <c r="C105" s="190" t="s">
        <v>413</v>
      </c>
      <c r="D105" s="183" t="s">
        <v>333</v>
      </c>
      <c r="E105" s="184">
        <v>27.047999999999998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1.312E-2</v>
      </c>
      <c r="O105" s="184">
        <f>ROUND(E105*N105,2)</f>
        <v>0.35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0.47</v>
      </c>
      <c r="V105" s="161">
        <f>ROUND(E105*U105,2)</f>
        <v>12.71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323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72" t="s">
        <v>414</v>
      </c>
      <c r="D106" s="273"/>
      <c r="E106" s="273"/>
      <c r="F106" s="273"/>
      <c r="G106" s="273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191" t="s">
        <v>415</v>
      </c>
      <c r="D107" s="165"/>
      <c r="E107" s="166">
        <v>27.05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1">
        <v>20</v>
      </c>
      <c r="B108" s="182" t="s">
        <v>416</v>
      </c>
      <c r="C108" s="190" t="s">
        <v>417</v>
      </c>
      <c r="D108" s="183" t="s">
        <v>333</v>
      </c>
      <c r="E108" s="184">
        <v>93.611999999999995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3.2030000000000003E-2</v>
      </c>
      <c r="O108" s="184">
        <f>ROUND(E108*N108,2)</f>
        <v>3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0.81599999999999995</v>
      </c>
      <c r="V108" s="161">
        <f>ROUND(E108*U108,2)</f>
        <v>76.39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323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72" t="s">
        <v>414</v>
      </c>
      <c r="D109" s="273"/>
      <c r="E109" s="273"/>
      <c r="F109" s="273"/>
      <c r="G109" s="273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335</v>
      </c>
      <c r="D110" s="165"/>
      <c r="E110" s="166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418</v>
      </c>
      <c r="D111" s="165"/>
      <c r="E111" s="166">
        <v>27.78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419</v>
      </c>
      <c r="D112" s="165"/>
      <c r="E112" s="166">
        <v>-3.78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420</v>
      </c>
      <c r="D113" s="165"/>
      <c r="E113" s="166">
        <v>3.96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421</v>
      </c>
      <c r="D114" s="165"/>
      <c r="E114" s="166">
        <v>12.06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419</v>
      </c>
      <c r="D115" s="165"/>
      <c r="E115" s="166">
        <v>-3.78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422</v>
      </c>
      <c r="D116" s="165"/>
      <c r="E116" s="166">
        <v>2.04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1" t="s">
        <v>423</v>
      </c>
      <c r="D117" s="165"/>
      <c r="E117" s="166">
        <v>33.99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424</v>
      </c>
      <c r="D118" s="165"/>
      <c r="E118" s="166">
        <v>-1.68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425</v>
      </c>
      <c r="D119" s="165"/>
      <c r="E119" s="166">
        <v>-1.89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1" t="s">
        <v>426</v>
      </c>
      <c r="D120" s="165"/>
      <c r="E120" s="166">
        <v>-3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1" t="s">
        <v>427</v>
      </c>
      <c r="D121" s="165"/>
      <c r="E121" s="166">
        <v>1.53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428</v>
      </c>
      <c r="D122" s="165"/>
      <c r="E122" s="166">
        <v>2.1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1" t="s">
        <v>429</v>
      </c>
      <c r="D123" s="165"/>
      <c r="E123" s="166">
        <v>20.7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430</v>
      </c>
      <c r="D124" s="165"/>
      <c r="E124" s="166">
        <v>-1.47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424</v>
      </c>
      <c r="D125" s="165"/>
      <c r="E125" s="166">
        <v>-1.68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1" t="s">
        <v>431</v>
      </c>
      <c r="D126" s="165"/>
      <c r="E126" s="166">
        <v>6.73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1">
        <v>21</v>
      </c>
      <c r="B127" s="182" t="s">
        <v>432</v>
      </c>
      <c r="C127" s="190" t="s">
        <v>433</v>
      </c>
      <c r="D127" s="183" t="s">
        <v>333</v>
      </c>
      <c r="E127" s="184">
        <v>100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4.9100000000000003E-3</v>
      </c>
      <c r="O127" s="184">
        <f>ROUND(E127*N127,2)</f>
        <v>0.49</v>
      </c>
      <c r="P127" s="184">
        <v>0</v>
      </c>
      <c r="Q127" s="184">
        <f>ROUND(E127*P127,2)</f>
        <v>0</v>
      </c>
      <c r="R127" s="186"/>
      <c r="S127" s="186" t="s">
        <v>334</v>
      </c>
      <c r="T127" s="187" t="s">
        <v>320</v>
      </c>
      <c r="U127" s="161">
        <v>0.36199999999999999</v>
      </c>
      <c r="V127" s="161">
        <f>ROUND(E127*U127,2)</f>
        <v>36.200000000000003</v>
      </c>
      <c r="W127" s="161"/>
      <c r="X127" s="161" t="s">
        <v>321</v>
      </c>
      <c r="Y127" s="161" t="s">
        <v>322</v>
      </c>
      <c r="Z127" s="151"/>
      <c r="AA127" s="151"/>
      <c r="AB127" s="151"/>
      <c r="AC127" s="151"/>
      <c r="AD127" s="151"/>
      <c r="AE127" s="151"/>
      <c r="AF127" s="151"/>
      <c r="AG127" s="151" t="s">
        <v>323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434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435</v>
      </c>
      <c r="D129" s="165"/>
      <c r="E129" s="166">
        <v>100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74" t="s">
        <v>314</v>
      </c>
      <c r="B130" s="175" t="s">
        <v>140</v>
      </c>
      <c r="C130" s="189" t="s">
        <v>141</v>
      </c>
      <c r="D130" s="176"/>
      <c r="E130" s="177"/>
      <c r="F130" s="178"/>
      <c r="G130" s="178">
        <f>SUMIF(AG131:AG136,"&lt;&gt;NOR",G131:G136)</f>
        <v>0</v>
      </c>
      <c r="H130" s="178"/>
      <c r="I130" s="178">
        <f>SUM(I131:I136)</f>
        <v>0</v>
      </c>
      <c r="J130" s="178"/>
      <c r="K130" s="178">
        <f>SUM(K131:K136)</f>
        <v>0</v>
      </c>
      <c r="L130" s="178"/>
      <c r="M130" s="178">
        <f>SUM(M131:M136)</f>
        <v>0</v>
      </c>
      <c r="N130" s="177"/>
      <c r="O130" s="177">
        <f>SUM(O131:O136)</f>
        <v>0</v>
      </c>
      <c r="P130" s="177"/>
      <c r="Q130" s="177">
        <f>SUM(Q131:Q136)</f>
        <v>0</v>
      </c>
      <c r="R130" s="178"/>
      <c r="S130" s="178"/>
      <c r="T130" s="179"/>
      <c r="U130" s="173"/>
      <c r="V130" s="173">
        <f>SUM(V131:V136)</f>
        <v>0</v>
      </c>
      <c r="W130" s="173"/>
      <c r="X130" s="173"/>
      <c r="Y130" s="173"/>
      <c r="AG130" t="s">
        <v>315</v>
      </c>
    </row>
    <row r="131" spans="1:60" outlineLevel="1" x14ac:dyDescent="0.2">
      <c r="A131" s="181">
        <v>22</v>
      </c>
      <c r="B131" s="182" t="s">
        <v>436</v>
      </c>
      <c r="C131" s="190" t="s">
        <v>437</v>
      </c>
      <c r="D131" s="183" t="s">
        <v>438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319</v>
      </c>
      <c r="T131" s="187" t="s">
        <v>320</v>
      </c>
      <c r="U131" s="161">
        <v>0</v>
      </c>
      <c r="V131" s="161">
        <f>ROUND(E131*U131,2)</f>
        <v>0</v>
      </c>
      <c r="W131" s="161"/>
      <c r="X131" s="161" t="s">
        <v>321</v>
      </c>
      <c r="Y131" s="161" t="s">
        <v>322</v>
      </c>
      <c r="Z131" s="151"/>
      <c r="AA131" s="151"/>
      <c r="AB131" s="151"/>
      <c r="AC131" s="151"/>
      <c r="AD131" s="151"/>
      <c r="AE131" s="151"/>
      <c r="AF131" s="151"/>
      <c r="AG131" s="151" t="s">
        <v>323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191" t="s">
        <v>439</v>
      </c>
      <c r="D132" s="165"/>
      <c r="E132" s="166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328</v>
      </c>
      <c r="D133" s="165"/>
      <c r="E133" s="166">
        <v>1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1">
        <v>23</v>
      </c>
      <c r="B134" s="182" t="s">
        <v>440</v>
      </c>
      <c r="C134" s="190" t="s">
        <v>441</v>
      </c>
      <c r="D134" s="183" t="s">
        <v>438</v>
      </c>
      <c r="E134" s="184">
        <v>1</v>
      </c>
      <c r="F134" s="185"/>
      <c r="G134" s="186">
        <f>ROUND(E134*F134,2)</f>
        <v>0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21</v>
      </c>
      <c r="M134" s="186">
        <f>G134*(1+L134/100)</f>
        <v>0</v>
      </c>
      <c r="N134" s="184">
        <v>0</v>
      </c>
      <c r="O134" s="184">
        <f>ROUND(E134*N134,2)</f>
        <v>0</v>
      </c>
      <c r="P134" s="184">
        <v>0</v>
      </c>
      <c r="Q134" s="184">
        <f>ROUND(E134*P134,2)</f>
        <v>0</v>
      </c>
      <c r="R134" s="186"/>
      <c r="S134" s="186" t="s">
        <v>319</v>
      </c>
      <c r="T134" s="187" t="s">
        <v>320</v>
      </c>
      <c r="U134" s="161">
        <v>0</v>
      </c>
      <c r="V134" s="161">
        <f>ROUND(E134*U134,2)</f>
        <v>0</v>
      </c>
      <c r="W134" s="161"/>
      <c r="X134" s="161" t="s">
        <v>321</v>
      </c>
      <c r="Y134" s="161" t="s">
        <v>322</v>
      </c>
      <c r="Z134" s="151"/>
      <c r="AA134" s="151"/>
      <c r="AB134" s="151"/>
      <c r="AC134" s="151"/>
      <c r="AD134" s="151"/>
      <c r="AE134" s="151"/>
      <c r="AF134" s="151"/>
      <c r="AG134" s="151" t="s">
        <v>323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191" t="s">
        <v>439</v>
      </c>
      <c r="D135" s="165"/>
      <c r="E135" s="166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328</v>
      </c>
      <c r="D136" s="165"/>
      <c r="E136" s="166">
        <v>1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74" t="s">
        <v>314</v>
      </c>
      <c r="B137" s="175" t="s">
        <v>277</v>
      </c>
      <c r="C137" s="189" t="s">
        <v>278</v>
      </c>
      <c r="D137" s="176"/>
      <c r="E137" s="177"/>
      <c r="F137" s="178"/>
      <c r="G137" s="178">
        <f>SUMIF(AG138:AG213,"&lt;&gt;NOR",G138:G213)</f>
        <v>0</v>
      </c>
      <c r="H137" s="178"/>
      <c r="I137" s="178">
        <f>SUM(I138:I213)</f>
        <v>0</v>
      </c>
      <c r="J137" s="178"/>
      <c r="K137" s="178">
        <f>SUM(K138:K213)</f>
        <v>0</v>
      </c>
      <c r="L137" s="178"/>
      <c r="M137" s="178">
        <f>SUM(M138:M213)</f>
        <v>0</v>
      </c>
      <c r="N137" s="177"/>
      <c r="O137" s="177">
        <f>SUM(O138:O213)</f>
        <v>0</v>
      </c>
      <c r="P137" s="177"/>
      <c r="Q137" s="177">
        <f>SUM(Q138:Q213)</f>
        <v>0</v>
      </c>
      <c r="R137" s="178"/>
      <c r="S137" s="178"/>
      <c r="T137" s="179"/>
      <c r="U137" s="173"/>
      <c r="V137" s="173">
        <f>SUM(V138:V213)</f>
        <v>0</v>
      </c>
      <c r="W137" s="173"/>
      <c r="X137" s="173"/>
      <c r="Y137" s="173"/>
      <c r="AG137" t="s">
        <v>315</v>
      </c>
    </row>
    <row r="138" spans="1:60" ht="22.5" outlineLevel="1" x14ac:dyDescent="0.2">
      <c r="A138" s="181">
        <v>24</v>
      </c>
      <c r="B138" s="182" t="s">
        <v>442</v>
      </c>
      <c r="C138" s="190" t="s">
        <v>443</v>
      </c>
      <c r="D138" s="183" t="s">
        <v>318</v>
      </c>
      <c r="E138" s="184">
        <v>2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</v>
      </c>
      <c r="V138" s="161">
        <f>ROUND(E138*U138,2)</f>
        <v>0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323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72" t="s">
        <v>444</v>
      </c>
      <c r="D139" s="273"/>
      <c r="E139" s="273"/>
      <c r="F139" s="273"/>
      <c r="G139" s="273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270" t="s">
        <v>445</v>
      </c>
      <c r="D140" s="271"/>
      <c r="E140" s="271"/>
      <c r="F140" s="271"/>
      <c r="G140" s="27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270" t="s">
        <v>446</v>
      </c>
      <c r="D141" s="271"/>
      <c r="E141" s="271"/>
      <c r="F141" s="271"/>
      <c r="G141" s="27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270" t="s">
        <v>447</v>
      </c>
      <c r="D142" s="271"/>
      <c r="E142" s="271"/>
      <c r="F142" s="271"/>
      <c r="G142" s="27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270" t="s">
        <v>448</v>
      </c>
      <c r="D143" s="271"/>
      <c r="E143" s="271"/>
      <c r="F143" s="271"/>
      <c r="G143" s="27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70" t="s">
        <v>449</v>
      </c>
      <c r="D144" s="271"/>
      <c r="E144" s="271"/>
      <c r="F144" s="271"/>
      <c r="G144" s="27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70" t="s">
        <v>450</v>
      </c>
      <c r="D145" s="271"/>
      <c r="E145" s="271"/>
      <c r="F145" s="271"/>
      <c r="G145" s="27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270" t="s">
        <v>451</v>
      </c>
      <c r="D146" s="271"/>
      <c r="E146" s="271"/>
      <c r="F146" s="271"/>
      <c r="G146" s="27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270" t="s">
        <v>452</v>
      </c>
      <c r="D147" s="271"/>
      <c r="E147" s="271"/>
      <c r="F147" s="271"/>
      <c r="G147" s="27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270" t="s">
        <v>453</v>
      </c>
      <c r="D148" s="271"/>
      <c r="E148" s="271"/>
      <c r="F148" s="271"/>
      <c r="G148" s="27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270" t="s">
        <v>454</v>
      </c>
      <c r="D149" s="271"/>
      <c r="E149" s="271"/>
      <c r="F149" s="271"/>
      <c r="G149" s="27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270" t="s">
        <v>455</v>
      </c>
      <c r="D150" s="271"/>
      <c r="E150" s="271"/>
      <c r="F150" s="271"/>
      <c r="G150" s="27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270" t="s">
        <v>456</v>
      </c>
      <c r="D151" s="271"/>
      <c r="E151" s="271"/>
      <c r="F151" s="271"/>
      <c r="G151" s="27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70" t="s">
        <v>457</v>
      </c>
      <c r="D152" s="271"/>
      <c r="E152" s="271"/>
      <c r="F152" s="271"/>
      <c r="G152" s="27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270" t="s">
        <v>458</v>
      </c>
      <c r="D153" s="271"/>
      <c r="E153" s="271"/>
      <c r="F153" s="271"/>
      <c r="G153" s="27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6" t="s">
        <v>459</v>
      </c>
      <c r="D154" s="162"/>
      <c r="E154" s="163"/>
      <c r="F154" s="164"/>
      <c r="G154" s="164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270" t="s">
        <v>460</v>
      </c>
      <c r="D155" s="271"/>
      <c r="E155" s="271"/>
      <c r="F155" s="271"/>
      <c r="G155" s="27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270" t="s">
        <v>461</v>
      </c>
      <c r="D156" s="271"/>
      <c r="E156" s="271"/>
      <c r="F156" s="271"/>
      <c r="G156" s="27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270" t="s">
        <v>462</v>
      </c>
      <c r="D157" s="271"/>
      <c r="E157" s="271"/>
      <c r="F157" s="271"/>
      <c r="G157" s="27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270" t="s">
        <v>463</v>
      </c>
      <c r="D158" s="271"/>
      <c r="E158" s="271"/>
      <c r="F158" s="271"/>
      <c r="G158" s="27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270" t="s">
        <v>464</v>
      </c>
      <c r="D159" s="271"/>
      <c r="E159" s="271"/>
      <c r="F159" s="271"/>
      <c r="G159" s="27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270" t="s">
        <v>465</v>
      </c>
      <c r="D160" s="271"/>
      <c r="E160" s="271"/>
      <c r="F160" s="271"/>
      <c r="G160" s="27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270" t="s">
        <v>466</v>
      </c>
      <c r="D161" s="271"/>
      <c r="E161" s="271"/>
      <c r="F161" s="271"/>
      <c r="G161" s="27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270" t="s">
        <v>467</v>
      </c>
      <c r="D162" s="271"/>
      <c r="E162" s="271"/>
      <c r="F162" s="271"/>
      <c r="G162" s="27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270" t="s">
        <v>468</v>
      </c>
      <c r="D163" s="271"/>
      <c r="E163" s="271"/>
      <c r="F163" s="271"/>
      <c r="G163" s="27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70" t="s">
        <v>469</v>
      </c>
      <c r="D164" s="271"/>
      <c r="E164" s="271"/>
      <c r="F164" s="271"/>
      <c r="G164" s="27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70" t="s">
        <v>470</v>
      </c>
      <c r="D165" s="271"/>
      <c r="E165" s="271"/>
      <c r="F165" s="271"/>
      <c r="G165" s="27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270" t="s">
        <v>471</v>
      </c>
      <c r="D166" s="271"/>
      <c r="E166" s="271"/>
      <c r="F166" s="271"/>
      <c r="G166" s="27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70" t="s">
        <v>472</v>
      </c>
      <c r="D167" s="271"/>
      <c r="E167" s="271"/>
      <c r="F167" s="271"/>
      <c r="G167" s="27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70" t="s">
        <v>473</v>
      </c>
      <c r="D168" s="271"/>
      <c r="E168" s="271"/>
      <c r="F168" s="271"/>
      <c r="G168" s="27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325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70" t="s">
        <v>474</v>
      </c>
      <c r="D169" s="271"/>
      <c r="E169" s="271"/>
      <c r="F169" s="271"/>
      <c r="G169" s="27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270" t="s">
        <v>475</v>
      </c>
      <c r="D170" s="271"/>
      <c r="E170" s="271"/>
      <c r="F170" s="271"/>
      <c r="G170" s="27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270" t="s">
        <v>476</v>
      </c>
      <c r="D171" s="271"/>
      <c r="E171" s="271"/>
      <c r="F171" s="271"/>
      <c r="G171" s="27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270" t="s">
        <v>477</v>
      </c>
      <c r="D172" s="271"/>
      <c r="E172" s="271"/>
      <c r="F172" s="271"/>
      <c r="G172" s="27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270" t="s">
        <v>478</v>
      </c>
      <c r="D173" s="271"/>
      <c r="E173" s="271"/>
      <c r="F173" s="271"/>
      <c r="G173" s="27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270" t="s">
        <v>479</v>
      </c>
      <c r="D174" s="271"/>
      <c r="E174" s="271"/>
      <c r="F174" s="271"/>
      <c r="G174" s="27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270" t="s">
        <v>480</v>
      </c>
      <c r="D175" s="271"/>
      <c r="E175" s="271"/>
      <c r="F175" s="271"/>
      <c r="G175" s="27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270" t="s">
        <v>481</v>
      </c>
      <c r="D176" s="271"/>
      <c r="E176" s="271"/>
      <c r="F176" s="271"/>
      <c r="G176" s="27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270" t="s">
        <v>482</v>
      </c>
      <c r="D177" s="271"/>
      <c r="E177" s="271"/>
      <c r="F177" s="271"/>
      <c r="G177" s="27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270" t="s">
        <v>483</v>
      </c>
      <c r="D178" s="271"/>
      <c r="E178" s="271"/>
      <c r="F178" s="271"/>
      <c r="G178" s="27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270" t="s">
        <v>484</v>
      </c>
      <c r="D179" s="271"/>
      <c r="E179" s="271"/>
      <c r="F179" s="271"/>
      <c r="G179" s="27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3" x14ac:dyDescent="0.2">
      <c r="A180" s="158"/>
      <c r="B180" s="159"/>
      <c r="C180" s="270" t="s">
        <v>485</v>
      </c>
      <c r="D180" s="271"/>
      <c r="E180" s="271"/>
      <c r="F180" s="271"/>
      <c r="G180" s="27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88" t="str">
        <f>C180</f>
        <v>ovladačová kombinace je zhotovena jako panel po celé výšce kabiny z nerez oceli a obsahuje tato prosvětlovací tlačítka s potvrzením volby:</v>
      </c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270" t="s">
        <v>486</v>
      </c>
      <c r="D181" s="271"/>
      <c r="E181" s="271"/>
      <c r="F181" s="271"/>
      <c r="G181" s="27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270" t="s">
        <v>487</v>
      </c>
      <c r="D182" s="271"/>
      <c r="E182" s="271"/>
      <c r="F182" s="271"/>
      <c r="G182" s="27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270" t="s">
        <v>488</v>
      </c>
      <c r="D183" s="271"/>
      <c r="E183" s="271"/>
      <c r="F183" s="271"/>
      <c r="G183" s="27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270" t="s">
        <v>489</v>
      </c>
      <c r="D184" s="271"/>
      <c r="E184" s="271"/>
      <c r="F184" s="271"/>
      <c r="G184" s="27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270" t="s">
        <v>490</v>
      </c>
      <c r="D185" s="271"/>
      <c r="E185" s="271"/>
      <c r="F185" s="271"/>
      <c r="G185" s="27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270" t="s">
        <v>491</v>
      </c>
      <c r="D186" s="271"/>
      <c r="E186" s="271"/>
      <c r="F186" s="271"/>
      <c r="G186" s="27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270" t="s">
        <v>492</v>
      </c>
      <c r="D187" s="271"/>
      <c r="E187" s="271"/>
      <c r="F187" s="271"/>
      <c r="G187" s="27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70" t="s">
        <v>493</v>
      </c>
      <c r="D188" s="271"/>
      <c r="E188" s="271"/>
      <c r="F188" s="271"/>
      <c r="G188" s="27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270" t="s">
        <v>494</v>
      </c>
      <c r="D189" s="271"/>
      <c r="E189" s="271"/>
      <c r="F189" s="271"/>
      <c r="G189" s="27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270" t="s">
        <v>495</v>
      </c>
      <c r="D190" s="271"/>
      <c r="E190" s="271"/>
      <c r="F190" s="271"/>
      <c r="G190" s="27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270" t="s">
        <v>496</v>
      </c>
      <c r="D191" s="271"/>
      <c r="E191" s="271"/>
      <c r="F191" s="271"/>
      <c r="G191" s="27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270" t="s">
        <v>497</v>
      </c>
      <c r="D192" s="271"/>
      <c r="E192" s="271"/>
      <c r="F192" s="271"/>
      <c r="G192" s="27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270" t="s">
        <v>498</v>
      </c>
      <c r="D193" s="271"/>
      <c r="E193" s="271"/>
      <c r="F193" s="271"/>
      <c r="G193" s="27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270" t="s">
        <v>499</v>
      </c>
      <c r="D194" s="271"/>
      <c r="E194" s="271"/>
      <c r="F194" s="271"/>
      <c r="G194" s="27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70" t="s">
        <v>500</v>
      </c>
      <c r="D195" s="271"/>
      <c r="E195" s="271"/>
      <c r="F195" s="271"/>
      <c r="G195" s="27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270" t="s">
        <v>495</v>
      </c>
      <c r="D196" s="271"/>
      <c r="E196" s="271"/>
      <c r="F196" s="271"/>
      <c r="G196" s="27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270" t="s">
        <v>501</v>
      </c>
      <c r="D197" s="271"/>
      <c r="E197" s="271"/>
      <c r="F197" s="271"/>
      <c r="G197" s="27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270" t="s">
        <v>502</v>
      </c>
      <c r="D198" s="271"/>
      <c r="E198" s="271"/>
      <c r="F198" s="271"/>
      <c r="G198" s="27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270" t="s">
        <v>498</v>
      </c>
      <c r="D199" s="271"/>
      <c r="E199" s="271"/>
      <c r="F199" s="271"/>
      <c r="G199" s="27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270" t="s">
        <v>503</v>
      </c>
      <c r="D200" s="271"/>
      <c r="E200" s="271"/>
      <c r="F200" s="271"/>
      <c r="G200" s="27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270" t="s">
        <v>504</v>
      </c>
      <c r="D201" s="271"/>
      <c r="E201" s="271"/>
      <c r="F201" s="271"/>
      <c r="G201" s="27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270" t="s">
        <v>505</v>
      </c>
      <c r="D202" s="271"/>
      <c r="E202" s="271"/>
      <c r="F202" s="271"/>
      <c r="G202" s="27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270" t="s">
        <v>506</v>
      </c>
      <c r="D203" s="271"/>
      <c r="E203" s="271"/>
      <c r="F203" s="271"/>
      <c r="G203" s="27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270" t="s">
        <v>507</v>
      </c>
      <c r="D204" s="271"/>
      <c r="E204" s="271"/>
      <c r="F204" s="271"/>
      <c r="G204" s="27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270" t="s">
        <v>508</v>
      </c>
      <c r="D205" s="271"/>
      <c r="E205" s="271"/>
      <c r="F205" s="271"/>
      <c r="G205" s="27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270" t="s">
        <v>509</v>
      </c>
      <c r="D206" s="271"/>
      <c r="E206" s="271"/>
      <c r="F206" s="271"/>
      <c r="G206" s="27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70" t="s">
        <v>510</v>
      </c>
      <c r="D207" s="271"/>
      <c r="E207" s="271"/>
      <c r="F207" s="271"/>
      <c r="G207" s="27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70" t="s">
        <v>511</v>
      </c>
      <c r="D208" s="271"/>
      <c r="E208" s="271"/>
      <c r="F208" s="271"/>
      <c r="G208" s="27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70" t="s">
        <v>512</v>
      </c>
      <c r="D209" s="271"/>
      <c r="E209" s="271"/>
      <c r="F209" s="271"/>
      <c r="G209" s="27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270" t="s">
        <v>513</v>
      </c>
      <c r="D210" s="271"/>
      <c r="E210" s="271"/>
      <c r="F210" s="271"/>
      <c r="G210" s="27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270" t="s">
        <v>514</v>
      </c>
      <c r="D211" s="271"/>
      <c r="E211" s="271"/>
      <c r="F211" s="271"/>
      <c r="G211" s="27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270" t="s">
        <v>515</v>
      </c>
      <c r="D212" s="271"/>
      <c r="E212" s="271"/>
      <c r="F212" s="271"/>
      <c r="G212" s="27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270" t="s">
        <v>516</v>
      </c>
      <c r="D213" s="271"/>
      <c r="E213" s="271"/>
      <c r="F213" s="271"/>
      <c r="G213" s="27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74" t="s">
        <v>314</v>
      </c>
      <c r="B214" s="175" t="s">
        <v>138</v>
      </c>
      <c r="C214" s="189" t="s">
        <v>139</v>
      </c>
      <c r="D214" s="176"/>
      <c r="E214" s="177"/>
      <c r="F214" s="178"/>
      <c r="G214" s="178">
        <f>SUMIF(AG215:AG412,"&lt;&gt;NOR",G215:G412)</f>
        <v>0</v>
      </c>
      <c r="H214" s="178"/>
      <c r="I214" s="178">
        <f>SUM(I215:I412)</f>
        <v>0</v>
      </c>
      <c r="J214" s="178"/>
      <c r="K214" s="178">
        <f>SUM(K215:K412)</f>
        <v>0</v>
      </c>
      <c r="L214" s="178"/>
      <c r="M214" s="178">
        <f>SUM(M215:M412)</f>
        <v>0</v>
      </c>
      <c r="N214" s="177"/>
      <c r="O214" s="177">
        <f>SUM(O215:O412)</f>
        <v>1713.41</v>
      </c>
      <c r="P214" s="177"/>
      <c r="Q214" s="177">
        <f>SUM(Q215:Q412)</f>
        <v>0</v>
      </c>
      <c r="R214" s="178"/>
      <c r="S214" s="178"/>
      <c r="T214" s="179"/>
      <c r="U214" s="173"/>
      <c r="V214" s="173">
        <f>SUM(V215:V412)</f>
        <v>9339.4599999999991</v>
      </c>
      <c r="W214" s="173"/>
      <c r="X214" s="173"/>
      <c r="Y214" s="173"/>
      <c r="AG214" t="s">
        <v>315</v>
      </c>
    </row>
    <row r="215" spans="1:60" outlineLevel="1" x14ac:dyDescent="0.2">
      <c r="A215" s="181">
        <v>25</v>
      </c>
      <c r="B215" s="182" t="s">
        <v>517</v>
      </c>
      <c r="C215" s="190" t="s">
        <v>518</v>
      </c>
      <c r="D215" s="183" t="s">
        <v>333</v>
      </c>
      <c r="E215" s="184">
        <v>677.34</v>
      </c>
      <c r="F215" s="185"/>
      <c r="G215" s="186">
        <f>ROUND(E215*F215,2)</f>
        <v>0</v>
      </c>
      <c r="H215" s="185"/>
      <c r="I215" s="186">
        <f>ROUND(E215*H215,2)</f>
        <v>0</v>
      </c>
      <c r="J215" s="185"/>
      <c r="K215" s="186">
        <f>ROUND(E215*J215,2)</f>
        <v>0</v>
      </c>
      <c r="L215" s="186">
        <v>21</v>
      </c>
      <c r="M215" s="186">
        <f>G215*(1+L215/100)</f>
        <v>0</v>
      </c>
      <c r="N215" s="184">
        <v>0.59209999999999996</v>
      </c>
      <c r="O215" s="184">
        <f>ROUND(E215*N215,2)</f>
        <v>401.05</v>
      </c>
      <c r="P215" s="184">
        <v>0</v>
      </c>
      <c r="Q215" s="184">
        <f>ROUND(E215*P215,2)</f>
        <v>0</v>
      </c>
      <c r="R215" s="186"/>
      <c r="S215" s="186" t="s">
        <v>319</v>
      </c>
      <c r="T215" s="187" t="s">
        <v>320</v>
      </c>
      <c r="U215" s="161">
        <v>0.83399999999999996</v>
      </c>
      <c r="V215" s="161">
        <f>ROUND(E215*U215,2)</f>
        <v>564.9</v>
      </c>
      <c r="W215" s="161"/>
      <c r="X215" s="161" t="s">
        <v>321</v>
      </c>
      <c r="Y215" s="161" t="s">
        <v>322</v>
      </c>
      <c r="Z215" s="151"/>
      <c r="AA215" s="151"/>
      <c r="AB215" s="151"/>
      <c r="AC215" s="151"/>
      <c r="AD215" s="151"/>
      <c r="AE215" s="151"/>
      <c r="AF215" s="151"/>
      <c r="AG215" s="151" t="s">
        <v>323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72" t="s">
        <v>519</v>
      </c>
      <c r="D216" s="273"/>
      <c r="E216" s="273"/>
      <c r="F216" s="273"/>
      <c r="G216" s="273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520</v>
      </c>
      <c r="D217" s="165"/>
      <c r="E217" s="166"/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521</v>
      </c>
      <c r="D218" s="165"/>
      <c r="E218" s="166">
        <v>677.34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 x14ac:dyDescent="0.2">
      <c r="A219" s="181">
        <v>26</v>
      </c>
      <c r="B219" s="182" t="s">
        <v>522</v>
      </c>
      <c r="C219" s="190" t="s">
        <v>523</v>
      </c>
      <c r="D219" s="183" t="s">
        <v>333</v>
      </c>
      <c r="E219" s="184">
        <v>16.218</v>
      </c>
      <c r="F219" s="185"/>
      <c r="G219" s="186">
        <f>ROUND(E219*F219,2)</f>
        <v>0</v>
      </c>
      <c r="H219" s="185"/>
      <c r="I219" s="186">
        <f>ROUND(E219*H219,2)</f>
        <v>0</v>
      </c>
      <c r="J219" s="185"/>
      <c r="K219" s="186">
        <f>ROUND(E219*J219,2)</f>
        <v>0</v>
      </c>
      <c r="L219" s="186">
        <v>21</v>
      </c>
      <c r="M219" s="186">
        <f>G219*(1+L219/100)</f>
        <v>0</v>
      </c>
      <c r="N219" s="184">
        <v>0.15658</v>
      </c>
      <c r="O219" s="184">
        <f>ROUND(E219*N219,2)</f>
        <v>2.54</v>
      </c>
      <c r="P219" s="184">
        <v>0</v>
      </c>
      <c r="Q219" s="184">
        <f>ROUND(E219*P219,2)</f>
        <v>0</v>
      </c>
      <c r="R219" s="186"/>
      <c r="S219" s="186" t="s">
        <v>319</v>
      </c>
      <c r="T219" s="187" t="s">
        <v>320</v>
      </c>
      <c r="U219" s="161">
        <v>0.49944</v>
      </c>
      <c r="V219" s="161">
        <f>ROUND(E219*U219,2)</f>
        <v>8.1</v>
      </c>
      <c r="W219" s="161"/>
      <c r="X219" s="161" t="s">
        <v>321</v>
      </c>
      <c r="Y219" s="161" t="s">
        <v>322</v>
      </c>
      <c r="Z219" s="151"/>
      <c r="AA219" s="151"/>
      <c r="AB219" s="151"/>
      <c r="AC219" s="151"/>
      <c r="AD219" s="151"/>
      <c r="AE219" s="151"/>
      <c r="AF219" s="151"/>
      <c r="AG219" s="151" t="s">
        <v>323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1" t="s">
        <v>335</v>
      </c>
      <c r="D220" s="165"/>
      <c r="E220" s="166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524</v>
      </c>
      <c r="D221" s="165"/>
      <c r="E221" s="166">
        <v>3.82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525</v>
      </c>
      <c r="D222" s="165"/>
      <c r="E222" s="166">
        <v>14.29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425</v>
      </c>
      <c r="D223" s="165"/>
      <c r="E223" s="166">
        <v>-1.89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81">
        <v>27</v>
      </c>
      <c r="B224" s="182" t="s">
        <v>526</v>
      </c>
      <c r="C224" s="190" t="s">
        <v>527</v>
      </c>
      <c r="D224" s="183" t="s">
        <v>333</v>
      </c>
      <c r="E224" s="184">
        <v>16.452000000000002</v>
      </c>
      <c r="F224" s="185"/>
      <c r="G224" s="186">
        <f>ROUND(E224*F224,2)</f>
        <v>0</v>
      </c>
      <c r="H224" s="185"/>
      <c r="I224" s="186">
        <f>ROUND(E224*H224,2)</f>
        <v>0</v>
      </c>
      <c r="J224" s="185"/>
      <c r="K224" s="186">
        <f>ROUND(E224*J224,2)</f>
        <v>0</v>
      </c>
      <c r="L224" s="186">
        <v>21</v>
      </c>
      <c r="M224" s="186">
        <f>G224*(1+L224/100)</f>
        <v>0</v>
      </c>
      <c r="N224" s="184">
        <v>0.26585999999999999</v>
      </c>
      <c r="O224" s="184">
        <f>ROUND(E224*N224,2)</f>
        <v>4.37</v>
      </c>
      <c r="P224" s="184">
        <v>0</v>
      </c>
      <c r="Q224" s="184">
        <f>ROUND(E224*P224,2)</f>
        <v>0</v>
      </c>
      <c r="R224" s="186"/>
      <c r="S224" s="186" t="s">
        <v>319</v>
      </c>
      <c r="T224" s="187" t="s">
        <v>320</v>
      </c>
      <c r="U224" s="161">
        <v>0.74</v>
      </c>
      <c r="V224" s="161">
        <f>ROUND(E224*U224,2)</f>
        <v>12.17</v>
      </c>
      <c r="W224" s="161"/>
      <c r="X224" s="161" t="s">
        <v>321</v>
      </c>
      <c r="Y224" s="161" t="s">
        <v>322</v>
      </c>
      <c r="Z224" s="151"/>
      <c r="AA224" s="151"/>
      <c r="AB224" s="151"/>
      <c r="AC224" s="151"/>
      <c r="AD224" s="151"/>
      <c r="AE224" s="151"/>
      <c r="AF224" s="151"/>
      <c r="AG224" s="151" t="s">
        <v>323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91" t="s">
        <v>335</v>
      </c>
      <c r="D225" s="165"/>
      <c r="E225" s="166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528</v>
      </c>
      <c r="D226" s="165"/>
      <c r="E226" s="166">
        <v>9.0500000000000007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425</v>
      </c>
      <c r="D227" s="165"/>
      <c r="E227" s="166">
        <v>-1.89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529</v>
      </c>
      <c r="D228" s="165"/>
      <c r="E228" s="166">
        <v>9.2899999999999991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33.75" outlineLevel="1" x14ac:dyDescent="0.2">
      <c r="A229" s="181">
        <v>28</v>
      </c>
      <c r="B229" s="182" t="s">
        <v>530</v>
      </c>
      <c r="C229" s="190" t="s">
        <v>531</v>
      </c>
      <c r="D229" s="183" t="s">
        <v>333</v>
      </c>
      <c r="E229" s="184">
        <v>4.2249999999999996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0.2109</v>
      </c>
      <c r="O229" s="184">
        <f>ROUND(E229*N229,2)</f>
        <v>0.89</v>
      </c>
      <c r="P229" s="184">
        <v>0</v>
      </c>
      <c r="Q229" s="184">
        <f>ROUND(E229*P229,2)</f>
        <v>0</v>
      </c>
      <c r="R229" s="186"/>
      <c r="S229" s="186" t="s">
        <v>319</v>
      </c>
      <c r="T229" s="187" t="s">
        <v>320</v>
      </c>
      <c r="U229" s="161">
        <v>0.74</v>
      </c>
      <c r="V229" s="161">
        <f>ROUND(E229*U229,2)</f>
        <v>3.13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323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335</v>
      </c>
      <c r="D230" s="165"/>
      <c r="E230" s="166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532</v>
      </c>
      <c r="D231" s="165"/>
      <c r="E231" s="166"/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533</v>
      </c>
      <c r="D232" s="165"/>
      <c r="E232" s="166">
        <v>4.22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33.75" outlineLevel="1" x14ac:dyDescent="0.2">
      <c r="A233" s="181">
        <v>29</v>
      </c>
      <c r="B233" s="182" t="s">
        <v>534</v>
      </c>
      <c r="C233" s="190" t="s">
        <v>535</v>
      </c>
      <c r="D233" s="183" t="s">
        <v>333</v>
      </c>
      <c r="E233" s="184">
        <v>51.95</v>
      </c>
      <c r="F233" s="185"/>
      <c r="G233" s="186">
        <f>ROUND(E233*F233,2)</f>
        <v>0</v>
      </c>
      <c r="H233" s="185"/>
      <c r="I233" s="186">
        <f>ROUND(E233*H233,2)</f>
        <v>0</v>
      </c>
      <c r="J233" s="185"/>
      <c r="K233" s="186">
        <f>ROUND(E233*J233,2)</f>
        <v>0</v>
      </c>
      <c r="L233" s="186">
        <v>21</v>
      </c>
      <c r="M233" s="186">
        <f>G233*(1+L233/100)</f>
        <v>0</v>
      </c>
      <c r="N233" s="184">
        <v>0.26943</v>
      </c>
      <c r="O233" s="184">
        <f>ROUND(E233*N233,2)</f>
        <v>14</v>
      </c>
      <c r="P233" s="184">
        <v>0</v>
      </c>
      <c r="Q233" s="184">
        <f>ROUND(E233*P233,2)</f>
        <v>0</v>
      </c>
      <c r="R233" s="186"/>
      <c r="S233" s="186" t="s">
        <v>319</v>
      </c>
      <c r="T233" s="187" t="s">
        <v>320</v>
      </c>
      <c r="U233" s="161">
        <v>0.878</v>
      </c>
      <c r="V233" s="161">
        <f>ROUND(E233*U233,2)</f>
        <v>45.61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323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191" t="s">
        <v>335</v>
      </c>
      <c r="D234" s="165"/>
      <c r="E234" s="166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536</v>
      </c>
      <c r="D235" s="165"/>
      <c r="E235" s="166">
        <v>56.62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537</v>
      </c>
      <c r="D236" s="165"/>
      <c r="E236" s="166">
        <v>-1.67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426</v>
      </c>
      <c r="D237" s="165"/>
      <c r="E237" s="166">
        <v>-3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81">
        <v>30</v>
      </c>
      <c r="B238" s="182" t="s">
        <v>538</v>
      </c>
      <c r="C238" s="190" t="s">
        <v>539</v>
      </c>
      <c r="D238" s="183" t="s">
        <v>371</v>
      </c>
      <c r="E238" s="184">
        <v>6</v>
      </c>
      <c r="F238" s="185"/>
      <c r="G238" s="186">
        <f>ROUND(E238*F238,2)</f>
        <v>0</v>
      </c>
      <c r="H238" s="185"/>
      <c r="I238" s="186">
        <f>ROUND(E238*H238,2)</f>
        <v>0</v>
      </c>
      <c r="J238" s="185"/>
      <c r="K238" s="186">
        <f>ROUND(E238*J238,2)</f>
        <v>0</v>
      </c>
      <c r="L238" s="186">
        <v>21</v>
      </c>
      <c r="M238" s="186">
        <f>G238*(1+L238/100)</f>
        <v>0</v>
      </c>
      <c r="N238" s="184">
        <v>2.5276700000000001</v>
      </c>
      <c r="O238" s="184">
        <f>ROUND(E238*N238,2)</f>
        <v>15.17</v>
      </c>
      <c r="P238" s="184">
        <v>0</v>
      </c>
      <c r="Q238" s="184">
        <f>ROUND(E238*P238,2)</f>
        <v>0</v>
      </c>
      <c r="R238" s="186"/>
      <c r="S238" s="186" t="s">
        <v>319</v>
      </c>
      <c r="T238" s="187" t="s">
        <v>320</v>
      </c>
      <c r="U238" s="161">
        <v>1.093</v>
      </c>
      <c r="V238" s="161">
        <f>ROUND(E238*U238,2)</f>
        <v>6.56</v>
      </c>
      <c r="W238" s="161"/>
      <c r="X238" s="161" t="s">
        <v>321</v>
      </c>
      <c r="Y238" s="161" t="s">
        <v>322</v>
      </c>
      <c r="Z238" s="151"/>
      <c r="AA238" s="151"/>
      <c r="AB238" s="151"/>
      <c r="AC238" s="151"/>
      <c r="AD238" s="151"/>
      <c r="AE238" s="151"/>
      <c r="AF238" s="151"/>
      <c r="AG238" s="151" t="s">
        <v>323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2" x14ac:dyDescent="0.2">
      <c r="A239" s="158"/>
      <c r="B239" s="159"/>
      <c r="C239" s="272" t="s">
        <v>540</v>
      </c>
      <c r="D239" s="273"/>
      <c r="E239" s="273"/>
      <c r="F239" s="273"/>
      <c r="G239" s="273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88" t="str">
        <f>C239</f>
        <v>nosných, výplňových, obkladových, půdních, štítových, poprsních apod. (bez výztuže), s pomocným lešením o výšce podlahy do 1900 mm a pro zatížení 1,5 kPa,</v>
      </c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1" t="s">
        <v>541</v>
      </c>
      <c r="D240" s="165"/>
      <c r="E240" s="166"/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327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91" t="s">
        <v>542</v>
      </c>
      <c r="D241" s="165"/>
      <c r="E241" s="166">
        <v>2.99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543</v>
      </c>
      <c r="D242" s="165"/>
      <c r="E242" s="166">
        <v>3.01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81">
        <v>31</v>
      </c>
      <c r="B243" s="182" t="s">
        <v>544</v>
      </c>
      <c r="C243" s="190" t="s">
        <v>545</v>
      </c>
      <c r="D243" s="183" t="s">
        <v>333</v>
      </c>
      <c r="E243" s="184">
        <v>40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3.9309999999999998E-2</v>
      </c>
      <c r="O243" s="184">
        <f>ROUND(E243*N243,2)</f>
        <v>1.57</v>
      </c>
      <c r="P243" s="184">
        <v>0</v>
      </c>
      <c r="Q243" s="184">
        <f>ROUND(E243*P243,2)</f>
        <v>0</v>
      </c>
      <c r="R243" s="186"/>
      <c r="S243" s="186" t="s">
        <v>319</v>
      </c>
      <c r="T243" s="187" t="s">
        <v>320</v>
      </c>
      <c r="U243" s="161">
        <v>0.65</v>
      </c>
      <c r="V243" s="161">
        <f>ROUND(E243*U243,2)</f>
        <v>26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2" x14ac:dyDescent="0.2">
      <c r="A244" s="158"/>
      <c r="B244" s="159"/>
      <c r="C244" s="272" t="s">
        <v>324</v>
      </c>
      <c r="D244" s="273"/>
      <c r="E244" s="273"/>
      <c r="F244" s="273"/>
      <c r="G244" s="273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88" t="str">
        <f>C244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1" t="s">
        <v>541</v>
      </c>
      <c r="D245" s="165"/>
      <c r="E245" s="166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1" t="s">
        <v>546</v>
      </c>
      <c r="D246" s="165"/>
      <c r="E246" s="166">
        <v>19.920000000000002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327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1" t="s">
        <v>547</v>
      </c>
      <c r="D247" s="165"/>
      <c r="E247" s="166">
        <v>20.079999999999998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81">
        <v>32</v>
      </c>
      <c r="B248" s="182" t="s">
        <v>548</v>
      </c>
      <c r="C248" s="190" t="s">
        <v>549</v>
      </c>
      <c r="D248" s="183" t="s">
        <v>333</v>
      </c>
      <c r="E248" s="184">
        <v>40</v>
      </c>
      <c r="F248" s="185"/>
      <c r="G248" s="186">
        <f>ROUND(E248*F248,2)</f>
        <v>0</v>
      </c>
      <c r="H248" s="185"/>
      <c r="I248" s="186">
        <f>ROUND(E248*H248,2)</f>
        <v>0</v>
      </c>
      <c r="J248" s="185"/>
      <c r="K248" s="186">
        <f>ROUND(E248*J248,2)</f>
        <v>0</v>
      </c>
      <c r="L248" s="186">
        <v>21</v>
      </c>
      <c r="M248" s="186">
        <f>G248*(1+L248/100)</f>
        <v>0</v>
      </c>
      <c r="N248" s="184">
        <v>0</v>
      </c>
      <c r="O248" s="184">
        <f>ROUND(E248*N248,2)</f>
        <v>0</v>
      </c>
      <c r="P248" s="184">
        <v>0</v>
      </c>
      <c r="Q248" s="184">
        <f>ROUND(E248*P248,2)</f>
        <v>0</v>
      </c>
      <c r="R248" s="186"/>
      <c r="S248" s="186" t="s">
        <v>319</v>
      </c>
      <c r="T248" s="187" t="s">
        <v>320</v>
      </c>
      <c r="U248" s="161">
        <v>0.35</v>
      </c>
      <c r="V248" s="161">
        <f>ROUND(E248*U248,2)</f>
        <v>14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323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2" x14ac:dyDescent="0.2">
      <c r="A249" s="158"/>
      <c r="B249" s="159"/>
      <c r="C249" s="272" t="s">
        <v>324</v>
      </c>
      <c r="D249" s="273"/>
      <c r="E249" s="273"/>
      <c r="F249" s="273"/>
      <c r="G249" s="273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88" t="str">
        <f>C249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191" t="s">
        <v>550</v>
      </c>
      <c r="D250" s="165"/>
      <c r="E250" s="166">
        <v>40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81">
        <v>33</v>
      </c>
      <c r="B251" s="182" t="s">
        <v>551</v>
      </c>
      <c r="C251" s="190" t="s">
        <v>552</v>
      </c>
      <c r="D251" s="183" t="s">
        <v>333</v>
      </c>
      <c r="E251" s="184">
        <v>2549.3216400000001</v>
      </c>
      <c r="F251" s="185"/>
      <c r="G251" s="186">
        <f>ROUND(E251*F251,2)</f>
        <v>0</v>
      </c>
      <c r="H251" s="185"/>
      <c r="I251" s="186">
        <f>ROUND(E251*H251,2)</f>
        <v>0</v>
      </c>
      <c r="J251" s="185"/>
      <c r="K251" s="186">
        <f>ROUND(E251*J251,2)</f>
        <v>0</v>
      </c>
      <c r="L251" s="186">
        <v>21</v>
      </c>
      <c r="M251" s="186">
        <f>G251*(1+L251/100)</f>
        <v>0</v>
      </c>
      <c r="N251" s="184">
        <v>6.0310000000000002E-2</v>
      </c>
      <c r="O251" s="184">
        <f>ROUND(E251*N251,2)</f>
        <v>153.75</v>
      </c>
      <c r="P251" s="184">
        <v>0</v>
      </c>
      <c r="Q251" s="184">
        <f>ROUND(E251*P251,2)</f>
        <v>0</v>
      </c>
      <c r="R251" s="186"/>
      <c r="S251" s="186" t="s">
        <v>319</v>
      </c>
      <c r="T251" s="187" t="s">
        <v>320</v>
      </c>
      <c r="U251" s="161">
        <v>0.85</v>
      </c>
      <c r="V251" s="161">
        <f>ROUND(E251*U251,2)</f>
        <v>2166.92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323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2" x14ac:dyDescent="0.2">
      <c r="A252" s="158"/>
      <c r="B252" s="159"/>
      <c r="C252" s="272" t="s">
        <v>324</v>
      </c>
      <c r="D252" s="273"/>
      <c r="E252" s="273"/>
      <c r="F252" s="273"/>
      <c r="G252" s="273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88" t="str">
        <f>C252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">
      <c r="A253" s="158"/>
      <c r="B253" s="159"/>
      <c r="C253" s="191" t="s">
        <v>326</v>
      </c>
      <c r="D253" s="165"/>
      <c r="E253" s="166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553</v>
      </c>
      <c r="D254" s="165"/>
      <c r="E254" s="166">
        <v>337.06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554</v>
      </c>
      <c r="D255" s="165"/>
      <c r="E255" s="166">
        <v>263.41000000000003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555</v>
      </c>
      <c r="D256" s="165"/>
      <c r="E256" s="166">
        <v>284.47000000000003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330</v>
      </c>
      <c r="D257" s="165"/>
      <c r="E257" s="166"/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556</v>
      </c>
      <c r="D258" s="165"/>
      <c r="E258" s="166">
        <v>325.64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557</v>
      </c>
      <c r="D259" s="165"/>
      <c r="E259" s="166">
        <v>267.52999999999997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558</v>
      </c>
      <c r="D260" s="165"/>
      <c r="E260" s="166">
        <v>284.47000000000003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559</v>
      </c>
      <c r="D261" s="165"/>
      <c r="E261" s="166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3" x14ac:dyDescent="0.2">
      <c r="A262" s="158"/>
      <c r="B262" s="159"/>
      <c r="C262" s="191" t="s">
        <v>560</v>
      </c>
      <c r="D262" s="165"/>
      <c r="E262" s="166">
        <v>122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561</v>
      </c>
      <c r="D263" s="165"/>
      <c r="E263" s="166">
        <v>58.11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562</v>
      </c>
      <c r="D264" s="165"/>
      <c r="E264" s="166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563</v>
      </c>
      <c r="D265" s="165"/>
      <c r="E265" s="166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564</v>
      </c>
      <c r="D266" s="165"/>
      <c r="E266" s="166">
        <v>57.86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565</v>
      </c>
      <c r="D267" s="165"/>
      <c r="E267" s="166"/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566</v>
      </c>
      <c r="D268" s="165"/>
      <c r="E268" s="166">
        <v>57.14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567</v>
      </c>
      <c r="D269" s="165"/>
      <c r="E269" s="166">
        <v>7.27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1" t="s">
        <v>568</v>
      </c>
      <c r="D270" s="165"/>
      <c r="E270" s="166"/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327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91" t="s">
        <v>569</v>
      </c>
      <c r="D271" s="165"/>
      <c r="E271" s="166">
        <v>82.91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570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571</v>
      </c>
      <c r="D273" s="165"/>
      <c r="E273" s="166">
        <v>82.14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572</v>
      </c>
      <c r="D274" s="165"/>
      <c r="E274" s="166">
        <v>0.76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573</v>
      </c>
      <c r="D275" s="165"/>
      <c r="E275" s="166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574</v>
      </c>
      <c r="D276" s="165"/>
      <c r="E276" s="166">
        <v>25.4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575</v>
      </c>
      <c r="D277" s="165"/>
      <c r="E277" s="166"/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576</v>
      </c>
      <c r="D278" s="165"/>
      <c r="E278" s="166">
        <v>53.16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577</v>
      </c>
      <c r="D279" s="165"/>
      <c r="E279" s="166">
        <v>240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81">
        <v>34</v>
      </c>
      <c r="B280" s="182" t="s">
        <v>578</v>
      </c>
      <c r="C280" s="190" t="s">
        <v>579</v>
      </c>
      <c r="D280" s="183" t="s">
        <v>333</v>
      </c>
      <c r="E280" s="184">
        <v>2549.3216400000001</v>
      </c>
      <c r="F280" s="185"/>
      <c r="G280" s="186">
        <f>ROUND(E280*F280,2)</f>
        <v>0</v>
      </c>
      <c r="H280" s="185"/>
      <c r="I280" s="186">
        <f>ROUND(E280*H280,2)</f>
        <v>0</v>
      </c>
      <c r="J280" s="185"/>
      <c r="K280" s="186">
        <f>ROUND(E280*J280,2)</f>
        <v>0</v>
      </c>
      <c r="L280" s="186">
        <v>21</v>
      </c>
      <c r="M280" s="186">
        <f>G280*(1+L280/100)</f>
        <v>0</v>
      </c>
      <c r="N280" s="184">
        <v>0</v>
      </c>
      <c r="O280" s="184">
        <f>ROUND(E280*N280,2)</f>
        <v>0</v>
      </c>
      <c r="P280" s="184">
        <v>0</v>
      </c>
      <c r="Q280" s="184">
        <f>ROUND(E280*P280,2)</f>
        <v>0</v>
      </c>
      <c r="R280" s="186"/>
      <c r="S280" s="186" t="s">
        <v>319</v>
      </c>
      <c r="T280" s="187" t="s">
        <v>320</v>
      </c>
      <c r="U280" s="161">
        <v>0.35</v>
      </c>
      <c r="V280" s="161">
        <f>ROUND(E280*U280,2)</f>
        <v>892.26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323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2" x14ac:dyDescent="0.2">
      <c r="A281" s="158"/>
      <c r="B281" s="159"/>
      <c r="C281" s="272" t="s">
        <v>324</v>
      </c>
      <c r="D281" s="273"/>
      <c r="E281" s="273"/>
      <c r="F281" s="273"/>
      <c r="G281" s="273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88" t="str">
        <f>C281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">
      <c r="A282" s="158"/>
      <c r="B282" s="159"/>
      <c r="C282" s="191" t="s">
        <v>580</v>
      </c>
      <c r="D282" s="165"/>
      <c r="E282" s="166">
        <v>2549.3200000000002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81">
        <v>35</v>
      </c>
      <c r="B283" s="182" t="s">
        <v>581</v>
      </c>
      <c r="C283" s="190" t="s">
        <v>582</v>
      </c>
      <c r="D283" s="183" t="s">
        <v>318</v>
      </c>
      <c r="E283" s="184">
        <v>10</v>
      </c>
      <c r="F283" s="185"/>
      <c r="G283" s="186">
        <f>ROUND(E283*F283,2)</f>
        <v>0</v>
      </c>
      <c r="H283" s="185"/>
      <c r="I283" s="186">
        <f>ROUND(E283*H283,2)</f>
        <v>0</v>
      </c>
      <c r="J283" s="185"/>
      <c r="K283" s="186">
        <f>ROUND(E283*J283,2)</f>
        <v>0</v>
      </c>
      <c r="L283" s="186">
        <v>21</v>
      </c>
      <c r="M283" s="186">
        <f>G283*(1+L283/100)</f>
        <v>0</v>
      </c>
      <c r="N283" s="184">
        <v>3.3399999999999999E-2</v>
      </c>
      <c r="O283" s="184">
        <f>ROUND(E283*N283,2)</f>
        <v>0.33</v>
      </c>
      <c r="P283" s="184">
        <v>0</v>
      </c>
      <c r="Q283" s="184">
        <f>ROUND(E283*P283,2)</f>
        <v>0</v>
      </c>
      <c r="R283" s="186"/>
      <c r="S283" s="186" t="s">
        <v>319</v>
      </c>
      <c r="T283" s="187" t="s">
        <v>320</v>
      </c>
      <c r="U283" s="161">
        <v>2.6</v>
      </c>
      <c r="V283" s="161">
        <f>ROUND(E283*U283,2)</f>
        <v>26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323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2" x14ac:dyDescent="0.2">
      <c r="A284" s="158"/>
      <c r="B284" s="159"/>
      <c r="C284" s="272" t="s">
        <v>324</v>
      </c>
      <c r="D284" s="273"/>
      <c r="E284" s="273"/>
      <c r="F284" s="273"/>
      <c r="G284" s="273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88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191" t="s">
        <v>583</v>
      </c>
      <c r="D285" s="165"/>
      <c r="E285" s="166">
        <v>10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81">
        <v>36</v>
      </c>
      <c r="B286" s="182" t="s">
        <v>584</v>
      </c>
      <c r="C286" s="190" t="s">
        <v>585</v>
      </c>
      <c r="D286" s="183" t="s">
        <v>318</v>
      </c>
      <c r="E286" s="184">
        <v>12</v>
      </c>
      <c r="F286" s="185"/>
      <c r="G286" s="186">
        <f>ROUND(E286*F286,2)</f>
        <v>0</v>
      </c>
      <c r="H286" s="185"/>
      <c r="I286" s="186">
        <f>ROUND(E286*H286,2)</f>
        <v>0</v>
      </c>
      <c r="J286" s="185"/>
      <c r="K286" s="186">
        <f>ROUND(E286*J286,2)</f>
        <v>0</v>
      </c>
      <c r="L286" s="186">
        <v>21</v>
      </c>
      <c r="M286" s="186">
        <f>G286*(1+L286/100)</f>
        <v>0</v>
      </c>
      <c r="N286" s="184">
        <v>5.8029999999999998E-2</v>
      </c>
      <c r="O286" s="184">
        <f>ROUND(E286*N286,2)</f>
        <v>0.7</v>
      </c>
      <c r="P286" s="184">
        <v>0</v>
      </c>
      <c r="Q286" s="184">
        <f>ROUND(E286*P286,2)</f>
        <v>0</v>
      </c>
      <c r="R286" s="186"/>
      <c r="S286" s="186" t="s">
        <v>319</v>
      </c>
      <c r="T286" s="187" t="s">
        <v>320</v>
      </c>
      <c r="U286" s="161">
        <v>3.9</v>
      </c>
      <c r="V286" s="161">
        <f>ROUND(E286*U286,2)</f>
        <v>46.8</v>
      </c>
      <c r="W286" s="161"/>
      <c r="X286" s="161" t="s">
        <v>321</v>
      </c>
      <c r="Y286" s="161" t="s">
        <v>322</v>
      </c>
      <c r="Z286" s="151"/>
      <c r="AA286" s="151"/>
      <c r="AB286" s="151"/>
      <c r="AC286" s="151"/>
      <c r="AD286" s="151"/>
      <c r="AE286" s="151"/>
      <c r="AF286" s="151"/>
      <c r="AG286" s="151" t="s">
        <v>323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2.5" outlineLevel="2" x14ac:dyDescent="0.2">
      <c r="A287" s="158"/>
      <c r="B287" s="159"/>
      <c r="C287" s="272" t="s">
        <v>324</v>
      </c>
      <c r="D287" s="273"/>
      <c r="E287" s="273"/>
      <c r="F287" s="273"/>
      <c r="G287" s="273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88" t="str">
        <f>C287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91" t="s">
        <v>326</v>
      </c>
      <c r="D288" s="165"/>
      <c r="E288" s="166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329</v>
      </c>
      <c r="D289" s="165"/>
      <c r="E289" s="166">
        <v>6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330</v>
      </c>
      <c r="D290" s="165"/>
      <c r="E290" s="166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329</v>
      </c>
      <c r="D291" s="165"/>
      <c r="E291" s="166">
        <v>6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81">
        <v>37</v>
      </c>
      <c r="B292" s="182" t="s">
        <v>586</v>
      </c>
      <c r="C292" s="190" t="s">
        <v>587</v>
      </c>
      <c r="D292" s="183" t="s">
        <v>387</v>
      </c>
      <c r="E292" s="184">
        <v>44.079659999999997</v>
      </c>
      <c r="F292" s="185"/>
      <c r="G292" s="186">
        <f>ROUND(E292*F292,2)</f>
        <v>0</v>
      </c>
      <c r="H292" s="185"/>
      <c r="I292" s="186">
        <f>ROUND(E292*H292,2)</f>
        <v>0</v>
      </c>
      <c r="J292" s="185"/>
      <c r="K292" s="186">
        <f>ROUND(E292*J292,2)</f>
        <v>0</v>
      </c>
      <c r="L292" s="186">
        <v>21</v>
      </c>
      <c r="M292" s="186">
        <f>G292*(1+L292/100)</f>
        <v>0</v>
      </c>
      <c r="N292" s="184">
        <v>1.0202899999999999</v>
      </c>
      <c r="O292" s="184">
        <f>ROUND(E292*N292,2)</f>
        <v>44.97</v>
      </c>
      <c r="P292" s="184">
        <v>0</v>
      </c>
      <c r="Q292" s="184">
        <f>ROUND(E292*P292,2)</f>
        <v>0</v>
      </c>
      <c r="R292" s="186"/>
      <c r="S292" s="186" t="s">
        <v>319</v>
      </c>
      <c r="T292" s="187" t="s">
        <v>320</v>
      </c>
      <c r="U292" s="161">
        <v>25.271000000000001</v>
      </c>
      <c r="V292" s="161">
        <f>ROUND(E292*U292,2)</f>
        <v>1113.94</v>
      </c>
      <c r="W292" s="161"/>
      <c r="X292" s="161" t="s">
        <v>321</v>
      </c>
      <c r="Y292" s="161" t="s">
        <v>322</v>
      </c>
      <c r="Z292" s="151"/>
      <c r="AA292" s="151"/>
      <c r="AB292" s="151"/>
      <c r="AC292" s="151"/>
      <c r="AD292" s="151"/>
      <c r="AE292" s="151"/>
      <c r="AF292" s="151"/>
      <c r="AG292" s="151" t="s">
        <v>323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272" t="s">
        <v>588</v>
      </c>
      <c r="D293" s="273"/>
      <c r="E293" s="273"/>
      <c r="F293" s="273"/>
      <c r="G293" s="273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191" t="s">
        <v>326</v>
      </c>
      <c r="D294" s="165"/>
      <c r="E294" s="166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589</v>
      </c>
      <c r="D295" s="165"/>
      <c r="E295" s="166">
        <v>21.21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590</v>
      </c>
      <c r="D296" s="165"/>
      <c r="E296" s="166">
        <v>0.5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330</v>
      </c>
      <c r="D297" s="165"/>
      <c r="E297" s="166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591</v>
      </c>
      <c r="D298" s="165"/>
      <c r="E298" s="166">
        <v>12.03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590</v>
      </c>
      <c r="D299" s="165"/>
      <c r="E299" s="166">
        <v>0.5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2" t="s">
        <v>373</v>
      </c>
      <c r="D300" s="167"/>
      <c r="E300" s="168">
        <v>1.71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4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592</v>
      </c>
      <c r="D301" s="165"/>
      <c r="E301" s="166">
        <v>8.1300000000000008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81">
        <v>38</v>
      </c>
      <c r="B302" s="182" t="s">
        <v>593</v>
      </c>
      <c r="C302" s="190" t="s">
        <v>594</v>
      </c>
      <c r="D302" s="183" t="s">
        <v>333</v>
      </c>
      <c r="E302" s="184">
        <v>1159.5752500000001</v>
      </c>
      <c r="F302" s="185"/>
      <c r="G302" s="186">
        <f>ROUND(E302*F302,2)</f>
        <v>0</v>
      </c>
      <c r="H302" s="185"/>
      <c r="I302" s="186">
        <f>ROUND(E302*H302,2)</f>
        <v>0</v>
      </c>
      <c r="J302" s="185"/>
      <c r="K302" s="186">
        <f>ROUND(E302*J302,2)</f>
        <v>0</v>
      </c>
      <c r="L302" s="186">
        <v>21</v>
      </c>
      <c r="M302" s="186">
        <f>G302*(1+L302/100)</f>
        <v>0</v>
      </c>
      <c r="N302" s="184">
        <v>3.8080000000000003E-2</v>
      </c>
      <c r="O302" s="184">
        <f>ROUND(E302*N302,2)</f>
        <v>44.16</v>
      </c>
      <c r="P302" s="184">
        <v>0</v>
      </c>
      <c r="Q302" s="184">
        <f>ROUND(E302*P302,2)</f>
        <v>0</v>
      </c>
      <c r="R302" s="186"/>
      <c r="S302" s="186" t="s">
        <v>319</v>
      </c>
      <c r="T302" s="187" t="s">
        <v>320</v>
      </c>
      <c r="U302" s="161">
        <v>0.7</v>
      </c>
      <c r="V302" s="161">
        <f>ROUND(E302*U302,2)</f>
        <v>811.7</v>
      </c>
      <c r="W302" s="161"/>
      <c r="X302" s="161" t="s">
        <v>321</v>
      </c>
      <c r="Y302" s="161" t="s">
        <v>322</v>
      </c>
      <c r="Z302" s="151"/>
      <c r="AA302" s="151"/>
      <c r="AB302" s="151"/>
      <c r="AC302" s="151"/>
      <c r="AD302" s="151"/>
      <c r="AE302" s="151"/>
      <c r="AF302" s="151"/>
      <c r="AG302" s="151" t="s">
        <v>323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72" t="s">
        <v>595</v>
      </c>
      <c r="D303" s="273"/>
      <c r="E303" s="273"/>
      <c r="F303" s="273"/>
      <c r="G303" s="273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325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88" t="str">
        <f>C303</f>
        <v>(pilířů), rámových stojek, táhel nebo vzpěr svislých nebo šikmých (odkloněných) o výšce do 4 m včetně vzepření</v>
      </c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596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597</v>
      </c>
      <c r="D305" s="165"/>
      <c r="E305" s="166">
        <v>647.67999999999995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598</v>
      </c>
      <c r="D306" s="165"/>
      <c r="E306" s="166">
        <v>247.69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599</v>
      </c>
      <c r="D307" s="165"/>
      <c r="E307" s="166">
        <v>198.15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600</v>
      </c>
      <c r="D308" s="165"/>
      <c r="E308" s="166">
        <v>66.05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81">
        <v>39</v>
      </c>
      <c r="B309" s="182" t="s">
        <v>601</v>
      </c>
      <c r="C309" s="190" t="s">
        <v>602</v>
      </c>
      <c r="D309" s="183" t="s">
        <v>333</v>
      </c>
      <c r="E309" s="184">
        <v>1159.5752500000001</v>
      </c>
      <c r="F309" s="185"/>
      <c r="G309" s="186">
        <f>ROUND(E309*F309,2)</f>
        <v>0</v>
      </c>
      <c r="H309" s="185"/>
      <c r="I309" s="186">
        <f>ROUND(E309*H309,2)</f>
        <v>0</v>
      </c>
      <c r="J309" s="185"/>
      <c r="K309" s="186">
        <f>ROUND(E309*J309,2)</f>
        <v>0</v>
      </c>
      <c r="L309" s="186">
        <v>21</v>
      </c>
      <c r="M309" s="186">
        <f>G309*(1+L309/100)</f>
        <v>0</v>
      </c>
      <c r="N309" s="184">
        <v>0</v>
      </c>
      <c r="O309" s="184">
        <f>ROUND(E309*N309,2)</f>
        <v>0</v>
      </c>
      <c r="P309" s="184">
        <v>0</v>
      </c>
      <c r="Q309" s="184">
        <f>ROUND(E309*P309,2)</f>
        <v>0</v>
      </c>
      <c r="R309" s="186"/>
      <c r="S309" s="186" t="s">
        <v>319</v>
      </c>
      <c r="T309" s="187" t="s">
        <v>320</v>
      </c>
      <c r="U309" s="161">
        <v>0.3</v>
      </c>
      <c r="V309" s="161">
        <f>ROUND(E309*U309,2)</f>
        <v>347.87</v>
      </c>
      <c r="W309" s="161"/>
      <c r="X309" s="161" t="s">
        <v>321</v>
      </c>
      <c r="Y309" s="161" t="s">
        <v>322</v>
      </c>
      <c r="Z309" s="151"/>
      <c r="AA309" s="151"/>
      <c r="AB309" s="151"/>
      <c r="AC309" s="151"/>
      <c r="AD309" s="151"/>
      <c r="AE309" s="151"/>
      <c r="AF309" s="151"/>
      <c r="AG309" s="151" t="s">
        <v>323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">
      <c r="A310" s="158"/>
      <c r="B310" s="159"/>
      <c r="C310" s="272" t="s">
        <v>595</v>
      </c>
      <c r="D310" s="273"/>
      <c r="E310" s="273"/>
      <c r="F310" s="273"/>
      <c r="G310" s="273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88" t="str">
        <f>C310</f>
        <v>(pilířů), rámových stojek, táhel nebo vzpěr svislých nebo šikmých (odkloněných) o výšce do 4 m včetně vzepření</v>
      </c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191" t="s">
        <v>603</v>
      </c>
      <c r="D311" s="165"/>
      <c r="E311" s="166">
        <v>1159.58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81">
        <v>40</v>
      </c>
      <c r="B312" s="182" t="s">
        <v>604</v>
      </c>
      <c r="C312" s="190" t="s">
        <v>605</v>
      </c>
      <c r="D312" s="183" t="s">
        <v>387</v>
      </c>
      <c r="E312" s="184">
        <v>29.907889999999998</v>
      </c>
      <c r="F312" s="185"/>
      <c r="G312" s="186">
        <f>ROUND(E312*F312,2)</f>
        <v>0</v>
      </c>
      <c r="H312" s="185"/>
      <c r="I312" s="186">
        <f>ROUND(E312*H312,2)</f>
        <v>0</v>
      </c>
      <c r="J312" s="185"/>
      <c r="K312" s="186">
        <f>ROUND(E312*J312,2)</f>
        <v>0</v>
      </c>
      <c r="L312" s="186">
        <v>21</v>
      </c>
      <c r="M312" s="186">
        <f>G312*(1+L312/100)</f>
        <v>0</v>
      </c>
      <c r="N312" s="184">
        <v>1.02396</v>
      </c>
      <c r="O312" s="184">
        <f>ROUND(E312*N312,2)</f>
        <v>30.62</v>
      </c>
      <c r="P312" s="184">
        <v>0</v>
      </c>
      <c r="Q312" s="184">
        <f>ROUND(E312*P312,2)</f>
        <v>0</v>
      </c>
      <c r="R312" s="186"/>
      <c r="S312" s="186" t="s">
        <v>319</v>
      </c>
      <c r="T312" s="187" t="s">
        <v>320</v>
      </c>
      <c r="U312" s="161">
        <v>29.568000000000001</v>
      </c>
      <c r="V312" s="161">
        <f>ROUND(E312*U312,2)</f>
        <v>884.32</v>
      </c>
      <c r="W312" s="161"/>
      <c r="X312" s="161" t="s">
        <v>321</v>
      </c>
      <c r="Y312" s="161" t="s">
        <v>322</v>
      </c>
      <c r="Z312" s="151"/>
      <c r="AA312" s="151"/>
      <c r="AB312" s="151"/>
      <c r="AC312" s="151"/>
      <c r="AD312" s="151"/>
      <c r="AE312" s="151"/>
      <c r="AF312" s="151"/>
      <c r="AG312" s="151" t="s">
        <v>323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72" t="s">
        <v>606</v>
      </c>
      <c r="D313" s="273"/>
      <c r="E313" s="273"/>
      <c r="F313" s="273"/>
      <c r="G313" s="273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">
      <c r="A314" s="158"/>
      <c r="B314" s="159"/>
      <c r="C314" s="191" t="s">
        <v>607</v>
      </c>
      <c r="D314" s="165"/>
      <c r="E314" s="166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608</v>
      </c>
      <c r="D315" s="165"/>
      <c r="E315" s="166">
        <v>28.48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2" t="s">
        <v>373</v>
      </c>
      <c r="D316" s="167"/>
      <c r="E316" s="168">
        <v>1.42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4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81">
        <v>41</v>
      </c>
      <c r="B317" s="182" t="s">
        <v>609</v>
      </c>
      <c r="C317" s="190" t="s">
        <v>610</v>
      </c>
      <c r="D317" s="183" t="s">
        <v>333</v>
      </c>
      <c r="E317" s="184">
        <v>608.55525</v>
      </c>
      <c r="F317" s="185"/>
      <c r="G317" s="186">
        <f>ROUND(E317*F317,2)</f>
        <v>0</v>
      </c>
      <c r="H317" s="185"/>
      <c r="I317" s="186">
        <f>ROUND(E317*H317,2)</f>
        <v>0</v>
      </c>
      <c r="J317" s="185"/>
      <c r="K317" s="186">
        <f>ROUND(E317*J317,2)</f>
        <v>0</v>
      </c>
      <c r="L317" s="186">
        <v>21</v>
      </c>
      <c r="M317" s="186">
        <f>G317*(1+L317/100)</f>
        <v>0</v>
      </c>
      <c r="N317" s="184">
        <v>5.7000000000000002E-3</v>
      </c>
      <c r="O317" s="184">
        <f>ROUND(E317*N317,2)</f>
        <v>3.47</v>
      </c>
      <c r="P317" s="184">
        <v>0</v>
      </c>
      <c r="Q317" s="184">
        <f>ROUND(E317*P317,2)</f>
        <v>0</v>
      </c>
      <c r="R317" s="186"/>
      <c r="S317" s="186" t="s">
        <v>319</v>
      </c>
      <c r="T317" s="187" t="s">
        <v>320</v>
      </c>
      <c r="U317" s="161">
        <v>2.5150000000000001</v>
      </c>
      <c r="V317" s="161">
        <f>ROUND(E317*U317,2)</f>
        <v>1530.52</v>
      </c>
      <c r="W317" s="161"/>
      <c r="X317" s="161" t="s">
        <v>321</v>
      </c>
      <c r="Y317" s="161" t="s">
        <v>322</v>
      </c>
      <c r="Z317" s="151"/>
      <c r="AA317" s="151"/>
      <c r="AB317" s="151"/>
      <c r="AC317" s="151"/>
      <c r="AD317" s="151"/>
      <c r="AE317" s="151"/>
      <c r="AF317" s="151"/>
      <c r="AG317" s="151" t="s">
        <v>323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2" x14ac:dyDescent="0.2">
      <c r="A318" s="158"/>
      <c r="B318" s="159"/>
      <c r="C318" s="272" t="s">
        <v>611</v>
      </c>
      <c r="D318" s="273"/>
      <c r="E318" s="273"/>
      <c r="F318" s="273"/>
      <c r="G318" s="273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325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88" t="str">
        <f>C318</f>
        <v>(pilířů), rámových stojek, táhel nebo vzpěr svislých nebo šikmých (odkloněných) o výšce do 4 m včetně vzepření, průřezu kruhového, nebo zakřiveného,</v>
      </c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191" t="s">
        <v>596</v>
      </c>
      <c r="D319" s="165"/>
      <c r="E319" s="166"/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1" t="s">
        <v>598</v>
      </c>
      <c r="D320" s="165"/>
      <c r="E320" s="166">
        <v>247.69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327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91" t="s">
        <v>599</v>
      </c>
      <c r="D321" s="165"/>
      <c r="E321" s="166">
        <v>198.15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600</v>
      </c>
      <c r="D322" s="165"/>
      <c r="E322" s="166">
        <v>66.05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612</v>
      </c>
      <c r="D323" s="165"/>
      <c r="E323" s="166">
        <v>96.66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81">
        <v>42</v>
      </c>
      <c r="B324" s="182" t="s">
        <v>613</v>
      </c>
      <c r="C324" s="190" t="s">
        <v>614</v>
      </c>
      <c r="D324" s="183" t="s">
        <v>333</v>
      </c>
      <c r="E324" s="184">
        <v>608.55525</v>
      </c>
      <c r="F324" s="185"/>
      <c r="G324" s="186">
        <f>ROUND(E324*F324,2)</f>
        <v>0</v>
      </c>
      <c r="H324" s="185"/>
      <c r="I324" s="186">
        <f>ROUND(E324*H324,2)</f>
        <v>0</v>
      </c>
      <c r="J324" s="185"/>
      <c r="K324" s="186">
        <f>ROUND(E324*J324,2)</f>
        <v>0</v>
      </c>
      <c r="L324" s="186">
        <v>21</v>
      </c>
      <c r="M324" s="186">
        <f>G324*(1+L324/100)</f>
        <v>0</v>
      </c>
      <c r="N324" s="184">
        <v>0</v>
      </c>
      <c r="O324" s="184">
        <f>ROUND(E324*N324,2)</f>
        <v>0</v>
      </c>
      <c r="P324" s="184">
        <v>0</v>
      </c>
      <c r="Q324" s="184">
        <f>ROUND(E324*P324,2)</f>
        <v>0</v>
      </c>
      <c r="R324" s="186"/>
      <c r="S324" s="186" t="s">
        <v>319</v>
      </c>
      <c r="T324" s="187" t="s">
        <v>320</v>
      </c>
      <c r="U324" s="161">
        <v>0.31</v>
      </c>
      <c r="V324" s="161">
        <f>ROUND(E324*U324,2)</f>
        <v>188.65</v>
      </c>
      <c r="W324" s="161"/>
      <c r="X324" s="161" t="s">
        <v>321</v>
      </c>
      <c r="Y324" s="161" t="s">
        <v>322</v>
      </c>
      <c r="Z324" s="151"/>
      <c r="AA324" s="151"/>
      <c r="AB324" s="151"/>
      <c r="AC324" s="151"/>
      <c r="AD324" s="151"/>
      <c r="AE324" s="151"/>
      <c r="AF324" s="151"/>
      <c r="AG324" s="151" t="s">
        <v>323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2" x14ac:dyDescent="0.2">
      <c r="A325" s="158"/>
      <c r="B325" s="159"/>
      <c r="C325" s="272" t="s">
        <v>611</v>
      </c>
      <c r="D325" s="273"/>
      <c r="E325" s="273"/>
      <c r="F325" s="273"/>
      <c r="G325" s="273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88" t="str">
        <f>C325</f>
        <v>(pilířů), rámových stojek, táhel nebo vzpěr svislých nebo šikmých (odkloněných) o výšce do 4 m včetně vzepření, průřezu kruhového, nebo zakřiveného,</v>
      </c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">
      <c r="A326" s="158"/>
      <c r="B326" s="159"/>
      <c r="C326" s="191" t="s">
        <v>615</v>
      </c>
      <c r="D326" s="165"/>
      <c r="E326" s="166">
        <v>608.55999999999995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ht="22.5" outlineLevel="1" x14ac:dyDescent="0.2">
      <c r="A327" s="181">
        <v>43</v>
      </c>
      <c r="B327" s="182" t="s">
        <v>616</v>
      </c>
      <c r="C327" s="190" t="s">
        <v>617</v>
      </c>
      <c r="D327" s="183" t="s">
        <v>333</v>
      </c>
      <c r="E327" s="184">
        <v>16.164000000000001</v>
      </c>
      <c r="F327" s="185"/>
      <c r="G327" s="186">
        <f>ROUND(E327*F327,2)</f>
        <v>0</v>
      </c>
      <c r="H327" s="185"/>
      <c r="I327" s="186">
        <f>ROUND(E327*H327,2)</f>
        <v>0</v>
      </c>
      <c r="J327" s="185"/>
      <c r="K327" s="186">
        <f>ROUND(E327*J327,2)</f>
        <v>0</v>
      </c>
      <c r="L327" s="186">
        <v>21</v>
      </c>
      <c r="M327" s="186">
        <f>G327*(1+L327/100)</f>
        <v>0</v>
      </c>
      <c r="N327" s="184">
        <v>7.8560000000000005E-2</v>
      </c>
      <c r="O327" s="184">
        <f>ROUND(E327*N327,2)</f>
        <v>1.27</v>
      </c>
      <c r="P327" s="184">
        <v>0</v>
      </c>
      <c r="Q327" s="184">
        <f>ROUND(E327*P327,2)</f>
        <v>0</v>
      </c>
      <c r="R327" s="186"/>
      <c r="S327" s="186" t="s">
        <v>319</v>
      </c>
      <c r="T327" s="187" t="s">
        <v>320</v>
      </c>
      <c r="U327" s="161">
        <v>0.49390000000000001</v>
      </c>
      <c r="V327" s="161">
        <f>ROUND(E327*U327,2)</f>
        <v>7.98</v>
      </c>
      <c r="W327" s="161"/>
      <c r="X327" s="161" t="s">
        <v>321</v>
      </c>
      <c r="Y327" s="161" t="s">
        <v>322</v>
      </c>
      <c r="Z327" s="151"/>
      <c r="AA327" s="151"/>
      <c r="AB327" s="151"/>
      <c r="AC327" s="151"/>
      <c r="AD327" s="151"/>
      <c r="AE327" s="151"/>
      <c r="AF327" s="151"/>
      <c r="AG327" s="151" t="s">
        <v>323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22.5" outlineLevel="2" x14ac:dyDescent="0.2">
      <c r="A328" s="158"/>
      <c r="B328" s="159"/>
      <c r="C328" s="272" t="s">
        <v>618</v>
      </c>
      <c r="D328" s="273"/>
      <c r="E328" s="273"/>
      <c r="F328" s="273"/>
      <c r="G328" s="273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88" t="str">
        <f>C328</f>
        <v>jednoduché nebo příčky zděné do svislé dřevěné, cihelné, betonové nebo ocelové konstrukce na jakoukoliv maltu vápenocementovou (MVC) nebo cementovou (MC),</v>
      </c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191" t="s">
        <v>335</v>
      </c>
      <c r="D329" s="165"/>
      <c r="E329" s="166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619</v>
      </c>
      <c r="D330" s="165"/>
      <c r="E330" s="166">
        <v>19.309999999999999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430</v>
      </c>
      <c r="D331" s="165"/>
      <c r="E331" s="166">
        <v>-1.47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424</v>
      </c>
      <c r="D332" s="165"/>
      <c r="E332" s="166">
        <v>-1.68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ht="22.5" outlineLevel="1" x14ac:dyDescent="0.2">
      <c r="A333" s="181">
        <v>44</v>
      </c>
      <c r="B333" s="182" t="s">
        <v>620</v>
      </c>
      <c r="C333" s="190" t="s">
        <v>621</v>
      </c>
      <c r="D333" s="183" t="s">
        <v>333</v>
      </c>
      <c r="E333" s="184">
        <v>5.3819999999999997</v>
      </c>
      <c r="F333" s="185"/>
      <c r="G333" s="186">
        <f>ROUND(E333*F333,2)</f>
        <v>0</v>
      </c>
      <c r="H333" s="185"/>
      <c r="I333" s="186">
        <f>ROUND(E333*H333,2)</f>
        <v>0</v>
      </c>
      <c r="J333" s="185"/>
      <c r="K333" s="186">
        <f>ROUND(E333*J333,2)</f>
        <v>0</v>
      </c>
      <c r="L333" s="186">
        <v>21</v>
      </c>
      <c r="M333" s="186">
        <f>G333*(1+L333/100)</f>
        <v>0</v>
      </c>
      <c r="N333" s="184">
        <v>0.12268999999999999</v>
      </c>
      <c r="O333" s="184">
        <f>ROUND(E333*N333,2)</f>
        <v>0.66</v>
      </c>
      <c r="P333" s="184">
        <v>0</v>
      </c>
      <c r="Q333" s="184">
        <f>ROUND(E333*P333,2)</f>
        <v>0</v>
      </c>
      <c r="R333" s="186"/>
      <c r="S333" s="186" t="s">
        <v>319</v>
      </c>
      <c r="T333" s="187" t="s">
        <v>320</v>
      </c>
      <c r="U333" s="161">
        <v>0.55674999999999997</v>
      </c>
      <c r="V333" s="161">
        <f>ROUND(E333*U333,2)</f>
        <v>3</v>
      </c>
      <c r="W333" s="161"/>
      <c r="X333" s="161" t="s">
        <v>321</v>
      </c>
      <c r="Y333" s="161" t="s">
        <v>322</v>
      </c>
      <c r="Z333" s="151"/>
      <c r="AA333" s="151"/>
      <c r="AB333" s="151"/>
      <c r="AC333" s="151"/>
      <c r="AD333" s="151"/>
      <c r="AE333" s="151"/>
      <c r="AF333" s="151"/>
      <c r="AG333" s="151" t="s">
        <v>323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ht="22.5" outlineLevel="2" x14ac:dyDescent="0.2">
      <c r="A334" s="158"/>
      <c r="B334" s="159"/>
      <c r="C334" s="272" t="s">
        <v>618</v>
      </c>
      <c r="D334" s="273"/>
      <c r="E334" s="273"/>
      <c r="F334" s="273"/>
      <c r="G334" s="273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88" t="str">
        <f>C334</f>
        <v>jednoduché nebo příčky zděné do svislé dřevěné, cihelné, betonové nebo ocelové konstrukce na jakoukoliv maltu vápenocementovou (MVC) nebo cementovou (MC),</v>
      </c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91" t="s">
        <v>335</v>
      </c>
      <c r="D335" s="165"/>
      <c r="E335" s="166"/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622</v>
      </c>
      <c r="D336" s="165"/>
      <c r="E336" s="166">
        <v>7.27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425</v>
      </c>
      <c r="D337" s="165"/>
      <c r="E337" s="166">
        <v>-1.89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81">
        <v>45</v>
      </c>
      <c r="B338" s="182" t="s">
        <v>623</v>
      </c>
      <c r="C338" s="190" t="s">
        <v>624</v>
      </c>
      <c r="D338" s="183" t="s">
        <v>333</v>
      </c>
      <c r="E338" s="184">
        <v>18.78</v>
      </c>
      <c r="F338" s="185"/>
      <c r="G338" s="186">
        <f>ROUND(E338*F338,2)</f>
        <v>0</v>
      </c>
      <c r="H338" s="185"/>
      <c r="I338" s="186">
        <f>ROUND(E338*H338,2)</f>
        <v>0</v>
      </c>
      <c r="J338" s="185"/>
      <c r="K338" s="186">
        <f>ROUND(E338*J338,2)</f>
        <v>0</v>
      </c>
      <c r="L338" s="186">
        <v>21</v>
      </c>
      <c r="M338" s="186">
        <f>G338*(1+L338/100)</f>
        <v>0</v>
      </c>
      <c r="N338" s="184">
        <v>1.2149999999999999E-2</v>
      </c>
      <c r="O338" s="184">
        <f>ROUND(E338*N338,2)</f>
        <v>0.23</v>
      </c>
      <c r="P338" s="184">
        <v>0</v>
      </c>
      <c r="Q338" s="184">
        <f>ROUND(E338*P338,2)</f>
        <v>0</v>
      </c>
      <c r="R338" s="186"/>
      <c r="S338" s="186" t="s">
        <v>319</v>
      </c>
      <c r="T338" s="187" t="s">
        <v>320</v>
      </c>
      <c r="U338" s="161">
        <v>1.0109999999999999</v>
      </c>
      <c r="V338" s="161">
        <f>ROUND(E338*U338,2)</f>
        <v>18.989999999999998</v>
      </c>
      <c r="W338" s="161"/>
      <c r="X338" s="161" t="s">
        <v>321</v>
      </c>
      <c r="Y338" s="161" t="s">
        <v>322</v>
      </c>
      <c r="Z338" s="151"/>
      <c r="AA338" s="151"/>
      <c r="AB338" s="151"/>
      <c r="AC338" s="151"/>
      <c r="AD338" s="151"/>
      <c r="AE338" s="151"/>
      <c r="AF338" s="151"/>
      <c r="AG338" s="151" t="s">
        <v>323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91" t="s">
        <v>335</v>
      </c>
      <c r="D339" s="165"/>
      <c r="E339" s="166"/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336</v>
      </c>
      <c r="D340" s="165"/>
      <c r="E340" s="166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337</v>
      </c>
      <c r="D341" s="165"/>
      <c r="E341" s="166">
        <v>3.47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338</v>
      </c>
      <c r="D342" s="165"/>
      <c r="E342" s="166">
        <v>8.2899999999999991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339</v>
      </c>
      <c r="D343" s="165"/>
      <c r="E343" s="166">
        <v>3.22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340</v>
      </c>
      <c r="D344" s="165"/>
      <c r="E344" s="166">
        <v>3.8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ht="22.5" outlineLevel="1" x14ac:dyDescent="0.2">
      <c r="A345" s="181">
        <v>46</v>
      </c>
      <c r="B345" s="182" t="s">
        <v>625</v>
      </c>
      <c r="C345" s="190" t="s">
        <v>626</v>
      </c>
      <c r="D345" s="183" t="s">
        <v>333</v>
      </c>
      <c r="E345" s="184">
        <v>10.49</v>
      </c>
      <c r="F345" s="185"/>
      <c r="G345" s="186">
        <f>ROUND(E345*F345,2)</f>
        <v>0</v>
      </c>
      <c r="H345" s="185"/>
      <c r="I345" s="186">
        <f>ROUND(E345*H345,2)</f>
        <v>0</v>
      </c>
      <c r="J345" s="185"/>
      <c r="K345" s="186">
        <f>ROUND(E345*J345,2)</f>
        <v>0</v>
      </c>
      <c r="L345" s="186">
        <v>21</v>
      </c>
      <c r="M345" s="186">
        <f>G345*(1+L345/100)</f>
        <v>0</v>
      </c>
      <c r="N345" s="184">
        <v>0</v>
      </c>
      <c r="O345" s="184">
        <f>ROUND(E345*N345,2)</f>
        <v>0</v>
      </c>
      <c r="P345" s="184">
        <v>0</v>
      </c>
      <c r="Q345" s="184">
        <f>ROUND(E345*P345,2)</f>
        <v>0</v>
      </c>
      <c r="R345" s="186"/>
      <c r="S345" s="186" t="s">
        <v>334</v>
      </c>
      <c r="T345" s="187" t="s">
        <v>320</v>
      </c>
      <c r="U345" s="161">
        <v>0.43</v>
      </c>
      <c r="V345" s="161">
        <f>ROUND(E345*U345,2)</f>
        <v>4.51</v>
      </c>
      <c r="W345" s="161"/>
      <c r="X345" s="161" t="s">
        <v>321</v>
      </c>
      <c r="Y345" s="161" t="s">
        <v>322</v>
      </c>
      <c r="Z345" s="151"/>
      <c r="AA345" s="151"/>
      <c r="AB345" s="151"/>
      <c r="AC345" s="151"/>
      <c r="AD345" s="151"/>
      <c r="AE345" s="151"/>
      <c r="AF345" s="151"/>
      <c r="AG345" s="151" t="s">
        <v>323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">
      <c r="A346" s="158"/>
      <c r="B346" s="159"/>
      <c r="C346" s="191" t="s">
        <v>335</v>
      </c>
      <c r="D346" s="165"/>
      <c r="E346" s="166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337</v>
      </c>
      <c r="D347" s="165"/>
      <c r="E347" s="166">
        <v>3.47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339</v>
      </c>
      <c r="D348" s="165"/>
      <c r="E348" s="166">
        <v>3.22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340</v>
      </c>
      <c r="D349" s="165"/>
      <c r="E349" s="166">
        <v>3.8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81">
        <v>47</v>
      </c>
      <c r="B350" s="182" t="s">
        <v>627</v>
      </c>
      <c r="C350" s="190" t="s">
        <v>628</v>
      </c>
      <c r="D350" s="183" t="s">
        <v>333</v>
      </c>
      <c r="E350" s="184">
        <v>8.2899999999999991</v>
      </c>
      <c r="F350" s="185"/>
      <c r="G350" s="186">
        <f>ROUND(E350*F350,2)</f>
        <v>0</v>
      </c>
      <c r="H350" s="185"/>
      <c r="I350" s="186">
        <f>ROUND(E350*H350,2)</f>
        <v>0</v>
      </c>
      <c r="J350" s="185"/>
      <c r="K350" s="186">
        <f>ROUND(E350*J350,2)</f>
        <v>0</v>
      </c>
      <c r="L350" s="186">
        <v>21</v>
      </c>
      <c r="M350" s="186">
        <f>G350*(1+L350/100)</f>
        <v>0</v>
      </c>
      <c r="N350" s="184">
        <v>0</v>
      </c>
      <c r="O350" s="184">
        <f>ROUND(E350*N350,2)</f>
        <v>0</v>
      </c>
      <c r="P350" s="184">
        <v>0</v>
      </c>
      <c r="Q350" s="184">
        <f>ROUND(E350*P350,2)</f>
        <v>0</v>
      </c>
      <c r="R350" s="186"/>
      <c r="S350" s="186" t="s">
        <v>334</v>
      </c>
      <c r="T350" s="187" t="s">
        <v>320</v>
      </c>
      <c r="U350" s="161">
        <v>0.28000000000000003</v>
      </c>
      <c r="V350" s="161">
        <f>ROUND(E350*U350,2)</f>
        <v>2.3199999999999998</v>
      </c>
      <c r="W350" s="161"/>
      <c r="X350" s="161" t="s">
        <v>321</v>
      </c>
      <c r="Y350" s="161" t="s">
        <v>322</v>
      </c>
      <c r="Z350" s="151"/>
      <c r="AA350" s="151"/>
      <c r="AB350" s="151"/>
      <c r="AC350" s="151"/>
      <c r="AD350" s="151"/>
      <c r="AE350" s="151"/>
      <c r="AF350" s="151"/>
      <c r="AG350" s="151" t="s">
        <v>323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91" t="s">
        <v>335</v>
      </c>
      <c r="D351" s="165"/>
      <c r="E351" s="166"/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338</v>
      </c>
      <c r="D352" s="165"/>
      <c r="E352" s="166">
        <v>8.2899999999999991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81">
        <v>48</v>
      </c>
      <c r="B353" s="182" t="s">
        <v>629</v>
      </c>
      <c r="C353" s="190" t="s">
        <v>630</v>
      </c>
      <c r="D353" s="183" t="s">
        <v>371</v>
      </c>
      <c r="E353" s="184">
        <v>265.5634</v>
      </c>
      <c r="F353" s="185"/>
      <c r="G353" s="186">
        <f>ROUND(E353*F353,2)</f>
        <v>0</v>
      </c>
      <c r="H353" s="185"/>
      <c r="I353" s="186">
        <f>ROUND(E353*H353,2)</f>
        <v>0</v>
      </c>
      <c r="J353" s="185"/>
      <c r="K353" s="186">
        <f>ROUND(E353*J353,2)</f>
        <v>0</v>
      </c>
      <c r="L353" s="186">
        <v>21</v>
      </c>
      <c r="M353" s="186">
        <f>G353*(1+L353/100)</f>
        <v>0</v>
      </c>
      <c r="N353" s="184">
        <v>2.5301300000000002</v>
      </c>
      <c r="O353" s="184">
        <f>ROUND(E353*N353,2)</f>
        <v>671.91</v>
      </c>
      <c r="P353" s="184">
        <v>0</v>
      </c>
      <c r="Q353" s="184">
        <f>ROUND(E353*P353,2)</f>
        <v>0</v>
      </c>
      <c r="R353" s="186"/>
      <c r="S353" s="186" t="s">
        <v>319</v>
      </c>
      <c r="T353" s="187" t="s">
        <v>320</v>
      </c>
      <c r="U353" s="161">
        <v>1.212</v>
      </c>
      <c r="V353" s="161">
        <f>ROUND(E353*U353,2)</f>
        <v>321.86</v>
      </c>
      <c r="W353" s="161"/>
      <c r="X353" s="161" t="s">
        <v>321</v>
      </c>
      <c r="Y353" s="161" t="s">
        <v>322</v>
      </c>
      <c r="Z353" s="151"/>
      <c r="AA353" s="151"/>
      <c r="AB353" s="151"/>
      <c r="AC353" s="151"/>
      <c r="AD353" s="151"/>
      <c r="AE353" s="151"/>
      <c r="AF353" s="151"/>
      <c r="AG353" s="151" t="s">
        <v>323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2.5" outlineLevel="2" x14ac:dyDescent="0.2">
      <c r="A354" s="158"/>
      <c r="B354" s="159"/>
      <c r="C354" s="272" t="s">
        <v>540</v>
      </c>
      <c r="D354" s="273"/>
      <c r="E354" s="273"/>
      <c r="F354" s="273"/>
      <c r="G354" s="273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88" t="str">
        <f>C354</f>
        <v>nosných, výplňových, obkladových, půdních, štítových, poprsních apod. (bez výztuže), s pomocným lešením o výšce podlahy do 1900 mm a pro zatížení 1,5 kPa,</v>
      </c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270" t="s">
        <v>631</v>
      </c>
      <c r="D355" s="271"/>
      <c r="E355" s="271"/>
      <c r="F355" s="271"/>
      <c r="G355" s="27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191" t="s">
        <v>326</v>
      </c>
      <c r="D356" s="165"/>
      <c r="E356" s="166"/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632</v>
      </c>
      <c r="D357" s="165"/>
      <c r="E357" s="166">
        <v>70.41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1" t="s">
        <v>633</v>
      </c>
      <c r="D358" s="165"/>
      <c r="E358" s="166">
        <v>-2.62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327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191" t="s">
        <v>634</v>
      </c>
      <c r="D359" s="165"/>
      <c r="E359" s="166">
        <v>-0.55000000000000004</v>
      </c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1" t="s">
        <v>635</v>
      </c>
      <c r="D360" s="165"/>
      <c r="E360" s="166">
        <v>28.45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327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1" t="s">
        <v>636</v>
      </c>
      <c r="D361" s="165"/>
      <c r="E361" s="166">
        <v>-3.02</v>
      </c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330</v>
      </c>
      <c r="D362" s="165"/>
      <c r="E362" s="166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1" t="s">
        <v>637</v>
      </c>
      <c r="D363" s="165"/>
      <c r="E363" s="166">
        <v>51.32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1" t="s">
        <v>638</v>
      </c>
      <c r="D364" s="165"/>
      <c r="E364" s="166">
        <v>23.93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327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1" t="s">
        <v>633</v>
      </c>
      <c r="D365" s="165"/>
      <c r="E365" s="166">
        <v>-2.62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91" t="s">
        <v>634</v>
      </c>
      <c r="D366" s="165"/>
      <c r="E366" s="166">
        <v>-0.55000000000000004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639</v>
      </c>
      <c r="D367" s="165"/>
      <c r="E367" s="166">
        <v>28.45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1" t="s">
        <v>636</v>
      </c>
      <c r="D368" s="165"/>
      <c r="E368" s="166">
        <v>-3.02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327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1" t="s">
        <v>559</v>
      </c>
      <c r="D369" s="165"/>
      <c r="E369" s="166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3" x14ac:dyDescent="0.2">
      <c r="A370" s="158"/>
      <c r="B370" s="159"/>
      <c r="C370" s="191" t="s">
        <v>640</v>
      </c>
      <c r="D370" s="165"/>
      <c r="E370" s="166">
        <v>13.98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91" t="s">
        <v>641</v>
      </c>
      <c r="D371" s="165"/>
      <c r="E371" s="166">
        <v>6.66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91" t="s">
        <v>562</v>
      </c>
      <c r="D372" s="165"/>
      <c r="E372" s="166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327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1" t="s">
        <v>563</v>
      </c>
      <c r="D373" s="165"/>
      <c r="E373" s="166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1" t="s">
        <v>642</v>
      </c>
      <c r="D374" s="165"/>
      <c r="E374" s="166">
        <v>5.79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565</v>
      </c>
      <c r="D375" s="165"/>
      <c r="E375" s="166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91" t="s">
        <v>643</v>
      </c>
      <c r="D376" s="165"/>
      <c r="E376" s="166">
        <v>5.71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327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1" t="s">
        <v>644</v>
      </c>
      <c r="D377" s="165"/>
      <c r="E377" s="166">
        <v>0.73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91" t="s">
        <v>568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645</v>
      </c>
      <c r="D379" s="165"/>
      <c r="E379" s="166">
        <v>8.2899999999999991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573</v>
      </c>
      <c r="D380" s="165"/>
      <c r="E380" s="166"/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1" t="s">
        <v>646</v>
      </c>
      <c r="D381" s="165"/>
      <c r="E381" s="166">
        <v>5.08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327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1" t="s">
        <v>575</v>
      </c>
      <c r="D382" s="165"/>
      <c r="E382" s="166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91" t="s">
        <v>647</v>
      </c>
      <c r="D383" s="165"/>
      <c r="E383" s="166">
        <v>3.99</v>
      </c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570</v>
      </c>
      <c r="D384" s="165"/>
      <c r="E384" s="166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648</v>
      </c>
      <c r="D385" s="165"/>
      <c r="E385" s="166">
        <v>6.16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649</v>
      </c>
      <c r="D386" s="165"/>
      <c r="E386" s="166">
        <v>19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81">
        <v>49</v>
      </c>
      <c r="B387" s="182" t="s">
        <v>650</v>
      </c>
      <c r="C387" s="190" t="s">
        <v>651</v>
      </c>
      <c r="D387" s="183" t="s">
        <v>371</v>
      </c>
      <c r="E387" s="184">
        <v>80.68177</v>
      </c>
      <c r="F387" s="185"/>
      <c r="G387" s="186">
        <f>ROUND(E387*F387,2)</f>
        <v>0</v>
      </c>
      <c r="H387" s="185"/>
      <c r="I387" s="186">
        <f>ROUND(E387*H387,2)</f>
        <v>0</v>
      </c>
      <c r="J387" s="185"/>
      <c r="K387" s="186">
        <f>ROUND(E387*J387,2)</f>
        <v>0</v>
      </c>
      <c r="L387" s="186">
        <v>21</v>
      </c>
      <c r="M387" s="186">
        <f>G387*(1+L387/100)</f>
        <v>0</v>
      </c>
      <c r="N387" s="184">
        <v>2.53999</v>
      </c>
      <c r="O387" s="184">
        <f>ROUND(E387*N387,2)</f>
        <v>204.93</v>
      </c>
      <c r="P387" s="184">
        <v>0</v>
      </c>
      <c r="Q387" s="184">
        <f>ROUND(E387*P387,2)</f>
        <v>0</v>
      </c>
      <c r="R387" s="186"/>
      <c r="S387" s="186" t="s">
        <v>319</v>
      </c>
      <c r="T387" s="187" t="s">
        <v>320</v>
      </c>
      <c r="U387" s="161">
        <v>2.2999999999999998</v>
      </c>
      <c r="V387" s="161">
        <f>ROUND(E387*U387,2)</f>
        <v>185.57</v>
      </c>
      <c r="W387" s="161"/>
      <c r="X387" s="161" t="s">
        <v>321</v>
      </c>
      <c r="Y387" s="161" t="s">
        <v>322</v>
      </c>
      <c r="Z387" s="151"/>
      <c r="AA387" s="151"/>
      <c r="AB387" s="151"/>
      <c r="AC387" s="151"/>
      <c r="AD387" s="151"/>
      <c r="AE387" s="151"/>
      <c r="AF387" s="151"/>
      <c r="AG387" s="151" t="s">
        <v>323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2" x14ac:dyDescent="0.2">
      <c r="A388" s="158"/>
      <c r="B388" s="159"/>
      <c r="C388" s="272" t="s">
        <v>652</v>
      </c>
      <c r="D388" s="273"/>
      <c r="E388" s="273"/>
      <c r="F388" s="273"/>
      <c r="G388" s="273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88" t="str">
        <f>C388</f>
        <v>táhel, rámových stojek, vzpěr (bez výztuže), s pomocným lešením o výšce podlahy do 1,90 m a pro zatížení do 1,5 kPa,</v>
      </c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270" t="s">
        <v>653</v>
      </c>
      <c r="D389" s="271"/>
      <c r="E389" s="271"/>
      <c r="F389" s="271"/>
      <c r="G389" s="27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325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191" t="s">
        <v>596</v>
      </c>
      <c r="D390" s="165"/>
      <c r="E390" s="166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327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1" t="s">
        <v>654</v>
      </c>
      <c r="D391" s="165"/>
      <c r="E391" s="166">
        <v>52.99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327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91" t="s">
        <v>655</v>
      </c>
      <c r="D392" s="165"/>
      <c r="E392" s="166">
        <v>10.57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656</v>
      </c>
      <c r="D393" s="165"/>
      <c r="E393" s="166">
        <v>10.15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1" t="s">
        <v>657</v>
      </c>
      <c r="D394" s="165"/>
      <c r="E394" s="166">
        <v>6.44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1" t="s">
        <v>658</v>
      </c>
      <c r="D395" s="165"/>
      <c r="E395" s="166">
        <v>0.52</v>
      </c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327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81">
        <v>50</v>
      </c>
      <c r="B396" s="182" t="s">
        <v>659</v>
      </c>
      <c r="C396" s="190" t="s">
        <v>660</v>
      </c>
      <c r="D396" s="183" t="s">
        <v>333</v>
      </c>
      <c r="E396" s="184">
        <v>7.1280000000000001</v>
      </c>
      <c r="F396" s="185"/>
      <c r="G396" s="186">
        <f>ROUND(E396*F396,2)</f>
        <v>0</v>
      </c>
      <c r="H396" s="185"/>
      <c r="I396" s="186">
        <f>ROUND(E396*H396,2)</f>
        <v>0</v>
      </c>
      <c r="J396" s="185"/>
      <c r="K396" s="186">
        <f>ROUND(E396*J396,2)</f>
        <v>0</v>
      </c>
      <c r="L396" s="186">
        <v>21</v>
      </c>
      <c r="M396" s="186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6"/>
      <c r="S396" s="186" t="s">
        <v>319</v>
      </c>
      <c r="T396" s="187" t="s">
        <v>320</v>
      </c>
      <c r="U396" s="161">
        <v>0</v>
      </c>
      <c r="V396" s="161">
        <f>ROUND(E396*U396,2)</f>
        <v>0</v>
      </c>
      <c r="W396" s="161"/>
      <c r="X396" s="161" t="s">
        <v>321</v>
      </c>
      <c r="Y396" s="161" t="s">
        <v>322</v>
      </c>
      <c r="Z396" s="151"/>
      <c r="AA396" s="151"/>
      <c r="AB396" s="151"/>
      <c r="AC396" s="151"/>
      <c r="AD396" s="151"/>
      <c r="AE396" s="151"/>
      <c r="AF396" s="151"/>
      <c r="AG396" s="151" t="s">
        <v>323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2" x14ac:dyDescent="0.2">
      <c r="A397" s="158"/>
      <c r="B397" s="159"/>
      <c r="C397" s="272" t="s">
        <v>661</v>
      </c>
      <c r="D397" s="273"/>
      <c r="E397" s="273"/>
      <c r="F397" s="273"/>
      <c r="G397" s="273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325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270" t="s">
        <v>662</v>
      </c>
      <c r="D398" s="271"/>
      <c r="E398" s="271"/>
      <c r="F398" s="271"/>
      <c r="G398" s="27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270" t="s">
        <v>663</v>
      </c>
      <c r="D399" s="271"/>
      <c r="E399" s="271"/>
      <c r="F399" s="271"/>
      <c r="G399" s="27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270" t="s">
        <v>661</v>
      </c>
      <c r="D400" s="271"/>
      <c r="E400" s="271"/>
      <c r="F400" s="271"/>
      <c r="G400" s="27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270" t="s">
        <v>664</v>
      </c>
      <c r="D401" s="271"/>
      <c r="E401" s="271"/>
      <c r="F401" s="271"/>
      <c r="G401" s="27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325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335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665</v>
      </c>
      <c r="D403" s="165"/>
      <c r="E403" s="166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1" t="s">
        <v>666</v>
      </c>
      <c r="D404" s="165"/>
      <c r="E404" s="166">
        <v>7.13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327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81">
        <v>51</v>
      </c>
      <c r="B405" s="182" t="s">
        <v>667</v>
      </c>
      <c r="C405" s="190" t="s">
        <v>651</v>
      </c>
      <c r="D405" s="183" t="s">
        <v>371</v>
      </c>
      <c r="E405" s="184">
        <v>45.99335</v>
      </c>
      <c r="F405" s="185"/>
      <c r="G405" s="186">
        <f>ROUND(E405*F405,2)</f>
        <v>0</v>
      </c>
      <c r="H405" s="185"/>
      <c r="I405" s="186">
        <f>ROUND(E405*H405,2)</f>
        <v>0</v>
      </c>
      <c r="J405" s="185"/>
      <c r="K405" s="186">
        <f>ROUND(E405*J405,2)</f>
        <v>0</v>
      </c>
      <c r="L405" s="186">
        <v>21</v>
      </c>
      <c r="M405" s="186">
        <f>G405*(1+L405/100)</f>
        <v>0</v>
      </c>
      <c r="N405" s="184">
        <v>2.53999</v>
      </c>
      <c r="O405" s="184">
        <f>ROUND(E405*N405,2)</f>
        <v>116.82</v>
      </c>
      <c r="P405" s="184">
        <v>0</v>
      </c>
      <c r="Q405" s="184">
        <f>ROUND(E405*P405,2)</f>
        <v>0</v>
      </c>
      <c r="R405" s="186"/>
      <c r="S405" s="186" t="s">
        <v>319</v>
      </c>
      <c r="T405" s="187" t="s">
        <v>320</v>
      </c>
      <c r="U405" s="161">
        <v>2.2999999999999998</v>
      </c>
      <c r="V405" s="161">
        <f>ROUND(E405*U405,2)</f>
        <v>105.78</v>
      </c>
      <c r="W405" s="161"/>
      <c r="X405" s="161" t="s">
        <v>321</v>
      </c>
      <c r="Y405" s="161" t="s">
        <v>322</v>
      </c>
      <c r="Z405" s="151"/>
      <c r="AA405" s="151"/>
      <c r="AB405" s="151"/>
      <c r="AC405" s="151"/>
      <c r="AD405" s="151"/>
      <c r="AE405" s="151"/>
      <c r="AF405" s="151"/>
      <c r="AG405" s="151" t="s">
        <v>323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2" x14ac:dyDescent="0.2">
      <c r="A406" s="158"/>
      <c r="B406" s="159"/>
      <c r="C406" s="272" t="s">
        <v>652</v>
      </c>
      <c r="D406" s="273"/>
      <c r="E406" s="273"/>
      <c r="F406" s="273"/>
      <c r="G406" s="273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325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88" t="str">
        <f>C406</f>
        <v>táhel, rámových stojek, vzpěr (bez výztuže), s pomocným lešením o výšce podlahy do 1,90 m a pro zatížení do 1,5 kPa,</v>
      </c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270" t="s">
        <v>653</v>
      </c>
      <c r="D407" s="271"/>
      <c r="E407" s="271"/>
      <c r="F407" s="271"/>
      <c r="G407" s="27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325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596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668</v>
      </c>
      <c r="D409" s="165"/>
      <c r="E409" s="166">
        <v>31.72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669</v>
      </c>
      <c r="D410" s="165"/>
      <c r="E410" s="166">
        <v>6.34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670</v>
      </c>
      <c r="D411" s="165"/>
      <c r="E411" s="166">
        <v>8.4600000000000009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671</v>
      </c>
      <c r="D412" s="165"/>
      <c r="E412" s="166">
        <v>-0.52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x14ac:dyDescent="0.2">
      <c r="A413" s="174" t="s">
        <v>314</v>
      </c>
      <c r="B413" s="175" t="s">
        <v>142</v>
      </c>
      <c r="C413" s="189" t="s">
        <v>143</v>
      </c>
      <c r="D413" s="176"/>
      <c r="E413" s="177"/>
      <c r="F413" s="178"/>
      <c r="G413" s="178">
        <f>SUMIF(AG414:AG600,"&lt;&gt;NOR",G414:G600)</f>
        <v>0</v>
      </c>
      <c r="H413" s="178"/>
      <c r="I413" s="178">
        <f>SUM(I414:I600)</f>
        <v>0</v>
      </c>
      <c r="J413" s="178"/>
      <c r="K413" s="178">
        <f>SUM(K414:K600)</f>
        <v>0</v>
      </c>
      <c r="L413" s="178"/>
      <c r="M413" s="178">
        <f>SUM(M414:M600)</f>
        <v>0</v>
      </c>
      <c r="N413" s="177"/>
      <c r="O413" s="177">
        <f>SUM(O414:O600)</f>
        <v>5375.1399999999994</v>
      </c>
      <c r="P413" s="177"/>
      <c r="Q413" s="177">
        <f>SUM(Q414:Q600)</f>
        <v>0</v>
      </c>
      <c r="R413" s="178"/>
      <c r="S413" s="178"/>
      <c r="T413" s="179"/>
      <c r="U413" s="173"/>
      <c r="V413" s="173">
        <f>SUM(V414:V600)</f>
        <v>22408.28</v>
      </c>
      <c r="W413" s="173"/>
      <c r="X413" s="173"/>
      <c r="Y413" s="173"/>
      <c r="AG413" t="s">
        <v>315</v>
      </c>
    </row>
    <row r="414" spans="1:60" ht="33.75" outlineLevel="1" x14ac:dyDescent="0.2">
      <c r="A414" s="181">
        <v>52</v>
      </c>
      <c r="B414" s="182" t="s">
        <v>672</v>
      </c>
      <c r="C414" s="190" t="s">
        <v>673</v>
      </c>
      <c r="D414" s="183" t="s">
        <v>371</v>
      </c>
      <c r="E414" s="184">
        <v>9.65</v>
      </c>
      <c r="F414" s="185"/>
      <c r="G414" s="186">
        <f>ROUND(E414*F414,2)</f>
        <v>0</v>
      </c>
      <c r="H414" s="185"/>
      <c r="I414" s="186">
        <f>ROUND(E414*H414,2)</f>
        <v>0</v>
      </c>
      <c r="J414" s="185"/>
      <c r="K414" s="186">
        <f>ROUND(E414*J414,2)</f>
        <v>0</v>
      </c>
      <c r="L414" s="186">
        <v>21</v>
      </c>
      <c r="M414" s="186">
        <f>G414*(1+L414/100)</f>
        <v>0</v>
      </c>
      <c r="N414" s="184">
        <v>2.5251399999999999</v>
      </c>
      <c r="O414" s="184">
        <f>ROUND(E414*N414,2)</f>
        <v>24.37</v>
      </c>
      <c r="P414" s="184">
        <v>0</v>
      </c>
      <c r="Q414" s="184">
        <f>ROUND(E414*P414,2)</f>
        <v>0</v>
      </c>
      <c r="R414" s="186"/>
      <c r="S414" s="186" t="s">
        <v>319</v>
      </c>
      <c r="T414" s="187" t="s">
        <v>320</v>
      </c>
      <c r="U414" s="161">
        <v>0.99</v>
      </c>
      <c r="V414" s="161">
        <f>ROUND(E414*U414,2)</f>
        <v>9.5500000000000007</v>
      </c>
      <c r="W414" s="161"/>
      <c r="X414" s="161" t="s">
        <v>321</v>
      </c>
      <c r="Y414" s="161" t="s">
        <v>322</v>
      </c>
      <c r="Z414" s="151"/>
      <c r="AA414" s="151"/>
      <c r="AB414" s="151"/>
      <c r="AC414" s="151"/>
      <c r="AD414" s="151"/>
      <c r="AE414" s="151"/>
      <c r="AF414" s="151"/>
      <c r="AG414" s="151" t="s">
        <v>323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">
      <c r="A415" s="158"/>
      <c r="B415" s="159"/>
      <c r="C415" s="191" t="s">
        <v>674</v>
      </c>
      <c r="D415" s="165"/>
      <c r="E415" s="166"/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675</v>
      </c>
      <c r="D416" s="165"/>
      <c r="E416" s="166">
        <v>4.92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1" t="s">
        <v>676</v>
      </c>
      <c r="D417" s="165"/>
      <c r="E417" s="166">
        <v>4.7300000000000004</v>
      </c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327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ht="22.5" outlineLevel="1" x14ac:dyDescent="0.2">
      <c r="A418" s="181">
        <v>53</v>
      </c>
      <c r="B418" s="182" t="s">
        <v>677</v>
      </c>
      <c r="C418" s="190" t="s">
        <v>678</v>
      </c>
      <c r="D418" s="183" t="s">
        <v>333</v>
      </c>
      <c r="E418" s="184">
        <v>48.25</v>
      </c>
      <c r="F418" s="185"/>
      <c r="G418" s="186">
        <f>ROUND(E418*F418,2)</f>
        <v>0</v>
      </c>
      <c r="H418" s="185"/>
      <c r="I418" s="186">
        <f>ROUND(E418*H418,2)</f>
        <v>0</v>
      </c>
      <c r="J418" s="185"/>
      <c r="K418" s="186">
        <f>ROUND(E418*J418,2)</f>
        <v>0</v>
      </c>
      <c r="L418" s="186">
        <v>21</v>
      </c>
      <c r="M418" s="186">
        <f>G418*(1+L418/100)</f>
        <v>0</v>
      </c>
      <c r="N418" s="184">
        <v>3.4639999999999997E-2</v>
      </c>
      <c r="O418" s="184">
        <f>ROUND(E418*N418,2)</f>
        <v>1.67</v>
      </c>
      <c r="P418" s="184">
        <v>0</v>
      </c>
      <c r="Q418" s="184">
        <f>ROUND(E418*P418,2)</f>
        <v>0</v>
      </c>
      <c r="R418" s="186"/>
      <c r="S418" s="186" t="s">
        <v>319</v>
      </c>
      <c r="T418" s="187" t="s">
        <v>320</v>
      </c>
      <c r="U418" s="161">
        <v>0.79100000000000004</v>
      </c>
      <c r="V418" s="161">
        <f>ROUND(E418*U418,2)</f>
        <v>38.17</v>
      </c>
      <c r="W418" s="161"/>
      <c r="X418" s="161" t="s">
        <v>321</v>
      </c>
      <c r="Y418" s="161" t="s">
        <v>322</v>
      </c>
      <c r="Z418" s="151"/>
      <c r="AA418" s="151"/>
      <c r="AB418" s="151"/>
      <c r="AC418" s="151"/>
      <c r="AD418" s="151"/>
      <c r="AE418" s="151"/>
      <c r="AF418" s="151"/>
      <c r="AG418" s="151" t="s">
        <v>323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272" t="s">
        <v>679</v>
      </c>
      <c r="D419" s="273"/>
      <c r="E419" s="273"/>
      <c r="F419" s="273"/>
      <c r="G419" s="273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325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91" t="s">
        <v>674</v>
      </c>
      <c r="D420" s="165"/>
      <c r="E420" s="166"/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327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1" t="s">
        <v>680</v>
      </c>
      <c r="D421" s="165"/>
      <c r="E421" s="166">
        <v>24.6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681</v>
      </c>
      <c r="D422" s="165"/>
      <c r="E422" s="166">
        <v>23.65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81">
        <v>54</v>
      </c>
      <c r="B423" s="182" t="s">
        <v>682</v>
      </c>
      <c r="C423" s="190" t="s">
        <v>683</v>
      </c>
      <c r="D423" s="183" t="s">
        <v>333</v>
      </c>
      <c r="E423" s="184">
        <v>48.25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0.39600000000000002</v>
      </c>
      <c r="V423" s="161">
        <f>ROUND(E423*U423,2)</f>
        <v>19.11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72" t="s">
        <v>679</v>
      </c>
      <c r="D424" s="273"/>
      <c r="E424" s="273"/>
      <c r="F424" s="273"/>
      <c r="G424" s="273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325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91" t="s">
        <v>684</v>
      </c>
      <c r="D425" s="165"/>
      <c r="E425" s="166">
        <v>48.25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ht="22.5" outlineLevel="1" x14ac:dyDescent="0.2">
      <c r="A426" s="181">
        <v>55</v>
      </c>
      <c r="B426" s="182" t="s">
        <v>685</v>
      </c>
      <c r="C426" s="190" t="s">
        <v>686</v>
      </c>
      <c r="D426" s="183" t="s">
        <v>333</v>
      </c>
      <c r="E426" s="184">
        <v>6863.9027500000002</v>
      </c>
      <c r="F426" s="185"/>
      <c r="G426" s="186">
        <f>ROUND(E426*F426,2)</f>
        <v>0</v>
      </c>
      <c r="H426" s="185"/>
      <c r="I426" s="186">
        <f>ROUND(E426*H426,2)</f>
        <v>0</v>
      </c>
      <c r="J426" s="185"/>
      <c r="K426" s="186">
        <f>ROUND(E426*J426,2)</f>
        <v>0</v>
      </c>
      <c r="L426" s="186">
        <v>21</v>
      </c>
      <c r="M426" s="186">
        <f>G426*(1+L426/100)</f>
        <v>0</v>
      </c>
      <c r="N426" s="184">
        <v>3.5650000000000001E-2</v>
      </c>
      <c r="O426" s="184">
        <f>ROUND(E426*N426,2)</f>
        <v>244.7</v>
      </c>
      <c r="P426" s="184">
        <v>0</v>
      </c>
      <c r="Q426" s="184">
        <f>ROUND(E426*P426,2)</f>
        <v>0</v>
      </c>
      <c r="R426" s="186"/>
      <c r="S426" s="186" t="s">
        <v>319</v>
      </c>
      <c r="T426" s="187" t="s">
        <v>320</v>
      </c>
      <c r="U426" s="161">
        <v>0.83499999999999996</v>
      </c>
      <c r="V426" s="161">
        <f>ROUND(E426*U426,2)</f>
        <v>5731.36</v>
      </c>
      <c r="W426" s="161"/>
      <c r="X426" s="161" t="s">
        <v>321</v>
      </c>
      <c r="Y426" s="161" t="s">
        <v>322</v>
      </c>
      <c r="Z426" s="151"/>
      <c r="AA426" s="151"/>
      <c r="AB426" s="151"/>
      <c r="AC426" s="151"/>
      <c r="AD426" s="151"/>
      <c r="AE426" s="151"/>
      <c r="AF426" s="151"/>
      <c r="AG426" s="151" t="s">
        <v>323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272" t="s">
        <v>679</v>
      </c>
      <c r="D427" s="273"/>
      <c r="E427" s="273"/>
      <c r="F427" s="273"/>
      <c r="G427" s="273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325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270" t="s">
        <v>687</v>
      </c>
      <c r="D428" s="271"/>
      <c r="E428" s="271"/>
      <c r="F428" s="271"/>
      <c r="G428" s="27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325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191" t="s">
        <v>688</v>
      </c>
      <c r="D429" s="165"/>
      <c r="E429" s="166"/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327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91" t="s">
        <v>689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690</v>
      </c>
      <c r="D431" s="165"/>
      <c r="E431" s="166">
        <v>1225.02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91" t="s">
        <v>691</v>
      </c>
      <c r="D432" s="165"/>
      <c r="E432" s="166">
        <v>148.35</v>
      </c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327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1" t="s">
        <v>692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690</v>
      </c>
      <c r="D434" s="165"/>
      <c r="E434" s="166">
        <v>1225.02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693</v>
      </c>
      <c r="D435" s="165"/>
      <c r="E435" s="166">
        <v>147.62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91" t="s">
        <v>694</v>
      </c>
      <c r="D436" s="165"/>
      <c r="E436" s="166"/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327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91" t="s">
        <v>690</v>
      </c>
      <c r="D437" s="165"/>
      <c r="E437" s="166">
        <v>1225.02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327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91" t="s">
        <v>693</v>
      </c>
      <c r="D438" s="165"/>
      <c r="E438" s="166">
        <v>147.62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327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1" t="s">
        <v>695</v>
      </c>
      <c r="D439" s="165"/>
      <c r="E439" s="166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91" t="s">
        <v>690</v>
      </c>
      <c r="D440" s="165"/>
      <c r="E440" s="166">
        <v>1225.02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693</v>
      </c>
      <c r="D441" s="165"/>
      <c r="E441" s="166">
        <v>147.62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1" t="s">
        <v>696</v>
      </c>
      <c r="D442" s="165"/>
      <c r="E442" s="166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91" t="s">
        <v>690</v>
      </c>
      <c r="D443" s="165"/>
      <c r="E443" s="166">
        <v>1225.02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327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91" t="s">
        <v>693</v>
      </c>
      <c r="D444" s="165"/>
      <c r="E444" s="166">
        <v>147.62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327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ht="22.5" outlineLevel="1" x14ac:dyDescent="0.2">
      <c r="A445" s="181">
        <v>56</v>
      </c>
      <c r="B445" s="182" t="s">
        <v>697</v>
      </c>
      <c r="C445" s="190" t="s">
        <v>698</v>
      </c>
      <c r="D445" s="183" t="s">
        <v>333</v>
      </c>
      <c r="E445" s="184">
        <v>6863.9027500000002</v>
      </c>
      <c r="F445" s="185"/>
      <c r="G445" s="186">
        <f>ROUND(E445*F445,2)</f>
        <v>0</v>
      </c>
      <c r="H445" s="185"/>
      <c r="I445" s="186">
        <f>ROUND(E445*H445,2)</f>
        <v>0</v>
      </c>
      <c r="J445" s="185"/>
      <c r="K445" s="186">
        <f>ROUND(E445*J445,2)</f>
        <v>0</v>
      </c>
      <c r="L445" s="186">
        <v>21</v>
      </c>
      <c r="M445" s="186">
        <f>G445*(1+L445/100)</f>
        <v>0</v>
      </c>
      <c r="N445" s="184">
        <v>0</v>
      </c>
      <c r="O445" s="184">
        <f>ROUND(E445*N445,2)</f>
        <v>0</v>
      </c>
      <c r="P445" s="184">
        <v>0</v>
      </c>
      <c r="Q445" s="184">
        <f>ROUND(E445*P445,2)</f>
        <v>0</v>
      </c>
      <c r="R445" s="186"/>
      <c r="S445" s="186" t="s">
        <v>319</v>
      </c>
      <c r="T445" s="187" t="s">
        <v>320</v>
      </c>
      <c r="U445" s="161">
        <v>0.41599999999999998</v>
      </c>
      <c r="V445" s="161">
        <f>ROUND(E445*U445,2)</f>
        <v>2855.38</v>
      </c>
      <c r="W445" s="161"/>
      <c r="X445" s="161" t="s">
        <v>321</v>
      </c>
      <c r="Y445" s="161" t="s">
        <v>322</v>
      </c>
      <c r="Z445" s="151"/>
      <c r="AA445" s="151"/>
      <c r="AB445" s="151"/>
      <c r="AC445" s="151"/>
      <c r="AD445" s="151"/>
      <c r="AE445" s="151"/>
      <c r="AF445" s="151"/>
      <c r="AG445" s="151" t="s">
        <v>323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72" t="s">
        <v>679</v>
      </c>
      <c r="D446" s="273"/>
      <c r="E446" s="273"/>
      <c r="F446" s="273"/>
      <c r="G446" s="273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1" t="s">
        <v>699</v>
      </c>
      <c r="D447" s="165"/>
      <c r="E447" s="166">
        <v>6863.9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81">
        <v>57</v>
      </c>
      <c r="B448" s="182" t="s">
        <v>700</v>
      </c>
      <c r="C448" s="190" t="s">
        <v>701</v>
      </c>
      <c r="D448" s="183" t="s">
        <v>702</v>
      </c>
      <c r="E448" s="184">
        <v>1911.1018300000001</v>
      </c>
      <c r="F448" s="185"/>
      <c r="G448" s="186">
        <f>ROUND(E448*F448,2)</f>
        <v>0</v>
      </c>
      <c r="H448" s="185"/>
      <c r="I448" s="186">
        <f>ROUND(E448*H448,2)</f>
        <v>0</v>
      </c>
      <c r="J448" s="185"/>
      <c r="K448" s="186">
        <f>ROUND(E448*J448,2)</f>
        <v>0</v>
      </c>
      <c r="L448" s="186">
        <v>21</v>
      </c>
      <c r="M448" s="186">
        <f>G448*(1+L448/100)</f>
        <v>0</v>
      </c>
      <c r="N448" s="184">
        <v>3.0470000000000001E-2</v>
      </c>
      <c r="O448" s="184">
        <f>ROUND(E448*N448,2)</f>
        <v>58.23</v>
      </c>
      <c r="P448" s="184">
        <v>0</v>
      </c>
      <c r="Q448" s="184">
        <f>ROUND(E448*P448,2)</f>
        <v>0</v>
      </c>
      <c r="R448" s="186"/>
      <c r="S448" s="186" t="s">
        <v>319</v>
      </c>
      <c r="T448" s="187" t="s">
        <v>320</v>
      </c>
      <c r="U448" s="161">
        <v>0.87</v>
      </c>
      <c r="V448" s="161">
        <f>ROUND(E448*U448,2)</f>
        <v>1662.66</v>
      </c>
      <c r="W448" s="161"/>
      <c r="X448" s="161" t="s">
        <v>321</v>
      </c>
      <c r="Y448" s="161" t="s">
        <v>322</v>
      </c>
      <c r="Z448" s="151"/>
      <c r="AA448" s="151"/>
      <c r="AB448" s="151"/>
      <c r="AC448" s="151"/>
      <c r="AD448" s="151"/>
      <c r="AE448" s="151"/>
      <c r="AF448" s="151"/>
      <c r="AG448" s="151" t="s">
        <v>323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272" t="s">
        <v>679</v>
      </c>
      <c r="D449" s="273"/>
      <c r="E449" s="273"/>
      <c r="F449" s="273"/>
      <c r="G449" s="273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1" t="s">
        <v>688</v>
      </c>
      <c r="D450" s="165"/>
      <c r="E450" s="166"/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689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703</v>
      </c>
      <c r="D452" s="165"/>
      <c r="E452" s="166">
        <v>238.21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704</v>
      </c>
      <c r="D453" s="165"/>
      <c r="E453" s="166">
        <v>98.9</v>
      </c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692</v>
      </c>
      <c r="D454" s="165"/>
      <c r="E454" s="166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703</v>
      </c>
      <c r="D455" s="165"/>
      <c r="E455" s="166">
        <v>238.21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705</v>
      </c>
      <c r="D456" s="165"/>
      <c r="E456" s="166">
        <v>98.41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91" t="s">
        <v>694</v>
      </c>
      <c r="D457" s="165"/>
      <c r="E457" s="166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327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1" t="s">
        <v>703</v>
      </c>
      <c r="D458" s="165"/>
      <c r="E458" s="166">
        <v>238.21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327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91" t="s">
        <v>705</v>
      </c>
      <c r="D459" s="165"/>
      <c r="E459" s="166">
        <v>98.41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327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1" t="s">
        <v>695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703</v>
      </c>
      <c r="D461" s="165"/>
      <c r="E461" s="166">
        <v>238.21</v>
      </c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705</v>
      </c>
      <c r="D462" s="165"/>
      <c r="E462" s="166">
        <v>98.41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696</v>
      </c>
      <c r="D463" s="165"/>
      <c r="E463" s="166"/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703</v>
      </c>
      <c r="D464" s="165"/>
      <c r="E464" s="166">
        <v>238.21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705</v>
      </c>
      <c r="D465" s="165"/>
      <c r="E465" s="166">
        <v>98.41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674</v>
      </c>
      <c r="D466" s="165"/>
      <c r="E466" s="166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706</v>
      </c>
      <c r="D467" s="165"/>
      <c r="E467" s="166">
        <v>20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707</v>
      </c>
      <c r="D468" s="165"/>
      <c r="E468" s="166">
        <v>19.5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596</v>
      </c>
      <c r="D469" s="165"/>
      <c r="E469" s="166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708</v>
      </c>
      <c r="D470" s="165"/>
      <c r="E470" s="166">
        <v>188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81">
        <v>58</v>
      </c>
      <c r="B471" s="182" t="s">
        <v>709</v>
      </c>
      <c r="C471" s="190" t="s">
        <v>710</v>
      </c>
      <c r="D471" s="183" t="s">
        <v>702</v>
      </c>
      <c r="E471" s="184">
        <v>1911.1018300000001</v>
      </c>
      <c r="F471" s="185"/>
      <c r="G471" s="186">
        <f>ROUND(E471*F471,2)</f>
        <v>0</v>
      </c>
      <c r="H471" s="185"/>
      <c r="I471" s="186">
        <f>ROUND(E471*H471,2)</f>
        <v>0</v>
      </c>
      <c r="J471" s="185"/>
      <c r="K471" s="186">
        <f>ROUND(E471*J471,2)</f>
        <v>0</v>
      </c>
      <c r="L471" s="186">
        <v>21</v>
      </c>
      <c r="M471" s="186">
        <f>G471*(1+L471/100)</f>
        <v>0</v>
      </c>
      <c r="N471" s="184">
        <v>0</v>
      </c>
      <c r="O471" s="184">
        <f>ROUND(E471*N471,2)</f>
        <v>0</v>
      </c>
      <c r="P471" s="184">
        <v>0</v>
      </c>
      <c r="Q471" s="184">
        <f>ROUND(E471*P471,2)</f>
        <v>0</v>
      </c>
      <c r="R471" s="186"/>
      <c r="S471" s="186" t="s">
        <v>319</v>
      </c>
      <c r="T471" s="187" t="s">
        <v>320</v>
      </c>
      <c r="U471" s="161">
        <v>0.23200000000000001</v>
      </c>
      <c r="V471" s="161">
        <f>ROUND(E471*U471,2)</f>
        <v>443.38</v>
      </c>
      <c r="W471" s="161"/>
      <c r="X471" s="161" t="s">
        <v>321</v>
      </c>
      <c r="Y471" s="161" t="s">
        <v>322</v>
      </c>
      <c r="Z471" s="151"/>
      <c r="AA471" s="151"/>
      <c r="AB471" s="151"/>
      <c r="AC471" s="151"/>
      <c r="AD471" s="151"/>
      <c r="AE471" s="151"/>
      <c r="AF471" s="151"/>
      <c r="AG471" s="151" t="s">
        <v>323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272" t="s">
        <v>679</v>
      </c>
      <c r="D472" s="273"/>
      <c r="E472" s="273"/>
      <c r="F472" s="273"/>
      <c r="G472" s="273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325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191" t="s">
        <v>711</v>
      </c>
      <c r="D473" s="165"/>
      <c r="E473" s="166">
        <v>1911.1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81">
        <v>59</v>
      </c>
      <c r="B474" s="182" t="s">
        <v>712</v>
      </c>
      <c r="C474" s="190" t="s">
        <v>713</v>
      </c>
      <c r="D474" s="183" t="s">
        <v>318</v>
      </c>
      <c r="E474" s="184">
        <v>132</v>
      </c>
      <c r="F474" s="185"/>
      <c r="G474" s="186">
        <f>ROUND(E474*F474,2)</f>
        <v>0</v>
      </c>
      <c r="H474" s="185"/>
      <c r="I474" s="186">
        <f>ROUND(E474*H474,2)</f>
        <v>0</v>
      </c>
      <c r="J474" s="185"/>
      <c r="K474" s="186">
        <f>ROUND(E474*J474,2)</f>
        <v>0</v>
      </c>
      <c r="L474" s="186">
        <v>21</v>
      </c>
      <c r="M474" s="186">
        <f>G474*(1+L474/100)</f>
        <v>0</v>
      </c>
      <c r="N474" s="184">
        <v>6.8900000000000003E-3</v>
      </c>
      <c r="O474" s="184">
        <f>ROUND(E474*N474,2)</f>
        <v>0.91</v>
      </c>
      <c r="P474" s="184">
        <v>0</v>
      </c>
      <c r="Q474" s="184">
        <f>ROUND(E474*P474,2)</f>
        <v>0</v>
      </c>
      <c r="R474" s="186"/>
      <c r="S474" s="186" t="s">
        <v>319</v>
      </c>
      <c r="T474" s="187" t="s">
        <v>320</v>
      </c>
      <c r="U474" s="161">
        <v>0.88700000000000001</v>
      </c>
      <c r="V474" s="161">
        <f>ROUND(E474*U474,2)</f>
        <v>117.08</v>
      </c>
      <c r="W474" s="161"/>
      <c r="X474" s="161" t="s">
        <v>321</v>
      </c>
      <c r="Y474" s="161" t="s">
        <v>322</v>
      </c>
      <c r="Z474" s="151"/>
      <c r="AA474" s="151"/>
      <c r="AB474" s="151"/>
      <c r="AC474" s="151"/>
      <c r="AD474" s="151"/>
      <c r="AE474" s="151"/>
      <c r="AF474" s="151"/>
      <c r="AG474" s="151" t="s">
        <v>323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72" t="s">
        <v>679</v>
      </c>
      <c r="D475" s="273"/>
      <c r="E475" s="273"/>
      <c r="F475" s="273"/>
      <c r="G475" s="273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325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91" t="s">
        <v>335</v>
      </c>
      <c r="D476" s="165"/>
      <c r="E476" s="166"/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1" t="s">
        <v>714</v>
      </c>
      <c r="D477" s="165"/>
      <c r="E477" s="166">
        <v>30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1" t="s">
        <v>715</v>
      </c>
      <c r="D478" s="165"/>
      <c r="E478" s="166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327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91" t="s">
        <v>716</v>
      </c>
      <c r="D479" s="165"/>
      <c r="E479" s="166">
        <v>26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327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91" t="s">
        <v>717</v>
      </c>
      <c r="D480" s="165"/>
      <c r="E480" s="166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327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1" t="s">
        <v>716</v>
      </c>
      <c r="D481" s="165"/>
      <c r="E481" s="166">
        <v>26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718</v>
      </c>
      <c r="D482" s="165"/>
      <c r="E482" s="166"/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191" t="s">
        <v>719</v>
      </c>
      <c r="D483" s="165"/>
      <c r="E483" s="166">
        <v>25</v>
      </c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327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91" t="s">
        <v>720</v>
      </c>
      <c r="D484" s="165"/>
      <c r="E484" s="166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327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1" t="s">
        <v>719</v>
      </c>
      <c r="D485" s="165"/>
      <c r="E485" s="166">
        <v>25</v>
      </c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327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81">
        <v>60</v>
      </c>
      <c r="B486" s="182" t="s">
        <v>721</v>
      </c>
      <c r="C486" s="190" t="s">
        <v>722</v>
      </c>
      <c r="D486" s="183" t="s">
        <v>318</v>
      </c>
      <c r="E486" s="184">
        <v>10</v>
      </c>
      <c r="F486" s="185"/>
      <c r="G486" s="186">
        <f>ROUND(E486*F486,2)</f>
        <v>0</v>
      </c>
      <c r="H486" s="185"/>
      <c r="I486" s="186">
        <f>ROUND(E486*H486,2)</f>
        <v>0</v>
      </c>
      <c r="J486" s="185"/>
      <c r="K486" s="186">
        <f>ROUND(E486*J486,2)</f>
        <v>0</v>
      </c>
      <c r="L486" s="186">
        <v>21</v>
      </c>
      <c r="M486" s="186">
        <f>G486*(1+L486/100)</f>
        <v>0</v>
      </c>
      <c r="N486" s="184">
        <v>1.2999999999999999E-2</v>
      </c>
      <c r="O486" s="184">
        <f>ROUND(E486*N486,2)</f>
        <v>0.13</v>
      </c>
      <c r="P486" s="184">
        <v>0</v>
      </c>
      <c r="Q486" s="184">
        <f>ROUND(E486*P486,2)</f>
        <v>0</v>
      </c>
      <c r="R486" s="186"/>
      <c r="S486" s="186" t="s">
        <v>319</v>
      </c>
      <c r="T486" s="187" t="s">
        <v>320</v>
      </c>
      <c r="U486" s="161">
        <v>1.282</v>
      </c>
      <c r="V486" s="161">
        <f>ROUND(E486*U486,2)</f>
        <v>12.82</v>
      </c>
      <c r="W486" s="161"/>
      <c r="X486" s="161" t="s">
        <v>321</v>
      </c>
      <c r="Y486" s="161" t="s">
        <v>322</v>
      </c>
      <c r="Z486" s="151"/>
      <c r="AA486" s="151"/>
      <c r="AB486" s="151"/>
      <c r="AC486" s="151"/>
      <c r="AD486" s="151"/>
      <c r="AE486" s="151"/>
      <c r="AF486" s="151"/>
      <c r="AG486" s="151" t="s">
        <v>323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72" t="s">
        <v>679</v>
      </c>
      <c r="D487" s="273"/>
      <c r="E487" s="273"/>
      <c r="F487" s="273"/>
      <c r="G487" s="273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1" t="s">
        <v>335</v>
      </c>
      <c r="D488" s="165"/>
      <c r="E488" s="166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1" t="s">
        <v>723</v>
      </c>
      <c r="D489" s="165"/>
      <c r="E489" s="166">
        <v>10</v>
      </c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327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81">
        <v>61</v>
      </c>
      <c r="B490" s="182" t="s">
        <v>724</v>
      </c>
      <c r="C490" s="190" t="s">
        <v>725</v>
      </c>
      <c r="D490" s="183" t="s">
        <v>318</v>
      </c>
      <c r="E490" s="184">
        <v>10</v>
      </c>
      <c r="F490" s="185"/>
      <c r="G490" s="186">
        <f>ROUND(E490*F490,2)</f>
        <v>0</v>
      </c>
      <c r="H490" s="185"/>
      <c r="I490" s="186">
        <f>ROUND(E490*H490,2)</f>
        <v>0</v>
      </c>
      <c r="J490" s="185"/>
      <c r="K490" s="186">
        <f>ROUND(E490*J490,2)</f>
        <v>0</v>
      </c>
      <c r="L490" s="186">
        <v>21</v>
      </c>
      <c r="M490" s="186">
        <f>G490*(1+L490/100)</f>
        <v>0</v>
      </c>
      <c r="N490" s="184">
        <v>1.711E-2</v>
      </c>
      <c r="O490" s="184">
        <f>ROUND(E490*N490,2)</f>
        <v>0.17</v>
      </c>
      <c r="P490" s="184">
        <v>0</v>
      </c>
      <c r="Q490" s="184">
        <f>ROUND(E490*P490,2)</f>
        <v>0</v>
      </c>
      <c r="R490" s="186"/>
      <c r="S490" s="186" t="s">
        <v>319</v>
      </c>
      <c r="T490" s="187" t="s">
        <v>320</v>
      </c>
      <c r="U490" s="161">
        <v>1.5980000000000001</v>
      </c>
      <c r="V490" s="161">
        <f>ROUND(E490*U490,2)</f>
        <v>15.98</v>
      </c>
      <c r="W490" s="161"/>
      <c r="X490" s="161" t="s">
        <v>321</v>
      </c>
      <c r="Y490" s="161" t="s">
        <v>322</v>
      </c>
      <c r="Z490" s="151"/>
      <c r="AA490" s="151"/>
      <c r="AB490" s="151"/>
      <c r="AC490" s="151"/>
      <c r="AD490" s="151"/>
      <c r="AE490" s="151"/>
      <c r="AF490" s="151"/>
      <c r="AG490" s="151" t="s">
        <v>323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72" t="s">
        <v>679</v>
      </c>
      <c r="D491" s="273"/>
      <c r="E491" s="273"/>
      <c r="F491" s="273"/>
      <c r="G491" s="273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325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91" t="s">
        <v>726</v>
      </c>
      <c r="D492" s="165"/>
      <c r="E492" s="166"/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723</v>
      </c>
      <c r="D493" s="165"/>
      <c r="E493" s="166">
        <v>10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81">
        <v>62</v>
      </c>
      <c r="B494" s="182" t="s">
        <v>727</v>
      </c>
      <c r="C494" s="190" t="s">
        <v>728</v>
      </c>
      <c r="D494" s="183" t="s">
        <v>387</v>
      </c>
      <c r="E494" s="184">
        <v>352.02499999999998</v>
      </c>
      <c r="F494" s="185"/>
      <c r="G494" s="186">
        <f>ROUND(E494*F494,2)</f>
        <v>0</v>
      </c>
      <c r="H494" s="185"/>
      <c r="I494" s="186">
        <f>ROUND(E494*H494,2)</f>
        <v>0</v>
      </c>
      <c r="J494" s="185"/>
      <c r="K494" s="186">
        <f>ROUND(E494*J494,2)</f>
        <v>0</v>
      </c>
      <c r="L494" s="186">
        <v>21</v>
      </c>
      <c r="M494" s="186">
        <f>G494*(1+L494/100)</f>
        <v>0</v>
      </c>
      <c r="N494" s="184">
        <v>1.02139</v>
      </c>
      <c r="O494" s="184">
        <f>ROUND(E494*N494,2)</f>
        <v>359.55</v>
      </c>
      <c r="P494" s="184">
        <v>0</v>
      </c>
      <c r="Q494" s="184">
        <f>ROUND(E494*P494,2)</f>
        <v>0</v>
      </c>
      <c r="R494" s="186"/>
      <c r="S494" s="186" t="s">
        <v>319</v>
      </c>
      <c r="T494" s="187" t="s">
        <v>320</v>
      </c>
      <c r="U494" s="161">
        <v>26.616</v>
      </c>
      <c r="V494" s="161">
        <f>ROUND(E494*U494,2)</f>
        <v>9369.5</v>
      </c>
      <c r="W494" s="161"/>
      <c r="X494" s="161" t="s">
        <v>321</v>
      </c>
      <c r="Y494" s="161" t="s">
        <v>322</v>
      </c>
      <c r="Z494" s="151"/>
      <c r="AA494" s="151"/>
      <c r="AB494" s="151"/>
      <c r="AC494" s="151"/>
      <c r="AD494" s="151"/>
      <c r="AE494" s="151"/>
      <c r="AF494" s="151"/>
      <c r="AG494" s="151" t="s">
        <v>323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ht="33.75" outlineLevel="2" x14ac:dyDescent="0.2">
      <c r="A495" s="158"/>
      <c r="B495" s="159"/>
      <c r="C495" s="272" t="s">
        <v>729</v>
      </c>
      <c r="D495" s="273"/>
      <c r="E495" s="273"/>
      <c r="F495" s="273"/>
      <c r="G495" s="273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325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88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95" s="151"/>
      <c r="BC495" s="151"/>
      <c r="BD495" s="151"/>
      <c r="BE495" s="151"/>
      <c r="BF495" s="151"/>
      <c r="BG495" s="151"/>
      <c r="BH495" s="151"/>
    </row>
    <row r="496" spans="1:60" outlineLevel="2" x14ac:dyDescent="0.2">
      <c r="A496" s="158"/>
      <c r="B496" s="159"/>
      <c r="C496" s="191" t="s">
        <v>730</v>
      </c>
      <c r="D496" s="165"/>
      <c r="E496" s="166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731</v>
      </c>
      <c r="D497" s="165"/>
      <c r="E497" s="166">
        <v>0.03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732</v>
      </c>
      <c r="D498" s="165"/>
      <c r="E498" s="166"/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733</v>
      </c>
      <c r="D499" s="165"/>
      <c r="E499" s="166">
        <v>25.49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734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735</v>
      </c>
      <c r="D501" s="165"/>
      <c r="E501" s="166">
        <v>35.1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736</v>
      </c>
      <c r="D502" s="165"/>
      <c r="E502" s="166"/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737</v>
      </c>
      <c r="D503" s="165"/>
      <c r="E503" s="166">
        <v>0.02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738</v>
      </c>
      <c r="D504" s="165"/>
      <c r="E504" s="166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739</v>
      </c>
      <c r="D505" s="165"/>
      <c r="E505" s="166">
        <v>29.53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740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741</v>
      </c>
      <c r="D507" s="165"/>
      <c r="E507" s="166">
        <v>37.049999999999997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742</v>
      </c>
      <c r="D508" s="165"/>
      <c r="E508" s="166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1" t="s">
        <v>731</v>
      </c>
      <c r="D509" s="165"/>
      <c r="E509" s="166">
        <v>0.03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327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91" t="s">
        <v>743</v>
      </c>
      <c r="D510" s="165"/>
      <c r="E510" s="166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327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91" t="s">
        <v>744</v>
      </c>
      <c r="D511" s="165"/>
      <c r="E511" s="166">
        <v>25.43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745</v>
      </c>
      <c r="D512" s="165"/>
      <c r="E512" s="166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91" t="s">
        <v>746</v>
      </c>
      <c r="D513" s="165"/>
      <c r="E513" s="166">
        <v>35.090000000000003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327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1" t="s">
        <v>747</v>
      </c>
      <c r="D514" s="165"/>
      <c r="E514" s="166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327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1" t="s">
        <v>731</v>
      </c>
      <c r="D515" s="165"/>
      <c r="E515" s="166">
        <v>0.03</v>
      </c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748</v>
      </c>
      <c r="D516" s="165"/>
      <c r="E516" s="166"/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91" t="s">
        <v>749</v>
      </c>
      <c r="D517" s="165"/>
      <c r="E517" s="166">
        <v>25.44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327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91" t="s">
        <v>750</v>
      </c>
      <c r="D518" s="165"/>
      <c r="E518" s="166"/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327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91" t="s">
        <v>751</v>
      </c>
      <c r="D519" s="165"/>
      <c r="E519" s="166">
        <v>35.340000000000003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752</v>
      </c>
      <c r="D520" s="165"/>
      <c r="E520" s="166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91" t="s">
        <v>731</v>
      </c>
      <c r="D521" s="165"/>
      <c r="E521" s="166">
        <v>0.03</v>
      </c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327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91" t="s">
        <v>753</v>
      </c>
      <c r="D522" s="165"/>
      <c r="E522" s="166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327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1" t="s">
        <v>754</v>
      </c>
      <c r="D523" s="165"/>
      <c r="E523" s="166">
        <v>36.369999999999997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755</v>
      </c>
      <c r="D524" s="165"/>
      <c r="E524" s="166"/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91" t="s">
        <v>756</v>
      </c>
      <c r="D525" s="165"/>
      <c r="E525" s="166">
        <v>50.3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327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92" t="s">
        <v>373</v>
      </c>
      <c r="D526" s="167"/>
      <c r="E526" s="168">
        <v>16.760000000000002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327</v>
      </c>
      <c r="AH526" s="151">
        <v>4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81">
        <v>63</v>
      </c>
      <c r="B527" s="182" t="s">
        <v>757</v>
      </c>
      <c r="C527" s="190" t="s">
        <v>758</v>
      </c>
      <c r="D527" s="183" t="s">
        <v>702</v>
      </c>
      <c r="E527" s="184">
        <v>17.510000000000002</v>
      </c>
      <c r="F527" s="185"/>
      <c r="G527" s="186">
        <f>ROUND(E527*F527,2)</f>
        <v>0</v>
      </c>
      <c r="H527" s="185"/>
      <c r="I527" s="186">
        <f>ROUND(E527*H527,2)</f>
        <v>0</v>
      </c>
      <c r="J527" s="185"/>
      <c r="K527" s="186">
        <f>ROUND(E527*J527,2)</f>
        <v>0</v>
      </c>
      <c r="L527" s="186">
        <v>21</v>
      </c>
      <c r="M527" s="186">
        <f>G527*(1+L527/100)</f>
        <v>0</v>
      </c>
      <c r="N527" s="184">
        <v>3.5580000000000001E-2</v>
      </c>
      <c r="O527" s="184">
        <f>ROUND(E527*N527,2)</f>
        <v>0.62</v>
      </c>
      <c r="P527" s="184">
        <v>0</v>
      </c>
      <c r="Q527" s="184">
        <f>ROUND(E527*P527,2)</f>
        <v>0</v>
      </c>
      <c r="R527" s="186"/>
      <c r="S527" s="186" t="s">
        <v>319</v>
      </c>
      <c r="T527" s="187" t="s">
        <v>320</v>
      </c>
      <c r="U527" s="161">
        <v>0.4</v>
      </c>
      <c r="V527" s="161">
        <f>ROUND(E527*U527,2)</f>
        <v>7</v>
      </c>
      <c r="W527" s="161"/>
      <c r="X527" s="161" t="s">
        <v>321</v>
      </c>
      <c r="Y527" s="161" t="s">
        <v>322</v>
      </c>
      <c r="Z527" s="151"/>
      <c r="AA527" s="151"/>
      <c r="AB527" s="151"/>
      <c r="AC527" s="151"/>
      <c r="AD527" s="151"/>
      <c r="AE527" s="151"/>
      <c r="AF527" s="151"/>
      <c r="AG527" s="151" t="s">
        <v>323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">
      <c r="A528" s="158"/>
      <c r="B528" s="159"/>
      <c r="C528" s="191" t="s">
        <v>335</v>
      </c>
      <c r="D528" s="165"/>
      <c r="E528" s="166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327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1" t="s">
        <v>532</v>
      </c>
      <c r="D529" s="165"/>
      <c r="E529" s="166"/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327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91" t="s">
        <v>759</v>
      </c>
      <c r="D530" s="165"/>
      <c r="E530" s="166">
        <v>18.41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760</v>
      </c>
      <c r="D531" s="165"/>
      <c r="E531" s="166">
        <v>-0.9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22.5" outlineLevel="1" x14ac:dyDescent="0.2">
      <c r="A532" s="181">
        <v>64</v>
      </c>
      <c r="B532" s="182" t="s">
        <v>761</v>
      </c>
      <c r="C532" s="190" t="s">
        <v>762</v>
      </c>
      <c r="D532" s="183" t="s">
        <v>387</v>
      </c>
      <c r="E532" s="184">
        <v>1.2337499999999999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1.02092</v>
      </c>
      <c r="O532" s="184">
        <f>ROUND(E532*N532,2)</f>
        <v>1.26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54.167999999999999</v>
      </c>
      <c r="V532" s="161">
        <f>ROUND(E532*U532,2)</f>
        <v>66.83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72" t="s">
        <v>763</v>
      </c>
      <c r="D533" s="273"/>
      <c r="E533" s="273"/>
      <c r="F533" s="273"/>
      <c r="G533" s="273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764</v>
      </c>
      <c r="D534" s="165"/>
      <c r="E534" s="166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91" t="s">
        <v>765</v>
      </c>
      <c r="D535" s="165"/>
      <c r="E535" s="166">
        <v>0.87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327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91" t="s">
        <v>766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767</v>
      </c>
      <c r="D537" s="165"/>
      <c r="E537" s="166">
        <v>0.3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2" t="s">
        <v>373</v>
      </c>
      <c r="D538" s="167"/>
      <c r="E538" s="168">
        <v>0.06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4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65</v>
      </c>
      <c r="B539" s="182" t="s">
        <v>768</v>
      </c>
      <c r="C539" s="190" t="s">
        <v>769</v>
      </c>
      <c r="D539" s="183" t="s">
        <v>333</v>
      </c>
      <c r="E539" s="184">
        <v>55.352469999999997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4.5969999999999997E-2</v>
      </c>
      <c r="O539" s="184">
        <f>ROUND(E539*N539,2)</f>
        <v>2.54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2.2999999999999998</v>
      </c>
      <c r="V539" s="161">
        <f>ROUND(E539*U539,2)</f>
        <v>127.31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72" t="s">
        <v>770</v>
      </c>
      <c r="D540" s="273"/>
      <c r="E540" s="273"/>
      <c r="F540" s="273"/>
      <c r="G540" s="273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270" t="s">
        <v>771</v>
      </c>
      <c r="D541" s="271"/>
      <c r="E541" s="271"/>
      <c r="F541" s="271"/>
      <c r="G541" s="27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325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">
      <c r="A542" s="158"/>
      <c r="B542" s="159"/>
      <c r="C542" s="191" t="s">
        <v>772</v>
      </c>
      <c r="D542" s="165"/>
      <c r="E542" s="166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773</v>
      </c>
      <c r="D543" s="165"/>
      <c r="E543" s="166">
        <v>9.9600000000000009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773</v>
      </c>
      <c r="D544" s="165"/>
      <c r="E544" s="166">
        <v>9.9600000000000009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774</v>
      </c>
      <c r="D545" s="165"/>
      <c r="E545" s="166"/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775</v>
      </c>
      <c r="D546" s="165"/>
      <c r="E546" s="166">
        <v>17.72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775</v>
      </c>
      <c r="D547" s="165"/>
      <c r="E547" s="166">
        <v>17.72</v>
      </c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81">
        <v>66</v>
      </c>
      <c r="B548" s="182" t="s">
        <v>776</v>
      </c>
      <c r="C548" s="190" t="s">
        <v>777</v>
      </c>
      <c r="D548" s="183" t="s">
        <v>333</v>
      </c>
      <c r="E548" s="184">
        <v>55.352469999999997</v>
      </c>
      <c r="F548" s="185"/>
      <c r="G548" s="186">
        <f>ROUND(E548*F548,2)</f>
        <v>0</v>
      </c>
      <c r="H548" s="185"/>
      <c r="I548" s="186">
        <f>ROUND(E548*H548,2)</f>
        <v>0</v>
      </c>
      <c r="J548" s="185"/>
      <c r="K548" s="186">
        <f>ROUND(E548*J548,2)</f>
        <v>0</v>
      </c>
      <c r="L548" s="186">
        <v>21</v>
      </c>
      <c r="M548" s="186">
        <f>G548*(1+L548/100)</f>
        <v>0</v>
      </c>
      <c r="N548" s="184">
        <v>0</v>
      </c>
      <c r="O548" s="184">
        <f>ROUND(E548*N548,2)</f>
        <v>0</v>
      </c>
      <c r="P548" s="184">
        <v>0</v>
      </c>
      <c r="Q548" s="184">
        <f>ROUND(E548*P548,2)</f>
        <v>0</v>
      </c>
      <c r="R548" s="186"/>
      <c r="S548" s="186" t="s">
        <v>319</v>
      </c>
      <c r="T548" s="187" t="s">
        <v>320</v>
      </c>
      <c r="U548" s="161">
        <v>0.33800000000000002</v>
      </c>
      <c r="V548" s="161">
        <f>ROUND(E548*U548,2)</f>
        <v>18.71</v>
      </c>
      <c r="W548" s="161"/>
      <c r="X548" s="161" t="s">
        <v>321</v>
      </c>
      <c r="Y548" s="161" t="s">
        <v>322</v>
      </c>
      <c r="Z548" s="151"/>
      <c r="AA548" s="151"/>
      <c r="AB548" s="151"/>
      <c r="AC548" s="151"/>
      <c r="AD548" s="151"/>
      <c r="AE548" s="151"/>
      <c r="AF548" s="151"/>
      <c r="AG548" s="151" t="s">
        <v>323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272" t="s">
        <v>770</v>
      </c>
      <c r="D549" s="273"/>
      <c r="E549" s="273"/>
      <c r="F549" s="273"/>
      <c r="G549" s="273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1" t="s">
        <v>778</v>
      </c>
      <c r="D550" s="165"/>
      <c r="E550" s="166">
        <v>55.35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81">
        <v>67</v>
      </c>
      <c r="B551" s="182" t="s">
        <v>779</v>
      </c>
      <c r="C551" s="190" t="s">
        <v>780</v>
      </c>
      <c r="D551" s="183" t="s">
        <v>702</v>
      </c>
      <c r="E551" s="184">
        <v>44</v>
      </c>
      <c r="F551" s="185"/>
      <c r="G551" s="186">
        <f>ROUND(E551*F551,2)</f>
        <v>0</v>
      </c>
      <c r="H551" s="185"/>
      <c r="I551" s="186">
        <f>ROUND(E551*H551,2)</f>
        <v>0</v>
      </c>
      <c r="J551" s="185"/>
      <c r="K551" s="186">
        <f>ROUND(E551*J551,2)</f>
        <v>0</v>
      </c>
      <c r="L551" s="186">
        <v>21</v>
      </c>
      <c r="M551" s="186">
        <f>G551*(1+L551/100)</f>
        <v>0</v>
      </c>
      <c r="N551" s="184">
        <v>0.11369</v>
      </c>
      <c r="O551" s="184">
        <f>ROUND(E551*N551,2)</f>
        <v>5</v>
      </c>
      <c r="P551" s="184">
        <v>0</v>
      </c>
      <c r="Q551" s="184">
        <f>ROUND(E551*P551,2)</f>
        <v>0</v>
      </c>
      <c r="R551" s="186"/>
      <c r="S551" s="186" t="s">
        <v>319</v>
      </c>
      <c r="T551" s="187" t="s">
        <v>320</v>
      </c>
      <c r="U551" s="161">
        <v>0.56850000000000001</v>
      </c>
      <c r="V551" s="161">
        <f>ROUND(E551*U551,2)</f>
        <v>25.01</v>
      </c>
      <c r="W551" s="161"/>
      <c r="X551" s="161" t="s">
        <v>321</v>
      </c>
      <c r="Y551" s="161" t="s">
        <v>322</v>
      </c>
      <c r="Z551" s="151"/>
      <c r="AA551" s="151"/>
      <c r="AB551" s="151"/>
      <c r="AC551" s="151"/>
      <c r="AD551" s="151"/>
      <c r="AE551" s="151"/>
      <c r="AF551" s="151"/>
      <c r="AG551" s="151" t="s">
        <v>323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2" x14ac:dyDescent="0.2">
      <c r="A552" s="158"/>
      <c r="B552" s="159"/>
      <c r="C552" s="272" t="s">
        <v>781</v>
      </c>
      <c r="D552" s="273"/>
      <c r="E552" s="273"/>
      <c r="F552" s="273"/>
      <c r="G552" s="273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88" t="str">
        <f>C552</f>
        <v>na terén nebo na desku z betonu prostého nebo prokládaného kamenem, bez potěru, se zahlazením povrchu,</v>
      </c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191" t="s">
        <v>772</v>
      </c>
      <c r="D553" s="165"/>
      <c r="E553" s="166"/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782</v>
      </c>
      <c r="D554" s="165"/>
      <c r="E554" s="166">
        <v>22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782</v>
      </c>
      <c r="D555" s="165"/>
      <c r="E555" s="166">
        <v>22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ht="22.5" outlineLevel="1" x14ac:dyDescent="0.2">
      <c r="A556" s="181">
        <v>68</v>
      </c>
      <c r="B556" s="182" t="s">
        <v>783</v>
      </c>
      <c r="C556" s="190" t="s">
        <v>784</v>
      </c>
      <c r="D556" s="183" t="s">
        <v>333</v>
      </c>
      <c r="E556" s="184">
        <v>18.23</v>
      </c>
      <c r="F556" s="185"/>
      <c r="G556" s="186">
        <f>ROUND(E556*F556,2)</f>
        <v>0</v>
      </c>
      <c r="H556" s="185"/>
      <c r="I556" s="186">
        <f>ROUND(E556*H556,2)</f>
        <v>0</v>
      </c>
      <c r="J556" s="185"/>
      <c r="K556" s="186">
        <f>ROUND(E556*J556,2)</f>
        <v>0</v>
      </c>
      <c r="L556" s="186">
        <v>21</v>
      </c>
      <c r="M556" s="186">
        <f>G556*(1+L556/100)</f>
        <v>0</v>
      </c>
      <c r="N556" s="184">
        <v>1.6930000000000001E-2</v>
      </c>
      <c r="O556" s="184">
        <f>ROUND(E556*N556,2)</f>
        <v>0.31</v>
      </c>
      <c r="P556" s="184">
        <v>0</v>
      </c>
      <c r="Q556" s="184">
        <f>ROUND(E556*P556,2)</f>
        <v>0</v>
      </c>
      <c r="R556" s="186"/>
      <c r="S556" s="186" t="s">
        <v>319</v>
      </c>
      <c r="T556" s="187" t="s">
        <v>320</v>
      </c>
      <c r="U556" s="161">
        <v>1.5396000000000001</v>
      </c>
      <c r="V556" s="161">
        <f>ROUND(E556*U556,2)</f>
        <v>28.07</v>
      </c>
      <c r="W556" s="161"/>
      <c r="X556" s="161" t="s">
        <v>321</v>
      </c>
      <c r="Y556" s="161" t="s">
        <v>322</v>
      </c>
      <c r="Z556" s="151"/>
      <c r="AA556" s="151"/>
      <c r="AB556" s="151"/>
      <c r="AC556" s="151"/>
      <c r="AD556" s="151"/>
      <c r="AE556" s="151"/>
      <c r="AF556" s="151"/>
      <c r="AG556" s="151" t="s">
        <v>323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2" x14ac:dyDescent="0.2">
      <c r="A557" s="158"/>
      <c r="B557" s="159"/>
      <c r="C557" s="191" t="s">
        <v>772</v>
      </c>
      <c r="D557" s="165"/>
      <c r="E557" s="166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327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1" t="s">
        <v>785</v>
      </c>
      <c r="D558" s="165"/>
      <c r="E558" s="166">
        <v>3.65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1" t="s">
        <v>786</v>
      </c>
      <c r="D559" s="165"/>
      <c r="E559" s="166">
        <v>5.6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327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1" t="s">
        <v>785</v>
      </c>
      <c r="D560" s="165"/>
      <c r="E560" s="166">
        <v>3.65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327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1" t="s">
        <v>787</v>
      </c>
      <c r="D561" s="165"/>
      <c r="E561" s="166">
        <v>5.32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327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ht="22.5" outlineLevel="1" x14ac:dyDescent="0.2">
      <c r="A562" s="181">
        <v>69</v>
      </c>
      <c r="B562" s="182" t="s">
        <v>788</v>
      </c>
      <c r="C562" s="190" t="s">
        <v>789</v>
      </c>
      <c r="D562" s="183" t="s">
        <v>333</v>
      </c>
      <c r="E562" s="184">
        <v>18.23</v>
      </c>
      <c r="F562" s="185"/>
      <c r="G562" s="186">
        <f>ROUND(E562*F562,2)</f>
        <v>0</v>
      </c>
      <c r="H562" s="185"/>
      <c r="I562" s="186">
        <f>ROUND(E562*H562,2)</f>
        <v>0</v>
      </c>
      <c r="J562" s="185"/>
      <c r="K562" s="186">
        <f>ROUND(E562*J562,2)</f>
        <v>0</v>
      </c>
      <c r="L562" s="186">
        <v>21</v>
      </c>
      <c r="M562" s="186">
        <f>G562*(1+L562/100)</f>
        <v>0</v>
      </c>
      <c r="N562" s="184">
        <v>0</v>
      </c>
      <c r="O562" s="184">
        <f>ROUND(E562*N562,2)</f>
        <v>0</v>
      </c>
      <c r="P562" s="184">
        <v>0</v>
      </c>
      <c r="Q562" s="184">
        <f>ROUND(E562*P562,2)</f>
        <v>0</v>
      </c>
      <c r="R562" s="186"/>
      <c r="S562" s="186" t="s">
        <v>334</v>
      </c>
      <c r="T562" s="187" t="s">
        <v>320</v>
      </c>
      <c r="U562" s="161">
        <v>0.26</v>
      </c>
      <c r="V562" s="161">
        <f>ROUND(E562*U562,2)</f>
        <v>4.74</v>
      </c>
      <c r="W562" s="161"/>
      <c r="X562" s="161" t="s">
        <v>321</v>
      </c>
      <c r="Y562" s="161" t="s">
        <v>322</v>
      </c>
      <c r="Z562" s="151"/>
      <c r="AA562" s="151"/>
      <c r="AB562" s="151"/>
      <c r="AC562" s="151"/>
      <c r="AD562" s="151"/>
      <c r="AE562" s="151"/>
      <c r="AF562" s="151"/>
      <c r="AG562" s="151" t="s">
        <v>323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191" t="s">
        <v>790</v>
      </c>
      <c r="D563" s="165"/>
      <c r="E563" s="166">
        <v>18.23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33.75" outlineLevel="1" x14ac:dyDescent="0.2">
      <c r="A564" s="181">
        <v>70</v>
      </c>
      <c r="B564" s="182" t="s">
        <v>791</v>
      </c>
      <c r="C564" s="190" t="s">
        <v>792</v>
      </c>
      <c r="D564" s="183" t="s">
        <v>371</v>
      </c>
      <c r="E564" s="184">
        <v>1841.5772400000001</v>
      </c>
      <c r="F564" s="185"/>
      <c r="G564" s="186">
        <f>ROUND(E564*F564,2)</f>
        <v>0</v>
      </c>
      <c r="H564" s="185"/>
      <c r="I564" s="186">
        <f>ROUND(E564*H564,2)</f>
        <v>0</v>
      </c>
      <c r="J564" s="185"/>
      <c r="K564" s="186">
        <f>ROUND(E564*J564,2)</f>
        <v>0</v>
      </c>
      <c r="L564" s="186">
        <v>21</v>
      </c>
      <c r="M564" s="186">
        <f>G564*(1+L564/100)</f>
        <v>0</v>
      </c>
      <c r="N564" s="184">
        <v>2.5251399999999999</v>
      </c>
      <c r="O564" s="184">
        <f>ROUND(E564*N564,2)</f>
        <v>4650.24</v>
      </c>
      <c r="P564" s="184">
        <v>0</v>
      </c>
      <c r="Q564" s="184">
        <f>ROUND(E564*P564,2)</f>
        <v>0</v>
      </c>
      <c r="R564" s="186"/>
      <c r="S564" s="186" t="s">
        <v>319</v>
      </c>
      <c r="T564" s="187" t="s">
        <v>320</v>
      </c>
      <c r="U564" s="161">
        <v>0.98699999999999999</v>
      </c>
      <c r="V564" s="161">
        <f>ROUND(E564*U564,2)</f>
        <v>1817.64</v>
      </c>
      <c r="W564" s="161"/>
      <c r="X564" s="161" t="s">
        <v>321</v>
      </c>
      <c r="Y564" s="161" t="s">
        <v>322</v>
      </c>
      <c r="Z564" s="151"/>
      <c r="AA564" s="151"/>
      <c r="AB564" s="151"/>
      <c r="AC564" s="151"/>
      <c r="AD564" s="151"/>
      <c r="AE564" s="151"/>
      <c r="AF564" s="151"/>
      <c r="AG564" s="151" t="s">
        <v>323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72" t="s">
        <v>793</v>
      </c>
      <c r="D565" s="273"/>
      <c r="E565" s="273"/>
      <c r="F565" s="273"/>
      <c r="G565" s="273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325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2" x14ac:dyDescent="0.2">
      <c r="A566" s="158"/>
      <c r="B566" s="159"/>
      <c r="C566" s="191" t="s">
        <v>794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689</v>
      </c>
      <c r="D567" s="165"/>
      <c r="E567" s="166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795</v>
      </c>
      <c r="D568" s="165"/>
      <c r="E568" s="166">
        <v>318.5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796</v>
      </c>
      <c r="D569" s="165"/>
      <c r="E569" s="166">
        <v>38.57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797</v>
      </c>
      <c r="D570" s="165"/>
      <c r="E570" s="166">
        <v>2.5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692</v>
      </c>
      <c r="D571" s="165"/>
      <c r="E571" s="166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795</v>
      </c>
      <c r="D572" s="165"/>
      <c r="E572" s="166">
        <v>318.5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798</v>
      </c>
      <c r="D573" s="165"/>
      <c r="E573" s="166">
        <v>38.380000000000003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1" t="s">
        <v>797</v>
      </c>
      <c r="D574" s="165"/>
      <c r="E574" s="166">
        <v>2.5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91" t="s">
        <v>694</v>
      </c>
      <c r="D575" s="165"/>
      <c r="E575" s="166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327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1" t="s">
        <v>795</v>
      </c>
      <c r="D576" s="165"/>
      <c r="E576" s="166">
        <v>318.5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327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1" t="s">
        <v>798</v>
      </c>
      <c r="D577" s="165"/>
      <c r="E577" s="166">
        <v>38.380000000000003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797</v>
      </c>
      <c r="D578" s="165"/>
      <c r="E578" s="166">
        <v>2.5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695</v>
      </c>
      <c r="D579" s="165"/>
      <c r="E579" s="166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795</v>
      </c>
      <c r="D580" s="165"/>
      <c r="E580" s="166">
        <v>318.5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798</v>
      </c>
      <c r="D581" s="165"/>
      <c r="E581" s="166">
        <v>38.380000000000003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91" t="s">
        <v>797</v>
      </c>
      <c r="D582" s="165"/>
      <c r="E582" s="166">
        <v>2.5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327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91" t="s">
        <v>696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799</v>
      </c>
      <c r="D584" s="165"/>
      <c r="E584" s="166">
        <v>343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1" t="s">
        <v>800</v>
      </c>
      <c r="D585" s="165"/>
      <c r="E585" s="166">
        <v>41.33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327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91" t="s">
        <v>797</v>
      </c>
      <c r="D586" s="165"/>
      <c r="E586" s="166">
        <v>2.5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327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91" t="s">
        <v>596</v>
      </c>
      <c r="D587" s="165"/>
      <c r="E587" s="166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327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1" t="s">
        <v>801</v>
      </c>
      <c r="D588" s="165"/>
      <c r="E588" s="166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327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1" t="s">
        <v>802</v>
      </c>
      <c r="D589" s="165"/>
      <c r="E589" s="166">
        <v>4.4000000000000004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327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91" t="s">
        <v>803</v>
      </c>
      <c r="D590" s="165"/>
      <c r="E590" s="166">
        <v>-0.14000000000000001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327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91" t="s">
        <v>804</v>
      </c>
      <c r="D591" s="165"/>
      <c r="E591" s="166">
        <v>13.2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327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">
      <c r="A592" s="158"/>
      <c r="B592" s="159"/>
      <c r="C592" s="191" t="s">
        <v>805</v>
      </c>
      <c r="D592" s="165"/>
      <c r="E592" s="166">
        <v>-0.43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327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ht="22.5" outlineLevel="1" x14ac:dyDescent="0.2">
      <c r="A593" s="181">
        <v>71</v>
      </c>
      <c r="B593" s="182" t="s">
        <v>806</v>
      </c>
      <c r="C593" s="190" t="s">
        <v>807</v>
      </c>
      <c r="D593" s="183" t="s">
        <v>371</v>
      </c>
      <c r="E593" s="184">
        <v>10.074870000000001</v>
      </c>
      <c r="F593" s="185"/>
      <c r="G593" s="186">
        <f>ROUND(E593*F593,2)</f>
        <v>0</v>
      </c>
      <c r="H593" s="185"/>
      <c r="I593" s="186">
        <f>ROUND(E593*H593,2)</f>
        <v>0</v>
      </c>
      <c r="J593" s="185"/>
      <c r="K593" s="186">
        <f>ROUND(E593*J593,2)</f>
        <v>0</v>
      </c>
      <c r="L593" s="186">
        <v>21</v>
      </c>
      <c r="M593" s="186">
        <f>G593*(1+L593/100)</f>
        <v>0</v>
      </c>
      <c r="N593" s="184">
        <v>2.52508</v>
      </c>
      <c r="O593" s="184">
        <f>ROUND(E593*N593,2)</f>
        <v>25.44</v>
      </c>
      <c r="P593" s="184">
        <v>0</v>
      </c>
      <c r="Q593" s="184">
        <f>ROUND(E593*P593,2)</f>
        <v>0</v>
      </c>
      <c r="R593" s="186"/>
      <c r="S593" s="186" t="s">
        <v>319</v>
      </c>
      <c r="T593" s="187" t="s">
        <v>320</v>
      </c>
      <c r="U593" s="161">
        <v>3.7694999999999999</v>
      </c>
      <c r="V593" s="161">
        <f>ROUND(E593*U593,2)</f>
        <v>37.979999999999997</v>
      </c>
      <c r="W593" s="161"/>
      <c r="X593" s="161" t="s">
        <v>321</v>
      </c>
      <c r="Y593" s="161" t="s">
        <v>322</v>
      </c>
      <c r="Z593" s="151"/>
      <c r="AA593" s="151"/>
      <c r="AB593" s="151"/>
      <c r="AC593" s="151"/>
      <c r="AD593" s="151"/>
      <c r="AE593" s="151"/>
      <c r="AF593" s="151"/>
      <c r="AG593" s="151" t="s">
        <v>323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272" t="s">
        <v>653</v>
      </c>
      <c r="D594" s="273"/>
      <c r="E594" s="273"/>
      <c r="F594" s="273"/>
      <c r="G594" s="273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2" x14ac:dyDescent="0.2">
      <c r="A595" s="158"/>
      <c r="B595" s="159"/>
      <c r="C595" s="191" t="s">
        <v>772</v>
      </c>
      <c r="D595" s="165"/>
      <c r="E595" s="166"/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327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191" t="s">
        <v>808</v>
      </c>
      <c r="D596" s="165"/>
      <c r="E596" s="166">
        <v>1.49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327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91" t="s">
        <v>808</v>
      </c>
      <c r="D597" s="165"/>
      <c r="E597" s="166">
        <v>1.49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327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91" t="s">
        <v>774</v>
      </c>
      <c r="D598" s="165"/>
      <c r="E598" s="166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327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1" t="s">
        <v>809</v>
      </c>
      <c r="D599" s="165"/>
      <c r="E599" s="166">
        <v>3.54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327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91" t="s">
        <v>809</v>
      </c>
      <c r="D600" s="165"/>
      <c r="E600" s="166">
        <v>3.54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327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x14ac:dyDescent="0.2">
      <c r="A601" s="174" t="s">
        <v>314</v>
      </c>
      <c r="B601" s="175" t="s">
        <v>173</v>
      </c>
      <c r="C601" s="189" t="s">
        <v>174</v>
      </c>
      <c r="D601" s="176"/>
      <c r="E601" s="177"/>
      <c r="F601" s="178"/>
      <c r="G601" s="178">
        <f>SUMIF(AG602:AG603,"&lt;&gt;NOR",G602:G603)</f>
        <v>0</v>
      </c>
      <c r="H601" s="178"/>
      <c r="I601" s="178">
        <f>SUM(I602:I603)</f>
        <v>0</v>
      </c>
      <c r="J601" s="178"/>
      <c r="K601" s="178">
        <f>SUM(K602:K603)</f>
        <v>0</v>
      </c>
      <c r="L601" s="178"/>
      <c r="M601" s="178">
        <f>SUM(M602:M603)</f>
        <v>0</v>
      </c>
      <c r="N601" s="177"/>
      <c r="O601" s="177">
        <f>SUM(O602:O603)</f>
        <v>0</v>
      </c>
      <c r="P601" s="177"/>
      <c r="Q601" s="177">
        <f>SUM(Q602:Q603)</f>
        <v>0</v>
      </c>
      <c r="R601" s="178"/>
      <c r="S601" s="178"/>
      <c r="T601" s="179"/>
      <c r="U601" s="173"/>
      <c r="V601" s="173">
        <f>SUM(V602:V603)</f>
        <v>4126.55</v>
      </c>
      <c r="W601" s="173"/>
      <c r="X601" s="173"/>
      <c r="Y601" s="173"/>
      <c r="AG601" t="s">
        <v>315</v>
      </c>
    </row>
    <row r="602" spans="1:60" outlineLevel="1" x14ac:dyDescent="0.2">
      <c r="A602" s="181">
        <v>72</v>
      </c>
      <c r="B602" s="182" t="s">
        <v>810</v>
      </c>
      <c r="C602" s="190" t="s">
        <v>811</v>
      </c>
      <c r="D602" s="183" t="s">
        <v>387</v>
      </c>
      <c r="E602" s="184">
        <v>7239.5691900000002</v>
      </c>
      <c r="F602" s="185"/>
      <c r="G602" s="186">
        <f>ROUND(E602*F602,2)</f>
        <v>0</v>
      </c>
      <c r="H602" s="185"/>
      <c r="I602" s="186">
        <f>ROUND(E602*H602,2)</f>
        <v>0</v>
      </c>
      <c r="J602" s="185"/>
      <c r="K602" s="186">
        <f>ROUND(E602*J602,2)</f>
        <v>0</v>
      </c>
      <c r="L602" s="186">
        <v>21</v>
      </c>
      <c r="M602" s="186">
        <f>G602*(1+L602/100)</f>
        <v>0</v>
      </c>
      <c r="N602" s="184">
        <v>0</v>
      </c>
      <c r="O602" s="184">
        <f>ROUND(E602*N602,2)</f>
        <v>0</v>
      </c>
      <c r="P602" s="184">
        <v>0</v>
      </c>
      <c r="Q602" s="184">
        <f>ROUND(E602*P602,2)</f>
        <v>0</v>
      </c>
      <c r="R602" s="186"/>
      <c r="S602" s="186" t="s">
        <v>319</v>
      </c>
      <c r="T602" s="187" t="s">
        <v>320</v>
      </c>
      <c r="U602" s="161">
        <v>0.56999999999999995</v>
      </c>
      <c r="V602" s="161">
        <f>ROUND(E602*U602,2)</f>
        <v>4126.55</v>
      </c>
      <c r="W602" s="161"/>
      <c r="X602" s="161" t="s">
        <v>321</v>
      </c>
      <c r="Y602" s="161" t="s">
        <v>322</v>
      </c>
      <c r="Z602" s="151"/>
      <c r="AA602" s="151"/>
      <c r="AB602" s="151"/>
      <c r="AC602" s="151"/>
      <c r="AD602" s="151"/>
      <c r="AE602" s="151"/>
      <c r="AF602" s="151"/>
      <c r="AG602" s="151" t="s">
        <v>812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ht="22.5" outlineLevel="2" x14ac:dyDescent="0.2">
      <c r="A603" s="158"/>
      <c r="B603" s="159"/>
      <c r="C603" s="272" t="s">
        <v>813</v>
      </c>
      <c r="D603" s="273"/>
      <c r="E603" s="273"/>
      <c r="F603" s="273"/>
      <c r="G603" s="273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88" t="str">
        <f>C603</f>
        <v>přesun hmot pro budovy občanské výstavby (JKSO 801), budovy pro bydlení (JKSO 803) budovy pro výrobu a služby (JKSO 812) s nosnou svislou konstrukcí monolitickou betonovou tyčovou nebo plošnou</v>
      </c>
      <c r="BB603" s="151"/>
      <c r="BC603" s="151"/>
      <c r="BD603" s="151"/>
      <c r="BE603" s="151"/>
      <c r="BF603" s="151"/>
      <c r="BG603" s="151"/>
      <c r="BH603" s="151"/>
    </row>
    <row r="604" spans="1:60" x14ac:dyDescent="0.2">
      <c r="A604" s="174" t="s">
        <v>314</v>
      </c>
      <c r="B604" s="175" t="s">
        <v>142</v>
      </c>
      <c r="C604" s="189" t="s">
        <v>143</v>
      </c>
      <c r="D604" s="176"/>
      <c r="E604" s="177"/>
      <c r="F604" s="178"/>
      <c r="G604" s="178">
        <f>SUMIF(AG605:AG664,"&lt;&gt;NOR",G605:G664)</f>
        <v>0</v>
      </c>
      <c r="H604" s="178"/>
      <c r="I604" s="178">
        <f>SUM(I605:I664)</f>
        <v>0</v>
      </c>
      <c r="J604" s="178"/>
      <c r="K604" s="178">
        <f>SUM(K605:K664)</f>
        <v>0</v>
      </c>
      <c r="L604" s="178"/>
      <c r="M604" s="178">
        <f>SUM(M605:M664)</f>
        <v>0</v>
      </c>
      <c r="N604" s="177"/>
      <c r="O604" s="177">
        <f>SUM(O605:O664)</f>
        <v>7.0000000000000007E-2</v>
      </c>
      <c r="P604" s="177"/>
      <c r="Q604" s="177">
        <f>SUM(Q605:Q664)</f>
        <v>0</v>
      </c>
      <c r="R604" s="178"/>
      <c r="S604" s="178"/>
      <c r="T604" s="179"/>
      <c r="U604" s="173"/>
      <c r="V604" s="173">
        <f>SUM(V605:V664)</f>
        <v>1.05</v>
      </c>
      <c r="W604" s="173"/>
      <c r="X604" s="173"/>
      <c r="Y604" s="173"/>
      <c r="AG604" t="s">
        <v>315</v>
      </c>
    </row>
    <row r="605" spans="1:60" ht="22.5" outlineLevel="1" x14ac:dyDescent="0.2">
      <c r="A605" s="181">
        <v>73</v>
      </c>
      <c r="B605" s="182" t="s">
        <v>814</v>
      </c>
      <c r="C605" s="190" t="s">
        <v>815</v>
      </c>
      <c r="D605" s="183" t="s">
        <v>387</v>
      </c>
      <c r="E605" s="184">
        <v>6.3200000000000006E-2</v>
      </c>
      <c r="F605" s="185"/>
      <c r="G605" s="186">
        <f>ROUND(E605*F605,2)</f>
        <v>0</v>
      </c>
      <c r="H605" s="185"/>
      <c r="I605" s="186">
        <f>ROUND(E605*H605,2)</f>
        <v>0</v>
      </c>
      <c r="J605" s="185"/>
      <c r="K605" s="186">
        <f>ROUND(E605*J605,2)</f>
        <v>0</v>
      </c>
      <c r="L605" s="186">
        <v>21</v>
      </c>
      <c r="M605" s="186">
        <f>G605*(1+L605/100)</f>
        <v>0</v>
      </c>
      <c r="N605" s="184">
        <v>1.6629999999999999E-2</v>
      </c>
      <c r="O605" s="184">
        <f>ROUND(E605*N605,2)</f>
        <v>0</v>
      </c>
      <c r="P605" s="184">
        <v>0</v>
      </c>
      <c r="Q605" s="184">
        <f>ROUND(E605*P605,2)</f>
        <v>0</v>
      </c>
      <c r="R605" s="186"/>
      <c r="S605" s="186" t="s">
        <v>319</v>
      </c>
      <c r="T605" s="187" t="s">
        <v>320</v>
      </c>
      <c r="U605" s="161">
        <v>16.579999999999998</v>
      </c>
      <c r="V605" s="161">
        <f>ROUND(E605*U605,2)</f>
        <v>1.05</v>
      </c>
      <c r="W605" s="161"/>
      <c r="X605" s="161" t="s">
        <v>321</v>
      </c>
      <c r="Y605" s="161" t="s">
        <v>322</v>
      </c>
      <c r="Z605" s="151"/>
      <c r="AA605" s="151"/>
      <c r="AB605" s="151"/>
      <c r="AC605" s="151"/>
      <c r="AD605" s="151"/>
      <c r="AE605" s="151"/>
      <c r="AF605" s="151"/>
      <c r="AG605" s="151" t="s">
        <v>323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272" t="s">
        <v>816</v>
      </c>
      <c r="D606" s="273"/>
      <c r="E606" s="273"/>
      <c r="F606" s="273"/>
      <c r="G606" s="273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325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2" x14ac:dyDescent="0.2">
      <c r="A607" s="158"/>
      <c r="B607" s="159"/>
      <c r="C607" s="191" t="s">
        <v>752</v>
      </c>
      <c r="D607" s="165"/>
      <c r="E607" s="166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817</v>
      </c>
      <c r="D608" s="165"/>
      <c r="E608" s="166">
        <v>0.03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817</v>
      </c>
      <c r="D609" s="165"/>
      <c r="E609" s="166">
        <v>0.03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81">
        <v>74</v>
      </c>
      <c r="B610" s="182" t="s">
        <v>818</v>
      </c>
      <c r="C610" s="190" t="s">
        <v>819</v>
      </c>
      <c r="D610" s="183" t="s">
        <v>318</v>
      </c>
      <c r="E610" s="184">
        <v>125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191" t="s">
        <v>732</v>
      </c>
      <c r="D611" s="165"/>
      <c r="E611" s="166"/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327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191" t="s">
        <v>820</v>
      </c>
      <c r="D612" s="165"/>
      <c r="E612" s="166">
        <v>12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327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91" t="s">
        <v>738</v>
      </c>
      <c r="D613" s="165"/>
      <c r="E613" s="166"/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327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1" t="s">
        <v>821</v>
      </c>
      <c r="D614" s="165"/>
      <c r="E614" s="166">
        <v>12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327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1" t="s">
        <v>743</v>
      </c>
      <c r="D615" s="165"/>
      <c r="E615" s="166"/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327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1" t="s">
        <v>822</v>
      </c>
      <c r="D616" s="165"/>
      <c r="E616" s="166">
        <v>12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91" t="s">
        <v>748</v>
      </c>
      <c r="D617" s="165"/>
      <c r="E617" s="166"/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327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191" t="s">
        <v>823</v>
      </c>
      <c r="D618" s="165"/>
      <c r="E618" s="166">
        <v>12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327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1" t="s">
        <v>753</v>
      </c>
      <c r="D619" s="165"/>
      <c r="E619" s="166"/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327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91" t="s">
        <v>824</v>
      </c>
      <c r="D620" s="165"/>
      <c r="E620" s="166">
        <v>77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327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81">
        <v>75</v>
      </c>
      <c r="B621" s="182" t="s">
        <v>825</v>
      </c>
      <c r="C621" s="190" t="s">
        <v>826</v>
      </c>
      <c r="D621" s="183" t="s">
        <v>318</v>
      </c>
      <c r="E621" s="184">
        <v>115</v>
      </c>
      <c r="F621" s="185"/>
      <c r="G621" s="186">
        <f>ROUND(E621*F621,2)</f>
        <v>0</v>
      </c>
      <c r="H621" s="185"/>
      <c r="I621" s="186">
        <f>ROUND(E621*H621,2)</f>
        <v>0</v>
      </c>
      <c r="J621" s="185"/>
      <c r="K621" s="186">
        <f>ROUND(E621*J621,2)</f>
        <v>0</v>
      </c>
      <c r="L621" s="186">
        <v>21</v>
      </c>
      <c r="M621" s="186">
        <f>G621*(1+L621/100)</f>
        <v>0</v>
      </c>
      <c r="N621" s="184">
        <v>0</v>
      </c>
      <c r="O621" s="184">
        <f>ROUND(E621*N621,2)</f>
        <v>0</v>
      </c>
      <c r="P621" s="184">
        <v>0</v>
      </c>
      <c r="Q621" s="184">
        <f>ROUND(E621*P621,2)</f>
        <v>0</v>
      </c>
      <c r="R621" s="186"/>
      <c r="S621" s="186" t="s">
        <v>319</v>
      </c>
      <c r="T621" s="187" t="s">
        <v>320</v>
      </c>
      <c r="U621" s="161">
        <v>0</v>
      </c>
      <c r="V621" s="161">
        <f>ROUND(E621*U621,2)</f>
        <v>0</v>
      </c>
      <c r="W621" s="161"/>
      <c r="X621" s="161" t="s">
        <v>321</v>
      </c>
      <c r="Y621" s="161" t="s">
        <v>322</v>
      </c>
      <c r="Z621" s="151"/>
      <c r="AA621" s="151"/>
      <c r="AB621" s="151"/>
      <c r="AC621" s="151"/>
      <c r="AD621" s="151"/>
      <c r="AE621" s="151"/>
      <c r="AF621" s="151"/>
      <c r="AG621" s="151" t="s">
        <v>323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2" x14ac:dyDescent="0.2">
      <c r="A622" s="158"/>
      <c r="B622" s="159"/>
      <c r="C622" s="191" t="s">
        <v>732</v>
      </c>
      <c r="D622" s="165"/>
      <c r="E622" s="166"/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327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91" t="s">
        <v>827</v>
      </c>
      <c r="D623" s="165"/>
      <c r="E623" s="166">
        <v>10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327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91" t="s">
        <v>738</v>
      </c>
      <c r="D624" s="165"/>
      <c r="E624" s="166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327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91" t="s">
        <v>828</v>
      </c>
      <c r="D625" s="165"/>
      <c r="E625" s="166">
        <v>10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327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91" t="s">
        <v>743</v>
      </c>
      <c r="D626" s="165"/>
      <c r="E626" s="166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327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91" t="s">
        <v>829</v>
      </c>
      <c r="D627" s="165"/>
      <c r="E627" s="166">
        <v>10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327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91" t="s">
        <v>748</v>
      </c>
      <c r="D628" s="165"/>
      <c r="E628" s="166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327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91" t="s">
        <v>830</v>
      </c>
      <c r="D629" s="165"/>
      <c r="E629" s="166">
        <v>10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327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91" t="s">
        <v>753</v>
      </c>
      <c r="D630" s="165"/>
      <c r="E630" s="166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327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191" t="s">
        <v>831</v>
      </c>
      <c r="D631" s="165"/>
      <c r="E631" s="166">
        <v>75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327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81">
        <v>76</v>
      </c>
      <c r="B632" s="182" t="s">
        <v>832</v>
      </c>
      <c r="C632" s="190" t="s">
        <v>833</v>
      </c>
      <c r="D632" s="183" t="s">
        <v>318</v>
      </c>
      <c r="E632" s="184">
        <v>12</v>
      </c>
      <c r="F632" s="185"/>
      <c r="G632" s="186">
        <f>ROUND(E632*F632,2)</f>
        <v>0</v>
      </c>
      <c r="H632" s="185"/>
      <c r="I632" s="186">
        <f>ROUND(E632*H632,2)</f>
        <v>0</v>
      </c>
      <c r="J632" s="185"/>
      <c r="K632" s="186">
        <f>ROUND(E632*J632,2)</f>
        <v>0</v>
      </c>
      <c r="L632" s="186">
        <v>21</v>
      </c>
      <c r="M632" s="186">
        <f>G632*(1+L632/100)</f>
        <v>0</v>
      </c>
      <c r="N632" s="184">
        <v>0</v>
      </c>
      <c r="O632" s="184">
        <f>ROUND(E632*N632,2)</f>
        <v>0</v>
      </c>
      <c r="P632" s="184">
        <v>0</v>
      </c>
      <c r="Q632" s="184">
        <f>ROUND(E632*P632,2)</f>
        <v>0</v>
      </c>
      <c r="R632" s="186"/>
      <c r="S632" s="186" t="s">
        <v>319</v>
      </c>
      <c r="T632" s="187" t="s">
        <v>320</v>
      </c>
      <c r="U632" s="161">
        <v>0</v>
      </c>
      <c r="V632" s="161">
        <f>ROUND(E632*U632,2)</f>
        <v>0</v>
      </c>
      <c r="W632" s="161"/>
      <c r="X632" s="161" t="s">
        <v>321</v>
      </c>
      <c r="Y632" s="161" t="s">
        <v>322</v>
      </c>
      <c r="Z632" s="151"/>
      <c r="AA632" s="151"/>
      <c r="AB632" s="151"/>
      <c r="AC632" s="151"/>
      <c r="AD632" s="151"/>
      <c r="AE632" s="151"/>
      <c r="AF632" s="151"/>
      <c r="AG632" s="151" t="s">
        <v>323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2" x14ac:dyDescent="0.2">
      <c r="A633" s="158"/>
      <c r="B633" s="159"/>
      <c r="C633" s="191" t="s">
        <v>753</v>
      </c>
      <c r="D633" s="165"/>
      <c r="E633" s="166"/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327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">
      <c r="A634" s="158"/>
      <c r="B634" s="159"/>
      <c r="C634" s="191" t="s">
        <v>834</v>
      </c>
      <c r="D634" s="165"/>
      <c r="E634" s="166">
        <v>12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81">
        <v>77</v>
      </c>
      <c r="B635" s="182" t="s">
        <v>835</v>
      </c>
      <c r="C635" s="190" t="s">
        <v>836</v>
      </c>
      <c r="D635" s="183" t="s">
        <v>318</v>
      </c>
      <c r="E635" s="184">
        <v>8</v>
      </c>
      <c r="F635" s="185"/>
      <c r="G635" s="186">
        <f>ROUND(E635*F635,2)</f>
        <v>0</v>
      </c>
      <c r="H635" s="185"/>
      <c r="I635" s="186">
        <f>ROUND(E635*H635,2)</f>
        <v>0</v>
      </c>
      <c r="J635" s="185"/>
      <c r="K635" s="186">
        <f>ROUND(E635*J635,2)</f>
        <v>0</v>
      </c>
      <c r="L635" s="186">
        <v>21</v>
      </c>
      <c r="M635" s="186">
        <f>G635*(1+L635/100)</f>
        <v>0</v>
      </c>
      <c r="N635" s="184">
        <v>0</v>
      </c>
      <c r="O635" s="184">
        <f>ROUND(E635*N635,2)</f>
        <v>0</v>
      </c>
      <c r="P635" s="184">
        <v>0</v>
      </c>
      <c r="Q635" s="184">
        <f>ROUND(E635*P635,2)</f>
        <v>0</v>
      </c>
      <c r="R635" s="186"/>
      <c r="S635" s="186" t="s">
        <v>319</v>
      </c>
      <c r="T635" s="187" t="s">
        <v>320</v>
      </c>
      <c r="U635" s="161">
        <v>0</v>
      </c>
      <c r="V635" s="161">
        <f>ROUND(E635*U635,2)</f>
        <v>0</v>
      </c>
      <c r="W635" s="161"/>
      <c r="X635" s="161" t="s">
        <v>321</v>
      </c>
      <c r="Y635" s="161" t="s">
        <v>322</v>
      </c>
      <c r="Z635" s="151"/>
      <c r="AA635" s="151"/>
      <c r="AB635" s="151"/>
      <c r="AC635" s="151"/>
      <c r="AD635" s="151"/>
      <c r="AE635" s="151"/>
      <c r="AF635" s="151"/>
      <c r="AG635" s="151" t="s">
        <v>323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2" x14ac:dyDescent="0.2">
      <c r="A636" s="158"/>
      <c r="B636" s="159"/>
      <c r="C636" s="191" t="s">
        <v>753</v>
      </c>
      <c r="D636" s="165"/>
      <c r="E636" s="166"/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837</v>
      </c>
      <c r="D637" s="165"/>
      <c r="E637" s="166">
        <v>8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81">
        <v>78</v>
      </c>
      <c r="B638" s="182" t="s">
        <v>838</v>
      </c>
      <c r="C638" s="190" t="s">
        <v>839</v>
      </c>
      <c r="D638" s="183" t="s">
        <v>702</v>
      </c>
      <c r="E638" s="184">
        <v>236</v>
      </c>
      <c r="F638" s="185"/>
      <c r="G638" s="186">
        <f>ROUND(E638*F638,2)</f>
        <v>0</v>
      </c>
      <c r="H638" s="185"/>
      <c r="I638" s="186">
        <f>ROUND(E638*H638,2)</f>
        <v>0</v>
      </c>
      <c r="J638" s="185"/>
      <c r="K638" s="186">
        <f>ROUND(E638*J638,2)</f>
        <v>0</v>
      </c>
      <c r="L638" s="186">
        <v>21</v>
      </c>
      <c r="M638" s="186">
        <f>G638*(1+L638/100)</f>
        <v>0</v>
      </c>
      <c r="N638" s="184">
        <v>0</v>
      </c>
      <c r="O638" s="184">
        <f>ROUND(E638*N638,2)</f>
        <v>0</v>
      </c>
      <c r="P638" s="184">
        <v>0</v>
      </c>
      <c r="Q638" s="184">
        <f>ROUND(E638*P638,2)</f>
        <v>0</v>
      </c>
      <c r="R638" s="186"/>
      <c r="S638" s="186" t="s">
        <v>319</v>
      </c>
      <c r="T638" s="187" t="s">
        <v>320</v>
      </c>
      <c r="U638" s="161">
        <v>0</v>
      </c>
      <c r="V638" s="161">
        <f>ROUND(E638*U638,2)</f>
        <v>0</v>
      </c>
      <c r="W638" s="161"/>
      <c r="X638" s="161" t="s">
        <v>321</v>
      </c>
      <c r="Y638" s="161" t="s">
        <v>322</v>
      </c>
      <c r="Z638" s="151"/>
      <c r="AA638" s="151"/>
      <c r="AB638" s="151"/>
      <c r="AC638" s="151"/>
      <c r="AD638" s="151"/>
      <c r="AE638" s="151"/>
      <c r="AF638" s="151"/>
      <c r="AG638" s="151" t="s">
        <v>323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2" x14ac:dyDescent="0.2">
      <c r="A639" s="158"/>
      <c r="B639" s="159"/>
      <c r="C639" s="272" t="s">
        <v>840</v>
      </c>
      <c r="D639" s="273"/>
      <c r="E639" s="273"/>
      <c r="F639" s="273"/>
      <c r="G639" s="273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325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191" t="s">
        <v>841</v>
      </c>
      <c r="D640" s="165"/>
      <c r="E640" s="166"/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327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191" t="s">
        <v>842</v>
      </c>
      <c r="D641" s="165"/>
      <c r="E641" s="166">
        <v>47.2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327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191" t="s">
        <v>736</v>
      </c>
      <c r="D642" s="165"/>
      <c r="E642" s="166"/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327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191" t="s">
        <v>842</v>
      </c>
      <c r="D643" s="165"/>
      <c r="E643" s="166">
        <v>47.2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327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1" t="s">
        <v>742</v>
      </c>
      <c r="D644" s="165"/>
      <c r="E644" s="166"/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327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1" t="s">
        <v>842</v>
      </c>
      <c r="D645" s="165"/>
      <c r="E645" s="166">
        <v>47.2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327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191" t="s">
        <v>747</v>
      </c>
      <c r="D646" s="165"/>
      <c r="E646" s="166"/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327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191" t="s">
        <v>842</v>
      </c>
      <c r="D647" s="165"/>
      <c r="E647" s="166">
        <v>47.2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327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91" t="s">
        <v>752</v>
      </c>
      <c r="D648" s="165"/>
      <c r="E648" s="166"/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327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191" t="s">
        <v>842</v>
      </c>
      <c r="D649" s="165"/>
      <c r="E649" s="166">
        <v>47.2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327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81">
        <v>79</v>
      </c>
      <c r="B650" s="182" t="s">
        <v>843</v>
      </c>
      <c r="C650" s="190" t="s">
        <v>844</v>
      </c>
      <c r="D650" s="183" t="s">
        <v>702</v>
      </c>
      <c r="E650" s="184">
        <v>155</v>
      </c>
      <c r="F650" s="185"/>
      <c r="G650" s="186">
        <f>ROUND(E650*F650,2)</f>
        <v>0</v>
      </c>
      <c r="H650" s="185"/>
      <c r="I650" s="186">
        <f>ROUND(E650*H650,2)</f>
        <v>0</v>
      </c>
      <c r="J650" s="185"/>
      <c r="K650" s="186">
        <f>ROUND(E650*J650,2)</f>
        <v>0</v>
      </c>
      <c r="L650" s="186">
        <v>21</v>
      </c>
      <c r="M650" s="186">
        <f>G650*(1+L650/100)</f>
        <v>0</v>
      </c>
      <c r="N650" s="184">
        <v>0</v>
      </c>
      <c r="O650" s="184">
        <f>ROUND(E650*N650,2)</f>
        <v>0</v>
      </c>
      <c r="P650" s="184">
        <v>0</v>
      </c>
      <c r="Q650" s="184">
        <f>ROUND(E650*P650,2)</f>
        <v>0</v>
      </c>
      <c r="R650" s="186"/>
      <c r="S650" s="186" t="s">
        <v>319</v>
      </c>
      <c r="T650" s="187" t="s">
        <v>320</v>
      </c>
      <c r="U650" s="161">
        <v>0</v>
      </c>
      <c r="V650" s="161">
        <f>ROUND(E650*U650,2)</f>
        <v>0</v>
      </c>
      <c r="W650" s="161"/>
      <c r="X650" s="161" t="s">
        <v>321</v>
      </c>
      <c r="Y650" s="161" t="s">
        <v>322</v>
      </c>
      <c r="Z650" s="151"/>
      <c r="AA650" s="151"/>
      <c r="AB650" s="151"/>
      <c r="AC650" s="151"/>
      <c r="AD650" s="151"/>
      <c r="AE650" s="151"/>
      <c r="AF650" s="151"/>
      <c r="AG650" s="151" t="s">
        <v>323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2" x14ac:dyDescent="0.2">
      <c r="A651" s="158"/>
      <c r="B651" s="159"/>
      <c r="C651" s="191" t="s">
        <v>752</v>
      </c>
      <c r="D651" s="165"/>
      <c r="E651" s="166"/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327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191" t="s">
        <v>845</v>
      </c>
      <c r="D652" s="165"/>
      <c r="E652" s="166">
        <v>155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327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81">
        <v>80</v>
      </c>
      <c r="B653" s="182" t="s">
        <v>846</v>
      </c>
      <c r="C653" s="190" t="s">
        <v>847</v>
      </c>
      <c r="D653" s="183" t="s">
        <v>333</v>
      </c>
      <c r="E653" s="184">
        <v>54.3</v>
      </c>
      <c r="F653" s="211"/>
      <c r="G653" s="186">
        <f>ROUND(E653*F653,2)</f>
        <v>0</v>
      </c>
      <c r="H653" s="211"/>
      <c r="I653" s="186">
        <f>ROUND(E653*H653,2)</f>
        <v>0</v>
      </c>
      <c r="J653" s="211"/>
      <c r="K653" s="186">
        <f>ROUND(E653*J653,2)</f>
        <v>0</v>
      </c>
      <c r="L653" s="186">
        <v>21</v>
      </c>
      <c r="M653" s="186">
        <f>G653*(1+L653/100)</f>
        <v>0</v>
      </c>
      <c r="N653" s="184">
        <v>0</v>
      </c>
      <c r="O653" s="184">
        <f>ROUND(E653*N653,2)</f>
        <v>0</v>
      </c>
      <c r="P653" s="184">
        <v>0</v>
      </c>
      <c r="Q653" s="184">
        <f>ROUND(E653*P653,2)</f>
        <v>0</v>
      </c>
      <c r="R653" s="186"/>
      <c r="S653" s="186" t="s">
        <v>319</v>
      </c>
      <c r="T653" s="187" t="s">
        <v>320</v>
      </c>
      <c r="U653" s="161">
        <v>0</v>
      </c>
      <c r="V653" s="161">
        <f>ROUND(E653*U653,2)</f>
        <v>0</v>
      </c>
      <c r="W653" s="161"/>
      <c r="X653" s="161" t="s">
        <v>321</v>
      </c>
      <c r="Y653" s="161" t="s">
        <v>322</v>
      </c>
      <c r="Z653" s="151"/>
      <c r="AA653" s="151"/>
      <c r="AB653" s="151"/>
      <c r="AC653" s="151"/>
      <c r="AD653" s="151"/>
      <c r="AE653" s="151"/>
      <c r="AF653" s="151"/>
      <c r="AG653" s="151" t="s">
        <v>323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2" x14ac:dyDescent="0.2">
      <c r="A654" s="158"/>
      <c r="B654" s="159"/>
      <c r="C654" s="272" t="s">
        <v>848</v>
      </c>
      <c r="D654" s="273"/>
      <c r="E654" s="273"/>
      <c r="F654" s="273"/>
      <c r="G654" s="273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70" t="s">
        <v>3453</v>
      </c>
      <c r="D655" s="271"/>
      <c r="E655" s="271"/>
      <c r="F655" s="271"/>
      <c r="G655" s="27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70" t="s">
        <v>849</v>
      </c>
      <c r="D656" s="271"/>
      <c r="E656" s="271"/>
      <c r="F656" s="271"/>
      <c r="G656" s="27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70" t="s">
        <v>850</v>
      </c>
      <c r="D657" s="271"/>
      <c r="E657" s="271"/>
      <c r="F657" s="271"/>
      <c r="G657" s="27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2" x14ac:dyDescent="0.2">
      <c r="A658" s="158"/>
      <c r="B658" s="159"/>
      <c r="C658" s="191" t="s">
        <v>717</v>
      </c>
      <c r="D658" s="165"/>
      <c r="E658" s="166"/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327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191" t="s">
        <v>851</v>
      </c>
      <c r="D659" s="165"/>
      <c r="E659" s="166">
        <v>54.3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327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ht="22.5" outlineLevel="1" x14ac:dyDescent="0.2">
      <c r="A660" s="181">
        <v>81</v>
      </c>
      <c r="B660" s="182" t="s">
        <v>852</v>
      </c>
      <c r="C660" s="190" t="s">
        <v>853</v>
      </c>
      <c r="D660" s="183" t="s">
        <v>387</v>
      </c>
      <c r="E660" s="184">
        <v>6.9519999999999998E-2</v>
      </c>
      <c r="F660" s="185"/>
      <c r="G660" s="186">
        <f>ROUND(E660*F660,2)</f>
        <v>0</v>
      </c>
      <c r="H660" s="185"/>
      <c r="I660" s="186">
        <f>ROUND(E660*H660,2)</f>
        <v>0</v>
      </c>
      <c r="J660" s="185"/>
      <c r="K660" s="186">
        <f>ROUND(E660*J660,2)</f>
        <v>0</v>
      </c>
      <c r="L660" s="186">
        <v>21</v>
      </c>
      <c r="M660" s="186">
        <f>G660*(1+L660/100)</f>
        <v>0</v>
      </c>
      <c r="N660" s="184">
        <v>1</v>
      </c>
      <c r="O660" s="184">
        <f>ROUND(E660*N660,2)</f>
        <v>7.0000000000000007E-2</v>
      </c>
      <c r="P660" s="184">
        <v>0</v>
      </c>
      <c r="Q660" s="184">
        <f>ROUND(E660*P660,2)</f>
        <v>0</v>
      </c>
      <c r="R660" s="186"/>
      <c r="S660" s="186" t="s">
        <v>319</v>
      </c>
      <c r="T660" s="187" t="s">
        <v>320</v>
      </c>
      <c r="U660" s="161">
        <v>0</v>
      </c>
      <c r="V660" s="161">
        <f>ROUND(E660*U660,2)</f>
        <v>0</v>
      </c>
      <c r="W660" s="161"/>
      <c r="X660" s="161" t="s">
        <v>365</v>
      </c>
      <c r="Y660" s="161" t="s">
        <v>322</v>
      </c>
      <c r="Z660" s="151"/>
      <c r="AA660" s="151"/>
      <c r="AB660" s="151"/>
      <c r="AC660" s="151"/>
      <c r="AD660" s="151"/>
      <c r="AE660" s="151"/>
      <c r="AF660" s="151"/>
      <c r="AG660" s="151" t="s">
        <v>366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2" x14ac:dyDescent="0.2">
      <c r="A661" s="158"/>
      <c r="B661" s="159"/>
      <c r="C661" s="191" t="s">
        <v>752</v>
      </c>
      <c r="D661" s="165"/>
      <c r="E661" s="166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327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">
      <c r="A662" s="158"/>
      <c r="B662" s="159"/>
      <c r="C662" s="191" t="s">
        <v>817</v>
      </c>
      <c r="D662" s="165"/>
      <c r="E662" s="166">
        <v>0.03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817</v>
      </c>
      <c r="D663" s="165"/>
      <c r="E663" s="166">
        <v>0.03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">
      <c r="A664" s="158"/>
      <c r="B664" s="159"/>
      <c r="C664" s="192" t="s">
        <v>854</v>
      </c>
      <c r="D664" s="167"/>
      <c r="E664" s="168">
        <v>0.01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327</v>
      </c>
      <c r="AH664" s="151">
        <v>4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x14ac:dyDescent="0.2">
      <c r="A665" s="174" t="s">
        <v>314</v>
      </c>
      <c r="B665" s="175" t="s">
        <v>193</v>
      </c>
      <c r="C665" s="189" t="s">
        <v>194</v>
      </c>
      <c r="D665" s="176"/>
      <c r="E665" s="177"/>
      <c r="F665" s="178"/>
      <c r="G665" s="178">
        <f>SUMIF(AG666:AG702,"&lt;&gt;NOR",G666:G702)</f>
        <v>0</v>
      </c>
      <c r="H665" s="178"/>
      <c r="I665" s="178">
        <f>SUM(I666:I702)</f>
        <v>0</v>
      </c>
      <c r="J665" s="178"/>
      <c r="K665" s="178">
        <f>SUM(K666:K702)</f>
        <v>0</v>
      </c>
      <c r="L665" s="178"/>
      <c r="M665" s="178">
        <f>SUM(M666:M702)</f>
        <v>0</v>
      </c>
      <c r="N665" s="177"/>
      <c r="O665" s="177">
        <f>SUM(O666:O702)</f>
        <v>0</v>
      </c>
      <c r="P665" s="177"/>
      <c r="Q665" s="177">
        <f>SUM(Q666:Q702)</f>
        <v>0</v>
      </c>
      <c r="R665" s="178"/>
      <c r="S665" s="178"/>
      <c r="T665" s="179"/>
      <c r="U665" s="173"/>
      <c r="V665" s="173">
        <f>SUM(V666:V702)</f>
        <v>0</v>
      </c>
      <c r="W665" s="173"/>
      <c r="X665" s="173"/>
      <c r="Y665" s="173"/>
      <c r="AG665" t="s">
        <v>315</v>
      </c>
    </row>
    <row r="666" spans="1:60" ht="22.5" outlineLevel="1" x14ac:dyDescent="0.2">
      <c r="A666" s="181">
        <v>82</v>
      </c>
      <c r="B666" s="182" t="s">
        <v>855</v>
      </c>
      <c r="C666" s="190" t="s">
        <v>856</v>
      </c>
      <c r="D666" s="183" t="s">
        <v>702</v>
      </c>
      <c r="E666" s="184">
        <v>20.100000000000001</v>
      </c>
      <c r="F666" s="185"/>
      <c r="G666" s="186">
        <f>ROUND(E666*F666,2)</f>
        <v>0</v>
      </c>
      <c r="H666" s="185"/>
      <c r="I666" s="186">
        <f>ROUND(E666*H666,2)</f>
        <v>0</v>
      </c>
      <c r="J666" s="185"/>
      <c r="K666" s="186">
        <f>ROUND(E666*J666,2)</f>
        <v>0</v>
      </c>
      <c r="L666" s="186">
        <v>21</v>
      </c>
      <c r="M666" s="186">
        <f>G666*(1+L666/100)</f>
        <v>0</v>
      </c>
      <c r="N666" s="184">
        <v>0</v>
      </c>
      <c r="O666" s="184">
        <f>ROUND(E666*N666,2)</f>
        <v>0</v>
      </c>
      <c r="P666" s="184">
        <v>0</v>
      </c>
      <c r="Q666" s="184">
        <f>ROUND(E666*P666,2)</f>
        <v>0</v>
      </c>
      <c r="R666" s="186"/>
      <c r="S666" s="186" t="s">
        <v>319</v>
      </c>
      <c r="T666" s="187" t="s">
        <v>320</v>
      </c>
      <c r="U666" s="161">
        <v>0</v>
      </c>
      <c r="V666" s="161">
        <f>ROUND(E666*U666,2)</f>
        <v>0</v>
      </c>
      <c r="W666" s="161"/>
      <c r="X666" s="161" t="s">
        <v>321</v>
      </c>
      <c r="Y666" s="161" t="s">
        <v>322</v>
      </c>
      <c r="Z666" s="151"/>
      <c r="AA666" s="151"/>
      <c r="AB666" s="151"/>
      <c r="AC666" s="151"/>
      <c r="AD666" s="151"/>
      <c r="AE666" s="151"/>
      <c r="AF666" s="151"/>
      <c r="AG666" s="151" t="s">
        <v>323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2" x14ac:dyDescent="0.2">
      <c r="A667" s="158"/>
      <c r="B667" s="159"/>
      <c r="C667" s="272" t="s">
        <v>857</v>
      </c>
      <c r="D667" s="273"/>
      <c r="E667" s="273"/>
      <c r="F667" s="273"/>
      <c r="G667" s="273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3" x14ac:dyDescent="0.2">
      <c r="A668" s="158"/>
      <c r="B668" s="159"/>
      <c r="C668" s="270" t="s">
        <v>858</v>
      </c>
      <c r="D668" s="271"/>
      <c r="E668" s="271"/>
      <c r="F668" s="271"/>
      <c r="G668" s="27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2" x14ac:dyDescent="0.2">
      <c r="A669" s="158"/>
      <c r="B669" s="159"/>
      <c r="C669" s="191" t="s">
        <v>859</v>
      </c>
      <c r="D669" s="165"/>
      <c r="E669" s="166"/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327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191" t="s">
        <v>860</v>
      </c>
      <c r="D670" s="165"/>
      <c r="E670" s="166">
        <v>20.100000000000001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327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1" x14ac:dyDescent="0.2">
      <c r="A671" s="181">
        <v>83</v>
      </c>
      <c r="B671" s="182" t="s">
        <v>861</v>
      </c>
      <c r="C671" s="190" t="s">
        <v>862</v>
      </c>
      <c r="D671" s="183" t="s">
        <v>702</v>
      </c>
      <c r="E671" s="184">
        <v>26.774999999999999</v>
      </c>
      <c r="F671" s="185"/>
      <c r="G671" s="186">
        <f>ROUND(E671*F671,2)</f>
        <v>0</v>
      </c>
      <c r="H671" s="185"/>
      <c r="I671" s="186">
        <f>ROUND(E671*H671,2)</f>
        <v>0</v>
      </c>
      <c r="J671" s="185"/>
      <c r="K671" s="186">
        <f>ROUND(E671*J671,2)</f>
        <v>0</v>
      </c>
      <c r="L671" s="186">
        <v>21</v>
      </c>
      <c r="M671" s="186">
        <f>G671*(1+L671/100)</f>
        <v>0</v>
      </c>
      <c r="N671" s="184">
        <v>0</v>
      </c>
      <c r="O671" s="184">
        <f>ROUND(E671*N671,2)</f>
        <v>0</v>
      </c>
      <c r="P671" s="184">
        <v>0</v>
      </c>
      <c r="Q671" s="184">
        <f>ROUND(E671*P671,2)</f>
        <v>0</v>
      </c>
      <c r="R671" s="186"/>
      <c r="S671" s="186" t="s">
        <v>319</v>
      </c>
      <c r="T671" s="187" t="s">
        <v>320</v>
      </c>
      <c r="U671" s="161">
        <v>0</v>
      </c>
      <c r="V671" s="161">
        <f>ROUND(E671*U671,2)</f>
        <v>0</v>
      </c>
      <c r="W671" s="161"/>
      <c r="X671" s="161" t="s">
        <v>321</v>
      </c>
      <c r="Y671" s="161" t="s">
        <v>322</v>
      </c>
      <c r="Z671" s="151"/>
      <c r="AA671" s="151"/>
      <c r="AB671" s="151"/>
      <c r="AC671" s="151"/>
      <c r="AD671" s="151"/>
      <c r="AE671" s="151"/>
      <c r="AF671" s="151"/>
      <c r="AG671" s="151" t="s">
        <v>323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272" t="s">
        <v>863</v>
      </c>
      <c r="D672" s="273"/>
      <c r="E672" s="273"/>
      <c r="F672" s="273"/>
      <c r="G672" s="273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270" t="s">
        <v>858</v>
      </c>
      <c r="D673" s="271"/>
      <c r="E673" s="271"/>
      <c r="F673" s="271"/>
      <c r="G673" s="27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70" t="s">
        <v>864</v>
      </c>
      <c r="D674" s="271"/>
      <c r="E674" s="271"/>
      <c r="F674" s="271"/>
      <c r="G674" s="27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2" x14ac:dyDescent="0.2">
      <c r="A675" s="158"/>
      <c r="B675" s="159"/>
      <c r="C675" s="191" t="s">
        <v>859</v>
      </c>
      <c r="D675" s="165"/>
      <c r="E675" s="166"/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327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3" x14ac:dyDescent="0.2">
      <c r="A676" s="158"/>
      <c r="B676" s="159"/>
      <c r="C676" s="191" t="s">
        <v>865</v>
      </c>
      <c r="D676" s="165"/>
      <c r="E676" s="166">
        <v>26.77</v>
      </c>
      <c r="F676" s="161"/>
      <c r="G676" s="16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327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2.5" outlineLevel="1" x14ac:dyDescent="0.2">
      <c r="A677" s="181">
        <v>84</v>
      </c>
      <c r="B677" s="182" t="s">
        <v>866</v>
      </c>
      <c r="C677" s="190" t="s">
        <v>867</v>
      </c>
      <c r="D677" s="183" t="s">
        <v>702</v>
      </c>
      <c r="E677" s="184">
        <v>11.15</v>
      </c>
      <c r="F677" s="185"/>
      <c r="G677" s="186">
        <f>ROUND(E677*F677,2)</f>
        <v>0</v>
      </c>
      <c r="H677" s="185"/>
      <c r="I677" s="186">
        <f>ROUND(E677*H677,2)</f>
        <v>0</v>
      </c>
      <c r="J677" s="185"/>
      <c r="K677" s="186">
        <f>ROUND(E677*J677,2)</f>
        <v>0</v>
      </c>
      <c r="L677" s="186">
        <v>21</v>
      </c>
      <c r="M677" s="186">
        <f>G677*(1+L677/100)</f>
        <v>0</v>
      </c>
      <c r="N677" s="184">
        <v>0</v>
      </c>
      <c r="O677" s="184">
        <f>ROUND(E677*N677,2)</f>
        <v>0</v>
      </c>
      <c r="P677" s="184">
        <v>0</v>
      </c>
      <c r="Q677" s="184">
        <f>ROUND(E677*P677,2)</f>
        <v>0</v>
      </c>
      <c r="R677" s="186"/>
      <c r="S677" s="186" t="s">
        <v>319</v>
      </c>
      <c r="T677" s="187" t="s">
        <v>320</v>
      </c>
      <c r="U677" s="161">
        <v>0</v>
      </c>
      <c r="V677" s="161">
        <f>ROUND(E677*U677,2)</f>
        <v>0</v>
      </c>
      <c r="W677" s="161"/>
      <c r="X677" s="161" t="s">
        <v>321</v>
      </c>
      <c r="Y677" s="161" t="s">
        <v>322</v>
      </c>
      <c r="Z677" s="151"/>
      <c r="AA677" s="151"/>
      <c r="AB677" s="151"/>
      <c r="AC677" s="151"/>
      <c r="AD677" s="151"/>
      <c r="AE677" s="151"/>
      <c r="AF677" s="151"/>
      <c r="AG677" s="151" t="s">
        <v>323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">
      <c r="A678" s="158"/>
      <c r="B678" s="159"/>
      <c r="C678" s="272" t="s">
        <v>863</v>
      </c>
      <c r="D678" s="273"/>
      <c r="E678" s="273"/>
      <c r="F678" s="273"/>
      <c r="G678" s="273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70" t="s">
        <v>858</v>
      </c>
      <c r="D679" s="271"/>
      <c r="E679" s="271"/>
      <c r="F679" s="271"/>
      <c r="G679" s="271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70" t="s">
        <v>864</v>
      </c>
      <c r="D680" s="271"/>
      <c r="E680" s="271"/>
      <c r="F680" s="271"/>
      <c r="G680" s="271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">
      <c r="A681" s="158"/>
      <c r="B681" s="159"/>
      <c r="C681" s="191" t="s">
        <v>859</v>
      </c>
      <c r="D681" s="165"/>
      <c r="E681" s="166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327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191" t="s">
        <v>868</v>
      </c>
      <c r="D682" s="165"/>
      <c r="E682" s="166">
        <v>11.15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327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ht="22.5" outlineLevel="1" x14ac:dyDescent="0.2">
      <c r="A683" s="181">
        <v>85</v>
      </c>
      <c r="B683" s="182" t="s">
        <v>869</v>
      </c>
      <c r="C683" s="190" t="s">
        <v>870</v>
      </c>
      <c r="D683" s="183" t="s">
        <v>318</v>
      </c>
      <c r="E683" s="184">
        <v>1</v>
      </c>
      <c r="F683" s="185"/>
      <c r="G683" s="186">
        <f>ROUND(E683*F683,2)</f>
        <v>0</v>
      </c>
      <c r="H683" s="185"/>
      <c r="I683" s="186">
        <f>ROUND(E683*H683,2)</f>
        <v>0</v>
      </c>
      <c r="J683" s="185"/>
      <c r="K683" s="186">
        <f>ROUND(E683*J683,2)</f>
        <v>0</v>
      </c>
      <c r="L683" s="186">
        <v>21</v>
      </c>
      <c r="M683" s="186">
        <f>G683*(1+L683/100)</f>
        <v>0</v>
      </c>
      <c r="N683" s="184">
        <v>0</v>
      </c>
      <c r="O683" s="184">
        <f>ROUND(E683*N683,2)</f>
        <v>0</v>
      </c>
      <c r="P683" s="184">
        <v>0</v>
      </c>
      <c r="Q683" s="184">
        <f>ROUND(E683*P683,2)</f>
        <v>0</v>
      </c>
      <c r="R683" s="186"/>
      <c r="S683" s="186" t="s">
        <v>319</v>
      </c>
      <c r="T683" s="187" t="s">
        <v>320</v>
      </c>
      <c r="U683" s="161">
        <v>0</v>
      </c>
      <c r="V683" s="161">
        <f>ROUND(E683*U683,2)</f>
        <v>0</v>
      </c>
      <c r="W683" s="161"/>
      <c r="X683" s="161" t="s">
        <v>321</v>
      </c>
      <c r="Y683" s="161" t="s">
        <v>322</v>
      </c>
      <c r="Z683" s="151"/>
      <c r="AA683" s="151"/>
      <c r="AB683" s="151"/>
      <c r="AC683" s="151"/>
      <c r="AD683" s="151"/>
      <c r="AE683" s="151"/>
      <c r="AF683" s="151"/>
      <c r="AG683" s="151" t="s">
        <v>323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">
      <c r="A684" s="158"/>
      <c r="B684" s="159"/>
      <c r="C684" s="272" t="s">
        <v>871</v>
      </c>
      <c r="D684" s="273"/>
      <c r="E684" s="273"/>
      <c r="F684" s="273"/>
      <c r="G684" s="273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2" x14ac:dyDescent="0.2">
      <c r="A685" s="158"/>
      <c r="B685" s="159"/>
      <c r="C685" s="191" t="s">
        <v>859</v>
      </c>
      <c r="D685" s="165"/>
      <c r="E685" s="166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327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3" x14ac:dyDescent="0.2">
      <c r="A686" s="158"/>
      <c r="B686" s="159"/>
      <c r="C686" s="191" t="s">
        <v>328</v>
      </c>
      <c r="D686" s="165"/>
      <c r="E686" s="166">
        <v>1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 x14ac:dyDescent="0.2">
      <c r="A687" s="181">
        <v>86</v>
      </c>
      <c r="B687" s="182" t="s">
        <v>872</v>
      </c>
      <c r="C687" s="190" t="s">
        <v>873</v>
      </c>
      <c r="D687" s="183" t="s">
        <v>318</v>
      </c>
      <c r="E687" s="184">
        <v>1</v>
      </c>
      <c r="F687" s="185"/>
      <c r="G687" s="186">
        <f>ROUND(E687*F687,2)</f>
        <v>0</v>
      </c>
      <c r="H687" s="185"/>
      <c r="I687" s="186">
        <f>ROUND(E687*H687,2)</f>
        <v>0</v>
      </c>
      <c r="J687" s="185"/>
      <c r="K687" s="186">
        <f>ROUND(E687*J687,2)</f>
        <v>0</v>
      </c>
      <c r="L687" s="186">
        <v>21</v>
      </c>
      <c r="M687" s="186">
        <f>G687*(1+L687/100)</f>
        <v>0</v>
      </c>
      <c r="N687" s="184">
        <v>0</v>
      </c>
      <c r="O687" s="184">
        <f>ROUND(E687*N687,2)</f>
        <v>0</v>
      </c>
      <c r="P687" s="184">
        <v>0</v>
      </c>
      <c r="Q687" s="184">
        <f>ROUND(E687*P687,2)</f>
        <v>0</v>
      </c>
      <c r="R687" s="186"/>
      <c r="S687" s="186" t="s">
        <v>319</v>
      </c>
      <c r="T687" s="187" t="s">
        <v>320</v>
      </c>
      <c r="U687" s="161">
        <v>0</v>
      </c>
      <c r="V687" s="161">
        <f>ROUND(E687*U687,2)</f>
        <v>0</v>
      </c>
      <c r="W687" s="161"/>
      <c r="X687" s="161" t="s">
        <v>321</v>
      </c>
      <c r="Y687" s="161" t="s">
        <v>322</v>
      </c>
      <c r="Z687" s="151"/>
      <c r="AA687" s="151"/>
      <c r="AB687" s="151"/>
      <c r="AC687" s="151"/>
      <c r="AD687" s="151"/>
      <c r="AE687" s="151"/>
      <c r="AF687" s="151"/>
      <c r="AG687" s="151" t="s">
        <v>323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">
      <c r="A688" s="158"/>
      <c r="B688" s="159"/>
      <c r="C688" s="272" t="s">
        <v>871</v>
      </c>
      <c r="D688" s="273"/>
      <c r="E688" s="273"/>
      <c r="F688" s="273"/>
      <c r="G688" s="273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325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2" x14ac:dyDescent="0.2">
      <c r="A689" s="158"/>
      <c r="B689" s="159"/>
      <c r="C689" s="191" t="s">
        <v>859</v>
      </c>
      <c r="D689" s="165"/>
      <c r="E689" s="166"/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328</v>
      </c>
      <c r="D690" s="165"/>
      <c r="E690" s="166">
        <v>1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81">
        <v>87</v>
      </c>
      <c r="B691" s="182" t="s">
        <v>874</v>
      </c>
      <c r="C691" s="190" t="s">
        <v>875</v>
      </c>
      <c r="D691" s="183" t="s">
        <v>318</v>
      </c>
      <c r="E691" s="184">
        <v>1</v>
      </c>
      <c r="F691" s="185"/>
      <c r="G691" s="186">
        <f>ROUND(E691*F691,2)</f>
        <v>0</v>
      </c>
      <c r="H691" s="185"/>
      <c r="I691" s="186">
        <f>ROUND(E691*H691,2)</f>
        <v>0</v>
      </c>
      <c r="J691" s="185"/>
      <c r="K691" s="186">
        <f>ROUND(E691*J691,2)</f>
        <v>0</v>
      </c>
      <c r="L691" s="186">
        <v>21</v>
      </c>
      <c r="M691" s="186">
        <f>G691*(1+L691/100)</f>
        <v>0</v>
      </c>
      <c r="N691" s="184">
        <v>0</v>
      </c>
      <c r="O691" s="184">
        <f>ROUND(E691*N691,2)</f>
        <v>0</v>
      </c>
      <c r="P691" s="184">
        <v>0</v>
      </c>
      <c r="Q691" s="184">
        <f>ROUND(E691*P691,2)</f>
        <v>0</v>
      </c>
      <c r="R691" s="186"/>
      <c r="S691" s="186" t="s">
        <v>319</v>
      </c>
      <c r="T691" s="187" t="s">
        <v>320</v>
      </c>
      <c r="U691" s="161">
        <v>0</v>
      </c>
      <c r="V691" s="161">
        <f>ROUND(E691*U691,2)</f>
        <v>0</v>
      </c>
      <c r="W691" s="161"/>
      <c r="X691" s="161" t="s">
        <v>321</v>
      </c>
      <c r="Y691" s="161" t="s">
        <v>322</v>
      </c>
      <c r="Z691" s="151"/>
      <c r="AA691" s="151"/>
      <c r="AB691" s="151"/>
      <c r="AC691" s="151"/>
      <c r="AD691" s="151"/>
      <c r="AE691" s="151"/>
      <c r="AF691" s="151"/>
      <c r="AG691" s="151" t="s">
        <v>323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">
      <c r="A692" s="158"/>
      <c r="B692" s="159"/>
      <c r="C692" s="272" t="s">
        <v>858</v>
      </c>
      <c r="D692" s="273"/>
      <c r="E692" s="273"/>
      <c r="F692" s="273"/>
      <c r="G692" s="273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325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270" t="s">
        <v>876</v>
      </c>
      <c r="D693" s="271"/>
      <c r="E693" s="271"/>
      <c r="F693" s="271"/>
      <c r="G693" s="27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">
      <c r="A694" s="158"/>
      <c r="B694" s="159"/>
      <c r="C694" s="191" t="s">
        <v>859</v>
      </c>
      <c r="D694" s="165"/>
      <c r="E694" s="166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328</v>
      </c>
      <c r="D695" s="165"/>
      <c r="E695" s="166">
        <v>1</v>
      </c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81">
        <v>88</v>
      </c>
      <c r="B696" s="182" t="s">
        <v>877</v>
      </c>
      <c r="C696" s="190" t="s">
        <v>3452</v>
      </c>
      <c r="D696" s="183" t="s">
        <v>318</v>
      </c>
      <c r="E696" s="184">
        <v>1</v>
      </c>
      <c r="F696" s="185"/>
      <c r="G696" s="186">
        <f>ROUND(E696*F696,2)</f>
        <v>0</v>
      </c>
      <c r="H696" s="185"/>
      <c r="I696" s="186">
        <f>ROUND(E696*H696,2)</f>
        <v>0</v>
      </c>
      <c r="J696" s="185"/>
      <c r="K696" s="186">
        <f>ROUND(E696*J696,2)</f>
        <v>0</v>
      </c>
      <c r="L696" s="186">
        <v>21</v>
      </c>
      <c r="M696" s="186">
        <f>G696*(1+L696/100)</f>
        <v>0</v>
      </c>
      <c r="N696" s="184">
        <v>0</v>
      </c>
      <c r="O696" s="184">
        <f>ROUND(E696*N696,2)</f>
        <v>0</v>
      </c>
      <c r="P696" s="184">
        <v>0</v>
      </c>
      <c r="Q696" s="184">
        <f>ROUND(E696*P696,2)</f>
        <v>0</v>
      </c>
      <c r="R696" s="186"/>
      <c r="S696" s="186" t="s">
        <v>319</v>
      </c>
      <c r="T696" s="187" t="s">
        <v>320</v>
      </c>
      <c r="U696" s="161">
        <v>0</v>
      </c>
      <c r="V696" s="161">
        <f>ROUND(E696*U696,2)</f>
        <v>0</v>
      </c>
      <c r="W696" s="161"/>
      <c r="X696" s="161" t="s">
        <v>321</v>
      </c>
      <c r="Y696" s="161" t="s">
        <v>322</v>
      </c>
      <c r="Z696" s="151"/>
      <c r="AA696" s="151"/>
      <c r="AB696" s="151"/>
      <c r="AC696" s="151"/>
      <c r="AD696" s="151"/>
      <c r="AE696" s="151"/>
      <c r="AF696" s="151"/>
      <c r="AG696" s="151" t="s">
        <v>323</v>
      </c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2" x14ac:dyDescent="0.2">
      <c r="A697" s="158"/>
      <c r="B697" s="159"/>
      <c r="C697" s="272" t="s">
        <v>858</v>
      </c>
      <c r="D697" s="273"/>
      <c r="E697" s="273"/>
      <c r="F697" s="273"/>
      <c r="G697" s="273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  <c r="R697" s="161"/>
      <c r="S697" s="161"/>
      <c r="T697" s="161"/>
      <c r="U697" s="161"/>
      <c r="V697" s="161"/>
      <c r="W697" s="161"/>
      <c r="X697" s="161"/>
      <c r="Y697" s="161"/>
      <c r="Z697" s="151"/>
      <c r="AA697" s="151"/>
      <c r="AB697" s="151"/>
      <c r="AC697" s="151"/>
      <c r="AD697" s="151"/>
      <c r="AE697" s="151"/>
      <c r="AF697" s="151"/>
      <c r="AG697" s="151" t="s">
        <v>325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270" t="s">
        <v>876</v>
      </c>
      <c r="D698" s="271"/>
      <c r="E698" s="271"/>
      <c r="F698" s="271"/>
      <c r="G698" s="271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325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3" x14ac:dyDescent="0.2">
      <c r="A699" s="158"/>
      <c r="B699" s="159"/>
      <c r="C699" s="270"/>
      <c r="D699" s="271"/>
      <c r="E699" s="271"/>
      <c r="F699" s="271"/>
      <c r="G699" s="27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325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270"/>
      <c r="D700" s="271"/>
      <c r="E700" s="271"/>
      <c r="F700" s="271"/>
      <c r="G700" s="27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325</v>
      </c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2" x14ac:dyDescent="0.2">
      <c r="A701" s="158"/>
      <c r="B701" s="159"/>
      <c r="C701" s="191" t="s">
        <v>859</v>
      </c>
      <c r="D701" s="165"/>
      <c r="E701" s="166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>
        <v>1</v>
      </c>
      <c r="D702" s="165"/>
      <c r="E702" s="166">
        <v>1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x14ac:dyDescent="0.2">
      <c r="A703" s="3"/>
      <c r="B703" s="4"/>
      <c r="C703" s="197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AE703">
        <v>12</v>
      </c>
      <c r="AF703">
        <v>21</v>
      </c>
      <c r="AG703" t="s">
        <v>300</v>
      </c>
    </row>
    <row r="704" spans="1:60" x14ac:dyDescent="0.2">
      <c r="A704" s="154"/>
      <c r="B704" s="155" t="s">
        <v>29</v>
      </c>
      <c r="C704" s="198"/>
      <c r="D704" s="156"/>
      <c r="E704" s="157"/>
      <c r="F704" s="157"/>
      <c r="G704" s="180">
        <f>G8+G17+G84+G104+G130+G137+G214+G413+G601+G604+G665</f>
        <v>0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AE704">
        <f>SUMIF(L7:L702,AE703,G7:G702)</f>
        <v>0</v>
      </c>
      <c r="AF704">
        <f>SUMIF(L7:L702,AF703,G7:G702)</f>
        <v>0</v>
      </c>
      <c r="AG704" t="s">
        <v>879</v>
      </c>
    </row>
    <row r="705" spans="3:33" x14ac:dyDescent="0.2">
      <c r="C705" s="199"/>
      <c r="D705" s="10"/>
      <c r="AG705" t="s">
        <v>880</v>
      </c>
    </row>
    <row r="706" spans="3:33" x14ac:dyDescent="0.2">
      <c r="D706" s="10"/>
    </row>
    <row r="707" spans="3:33" x14ac:dyDescent="0.2">
      <c r="D707" s="10"/>
    </row>
    <row r="708" spans="3:33" x14ac:dyDescent="0.2">
      <c r="D708" s="10"/>
    </row>
    <row r="709" spans="3:33" x14ac:dyDescent="0.2">
      <c r="D709" s="10"/>
    </row>
    <row r="710" spans="3:33" x14ac:dyDescent="0.2">
      <c r="D710" s="10"/>
    </row>
    <row r="711" spans="3:33" x14ac:dyDescent="0.2">
      <c r="D711" s="10"/>
    </row>
    <row r="712" spans="3:33" x14ac:dyDescent="0.2">
      <c r="D712" s="10"/>
    </row>
    <row r="713" spans="3:33" x14ac:dyDescent="0.2">
      <c r="D713" s="10"/>
    </row>
    <row r="714" spans="3:33" x14ac:dyDescent="0.2">
      <c r="D714" s="10"/>
    </row>
    <row r="715" spans="3:33" x14ac:dyDescent="0.2">
      <c r="D715" s="10"/>
    </row>
    <row r="716" spans="3:33" x14ac:dyDescent="0.2">
      <c r="D716" s="10"/>
    </row>
    <row r="717" spans="3:33" x14ac:dyDescent="0.2">
      <c r="D717" s="10"/>
    </row>
    <row r="718" spans="3:33" x14ac:dyDescent="0.2">
      <c r="D718" s="10"/>
    </row>
    <row r="719" spans="3:33" x14ac:dyDescent="0.2">
      <c r="D719" s="10"/>
    </row>
    <row r="720" spans="3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55">
    <mergeCell ref="C40:G40"/>
    <mergeCell ref="C83:G83"/>
    <mergeCell ref="C86:G86"/>
    <mergeCell ref="C89:G89"/>
    <mergeCell ref="C95:G95"/>
    <mergeCell ref="C106:G106"/>
    <mergeCell ref="A1:G1"/>
    <mergeCell ref="C2:G2"/>
    <mergeCell ref="C3:G3"/>
    <mergeCell ref="C4:G4"/>
    <mergeCell ref="C10:G10"/>
    <mergeCell ref="C26:G26"/>
    <mergeCell ref="C144:G144"/>
    <mergeCell ref="C145:G145"/>
    <mergeCell ref="C146:G146"/>
    <mergeCell ref="C147:G147"/>
    <mergeCell ref="C148:G148"/>
    <mergeCell ref="C149:G149"/>
    <mergeCell ref="C109:G109"/>
    <mergeCell ref="C139:G139"/>
    <mergeCell ref="C140:G140"/>
    <mergeCell ref="C141:G141"/>
    <mergeCell ref="C142:G142"/>
    <mergeCell ref="C143:G143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5:G155"/>
    <mergeCell ref="C156:G156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81:G181"/>
    <mergeCell ref="C182:G182"/>
    <mergeCell ref="C183:G183"/>
    <mergeCell ref="C184:G184"/>
    <mergeCell ref="C185:G185"/>
    <mergeCell ref="C186:G186"/>
    <mergeCell ref="C175:G175"/>
    <mergeCell ref="C176:G176"/>
    <mergeCell ref="C177:G177"/>
    <mergeCell ref="C178:G178"/>
    <mergeCell ref="C179:G179"/>
    <mergeCell ref="C180:G180"/>
    <mergeCell ref="C193:G193"/>
    <mergeCell ref="C194:G194"/>
    <mergeCell ref="C195:G195"/>
    <mergeCell ref="C196:G196"/>
    <mergeCell ref="C197:G197"/>
    <mergeCell ref="C198:G198"/>
    <mergeCell ref="C187:G187"/>
    <mergeCell ref="C188:G188"/>
    <mergeCell ref="C189:G189"/>
    <mergeCell ref="C190:G190"/>
    <mergeCell ref="C191:G191"/>
    <mergeCell ref="C192:G192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249:G249"/>
    <mergeCell ref="C252:G252"/>
    <mergeCell ref="C281:G281"/>
    <mergeCell ref="C284:G284"/>
    <mergeCell ref="C287:G287"/>
    <mergeCell ref="C293:G293"/>
    <mergeCell ref="C211:G211"/>
    <mergeCell ref="C212:G212"/>
    <mergeCell ref="C213:G213"/>
    <mergeCell ref="C216:G216"/>
    <mergeCell ref="C239:G239"/>
    <mergeCell ref="C244:G244"/>
    <mergeCell ref="C334:G334"/>
    <mergeCell ref="C354:G354"/>
    <mergeCell ref="C355:G355"/>
    <mergeCell ref="C388:G388"/>
    <mergeCell ref="C389:G389"/>
    <mergeCell ref="C397:G397"/>
    <mergeCell ref="C303:G303"/>
    <mergeCell ref="C310:G310"/>
    <mergeCell ref="C313:G313"/>
    <mergeCell ref="C318:G318"/>
    <mergeCell ref="C325:G325"/>
    <mergeCell ref="C328:G328"/>
    <mergeCell ref="C419:G419"/>
    <mergeCell ref="C424:G424"/>
    <mergeCell ref="C427:G427"/>
    <mergeCell ref="C428:G428"/>
    <mergeCell ref="C446:G446"/>
    <mergeCell ref="C449:G449"/>
    <mergeCell ref="C398:G398"/>
    <mergeCell ref="C399:G399"/>
    <mergeCell ref="C400:G400"/>
    <mergeCell ref="C401:G401"/>
    <mergeCell ref="C406:G406"/>
    <mergeCell ref="C407:G407"/>
    <mergeCell ref="C540:G540"/>
    <mergeCell ref="C541:G541"/>
    <mergeCell ref="C549:G549"/>
    <mergeCell ref="C552:G552"/>
    <mergeCell ref="C565:G565"/>
    <mergeCell ref="C594:G594"/>
    <mergeCell ref="C472:G472"/>
    <mergeCell ref="C475:G475"/>
    <mergeCell ref="C487:G487"/>
    <mergeCell ref="C491:G491"/>
    <mergeCell ref="C495:G495"/>
    <mergeCell ref="C533:G533"/>
    <mergeCell ref="C657:G657"/>
    <mergeCell ref="C667:G667"/>
    <mergeCell ref="C668:G668"/>
    <mergeCell ref="C672:G672"/>
    <mergeCell ref="C673:G673"/>
    <mergeCell ref="C674:G674"/>
    <mergeCell ref="C603:G603"/>
    <mergeCell ref="C606:G606"/>
    <mergeCell ref="C639:G639"/>
    <mergeCell ref="C654:G654"/>
    <mergeCell ref="C655:G655"/>
    <mergeCell ref="C656:G656"/>
    <mergeCell ref="C693:G693"/>
    <mergeCell ref="C697:G697"/>
    <mergeCell ref="C698:G698"/>
    <mergeCell ref="C699:G699"/>
    <mergeCell ref="C700:G700"/>
    <mergeCell ref="C678:G678"/>
    <mergeCell ref="C679:G679"/>
    <mergeCell ref="C680:G680"/>
    <mergeCell ref="C684:G684"/>
    <mergeCell ref="C688:G688"/>
    <mergeCell ref="C692:G6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A210-981F-45F7-9FB0-3C3CB85DE4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53</v>
      </c>
      <c r="C4" s="278" t="s">
        <v>54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881</v>
      </c>
      <c r="C9" s="207" t="s">
        <v>882</v>
      </c>
      <c r="D9" s="202" t="s">
        <v>883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884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885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886</v>
      </c>
      <c r="C10" s="207" t="s">
        <v>887</v>
      </c>
      <c r="D10" s="202" t="s">
        <v>883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884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885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888</v>
      </c>
      <c r="C11" s="190" t="s">
        <v>889</v>
      </c>
      <c r="D11" s="183" t="s">
        <v>883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884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885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72" t="s">
        <v>890</v>
      </c>
      <c r="D12" s="273"/>
      <c r="E12" s="273"/>
      <c r="F12" s="273"/>
      <c r="G12" s="27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4</v>
      </c>
      <c r="B13" s="182" t="s">
        <v>891</v>
      </c>
      <c r="C13" s="190" t="s">
        <v>892</v>
      </c>
      <c r="D13" s="183" t="s">
        <v>883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884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885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3.75" outlineLevel="2" x14ac:dyDescent="0.2">
      <c r="A14" s="158"/>
      <c r="B14" s="159"/>
      <c r="C14" s="272" t="s">
        <v>893</v>
      </c>
      <c r="D14" s="273"/>
      <c r="E14" s="273"/>
      <c r="F14" s="273"/>
      <c r="G14" s="273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8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5</v>
      </c>
      <c r="B15" s="182" t="s">
        <v>894</v>
      </c>
      <c r="C15" s="190" t="s">
        <v>895</v>
      </c>
      <c r="D15" s="183" t="s">
        <v>883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884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885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72" t="s">
        <v>896</v>
      </c>
      <c r="D16" s="273"/>
      <c r="E16" s="273"/>
      <c r="F16" s="273"/>
      <c r="G16" s="273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6</v>
      </c>
      <c r="B17" s="182" t="s">
        <v>897</v>
      </c>
      <c r="C17" s="190" t="s">
        <v>898</v>
      </c>
      <c r="D17" s="183" t="s">
        <v>883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884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885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2" x14ac:dyDescent="0.2">
      <c r="A18" s="158"/>
      <c r="B18" s="159"/>
      <c r="C18" s="272" t="s">
        <v>899</v>
      </c>
      <c r="D18" s="273"/>
      <c r="E18" s="273"/>
      <c r="F18" s="273"/>
      <c r="G18" s="273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8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7</v>
      </c>
      <c r="B19" s="182" t="s">
        <v>900</v>
      </c>
      <c r="C19" s="190" t="s">
        <v>901</v>
      </c>
      <c r="D19" s="183" t="s">
        <v>883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884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885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72" t="s">
        <v>902</v>
      </c>
      <c r="D20" s="273"/>
      <c r="E20" s="273"/>
      <c r="F20" s="273"/>
      <c r="G20" s="273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286</v>
      </c>
      <c r="C21" s="189" t="s">
        <v>28</v>
      </c>
      <c r="D21" s="176"/>
      <c r="E21" s="177"/>
      <c r="F21" s="178"/>
      <c r="G21" s="178">
        <f>SUMIF(AG22:AG37,"&lt;&gt;NOR",G22:G37)</f>
        <v>0</v>
      </c>
      <c r="H21" s="178"/>
      <c r="I21" s="178">
        <f>SUM(I22:I37)</f>
        <v>0</v>
      </c>
      <c r="J21" s="178"/>
      <c r="K21" s="178">
        <f>SUM(K22:K37)</f>
        <v>0</v>
      </c>
      <c r="L21" s="178"/>
      <c r="M21" s="178">
        <f>SUM(M22:M37)</f>
        <v>0</v>
      </c>
      <c r="N21" s="177"/>
      <c r="O21" s="177">
        <f>SUM(O22:O37)</f>
        <v>0</v>
      </c>
      <c r="P21" s="177"/>
      <c r="Q21" s="177">
        <f>SUM(Q22:Q37)</f>
        <v>0</v>
      </c>
      <c r="R21" s="178"/>
      <c r="S21" s="178"/>
      <c r="T21" s="179"/>
      <c r="U21" s="173"/>
      <c r="V21" s="173">
        <f>SUM(V22:V37)</f>
        <v>0</v>
      </c>
      <c r="W21" s="173"/>
      <c r="X21" s="173"/>
      <c r="Y21" s="173"/>
      <c r="AG21" t="s">
        <v>315</v>
      </c>
    </row>
    <row r="22" spans="1:60" outlineLevel="1" x14ac:dyDescent="0.2">
      <c r="A22" s="181">
        <v>8</v>
      </c>
      <c r="B22" s="182" t="s">
        <v>903</v>
      </c>
      <c r="C22" s="190" t="s">
        <v>904</v>
      </c>
      <c r="D22" s="183" t="s">
        <v>883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884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885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72" t="s">
        <v>905</v>
      </c>
      <c r="D23" s="273"/>
      <c r="E23" s="273"/>
      <c r="F23" s="273"/>
      <c r="G23" s="273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9</v>
      </c>
      <c r="B24" s="201" t="s">
        <v>906</v>
      </c>
      <c r="C24" s="207" t="s">
        <v>907</v>
      </c>
      <c r="D24" s="202" t="s">
        <v>883</v>
      </c>
      <c r="E24" s="203">
        <v>1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319</v>
      </c>
      <c r="T24" s="206" t="s">
        <v>320</v>
      </c>
      <c r="U24" s="161">
        <v>0</v>
      </c>
      <c r="V24" s="161">
        <f>ROUND(E24*U24,2)</f>
        <v>0</v>
      </c>
      <c r="W24" s="161"/>
      <c r="X24" s="161" t="s">
        <v>884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885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10</v>
      </c>
      <c r="B25" s="201" t="s">
        <v>908</v>
      </c>
      <c r="C25" s="207" t="s">
        <v>909</v>
      </c>
      <c r="D25" s="202" t="s">
        <v>883</v>
      </c>
      <c r="E25" s="203">
        <v>1</v>
      </c>
      <c r="F25" s="204"/>
      <c r="G25" s="205">
        <f>ROUND(E25*F25,2)</f>
        <v>0</v>
      </c>
      <c r="H25" s="204"/>
      <c r="I25" s="205">
        <f>ROUND(E25*H25,2)</f>
        <v>0</v>
      </c>
      <c r="J25" s="204"/>
      <c r="K25" s="205">
        <f>ROUND(E25*J25,2)</f>
        <v>0</v>
      </c>
      <c r="L25" s="205">
        <v>21</v>
      </c>
      <c r="M25" s="205">
        <f>G25*(1+L25/100)</f>
        <v>0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>ROUND(E25*U25,2)</f>
        <v>0</v>
      </c>
      <c r="W25" s="161"/>
      <c r="X25" s="161" t="s">
        <v>884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885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11</v>
      </c>
      <c r="B26" s="201" t="s">
        <v>910</v>
      </c>
      <c r="C26" s="207" t="s">
        <v>911</v>
      </c>
      <c r="D26" s="202" t="s">
        <v>883</v>
      </c>
      <c r="E26" s="203">
        <v>1</v>
      </c>
      <c r="F26" s="204"/>
      <c r="G26" s="205">
        <f>ROUND(E26*F26,2)</f>
        <v>0</v>
      </c>
      <c r="H26" s="204"/>
      <c r="I26" s="205">
        <f>ROUND(E26*H26,2)</f>
        <v>0</v>
      </c>
      <c r="J26" s="204"/>
      <c r="K26" s="205">
        <f>ROUND(E26*J26,2)</f>
        <v>0</v>
      </c>
      <c r="L26" s="205">
        <v>21</v>
      </c>
      <c r="M26" s="205">
        <f>G26*(1+L26/100)</f>
        <v>0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5"/>
      <c r="S26" s="205" t="s">
        <v>319</v>
      </c>
      <c r="T26" s="206" t="s">
        <v>320</v>
      </c>
      <c r="U26" s="161">
        <v>0</v>
      </c>
      <c r="V26" s="161">
        <f>ROUND(E26*U26,2)</f>
        <v>0</v>
      </c>
      <c r="W26" s="161"/>
      <c r="X26" s="161" t="s">
        <v>884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885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12</v>
      </c>
      <c r="B27" s="182" t="s">
        <v>912</v>
      </c>
      <c r="C27" s="190" t="s">
        <v>913</v>
      </c>
      <c r="D27" s="183" t="s">
        <v>883</v>
      </c>
      <c r="E27" s="184">
        <v>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884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885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2" x14ac:dyDescent="0.2">
      <c r="A28" s="158"/>
      <c r="B28" s="159"/>
      <c r="C28" s="272" t="s">
        <v>914</v>
      </c>
      <c r="D28" s="273"/>
      <c r="E28" s="273"/>
      <c r="F28" s="273"/>
      <c r="G28" s="273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8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151"/>
      <c r="BC28" s="151"/>
      <c r="BD28" s="151"/>
      <c r="BE28" s="151"/>
      <c r="BF28" s="151"/>
      <c r="BG28" s="151"/>
      <c r="BH28" s="151"/>
    </row>
    <row r="29" spans="1:60" ht="22.5" outlineLevel="3" x14ac:dyDescent="0.2">
      <c r="A29" s="158"/>
      <c r="B29" s="159"/>
      <c r="C29" s="270" t="s">
        <v>915</v>
      </c>
      <c r="D29" s="271"/>
      <c r="E29" s="271"/>
      <c r="F29" s="271"/>
      <c r="G29" s="27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8" t="str">
        <f>C29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13</v>
      </c>
      <c r="B30" s="182" t="s">
        <v>916</v>
      </c>
      <c r="C30" s="190" t="s">
        <v>917</v>
      </c>
      <c r="D30" s="183" t="s">
        <v>883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884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885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72" t="s">
        <v>918</v>
      </c>
      <c r="D31" s="273"/>
      <c r="E31" s="273"/>
      <c r="F31" s="273"/>
      <c r="G31" s="273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88" t="str">
        <f>C31</f>
        <v>Náklady zhotovitele, které vzniknou v souvislosti s povinnostmi zhotovitele při předání a převzetí díla.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1">
        <v>14</v>
      </c>
      <c r="B32" s="182" t="s">
        <v>919</v>
      </c>
      <c r="C32" s="190" t="s">
        <v>920</v>
      </c>
      <c r="D32" s="183" t="s">
        <v>883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884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885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72" t="s">
        <v>921</v>
      </c>
      <c r="D33" s="273"/>
      <c r="E33" s="273"/>
      <c r="F33" s="273"/>
      <c r="G33" s="273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8" t="str">
        <f>C33</f>
        <v>Náklady na vyhotovení dokumentace skutečného provedení stavby a její předání objednateli v požadované formě a požadovaném počtu.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15</v>
      </c>
      <c r="B34" s="201" t="s">
        <v>922</v>
      </c>
      <c r="C34" s="207" t="s">
        <v>923</v>
      </c>
      <c r="D34" s="202" t="s">
        <v>883</v>
      </c>
      <c r="E34" s="203">
        <v>1</v>
      </c>
      <c r="F34" s="204"/>
      <c r="G34" s="205">
        <f>ROUND(E34*F34,2)</f>
        <v>0</v>
      </c>
      <c r="H34" s="204"/>
      <c r="I34" s="205">
        <f>ROUND(E34*H34,2)</f>
        <v>0</v>
      </c>
      <c r="J34" s="204"/>
      <c r="K34" s="205">
        <f>ROUND(E34*J34,2)</f>
        <v>0</v>
      </c>
      <c r="L34" s="205">
        <v>21</v>
      </c>
      <c r="M34" s="205">
        <f>G34*(1+L34/100)</f>
        <v>0</v>
      </c>
      <c r="N34" s="203">
        <v>0</v>
      </c>
      <c r="O34" s="203">
        <f>ROUND(E34*N34,2)</f>
        <v>0</v>
      </c>
      <c r="P34" s="203">
        <v>0</v>
      </c>
      <c r="Q34" s="203">
        <f>ROUND(E34*P34,2)</f>
        <v>0</v>
      </c>
      <c r="R34" s="205"/>
      <c r="S34" s="205" t="s">
        <v>319</v>
      </c>
      <c r="T34" s="206" t="s">
        <v>320</v>
      </c>
      <c r="U34" s="161">
        <v>0</v>
      </c>
      <c r="V34" s="161">
        <f>ROUND(E34*U34,2)</f>
        <v>0</v>
      </c>
      <c r="W34" s="161"/>
      <c r="X34" s="161" t="s">
        <v>884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885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1">
        <v>16</v>
      </c>
      <c r="B35" s="182" t="s">
        <v>924</v>
      </c>
      <c r="C35" s="190" t="s">
        <v>925</v>
      </c>
      <c r="D35" s="183" t="s">
        <v>883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319</v>
      </c>
      <c r="T35" s="187" t="s">
        <v>320</v>
      </c>
      <c r="U35" s="161">
        <v>0</v>
      </c>
      <c r="V35" s="161">
        <f>ROUND(E35*U35,2)</f>
        <v>0</v>
      </c>
      <c r="W35" s="161"/>
      <c r="X35" s="161" t="s">
        <v>884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885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2" x14ac:dyDescent="0.2">
      <c r="A36" s="158"/>
      <c r="B36" s="159"/>
      <c r="C36" s="272" t="s">
        <v>926</v>
      </c>
      <c r="D36" s="273"/>
      <c r="E36" s="273"/>
      <c r="F36" s="273"/>
      <c r="G36" s="273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8" t="str">
        <f>C36</f>
        <v>Náklady spojené s povinnou publicitou, pokud ji objednatel požaduje. Zahrnuje zejména náklady na propagační a informační billboardy, tabule apod.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17</v>
      </c>
      <c r="B37" s="182" t="s">
        <v>927</v>
      </c>
      <c r="C37" s="190" t="s">
        <v>928</v>
      </c>
      <c r="D37" s="183" t="s">
        <v>883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884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885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300</v>
      </c>
    </row>
    <row r="39" spans="1:60" x14ac:dyDescent="0.2">
      <c r="A39" s="154"/>
      <c r="B39" s="155" t="s">
        <v>29</v>
      </c>
      <c r="C39" s="198"/>
      <c r="D39" s="156"/>
      <c r="E39" s="157"/>
      <c r="F39" s="157"/>
      <c r="G39" s="180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879</v>
      </c>
    </row>
    <row r="40" spans="1:60" x14ac:dyDescent="0.2">
      <c r="C40" s="199"/>
      <c r="D40" s="10"/>
      <c r="AG40" t="s">
        <v>880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E4NFacmV6ytqlGgjS1ZIyUBBRMBcMOcWRAU4DK/jlXpKK9D0a9cn4SZcdaZ9vmixNHLUKVGlFwpFVnqfMzKA==" saltValue="2msoHTyBQkY3U63KA9odbA==" spinCount="100000" sheet="1" formatRows="0"/>
  <mergeCells count="15">
    <mergeCell ref="C14:G14"/>
    <mergeCell ref="A1:G1"/>
    <mergeCell ref="C2:G2"/>
    <mergeCell ref="C3:G3"/>
    <mergeCell ref="C4:G4"/>
    <mergeCell ref="C12:G12"/>
    <mergeCell ref="C31:G31"/>
    <mergeCell ref="C33:G33"/>
    <mergeCell ref="C36:G36"/>
    <mergeCell ref="C16:G16"/>
    <mergeCell ref="C18:G18"/>
    <mergeCell ref="C20:G20"/>
    <mergeCell ref="C23:G23"/>
    <mergeCell ref="C28:G28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A4F9-DB95-4E6D-A4CE-CEFB1509AD92}">
  <sheetPr>
    <outlinePr summaryBelow="0"/>
  </sheetPr>
  <dimension ref="A1:BH5000"/>
  <sheetViews>
    <sheetView workbookViewId="0">
      <pane ySplit="7" topLeftCell="A8" activePane="bottomLeft" state="frozen"/>
      <selection pane="bottomLeft" activeCell="AD28" sqref="AD28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55</v>
      </c>
      <c r="C4" s="278" t="s">
        <v>56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SUMIF(AG9:AG54,"&lt;&gt;NOR",G9:G54)</f>
        <v>0</v>
      </c>
      <c r="H8" s="178"/>
      <c r="I8" s="178">
        <f>SUM(I9:I54)</f>
        <v>0</v>
      </c>
      <c r="J8" s="178"/>
      <c r="K8" s="178">
        <f>SUM(K9:K54)</f>
        <v>0</v>
      </c>
      <c r="L8" s="178"/>
      <c r="M8" s="178">
        <f>SUM(M9:M54)</f>
        <v>0</v>
      </c>
      <c r="N8" s="177"/>
      <c r="O8" s="177">
        <f>SUM(O9:O54)</f>
        <v>0</v>
      </c>
      <c r="P8" s="177"/>
      <c r="Q8" s="177">
        <f>SUM(Q9:Q54)</f>
        <v>1918.3200000000002</v>
      </c>
      <c r="R8" s="178"/>
      <c r="S8" s="178"/>
      <c r="T8" s="179"/>
      <c r="U8" s="173"/>
      <c r="V8" s="173">
        <f>SUM(V9:V54)</f>
        <v>308.52999999999997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929</v>
      </c>
      <c r="C9" s="190" t="s">
        <v>930</v>
      </c>
      <c r="D9" s="183" t="s">
        <v>333</v>
      </c>
      <c r="E9" s="184">
        <v>22.37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0.13800000000000001</v>
      </c>
      <c r="Q9" s="184">
        <f>ROUND(E9*P9,2)</f>
        <v>3.09</v>
      </c>
      <c r="R9" s="186"/>
      <c r="S9" s="186" t="s">
        <v>319</v>
      </c>
      <c r="T9" s="187" t="s">
        <v>320</v>
      </c>
      <c r="U9" s="161">
        <v>0.16</v>
      </c>
      <c r="V9" s="161">
        <f>ROUND(E9*U9,2)</f>
        <v>3.58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72" t="s">
        <v>931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932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933</v>
      </c>
      <c r="D12" s="165"/>
      <c r="E12" s="166">
        <v>16.5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934</v>
      </c>
      <c r="D13" s="165"/>
      <c r="E13" s="166">
        <v>5.87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1">
        <v>2</v>
      </c>
      <c r="B14" s="182" t="s">
        <v>935</v>
      </c>
      <c r="C14" s="190" t="s">
        <v>936</v>
      </c>
      <c r="D14" s="183" t="s">
        <v>333</v>
      </c>
      <c r="E14" s="184">
        <v>22.37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0.11</v>
      </c>
      <c r="Q14" s="184">
        <f>ROUND(E14*P14,2)</f>
        <v>2.46</v>
      </c>
      <c r="R14" s="186"/>
      <c r="S14" s="186" t="s">
        <v>334</v>
      </c>
      <c r="T14" s="187" t="s">
        <v>320</v>
      </c>
      <c r="U14" s="161">
        <v>1.7500000000000002E-2</v>
      </c>
      <c r="V14" s="161">
        <f>ROUND(E14*U14,2)</f>
        <v>0.39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932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933</v>
      </c>
      <c r="D16" s="165"/>
      <c r="E16" s="166">
        <v>16.5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934</v>
      </c>
      <c r="D17" s="165"/>
      <c r="E17" s="166">
        <v>5.87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81">
        <v>3</v>
      </c>
      <c r="B18" s="182" t="s">
        <v>937</v>
      </c>
      <c r="C18" s="190" t="s">
        <v>938</v>
      </c>
      <c r="D18" s="183" t="s">
        <v>333</v>
      </c>
      <c r="E18" s="184">
        <v>16.5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0.19800000000000001</v>
      </c>
      <c r="Q18" s="184">
        <f>ROUND(E18*P18,2)</f>
        <v>3.27</v>
      </c>
      <c r="R18" s="186"/>
      <c r="S18" s="186" t="s">
        <v>334</v>
      </c>
      <c r="T18" s="187" t="s">
        <v>320</v>
      </c>
      <c r="U18" s="161">
        <v>0.37890000000000001</v>
      </c>
      <c r="V18" s="161">
        <f>ROUND(E18*U18,2)</f>
        <v>6.25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932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939</v>
      </c>
      <c r="D20" s="165"/>
      <c r="E20" s="166">
        <v>16.5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4</v>
      </c>
      <c r="B21" s="182" t="s">
        <v>940</v>
      </c>
      <c r="C21" s="190" t="s">
        <v>941</v>
      </c>
      <c r="D21" s="183" t="s">
        <v>333</v>
      </c>
      <c r="E21" s="184">
        <v>1394.37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0.22</v>
      </c>
      <c r="Q21" s="184">
        <f>ROUND(E21*P21,2)</f>
        <v>306.76</v>
      </c>
      <c r="R21" s="186"/>
      <c r="S21" s="186" t="s">
        <v>334</v>
      </c>
      <c r="T21" s="187" t="s">
        <v>320</v>
      </c>
      <c r="U21" s="161">
        <v>4.9000000000000002E-2</v>
      </c>
      <c r="V21" s="161">
        <f>ROUND(E21*U21,2)</f>
        <v>68.319999999999993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932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942</v>
      </c>
      <c r="D23" s="165"/>
      <c r="E23" s="166">
        <v>1393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943</v>
      </c>
      <c r="D24" s="165"/>
      <c r="E24" s="166">
        <v>-16.5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944</v>
      </c>
      <c r="D25" s="165"/>
      <c r="E25" s="166">
        <v>-4.5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933</v>
      </c>
      <c r="D26" s="165"/>
      <c r="E26" s="166">
        <v>16.5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934</v>
      </c>
      <c r="D27" s="165"/>
      <c r="E27" s="166">
        <v>5.87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1">
        <v>5</v>
      </c>
      <c r="B28" s="182" t="s">
        <v>945</v>
      </c>
      <c r="C28" s="190" t="s">
        <v>946</v>
      </c>
      <c r="D28" s="183" t="s">
        <v>333</v>
      </c>
      <c r="E28" s="184">
        <v>5.87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0.308</v>
      </c>
      <c r="Q28" s="184">
        <f>ROUND(E28*P28,2)</f>
        <v>1.81</v>
      </c>
      <c r="R28" s="186"/>
      <c r="S28" s="186" t="s">
        <v>334</v>
      </c>
      <c r="T28" s="187" t="s">
        <v>320</v>
      </c>
      <c r="U28" s="161">
        <v>5.74E-2</v>
      </c>
      <c r="V28" s="161">
        <f>ROUND(E28*U28,2)</f>
        <v>0.34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932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947</v>
      </c>
      <c r="D30" s="165"/>
      <c r="E30" s="166">
        <v>5.87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81">
        <v>6</v>
      </c>
      <c r="B31" s="182" t="s">
        <v>948</v>
      </c>
      <c r="C31" s="190" t="s">
        <v>949</v>
      </c>
      <c r="D31" s="183" t="s">
        <v>333</v>
      </c>
      <c r="E31" s="184">
        <v>1372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0.44</v>
      </c>
      <c r="Q31" s="184">
        <f>ROUND(E31*P31,2)</f>
        <v>603.67999999999995</v>
      </c>
      <c r="R31" s="186"/>
      <c r="S31" s="186" t="s">
        <v>334</v>
      </c>
      <c r="T31" s="187" t="s">
        <v>320</v>
      </c>
      <c r="U31" s="161">
        <v>7.2999999999999995E-2</v>
      </c>
      <c r="V31" s="161">
        <f>ROUND(E31*U31,2)</f>
        <v>100.16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932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950</v>
      </c>
      <c r="D33" s="165"/>
      <c r="E33" s="166">
        <v>1393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943</v>
      </c>
      <c r="D34" s="165"/>
      <c r="E34" s="166">
        <v>-16.5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944</v>
      </c>
      <c r="D35" s="165"/>
      <c r="E35" s="166">
        <v>-4.5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7</v>
      </c>
      <c r="B36" s="182" t="s">
        <v>951</v>
      </c>
      <c r="C36" s="190" t="s">
        <v>952</v>
      </c>
      <c r="D36" s="183" t="s">
        <v>333</v>
      </c>
      <c r="E36" s="184">
        <v>1372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0.216</v>
      </c>
      <c r="Q36" s="184">
        <f>ROUND(E36*P36,2)</f>
        <v>296.35000000000002</v>
      </c>
      <c r="R36" s="186"/>
      <c r="S36" s="186" t="s">
        <v>319</v>
      </c>
      <c r="T36" s="187" t="s">
        <v>320</v>
      </c>
      <c r="U36" s="161">
        <v>2.7E-2</v>
      </c>
      <c r="V36" s="161">
        <f>ROUND(E36*U36,2)</f>
        <v>37.04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72" t="s">
        <v>953</v>
      </c>
      <c r="D37" s="273"/>
      <c r="E37" s="273"/>
      <c r="F37" s="273"/>
      <c r="G37" s="273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932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942</v>
      </c>
      <c r="D39" s="165"/>
      <c r="E39" s="166">
        <v>1393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1" t="s">
        <v>943</v>
      </c>
      <c r="D40" s="165"/>
      <c r="E40" s="166">
        <v>-16.5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944</v>
      </c>
      <c r="D41" s="165"/>
      <c r="E41" s="166">
        <v>-4.5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81">
        <v>8</v>
      </c>
      <c r="B42" s="182" t="s">
        <v>954</v>
      </c>
      <c r="C42" s="190" t="s">
        <v>955</v>
      </c>
      <c r="D42" s="183" t="s">
        <v>333</v>
      </c>
      <c r="E42" s="184">
        <v>1372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0.51085999999999998</v>
      </c>
      <c r="Q42" s="184">
        <f>ROUND(E42*P42,2)</f>
        <v>700.9</v>
      </c>
      <c r="R42" s="186"/>
      <c r="S42" s="186" t="s">
        <v>334</v>
      </c>
      <c r="T42" s="187" t="s">
        <v>320</v>
      </c>
      <c r="U42" s="161">
        <v>2.1999999999999999E-2</v>
      </c>
      <c r="V42" s="161">
        <f>ROUND(E42*U42,2)</f>
        <v>30.18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932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942</v>
      </c>
      <c r="D44" s="165"/>
      <c r="E44" s="166">
        <v>1393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943</v>
      </c>
      <c r="D45" s="165"/>
      <c r="E45" s="166">
        <v>-16.5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944</v>
      </c>
      <c r="D46" s="165"/>
      <c r="E46" s="166">
        <v>-4.5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9</v>
      </c>
      <c r="B47" s="182" t="s">
        <v>956</v>
      </c>
      <c r="C47" s="190" t="s">
        <v>957</v>
      </c>
      <c r="D47" s="183" t="s">
        <v>333</v>
      </c>
      <c r="E47" s="184">
        <v>1393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1.7999999999999999E-2</v>
      </c>
      <c r="V47" s="161">
        <f>ROUND(E47*U47,2)</f>
        <v>25.07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72" t="s">
        <v>958</v>
      </c>
      <c r="D48" s="273"/>
      <c r="E48" s="273"/>
      <c r="F48" s="273"/>
      <c r="G48" s="273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932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959</v>
      </c>
      <c r="D50" s="165"/>
      <c r="E50" s="166">
        <v>1393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10</v>
      </c>
      <c r="B51" s="182" t="s">
        <v>960</v>
      </c>
      <c r="C51" s="190" t="s">
        <v>961</v>
      </c>
      <c r="D51" s="183" t="s">
        <v>333</v>
      </c>
      <c r="E51" s="184">
        <v>155.655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0.23899999999999999</v>
      </c>
      <c r="V51" s="161">
        <f>ROUND(E51*U51,2)</f>
        <v>37.200000000000003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72" t="s">
        <v>962</v>
      </c>
      <c r="D52" s="273"/>
      <c r="E52" s="273"/>
      <c r="F52" s="273"/>
      <c r="G52" s="273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932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963</v>
      </c>
      <c r="D54" s="165"/>
      <c r="E54" s="166">
        <v>155.66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142</v>
      </c>
      <c r="C55" s="189" t="s">
        <v>143</v>
      </c>
      <c r="D55" s="176"/>
      <c r="E55" s="177"/>
      <c r="F55" s="178"/>
      <c r="G55" s="178">
        <f>SUMIF(AG56:AG58,"&lt;&gt;NOR",G56:G58)</f>
        <v>0</v>
      </c>
      <c r="H55" s="178"/>
      <c r="I55" s="178">
        <f>SUM(I56:I58)</f>
        <v>0</v>
      </c>
      <c r="J55" s="178"/>
      <c r="K55" s="178">
        <f>SUM(K56:K58)</f>
        <v>0</v>
      </c>
      <c r="L55" s="178"/>
      <c r="M55" s="178">
        <f>SUM(M56:M58)</f>
        <v>0</v>
      </c>
      <c r="N55" s="177"/>
      <c r="O55" s="177">
        <f>SUM(O56:O58)</f>
        <v>0.2</v>
      </c>
      <c r="P55" s="177"/>
      <c r="Q55" s="177">
        <f>SUM(Q56:Q58)</f>
        <v>0</v>
      </c>
      <c r="R55" s="178"/>
      <c r="S55" s="178"/>
      <c r="T55" s="179"/>
      <c r="U55" s="173"/>
      <c r="V55" s="173">
        <f>SUM(V56:V58)</f>
        <v>0.06</v>
      </c>
      <c r="W55" s="173"/>
      <c r="X55" s="173"/>
      <c r="Y55" s="173"/>
      <c r="AG55" t="s">
        <v>315</v>
      </c>
    </row>
    <row r="56" spans="1:60" ht="22.5" outlineLevel="1" x14ac:dyDescent="0.2">
      <c r="A56" s="181">
        <v>11</v>
      </c>
      <c r="B56" s="182" t="s">
        <v>390</v>
      </c>
      <c r="C56" s="190" t="s">
        <v>391</v>
      </c>
      <c r="D56" s="183" t="s">
        <v>333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2.0240000000000001E-2</v>
      </c>
      <c r="O56" s="184">
        <f>ROUND(E56*N56,2)</f>
        <v>0.2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6.0000000000000001E-3</v>
      </c>
      <c r="V56" s="161">
        <f>ROUND(E56*U56,2)</f>
        <v>0.06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72" t="s">
        <v>392</v>
      </c>
      <c r="D57" s="273"/>
      <c r="E57" s="273"/>
      <c r="F57" s="273"/>
      <c r="G57" s="273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964</v>
      </c>
      <c r="D58" s="165"/>
      <c r="E58" s="166">
        <v>10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74" t="s">
        <v>314</v>
      </c>
      <c r="B59" s="175" t="s">
        <v>146</v>
      </c>
      <c r="C59" s="189" t="s">
        <v>147</v>
      </c>
      <c r="D59" s="176"/>
      <c r="E59" s="177"/>
      <c r="F59" s="178"/>
      <c r="G59" s="178">
        <f>SUMIF(AG60:AG71,"&lt;&gt;NOR",G60:G71)</f>
        <v>0</v>
      </c>
      <c r="H59" s="178"/>
      <c r="I59" s="178">
        <f>SUM(I60:I71)</f>
        <v>0</v>
      </c>
      <c r="J59" s="178"/>
      <c r="K59" s="178">
        <f>SUM(K60:K71)</f>
        <v>0</v>
      </c>
      <c r="L59" s="178"/>
      <c r="M59" s="178">
        <f>SUM(M60:M71)</f>
        <v>0</v>
      </c>
      <c r="N59" s="177"/>
      <c r="O59" s="177">
        <f>SUM(O60:O71)</f>
        <v>7.54</v>
      </c>
      <c r="P59" s="177"/>
      <c r="Q59" s="177">
        <f>SUM(Q60:Q71)</f>
        <v>0</v>
      </c>
      <c r="R59" s="178"/>
      <c r="S59" s="178"/>
      <c r="T59" s="179"/>
      <c r="U59" s="173"/>
      <c r="V59" s="173">
        <f>SUM(V60:V71)</f>
        <v>4.75</v>
      </c>
      <c r="W59" s="173"/>
      <c r="X59" s="173"/>
      <c r="Y59" s="173"/>
      <c r="AG59" t="s">
        <v>315</v>
      </c>
    </row>
    <row r="60" spans="1:60" ht="22.5" outlineLevel="1" x14ac:dyDescent="0.2">
      <c r="A60" s="181">
        <v>12</v>
      </c>
      <c r="B60" s="182" t="s">
        <v>965</v>
      </c>
      <c r="C60" s="190" t="s">
        <v>966</v>
      </c>
      <c r="D60" s="183" t="s">
        <v>333</v>
      </c>
      <c r="E60" s="184">
        <v>10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0.2205</v>
      </c>
      <c r="O60" s="184">
        <f>ROUND(E60*N60,2)</f>
        <v>2.21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2.3E-2</v>
      </c>
      <c r="V60" s="161">
        <f>ROUND(E60*U60,2)</f>
        <v>0.23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964</v>
      </c>
      <c r="D61" s="165"/>
      <c r="E61" s="166">
        <v>10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13</v>
      </c>
      <c r="B62" s="182" t="s">
        <v>967</v>
      </c>
      <c r="C62" s="190" t="s">
        <v>968</v>
      </c>
      <c r="D62" s="183" t="s">
        <v>333</v>
      </c>
      <c r="E62" s="184">
        <v>10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0.23737</v>
      </c>
      <c r="O62" s="184">
        <f>ROUND(E62*N62,2)</f>
        <v>2.37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7.6999999999999999E-2</v>
      </c>
      <c r="V62" s="161">
        <f>ROUND(E62*U62,2)</f>
        <v>0.77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72" t="s">
        <v>969</v>
      </c>
      <c r="D63" s="273"/>
      <c r="E63" s="273"/>
      <c r="F63" s="273"/>
      <c r="G63" s="273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964</v>
      </c>
      <c r="D64" s="165"/>
      <c r="E64" s="166">
        <v>10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1">
        <v>14</v>
      </c>
      <c r="B65" s="182" t="s">
        <v>970</v>
      </c>
      <c r="C65" s="190" t="s">
        <v>971</v>
      </c>
      <c r="D65" s="183" t="s">
        <v>333</v>
      </c>
      <c r="E65" s="184">
        <v>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7.1999999999999995E-2</v>
      </c>
      <c r="O65" s="184">
        <f>ROUND(E65*N65,2)</f>
        <v>0.72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0.375</v>
      </c>
      <c r="V65" s="161">
        <f>ROUND(E65*U65,2)</f>
        <v>3.75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72" t="s">
        <v>972</v>
      </c>
      <c r="D66" s="273"/>
      <c r="E66" s="273"/>
      <c r="F66" s="273"/>
      <c r="G66" s="273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komunikací pro pěší do velikosti dlaždic 0,25 m2 s provedením lože do tl. 30 mm, s vyplněním spár a se smetením přebytečného materiálu na vzdálenost do 3 m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973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723</v>
      </c>
      <c r="D68" s="165"/>
      <c r="E68" s="166">
        <v>10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1">
        <v>15</v>
      </c>
      <c r="B69" s="182" t="s">
        <v>974</v>
      </c>
      <c r="C69" s="190" t="s">
        <v>975</v>
      </c>
      <c r="D69" s="183" t="s">
        <v>333</v>
      </c>
      <c r="E69" s="184">
        <v>10.199999999999999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0.22</v>
      </c>
      <c r="O69" s="184">
        <f>ROUND(E69*N69,2)</f>
        <v>2.2400000000000002</v>
      </c>
      <c r="P69" s="184">
        <v>0</v>
      </c>
      <c r="Q69" s="184">
        <f>ROUND(E69*P69,2)</f>
        <v>0</v>
      </c>
      <c r="R69" s="186"/>
      <c r="S69" s="186" t="s">
        <v>319</v>
      </c>
      <c r="T69" s="187" t="s">
        <v>320</v>
      </c>
      <c r="U69" s="161">
        <v>0</v>
      </c>
      <c r="V69" s="161">
        <f>ROUND(E69*U69,2)</f>
        <v>0</v>
      </c>
      <c r="W69" s="161"/>
      <c r="X69" s="161" t="s">
        <v>365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91" t="s">
        <v>964</v>
      </c>
      <c r="D70" s="165"/>
      <c r="E70" s="166">
        <v>10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2" t="s">
        <v>411</v>
      </c>
      <c r="D71" s="167"/>
      <c r="E71" s="168">
        <v>0.2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4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169</v>
      </c>
      <c r="C72" s="189" t="s">
        <v>170</v>
      </c>
      <c r="D72" s="176"/>
      <c r="E72" s="177"/>
      <c r="F72" s="178"/>
      <c r="G72" s="178">
        <f>SUMIF(AG73:AG75,"&lt;&gt;NOR",G73:G75)</f>
        <v>0</v>
      </c>
      <c r="H72" s="178"/>
      <c r="I72" s="178">
        <f>SUM(I73:I75)</f>
        <v>0</v>
      </c>
      <c r="J72" s="178"/>
      <c r="K72" s="178">
        <f>SUM(K73:K75)</f>
        <v>0</v>
      </c>
      <c r="L72" s="178"/>
      <c r="M72" s="178">
        <f>SUM(M73:M75)</f>
        <v>0</v>
      </c>
      <c r="N72" s="177"/>
      <c r="O72" s="177">
        <f>SUM(O73:O75)</f>
        <v>0</v>
      </c>
      <c r="P72" s="177"/>
      <c r="Q72" s="177">
        <f>SUM(Q73:Q75)</f>
        <v>0</v>
      </c>
      <c r="R72" s="178"/>
      <c r="S72" s="178"/>
      <c r="T72" s="179"/>
      <c r="U72" s="173"/>
      <c r="V72" s="173">
        <f>SUM(V73:V75)</f>
        <v>0</v>
      </c>
      <c r="W72" s="173"/>
      <c r="X72" s="173"/>
      <c r="Y72" s="173"/>
      <c r="AG72" t="s">
        <v>315</v>
      </c>
    </row>
    <row r="73" spans="1:60" outlineLevel="1" x14ac:dyDescent="0.2">
      <c r="A73" s="181">
        <v>16</v>
      </c>
      <c r="B73" s="182" t="s">
        <v>976</v>
      </c>
      <c r="C73" s="190" t="s">
        <v>977</v>
      </c>
      <c r="D73" s="183" t="s">
        <v>318</v>
      </c>
      <c r="E73" s="184">
        <v>34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932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978</v>
      </c>
      <c r="D75" s="165"/>
      <c r="E75" s="166">
        <v>34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173</v>
      </c>
      <c r="C76" s="189" t="s">
        <v>174</v>
      </c>
      <c r="D76" s="176"/>
      <c r="E76" s="177"/>
      <c r="F76" s="178"/>
      <c r="G76" s="178">
        <f>SUMIF(AG77:AG78,"&lt;&gt;NOR",G77:G78)</f>
        <v>0</v>
      </c>
      <c r="H76" s="178"/>
      <c r="I76" s="178">
        <f>SUM(I77:I78)</f>
        <v>0</v>
      </c>
      <c r="J76" s="178"/>
      <c r="K76" s="178">
        <f>SUM(K77:K78)</f>
        <v>0</v>
      </c>
      <c r="L76" s="178"/>
      <c r="M76" s="178">
        <f>SUM(M77:M78)</f>
        <v>0</v>
      </c>
      <c r="N76" s="177"/>
      <c r="O76" s="177">
        <f>SUM(O77:O78)</f>
        <v>0</v>
      </c>
      <c r="P76" s="177"/>
      <c r="Q76" s="177">
        <f>SUM(Q77:Q78)</f>
        <v>0</v>
      </c>
      <c r="R76" s="178"/>
      <c r="S76" s="178"/>
      <c r="T76" s="179"/>
      <c r="U76" s="173"/>
      <c r="V76" s="173">
        <f>SUM(V77:V78)</f>
        <v>3.02</v>
      </c>
      <c r="W76" s="173"/>
      <c r="X76" s="173"/>
      <c r="Y76" s="173"/>
      <c r="AG76" t="s">
        <v>315</v>
      </c>
    </row>
    <row r="77" spans="1:60" outlineLevel="1" x14ac:dyDescent="0.2">
      <c r="A77" s="181">
        <v>17</v>
      </c>
      <c r="B77" s="182" t="s">
        <v>979</v>
      </c>
      <c r="C77" s="190" t="s">
        <v>980</v>
      </c>
      <c r="D77" s="183" t="s">
        <v>387</v>
      </c>
      <c r="E77" s="184">
        <v>7.7450999999999999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0.39</v>
      </c>
      <c r="V77" s="161">
        <f>ROUND(E77*U77,2)</f>
        <v>3.02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812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272" t="s">
        <v>981</v>
      </c>
      <c r="D78" s="273"/>
      <c r="E78" s="273"/>
      <c r="F78" s="273"/>
      <c r="G78" s="273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74" t="s">
        <v>314</v>
      </c>
      <c r="B79" s="175" t="s">
        <v>281</v>
      </c>
      <c r="C79" s="189" t="s">
        <v>282</v>
      </c>
      <c r="D79" s="176"/>
      <c r="E79" s="177"/>
      <c r="F79" s="178"/>
      <c r="G79" s="178">
        <f>SUMIF(AG80:AG84,"&lt;&gt;NOR",G80:G84)</f>
        <v>0</v>
      </c>
      <c r="H79" s="178"/>
      <c r="I79" s="178">
        <f>SUM(I80:I84)</f>
        <v>0</v>
      </c>
      <c r="J79" s="178"/>
      <c r="K79" s="178">
        <f>SUM(K80:K84)</f>
        <v>0</v>
      </c>
      <c r="L79" s="178"/>
      <c r="M79" s="178">
        <f>SUM(M80:M84)</f>
        <v>0</v>
      </c>
      <c r="N79" s="177"/>
      <c r="O79" s="177">
        <f>SUM(O80:O84)</f>
        <v>0</v>
      </c>
      <c r="P79" s="177"/>
      <c r="Q79" s="177">
        <f>SUM(Q80:Q84)</f>
        <v>0</v>
      </c>
      <c r="R79" s="178"/>
      <c r="S79" s="178"/>
      <c r="T79" s="179"/>
      <c r="U79" s="173"/>
      <c r="V79" s="173">
        <f>SUM(V80:V84)</f>
        <v>939.97</v>
      </c>
      <c r="W79" s="173"/>
      <c r="X79" s="173"/>
      <c r="Y79" s="173"/>
      <c r="AG79" t="s">
        <v>315</v>
      </c>
    </row>
    <row r="80" spans="1:60" outlineLevel="1" x14ac:dyDescent="0.2">
      <c r="A80" s="200">
        <v>18</v>
      </c>
      <c r="B80" s="201" t="s">
        <v>982</v>
      </c>
      <c r="C80" s="207" t="s">
        <v>983</v>
      </c>
      <c r="D80" s="202" t="s">
        <v>387</v>
      </c>
      <c r="E80" s="203">
        <v>1918.3160399999999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200">
        <v>19</v>
      </c>
      <c r="B81" s="201" t="s">
        <v>985</v>
      </c>
      <c r="C81" s="207" t="s">
        <v>986</v>
      </c>
      <c r="D81" s="202" t="s">
        <v>387</v>
      </c>
      <c r="E81" s="203">
        <v>1918.3160399999999</v>
      </c>
      <c r="F81" s="204"/>
      <c r="G81" s="205">
        <f>ROUND(E81*F81,2)</f>
        <v>0</v>
      </c>
      <c r="H81" s="204"/>
      <c r="I81" s="205">
        <f>ROUND(E81*H81,2)</f>
        <v>0</v>
      </c>
      <c r="J81" s="204"/>
      <c r="K81" s="205">
        <f>ROUND(E81*J81,2)</f>
        <v>0</v>
      </c>
      <c r="L81" s="205">
        <v>21</v>
      </c>
      <c r="M81" s="205">
        <f>G81*(1+L81/100)</f>
        <v>0</v>
      </c>
      <c r="N81" s="203">
        <v>0</v>
      </c>
      <c r="O81" s="203">
        <f>ROUND(E81*N81,2)</f>
        <v>0</v>
      </c>
      <c r="P81" s="203">
        <v>0</v>
      </c>
      <c r="Q81" s="203">
        <f>ROUND(E81*P81,2)</f>
        <v>0</v>
      </c>
      <c r="R81" s="205"/>
      <c r="S81" s="205" t="s">
        <v>319</v>
      </c>
      <c r="T81" s="206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20</v>
      </c>
      <c r="B82" s="182" t="s">
        <v>987</v>
      </c>
      <c r="C82" s="190" t="s">
        <v>988</v>
      </c>
      <c r="D82" s="183" t="s">
        <v>387</v>
      </c>
      <c r="E82" s="184">
        <v>1918.3160399999999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0.49</v>
      </c>
      <c r="V82" s="161">
        <f>ROUND(E82*U82,2)</f>
        <v>939.97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72" t="s">
        <v>989</v>
      </c>
      <c r="D83" s="273"/>
      <c r="E83" s="273"/>
      <c r="F83" s="273"/>
      <c r="G83" s="273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21</v>
      </c>
      <c r="B84" s="201" t="s">
        <v>990</v>
      </c>
      <c r="C84" s="207" t="s">
        <v>991</v>
      </c>
      <c r="D84" s="202" t="s">
        <v>387</v>
      </c>
      <c r="E84" s="203">
        <v>1918.3160399999999</v>
      </c>
      <c r="F84" s="204"/>
      <c r="G84" s="205">
        <f>ROUND(E84*F84,2)</f>
        <v>0</v>
      </c>
      <c r="H84" s="204"/>
      <c r="I84" s="205">
        <f>ROUND(E84*H84,2)</f>
        <v>0</v>
      </c>
      <c r="J84" s="204"/>
      <c r="K84" s="205">
        <f>ROUND(E84*J84,2)</f>
        <v>0</v>
      </c>
      <c r="L84" s="205">
        <v>21</v>
      </c>
      <c r="M84" s="205">
        <f>G84*(1+L84/100)</f>
        <v>0</v>
      </c>
      <c r="N84" s="203">
        <v>0</v>
      </c>
      <c r="O84" s="203">
        <f>ROUND(E84*N84,2)</f>
        <v>0</v>
      </c>
      <c r="P84" s="203">
        <v>0</v>
      </c>
      <c r="Q84" s="203">
        <f>ROUND(E84*P84,2)</f>
        <v>0</v>
      </c>
      <c r="R84" s="205"/>
      <c r="S84" s="205" t="s">
        <v>334</v>
      </c>
      <c r="T84" s="206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74" t="s">
        <v>314</v>
      </c>
      <c r="B85" s="175" t="s">
        <v>285</v>
      </c>
      <c r="C85" s="189" t="s">
        <v>27</v>
      </c>
      <c r="D85" s="176"/>
      <c r="E85" s="177"/>
      <c r="F85" s="178"/>
      <c r="G85" s="178">
        <f>SUMIF(AG86:AG87,"&lt;&gt;NOR",G86:G87)</f>
        <v>0</v>
      </c>
      <c r="H85" s="178"/>
      <c r="I85" s="178">
        <f>SUM(I86:I87)</f>
        <v>0</v>
      </c>
      <c r="J85" s="178"/>
      <c r="K85" s="178">
        <f>SUM(K86:K87)</f>
        <v>0</v>
      </c>
      <c r="L85" s="178"/>
      <c r="M85" s="178">
        <f>SUM(M86:M87)</f>
        <v>0</v>
      </c>
      <c r="N85" s="177"/>
      <c r="O85" s="177">
        <f>SUM(O86:O87)</f>
        <v>0</v>
      </c>
      <c r="P85" s="177"/>
      <c r="Q85" s="177">
        <f>SUM(Q86:Q87)</f>
        <v>0</v>
      </c>
      <c r="R85" s="178"/>
      <c r="S85" s="178"/>
      <c r="T85" s="179"/>
      <c r="U85" s="173"/>
      <c r="V85" s="173">
        <f>SUM(V86:V87)</f>
        <v>0</v>
      </c>
      <c r="W85" s="173"/>
      <c r="X85" s="173"/>
      <c r="Y85" s="173"/>
      <c r="AG85" t="s">
        <v>315</v>
      </c>
    </row>
    <row r="86" spans="1:60" outlineLevel="1" x14ac:dyDescent="0.2">
      <c r="A86" s="200">
        <v>22</v>
      </c>
      <c r="B86" s="201" t="s">
        <v>992</v>
      </c>
      <c r="C86" s="207" t="s">
        <v>993</v>
      </c>
      <c r="D86" s="202" t="s">
        <v>883</v>
      </c>
      <c r="E86" s="203">
        <v>1</v>
      </c>
      <c r="F86" s="204"/>
      <c r="G86" s="205">
        <f>ROUND(E86*F86,2)</f>
        <v>0</v>
      </c>
      <c r="H86" s="204"/>
      <c r="I86" s="205">
        <f>ROUND(E86*H86,2)</f>
        <v>0</v>
      </c>
      <c r="J86" s="204"/>
      <c r="K86" s="205">
        <f>ROUND(E86*J86,2)</f>
        <v>0</v>
      </c>
      <c r="L86" s="205">
        <v>21</v>
      </c>
      <c r="M86" s="205">
        <f>G86*(1+L86/100)</f>
        <v>0</v>
      </c>
      <c r="N86" s="203">
        <v>0</v>
      </c>
      <c r="O86" s="203">
        <f>ROUND(E86*N86,2)</f>
        <v>0</v>
      </c>
      <c r="P86" s="203">
        <v>0</v>
      </c>
      <c r="Q86" s="203">
        <f>ROUND(E86*P86,2)</f>
        <v>0</v>
      </c>
      <c r="R86" s="205"/>
      <c r="S86" s="205" t="s">
        <v>319</v>
      </c>
      <c r="T86" s="206" t="s">
        <v>320</v>
      </c>
      <c r="U86" s="161">
        <v>0</v>
      </c>
      <c r="V86" s="161">
        <f>ROUND(E86*U86,2)</f>
        <v>0</v>
      </c>
      <c r="W86" s="161"/>
      <c r="X86" s="161" t="s">
        <v>884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885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200">
        <v>23</v>
      </c>
      <c r="B87" s="201" t="s">
        <v>994</v>
      </c>
      <c r="C87" s="207" t="s">
        <v>995</v>
      </c>
      <c r="D87" s="202" t="s">
        <v>883</v>
      </c>
      <c r="E87" s="203">
        <v>1</v>
      </c>
      <c r="F87" s="204"/>
      <c r="G87" s="205">
        <f>ROUND(E87*F87,2)</f>
        <v>0</v>
      </c>
      <c r="H87" s="204"/>
      <c r="I87" s="205">
        <f>ROUND(E87*H87,2)</f>
        <v>0</v>
      </c>
      <c r="J87" s="204"/>
      <c r="K87" s="205">
        <f>ROUND(E87*J87,2)</f>
        <v>0</v>
      </c>
      <c r="L87" s="205">
        <v>21</v>
      </c>
      <c r="M87" s="205">
        <f>G87*(1+L87/100)</f>
        <v>0</v>
      </c>
      <c r="N87" s="203">
        <v>0</v>
      </c>
      <c r="O87" s="203">
        <f>ROUND(E87*N87,2)</f>
        <v>0</v>
      </c>
      <c r="P87" s="203">
        <v>0</v>
      </c>
      <c r="Q87" s="203">
        <f>ROUND(E87*P87,2)</f>
        <v>0</v>
      </c>
      <c r="R87" s="205"/>
      <c r="S87" s="205" t="s">
        <v>319</v>
      </c>
      <c r="T87" s="206" t="s">
        <v>320</v>
      </c>
      <c r="U87" s="161">
        <v>0</v>
      </c>
      <c r="V87" s="161">
        <f>ROUND(E87*U87,2)</f>
        <v>0</v>
      </c>
      <c r="W87" s="161"/>
      <c r="X87" s="161" t="s">
        <v>884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885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74" t="s">
        <v>314</v>
      </c>
      <c r="B88" s="175" t="s">
        <v>130</v>
      </c>
      <c r="C88" s="189" t="s">
        <v>131</v>
      </c>
      <c r="D88" s="176"/>
      <c r="E88" s="177"/>
      <c r="F88" s="178"/>
      <c r="G88" s="178">
        <f>SUMIF(AG89:AG99,"&lt;&gt;NOR",G89:G99)</f>
        <v>0</v>
      </c>
      <c r="H88" s="178"/>
      <c r="I88" s="178">
        <f>SUM(I89:I99)</f>
        <v>0</v>
      </c>
      <c r="J88" s="178"/>
      <c r="K88" s="178">
        <f>SUM(K89:K99)</f>
        <v>0</v>
      </c>
      <c r="L88" s="178"/>
      <c r="M88" s="178">
        <f>SUM(M89:M99)</f>
        <v>0</v>
      </c>
      <c r="N88" s="177"/>
      <c r="O88" s="177">
        <f>SUM(O89:O99)</f>
        <v>0</v>
      </c>
      <c r="P88" s="177"/>
      <c r="Q88" s="177">
        <f>SUM(Q89:Q99)</f>
        <v>0</v>
      </c>
      <c r="R88" s="178"/>
      <c r="S88" s="178"/>
      <c r="T88" s="179"/>
      <c r="U88" s="173"/>
      <c r="V88" s="173">
        <f>SUM(V89:V99)</f>
        <v>114.01</v>
      </c>
      <c r="W88" s="173"/>
      <c r="X88" s="173"/>
      <c r="Y88" s="173"/>
      <c r="AG88" t="s">
        <v>315</v>
      </c>
    </row>
    <row r="89" spans="1:60" ht="22.5" outlineLevel="1" x14ac:dyDescent="0.2">
      <c r="A89" s="181">
        <v>24</v>
      </c>
      <c r="B89" s="182" t="s">
        <v>996</v>
      </c>
      <c r="C89" s="190" t="s">
        <v>997</v>
      </c>
      <c r="D89" s="183" t="s">
        <v>371</v>
      </c>
      <c r="E89" s="184">
        <v>508.94504999999998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 t="s">
        <v>998</v>
      </c>
      <c r="S89" s="186" t="s">
        <v>334</v>
      </c>
      <c r="T89" s="187" t="s">
        <v>320</v>
      </c>
      <c r="U89" s="161">
        <v>1.0999999999999999E-2</v>
      </c>
      <c r="V89" s="161">
        <f>ROUND(E89*U89,2)</f>
        <v>5.6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81" t="s">
        <v>999</v>
      </c>
      <c r="D90" s="282"/>
      <c r="E90" s="282"/>
      <c r="F90" s="282"/>
      <c r="G90" s="282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1000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1001</v>
      </c>
      <c r="D91" s="165"/>
      <c r="E91" s="166">
        <v>508.94504999999998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81">
        <v>25</v>
      </c>
      <c r="B92" s="182" t="s">
        <v>1002</v>
      </c>
      <c r="C92" s="190" t="s">
        <v>1003</v>
      </c>
      <c r="D92" s="183" t="s">
        <v>387</v>
      </c>
      <c r="E92" s="184">
        <v>814.31208000000004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/>
      <c r="S92" s="186" t="s">
        <v>1004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323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191" t="s">
        <v>1005</v>
      </c>
      <c r="D93" s="165"/>
      <c r="E93" s="166">
        <v>814.31208000000004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26</v>
      </c>
      <c r="B94" s="182" t="s">
        <v>1006</v>
      </c>
      <c r="C94" s="190" t="s">
        <v>1007</v>
      </c>
      <c r="D94" s="183" t="s">
        <v>371</v>
      </c>
      <c r="E94" s="184">
        <v>508.94504999999998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998</v>
      </c>
      <c r="S94" s="186" t="s">
        <v>334</v>
      </c>
      <c r="T94" s="187" t="s">
        <v>320</v>
      </c>
      <c r="U94" s="161">
        <v>0.106</v>
      </c>
      <c r="V94" s="161">
        <f>ROUND(E94*U94,2)</f>
        <v>53.95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2" x14ac:dyDescent="0.2">
      <c r="A95" s="158"/>
      <c r="B95" s="159"/>
      <c r="C95" s="281" t="s">
        <v>1008</v>
      </c>
      <c r="D95" s="282"/>
      <c r="E95" s="282"/>
      <c r="F95" s="282"/>
      <c r="G95" s="282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1000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88" t="str">
        <f>C95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1009</v>
      </c>
      <c r="D96" s="165"/>
      <c r="E96" s="166">
        <v>508.94504999999998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27</v>
      </c>
      <c r="B97" s="182" t="s">
        <v>1010</v>
      </c>
      <c r="C97" s="190" t="s">
        <v>1011</v>
      </c>
      <c r="D97" s="183" t="s">
        <v>371</v>
      </c>
      <c r="E97" s="184">
        <v>508.94504999999998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 t="s">
        <v>998</v>
      </c>
      <c r="S97" s="186" t="s">
        <v>334</v>
      </c>
      <c r="T97" s="187" t="s">
        <v>320</v>
      </c>
      <c r="U97" s="161">
        <v>0.107</v>
      </c>
      <c r="V97" s="161">
        <f>ROUND(E97*U97,2)</f>
        <v>54.46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323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81" t="s">
        <v>1012</v>
      </c>
      <c r="D98" s="282"/>
      <c r="E98" s="282"/>
      <c r="F98" s="282"/>
      <c r="G98" s="282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1000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1001</v>
      </c>
      <c r="D99" s="165"/>
      <c r="E99" s="166">
        <v>508.94504999999998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G8+G55+G59+G72+G76+G79+G85+G88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879</v>
      </c>
    </row>
    <row r="102" spans="1:60" x14ac:dyDescent="0.2">
      <c r="C102" s="199"/>
      <c r="D102" s="10"/>
      <c r="AG102" t="s">
        <v>880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7FrdykCtl69QubmkbwNDvRlexZc1y8cRlG9EeB62oD4lgSPqz3E7j4VOuwYD/h7ycAxzWG9g6e0UihgHo6yA==" saltValue="Udfk+7vTqj1dCh2lBt8OGA==" spinCount="100000" sheet="1" formatRows="0"/>
  <mergeCells count="16">
    <mergeCell ref="C37:G37"/>
    <mergeCell ref="A1:G1"/>
    <mergeCell ref="C2:G2"/>
    <mergeCell ref="C3:G3"/>
    <mergeCell ref="C4:G4"/>
    <mergeCell ref="C10:G10"/>
    <mergeCell ref="C83:G83"/>
    <mergeCell ref="C90:G90"/>
    <mergeCell ref="C95:G95"/>
    <mergeCell ref="C98:G98"/>
    <mergeCell ref="C48:G48"/>
    <mergeCell ref="C52:G52"/>
    <mergeCell ref="C57:G57"/>
    <mergeCell ref="C63:G63"/>
    <mergeCell ref="C66:G66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C464-739B-406B-A431-5414B6E046C0}">
  <sheetPr>
    <outlinePr summaryBelow="0"/>
  </sheetPr>
  <dimension ref="A1:BH5001"/>
  <sheetViews>
    <sheetView tabSelected="1" zoomScale="85" zoomScaleNormal="85" workbookViewId="0">
      <pane ySplit="7" topLeftCell="A883" activePane="bottomLeft" state="frozen"/>
      <selection pane="bottomLeft" activeCell="C930" sqref="C930:G93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57</v>
      </c>
      <c r="C4" s="278" t="s">
        <v>50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SUMIF(AG9:AG120,"&lt;&gt;NOR",G9:G120)</f>
        <v>0</v>
      </c>
      <c r="H8" s="178"/>
      <c r="I8" s="178">
        <f>SUM(I9:I120)</f>
        <v>0</v>
      </c>
      <c r="J8" s="178"/>
      <c r="K8" s="178">
        <f>SUM(K9:K120)</f>
        <v>0</v>
      </c>
      <c r="L8" s="178"/>
      <c r="M8" s="178">
        <f>SUM(M9:M120)</f>
        <v>0</v>
      </c>
      <c r="N8" s="177"/>
      <c r="O8" s="177">
        <f>SUM(O9:O120)</f>
        <v>1233.56</v>
      </c>
      <c r="P8" s="177"/>
      <c r="Q8" s="177">
        <f>SUM(Q9:Q120)</f>
        <v>0</v>
      </c>
      <c r="R8" s="178"/>
      <c r="S8" s="178"/>
      <c r="T8" s="179"/>
      <c r="U8" s="173"/>
      <c r="V8" s="173">
        <f>SUM(V9:V120)</f>
        <v>1472.33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1013</v>
      </c>
      <c r="C9" s="190" t="s">
        <v>1014</v>
      </c>
      <c r="D9" s="183" t="s">
        <v>371</v>
      </c>
      <c r="E9" s="184">
        <v>157.14768000000001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1.556</v>
      </c>
      <c r="V9" s="161">
        <f>ROUND(E9*U9,2)</f>
        <v>244.52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72" t="s">
        <v>1012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1015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1016</v>
      </c>
      <c r="D12" s="165"/>
      <c r="E12" s="166">
        <v>110.42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1017</v>
      </c>
      <c r="D13" s="165"/>
      <c r="E13" s="166">
        <v>3.42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1018</v>
      </c>
      <c r="D14" s="165"/>
      <c r="E14" s="166">
        <v>43.3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2</v>
      </c>
      <c r="B15" s="182" t="s">
        <v>1010</v>
      </c>
      <c r="C15" s="190" t="s">
        <v>1011</v>
      </c>
      <c r="D15" s="183" t="s">
        <v>371</v>
      </c>
      <c r="E15" s="184">
        <v>47.144300000000001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0.107</v>
      </c>
      <c r="V15" s="161">
        <f>ROUND(E15*U15,2)</f>
        <v>5.04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72" t="s">
        <v>1012</v>
      </c>
      <c r="D16" s="273"/>
      <c r="E16" s="273"/>
      <c r="F16" s="273"/>
      <c r="G16" s="273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1019</v>
      </c>
      <c r="D17" s="165"/>
      <c r="E17" s="166">
        <v>47.14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3</v>
      </c>
      <c r="B18" s="182" t="s">
        <v>1020</v>
      </c>
      <c r="C18" s="190" t="s">
        <v>1021</v>
      </c>
      <c r="D18" s="183" t="s">
        <v>371</v>
      </c>
      <c r="E18" s="184">
        <v>72.575999999999993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3.1309999999999998</v>
      </c>
      <c r="V18" s="161">
        <f>ROUND(E18*U18,2)</f>
        <v>227.24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2" x14ac:dyDescent="0.2">
      <c r="A19" s="158"/>
      <c r="B19" s="159"/>
      <c r="C19" s="272" t="s">
        <v>1022</v>
      </c>
      <c r="D19" s="273"/>
      <c r="E19" s="273"/>
      <c r="F19" s="273"/>
      <c r="G19" s="273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1023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1024</v>
      </c>
      <c r="D21" s="165"/>
      <c r="E21" s="166">
        <v>72.58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4</v>
      </c>
      <c r="B22" s="182" t="s">
        <v>1025</v>
      </c>
      <c r="C22" s="190" t="s">
        <v>1026</v>
      </c>
      <c r="D22" s="183" t="s">
        <v>371</v>
      </c>
      <c r="E22" s="184">
        <v>21.7728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0.47399999999999998</v>
      </c>
      <c r="V22" s="161">
        <f>ROUND(E22*U22,2)</f>
        <v>10.32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2" x14ac:dyDescent="0.2">
      <c r="A23" s="158"/>
      <c r="B23" s="159"/>
      <c r="C23" s="272" t="s">
        <v>1022</v>
      </c>
      <c r="D23" s="273"/>
      <c r="E23" s="273"/>
      <c r="F23" s="273"/>
      <c r="G23" s="273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1027</v>
      </c>
      <c r="D24" s="165"/>
      <c r="E24" s="166">
        <v>21.77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5</v>
      </c>
      <c r="B25" s="182" t="s">
        <v>1028</v>
      </c>
      <c r="C25" s="190" t="s">
        <v>1029</v>
      </c>
      <c r="D25" s="183" t="s">
        <v>333</v>
      </c>
      <c r="E25" s="184">
        <v>54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6.9999999999999999E-4</v>
      </c>
      <c r="O25" s="184">
        <f>ROUND(E25*N25,2)</f>
        <v>0.04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0.156</v>
      </c>
      <c r="V25" s="161">
        <f>ROUND(E25*U25,2)</f>
        <v>8.42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1015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1030</v>
      </c>
      <c r="D27" s="165"/>
      <c r="E27" s="166">
        <v>54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6</v>
      </c>
      <c r="B28" s="182" t="s">
        <v>1031</v>
      </c>
      <c r="C28" s="190" t="s">
        <v>1032</v>
      </c>
      <c r="D28" s="183" t="s">
        <v>333</v>
      </c>
      <c r="E28" s="184">
        <v>54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9.5000000000000001E-2</v>
      </c>
      <c r="V28" s="161">
        <f>ROUND(E28*U28,2)</f>
        <v>5.13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72" t="s">
        <v>1033</v>
      </c>
      <c r="D29" s="273"/>
      <c r="E29" s="273"/>
      <c r="F29" s="273"/>
      <c r="G29" s="273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1034</v>
      </c>
      <c r="D30" s="165"/>
      <c r="E30" s="166">
        <v>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7</v>
      </c>
      <c r="B31" s="182" t="s">
        <v>1035</v>
      </c>
      <c r="C31" s="190" t="s">
        <v>1036</v>
      </c>
      <c r="D31" s="183" t="s">
        <v>333</v>
      </c>
      <c r="E31" s="184">
        <v>54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8.0000000000000004E-4</v>
      </c>
      <c r="O31" s="184">
        <f>ROUND(E31*N31,2)</f>
        <v>0.04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0.28299999999999997</v>
      </c>
      <c r="V31" s="161">
        <f>ROUND(E31*U31,2)</f>
        <v>15.28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72" t="s">
        <v>1037</v>
      </c>
      <c r="D32" s="273"/>
      <c r="E32" s="273"/>
      <c r="F32" s="273"/>
      <c r="G32" s="273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1034</v>
      </c>
      <c r="D33" s="165"/>
      <c r="E33" s="166">
        <v>54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8</v>
      </c>
      <c r="B34" s="182" t="s">
        <v>1038</v>
      </c>
      <c r="C34" s="190" t="s">
        <v>1039</v>
      </c>
      <c r="D34" s="183" t="s">
        <v>333</v>
      </c>
      <c r="E34" s="184">
        <v>83.139099999999999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8.0999999999999996E-3</v>
      </c>
      <c r="O34" s="184">
        <f>ROUND(E34*N34,2)</f>
        <v>0.67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0.85499999999999998</v>
      </c>
      <c r="V34" s="161">
        <f>ROUND(E34*U34,2)</f>
        <v>71.08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72" t="s">
        <v>1037</v>
      </c>
      <c r="D35" s="273"/>
      <c r="E35" s="273"/>
      <c r="F35" s="273"/>
      <c r="G35" s="273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1015</v>
      </c>
      <c r="D36" s="165"/>
      <c r="E36" s="166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1040</v>
      </c>
      <c r="D37" s="165"/>
      <c r="E37" s="166">
        <v>51.15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1041</v>
      </c>
      <c r="D38" s="165"/>
      <c r="E38" s="166">
        <v>4.26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1042</v>
      </c>
      <c r="D39" s="165"/>
      <c r="E39" s="166">
        <v>27.73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9</v>
      </c>
      <c r="B40" s="182" t="s">
        <v>1043</v>
      </c>
      <c r="C40" s="190" t="s">
        <v>1044</v>
      </c>
      <c r="D40" s="183" t="s">
        <v>333</v>
      </c>
      <c r="E40" s="184">
        <v>54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0.08</v>
      </c>
      <c r="V40" s="161">
        <f>ROUND(E40*U40,2)</f>
        <v>4.32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72" t="s">
        <v>1045</v>
      </c>
      <c r="D41" s="273"/>
      <c r="E41" s="273"/>
      <c r="F41" s="273"/>
      <c r="G41" s="273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1046</v>
      </c>
      <c r="D42" s="165"/>
      <c r="E42" s="166">
        <v>54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10</v>
      </c>
      <c r="B43" s="182" t="s">
        <v>1047</v>
      </c>
      <c r="C43" s="190" t="s">
        <v>1048</v>
      </c>
      <c r="D43" s="183" t="s">
        <v>333</v>
      </c>
      <c r="E43" s="184">
        <v>83.139099999999999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0.22</v>
      </c>
      <c r="V43" s="161">
        <f>ROUND(E43*U43,2)</f>
        <v>18.29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72" t="s">
        <v>1045</v>
      </c>
      <c r="D44" s="273"/>
      <c r="E44" s="273"/>
      <c r="F44" s="273"/>
      <c r="G44" s="273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1049</v>
      </c>
      <c r="D45" s="165"/>
      <c r="E45" s="166">
        <v>83.14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11</v>
      </c>
      <c r="B46" s="182" t="s">
        <v>1050</v>
      </c>
      <c r="C46" s="190" t="s">
        <v>1051</v>
      </c>
      <c r="D46" s="183" t="s">
        <v>371</v>
      </c>
      <c r="E46" s="184">
        <v>12.571809999999999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0.34499999999999997</v>
      </c>
      <c r="V46" s="161">
        <f>ROUND(E46*U46,2)</f>
        <v>4.34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72" t="s">
        <v>1052</v>
      </c>
      <c r="D47" s="273"/>
      <c r="E47" s="273"/>
      <c r="F47" s="273"/>
      <c r="G47" s="273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8" t="str">
        <f>C47</f>
        <v>bez naložení do dopravní nádoby, ale s vyprázdněním dopravní nádoby na hromadu nebo na dopravní prostředek,</v>
      </c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1053</v>
      </c>
      <c r="D48" s="165"/>
      <c r="E48" s="166">
        <v>12.57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12</v>
      </c>
      <c r="B49" s="182" t="s">
        <v>996</v>
      </c>
      <c r="C49" s="190" t="s">
        <v>997</v>
      </c>
      <c r="D49" s="183" t="s">
        <v>371</v>
      </c>
      <c r="E49" s="184">
        <v>1143.13545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0.01</v>
      </c>
      <c r="V49" s="161">
        <f>ROUND(E49*U49,2)</f>
        <v>11.43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72" t="s">
        <v>999</v>
      </c>
      <c r="D50" s="273"/>
      <c r="E50" s="273"/>
      <c r="F50" s="273"/>
      <c r="G50" s="273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1054</v>
      </c>
      <c r="D51" s="165"/>
      <c r="E51" s="166">
        <v>72.58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1055</v>
      </c>
      <c r="D52" s="165"/>
      <c r="E52" s="166">
        <v>1070.56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81">
        <v>13</v>
      </c>
      <c r="B53" s="182" t="s">
        <v>1056</v>
      </c>
      <c r="C53" s="190" t="s">
        <v>1057</v>
      </c>
      <c r="D53" s="183" t="s">
        <v>371</v>
      </c>
      <c r="E53" s="184">
        <v>13002.8313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323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72" t="s">
        <v>999</v>
      </c>
      <c r="D54" s="273"/>
      <c r="E54" s="273"/>
      <c r="F54" s="273"/>
      <c r="G54" s="273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1058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1059</v>
      </c>
      <c r="D56" s="165"/>
      <c r="E56" s="166">
        <v>13002.83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1">
        <v>14</v>
      </c>
      <c r="B57" s="182" t="s">
        <v>1060</v>
      </c>
      <c r="C57" s="190" t="s">
        <v>1061</v>
      </c>
      <c r="D57" s="183" t="s">
        <v>371</v>
      </c>
      <c r="E57" s="184">
        <v>1070.55945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334</v>
      </c>
      <c r="T57" s="187" t="s">
        <v>320</v>
      </c>
      <c r="U57" s="161">
        <v>0.65200000000000002</v>
      </c>
      <c r="V57" s="161">
        <f>ROUND(E57*U57,2)</f>
        <v>698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1062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1063</v>
      </c>
      <c r="D59" s="165"/>
      <c r="E59" s="166">
        <v>15.9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1064</v>
      </c>
      <c r="D60" s="165"/>
      <c r="E60" s="166">
        <v>28.26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1065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1066</v>
      </c>
      <c r="D62" s="165"/>
      <c r="E62" s="166">
        <v>356.08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1067</v>
      </c>
      <c r="D63" s="165"/>
      <c r="E63" s="166">
        <v>670.33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1">
        <v>15</v>
      </c>
      <c r="B64" s="182" t="s">
        <v>1068</v>
      </c>
      <c r="C64" s="190" t="s">
        <v>1069</v>
      </c>
      <c r="D64" s="183" t="s">
        <v>371</v>
      </c>
      <c r="E64" s="184">
        <v>431.48399999999998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319</v>
      </c>
      <c r="T64" s="187" t="s">
        <v>320</v>
      </c>
      <c r="U64" s="161">
        <v>0.05</v>
      </c>
      <c r="V64" s="161">
        <f>ROUND(E64*U64,2)</f>
        <v>21.57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72" t="s">
        <v>1070</v>
      </c>
      <c r="D65" s="273"/>
      <c r="E65" s="273"/>
      <c r="F65" s="273"/>
      <c r="G65" s="273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1071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1072</v>
      </c>
      <c r="D67" s="165"/>
      <c r="E67" s="166">
        <v>431.48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81">
        <v>16</v>
      </c>
      <c r="B68" s="182" t="s">
        <v>1073</v>
      </c>
      <c r="C68" s="190" t="s">
        <v>1074</v>
      </c>
      <c r="D68" s="183" t="s">
        <v>371</v>
      </c>
      <c r="E68" s="184">
        <v>169.2903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0.20200000000000001</v>
      </c>
      <c r="V68" s="161">
        <f>ROUND(E68*U68,2)</f>
        <v>34.200000000000003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323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72" t="s">
        <v>1075</v>
      </c>
      <c r="D69" s="273"/>
      <c r="E69" s="273"/>
      <c r="F69" s="273"/>
      <c r="G69" s="273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270" t="s">
        <v>1076</v>
      </c>
      <c r="D70" s="271"/>
      <c r="E70" s="271"/>
      <c r="F70" s="271"/>
      <c r="G70" s="27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1" t="s">
        <v>1015</v>
      </c>
      <c r="D71" s="165"/>
      <c r="E71" s="166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3" t="s">
        <v>376</v>
      </c>
      <c r="D72" s="169"/>
      <c r="E72" s="170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4" t="s">
        <v>1077</v>
      </c>
      <c r="D73" s="169"/>
      <c r="E73" s="170">
        <v>110.42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4" t="s">
        <v>1078</v>
      </c>
      <c r="D74" s="169"/>
      <c r="E74" s="170">
        <v>3.42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4" t="s">
        <v>1079</v>
      </c>
      <c r="D75" s="169"/>
      <c r="E75" s="170">
        <v>43.3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5" t="s">
        <v>380</v>
      </c>
      <c r="D76" s="171"/>
      <c r="E76" s="172">
        <v>157.15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3" t="s">
        <v>381</v>
      </c>
      <c r="D77" s="169"/>
      <c r="E77" s="170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1080</v>
      </c>
      <c r="D78" s="165"/>
      <c r="E78" s="166">
        <v>149.29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1081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81">
        <v>17</v>
      </c>
      <c r="B80" s="182" t="s">
        <v>1082</v>
      </c>
      <c r="C80" s="190" t="s">
        <v>1083</v>
      </c>
      <c r="D80" s="183" t="s">
        <v>371</v>
      </c>
      <c r="E80" s="184">
        <v>25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1.1499999999999999</v>
      </c>
      <c r="V80" s="161">
        <f>ROUND(E80*U80,2)</f>
        <v>28.75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323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272" t="s">
        <v>1075</v>
      </c>
      <c r="D81" s="273"/>
      <c r="E81" s="273"/>
      <c r="F81" s="273"/>
      <c r="G81" s="273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1084</v>
      </c>
      <c r="D82" s="165"/>
      <c r="E82" s="166">
        <v>25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18</v>
      </c>
      <c r="B83" s="182" t="s">
        <v>956</v>
      </c>
      <c r="C83" s="190" t="s">
        <v>957</v>
      </c>
      <c r="D83" s="183" t="s">
        <v>333</v>
      </c>
      <c r="E83" s="184">
        <v>3130.2530000000002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1.7999999999999999E-2</v>
      </c>
      <c r="V83" s="161">
        <f>ROUND(E83*U83,2)</f>
        <v>56.34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323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272" t="s">
        <v>958</v>
      </c>
      <c r="D84" s="273"/>
      <c r="E84" s="273"/>
      <c r="F84" s="273"/>
      <c r="G84" s="273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359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1085</v>
      </c>
      <c r="D86" s="165"/>
      <c r="E86" s="166">
        <v>2876.56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399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400</v>
      </c>
      <c r="D88" s="165"/>
      <c r="E88" s="166">
        <v>253.69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19</v>
      </c>
      <c r="B89" s="182" t="s">
        <v>1086</v>
      </c>
      <c r="C89" s="190" t="s">
        <v>1087</v>
      </c>
      <c r="D89" s="183" t="s">
        <v>333</v>
      </c>
      <c r="E89" s="184">
        <v>84.009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9.6000000000000002E-2</v>
      </c>
      <c r="V89" s="161">
        <f>ROUND(E89*U89,2)</f>
        <v>8.06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72" t="s">
        <v>958</v>
      </c>
      <c r="D90" s="273"/>
      <c r="E90" s="273"/>
      <c r="F90" s="273"/>
      <c r="G90" s="273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1015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1088</v>
      </c>
      <c r="D92" s="165"/>
      <c r="E92" s="166">
        <v>64.2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1089</v>
      </c>
      <c r="D93" s="165"/>
      <c r="E93" s="166">
        <v>1.99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1" t="s">
        <v>1090</v>
      </c>
      <c r="D94" s="165"/>
      <c r="E94" s="166">
        <v>17.82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1">
        <v>20</v>
      </c>
      <c r="B95" s="182" t="s">
        <v>1091</v>
      </c>
      <c r="C95" s="190" t="s">
        <v>1092</v>
      </c>
      <c r="D95" s="183" t="s">
        <v>371</v>
      </c>
      <c r="E95" s="184">
        <v>1300.28313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319</v>
      </c>
      <c r="T95" s="187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1093</v>
      </c>
      <c r="D96" s="165"/>
      <c r="E96" s="166">
        <v>1300.28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81">
        <v>21</v>
      </c>
      <c r="B97" s="182" t="s">
        <v>1094</v>
      </c>
      <c r="C97" s="190" t="s">
        <v>1095</v>
      </c>
      <c r="D97" s="183" t="s">
        <v>333</v>
      </c>
      <c r="E97" s="184">
        <v>96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0.10655000000000001</v>
      </c>
      <c r="O97" s="184">
        <f>ROUND(E97*N97,2)</f>
        <v>10.23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1096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1097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72" t="s">
        <v>1098</v>
      </c>
      <c r="D98" s="273"/>
      <c r="E98" s="273"/>
      <c r="F98" s="273"/>
      <c r="G98" s="273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v>
      </c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270" t="s">
        <v>1099</v>
      </c>
      <c r="D99" s="271"/>
      <c r="E99" s="271"/>
      <c r="F99" s="271"/>
      <c r="G99" s="27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270" t="s">
        <v>1100</v>
      </c>
      <c r="D100" s="271"/>
      <c r="E100" s="271"/>
      <c r="F100" s="271"/>
      <c r="G100" s="27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270" t="s">
        <v>1101</v>
      </c>
      <c r="D101" s="271"/>
      <c r="E101" s="271"/>
      <c r="F101" s="271"/>
      <c r="G101" s="27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70" t="s">
        <v>1102</v>
      </c>
      <c r="D102" s="271"/>
      <c r="E102" s="271"/>
      <c r="F102" s="271"/>
      <c r="G102" s="27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70" t="s">
        <v>1103</v>
      </c>
      <c r="D103" s="271"/>
      <c r="E103" s="271"/>
      <c r="F103" s="271"/>
      <c r="G103" s="27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70" t="s">
        <v>1104</v>
      </c>
      <c r="D104" s="271"/>
      <c r="E104" s="271"/>
      <c r="F104" s="271"/>
      <c r="G104" s="27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270" t="s">
        <v>1105</v>
      </c>
      <c r="D105" s="271"/>
      <c r="E105" s="271"/>
      <c r="F105" s="271"/>
      <c r="G105" s="27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70" t="s">
        <v>1106</v>
      </c>
      <c r="D106" s="271"/>
      <c r="E106" s="271"/>
      <c r="F106" s="271"/>
      <c r="G106" s="27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270" t="s">
        <v>1107</v>
      </c>
      <c r="D107" s="271"/>
      <c r="E107" s="271"/>
      <c r="F107" s="271"/>
      <c r="G107" s="27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270" t="s">
        <v>1108</v>
      </c>
      <c r="D108" s="271"/>
      <c r="E108" s="271"/>
      <c r="F108" s="271"/>
      <c r="G108" s="27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70" t="s">
        <v>1109</v>
      </c>
      <c r="D109" s="271"/>
      <c r="E109" s="271"/>
      <c r="F109" s="271"/>
      <c r="G109" s="27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270" t="s">
        <v>1110</v>
      </c>
      <c r="D110" s="271"/>
      <c r="E110" s="271"/>
      <c r="F110" s="271"/>
      <c r="G110" s="27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70" t="s">
        <v>1111</v>
      </c>
      <c r="D111" s="271"/>
      <c r="E111" s="271"/>
      <c r="F111" s="271"/>
      <c r="G111" s="27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1112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1113</v>
      </c>
      <c r="D113" s="165"/>
      <c r="E113" s="166">
        <v>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22</v>
      </c>
      <c r="B114" s="182" t="s">
        <v>1114</v>
      </c>
      <c r="C114" s="190" t="s">
        <v>1115</v>
      </c>
      <c r="D114" s="183" t="s">
        <v>387</v>
      </c>
      <c r="E114" s="184">
        <v>344.50576000000001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1</v>
      </c>
      <c r="O114" s="184">
        <f>ROUND(E114*N114,2)</f>
        <v>344.51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365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1116</v>
      </c>
      <c r="D115" s="165"/>
      <c r="E115" s="166">
        <v>313.19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2" t="s">
        <v>854</v>
      </c>
      <c r="D116" s="167"/>
      <c r="E116" s="168">
        <v>31.32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4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23</v>
      </c>
      <c r="B117" s="182" t="s">
        <v>1117</v>
      </c>
      <c r="C117" s="190" t="s">
        <v>1118</v>
      </c>
      <c r="D117" s="183" t="s">
        <v>387</v>
      </c>
      <c r="E117" s="184">
        <v>878.06993999999997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1</v>
      </c>
      <c r="O117" s="184">
        <f>ROUND(E117*N117,2)</f>
        <v>878.07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365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91" t="s">
        <v>1071</v>
      </c>
      <c r="D118" s="165"/>
      <c r="E118" s="166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1119</v>
      </c>
      <c r="D119" s="165"/>
      <c r="E119" s="166">
        <v>798.25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2" t="s">
        <v>854</v>
      </c>
      <c r="D120" s="167"/>
      <c r="E120" s="168">
        <v>79.819999999999993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4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74" t="s">
        <v>314</v>
      </c>
      <c r="B121" s="175" t="s">
        <v>49</v>
      </c>
      <c r="C121" s="189" t="s">
        <v>133</v>
      </c>
      <c r="D121" s="176"/>
      <c r="E121" s="177"/>
      <c r="F121" s="178"/>
      <c r="G121" s="178">
        <f>SUMIF(AG122:AG435,"&lt;&gt;NOR",G122:G435)</f>
        <v>0</v>
      </c>
      <c r="H121" s="178"/>
      <c r="I121" s="178">
        <f>SUM(I122:I435)</f>
        <v>0</v>
      </c>
      <c r="J121" s="178"/>
      <c r="K121" s="178">
        <f>SUM(K122:K435)</f>
        <v>0</v>
      </c>
      <c r="L121" s="178"/>
      <c r="M121" s="178">
        <f>SUM(M122:M435)</f>
        <v>0</v>
      </c>
      <c r="N121" s="177"/>
      <c r="O121" s="177">
        <f>SUM(O122:O435)</f>
        <v>4438.2999999999993</v>
      </c>
      <c r="P121" s="177"/>
      <c r="Q121" s="177">
        <f>SUM(Q122:Q435)</f>
        <v>0</v>
      </c>
      <c r="R121" s="178"/>
      <c r="S121" s="178"/>
      <c r="T121" s="179"/>
      <c r="U121" s="173"/>
      <c r="V121" s="173">
        <f>SUM(V122:V435)</f>
        <v>9994.159999999998</v>
      </c>
      <c r="W121" s="173"/>
      <c r="X121" s="173"/>
      <c r="Y121" s="173"/>
      <c r="AG121" t="s">
        <v>315</v>
      </c>
    </row>
    <row r="122" spans="1:60" outlineLevel="1" x14ac:dyDescent="0.2">
      <c r="A122" s="181">
        <v>24</v>
      </c>
      <c r="B122" s="182" t="s">
        <v>1120</v>
      </c>
      <c r="C122" s="190" t="s">
        <v>1121</v>
      </c>
      <c r="D122" s="183" t="s">
        <v>387</v>
      </c>
      <c r="E122" s="184">
        <v>54.85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1.07521</v>
      </c>
      <c r="O122" s="184">
        <f>ROUND(E122*N122,2)</f>
        <v>58.98</v>
      </c>
      <c r="P122" s="184">
        <v>0</v>
      </c>
      <c r="Q122" s="184">
        <f>ROUND(E122*P122,2)</f>
        <v>0</v>
      </c>
      <c r="R122" s="186"/>
      <c r="S122" s="186" t="s">
        <v>319</v>
      </c>
      <c r="T122" s="187" t="s">
        <v>320</v>
      </c>
      <c r="U122" s="161">
        <v>22.32</v>
      </c>
      <c r="V122" s="161">
        <f>ROUND(E122*U122,2)</f>
        <v>1224.25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323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">
      <c r="A123" s="158"/>
      <c r="B123" s="159"/>
      <c r="C123" s="191" t="s">
        <v>1062</v>
      </c>
      <c r="D123" s="165"/>
      <c r="E123" s="166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1122</v>
      </c>
      <c r="D124" s="165"/>
      <c r="E124" s="166">
        <v>25.2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1123</v>
      </c>
      <c r="D125" s="165"/>
      <c r="E125" s="166">
        <v>29.65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81">
        <v>25</v>
      </c>
      <c r="B126" s="182" t="s">
        <v>1124</v>
      </c>
      <c r="C126" s="190" t="s">
        <v>1125</v>
      </c>
      <c r="D126" s="183" t="s">
        <v>702</v>
      </c>
      <c r="E126" s="184">
        <v>318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1.92E-3</v>
      </c>
      <c r="O126" s="184">
        <f>ROUND(E126*N126,2)</f>
        <v>0.61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1.569</v>
      </c>
      <c r="V126" s="161">
        <f>ROUND(E126*U126,2)</f>
        <v>498.94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323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72" t="s">
        <v>1126</v>
      </c>
      <c r="D127" s="273"/>
      <c r="E127" s="273"/>
      <c r="F127" s="273"/>
      <c r="G127" s="273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1127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1128</v>
      </c>
      <c r="D129" s="165"/>
      <c r="E129" s="166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1" t="s">
        <v>1129</v>
      </c>
      <c r="D130" s="165"/>
      <c r="E130" s="166">
        <v>10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1" t="s">
        <v>1130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1131</v>
      </c>
      <c r="D132" s="165"/>
      <c r="E132" s="166">
        <v>10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1132</v>
      </c>
      <c r="D133" s="165"/>
      <c r="E133" s="166">
        <v>10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1" t="s">
        <v>1133</v>
      </c>
      <c r="D134" s="165"/>
      <c r="E134" s="166">
        <v>10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1134</v>
      </c>
      <c r="D135" s="165"/>
      <c r="E135" s="166">
        <v>10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1135</v>
      </c>
      <c r="D136" s="165"/>
      <c r="E136" s="166">
        <v>10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1" t="s">
        <v>1136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1137</v>
      </c>
      <c r="D138" s="165"/>
      <c r="E138" s="166">
        <v>8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1" t="s">
        <v>1138</v>
      </c>
      <c r="D139" s="165"/>
      <c r="E139" s="166">
        <v>9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1" t="s">
        <v>1139</v>
      </c>
      <c r="D140" s="165"/>
      <c r="E140" s="166">
        <v>10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1140</v>
      </c>
      <c r="D141" s="165"/>
      <c r="E141" s="166">
        <v>10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91" t="s">
        <v>1141</v>
      </c>
      <c r="D142" s="165"/>
      <c r="E142" s="166">
        <v>10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1" t="s">
        <v>1142</v>
      </c>
      <c r="D143" s="165"/>
      <c r="E143" s="166">
        <v>10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10" t="s">
        <v>1143</v>
      </c>
      <c r="D144" s="208"/>
      <c r="E144" s="209">
        <v>135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91" t="s">
        <v>1144</v>
      </c>
      <c r="D145" s="165"/>
      <c r="E145" s="166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1" t="s">
        <v>1145</v>
      </c>
      <c r="D146" s="165"/>
      <c r="E146" s="166">
        <v>9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1146</v>
      </c>
      <c r="D147" s="165"/>
      <c r="E147" s="166">
        <v>7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1" t="s">
        <v>1147</v>
      </c>
      <c r="D148" s="165"/>
      <c r="E148" s="166">
        <v>10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1" t="s">
        <v>1148</v>
      </c>
      <c r="D149" s="165"/>
      <c r="E149" s="166">
        <v>9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1149</v>
      </c>
      <c r="D150" s="165"/>
      <c r="E150" s="166">
        <v>10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1" t="s">
        <v>1150</v>
      </c>
      <c r="D151" s="165"/>
      <c r="E151" s="166">
        <v>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1" t="s">
        <v>1151</v>
      </c>
      <c r="D152" s="165"/>
      <c r="E152" s="166">
        <v>10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1152</v>
      </c>
      <c r="D153" s="165"/>
      <c r="E153" s="166">
        <v>9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1" t="s">
        <v>1153</v>
      </c>
      <c r="D154" s="165"/>
      <c r="E154" s="166">
        <v>10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1" t="s">
        <v>1154</v>
      </c>
      <c r="D155" s="165"/>
      <c r="E155" s="166">
        <v>8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91" t="s">
        <v>1155</v>
      </c>
      <c r="D156" s="165"/>
      <c r="E156" s="166">
        <v>8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1156</v>
      </c>
      <c r="D157" s="165"/>
      <c r="E157" s="166">
        <v>8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1" t="s">
        <v>1157</v>
      </c>
      <c r="D158" s="165"/>
      <c r="E158" s="166">
        <v>8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1" t="s">
        <v>1158</v>
      </c>
      <c r="D159" s="165"/>
      <c r="E159" s="166">
        <v>10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1" t="s">
        <v>1159</v>
      </c>
      <c r="D160" s="165"/>
      <c r="E160" s="166">
        <v>10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91" t="s">
        <v>1160</v>
      </c>
      <c r="D161" s="165"/>
      <c r="E161" s="166">
        <v>9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91" t="s">
        <v>1161</v>
      </c>
      <c r="D162" s="165"/>
      <c r="E162" s="166">
        <v>8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91" t="s">
        <v>1162</v>
      </c>
      <c r="D163" s="165"/>
      <c r="E163" s="166">
        <v>8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1" t="s">
        <v>1163</v>
      </c>
      <c r="D164" s="165"/>
      <c r="E164" s="166">
        <v>8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1" t="s">
        <v>1164</v>
      </c>
      <c r="D165" s="165"/>
      <c r="E165" s="166">
        <v>8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1" t="s">
        <v>1165</v>
      </c>
      <c r="D166" s="165"/>
      <c r="E166" s="166">
        <v>10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10" t="s">
        <v>1143</v>
      </c>
      <c r="D167" s="208"/>
      <c r="E167" s="209">
        <v>183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327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81">
        <v>26</v>
      </c>
      <c r="B168" s="182" t="s">
        <v>1166</v>
      </c>
      <c r="C168" s="190" t="s">
        <v>1167</v>
      </c>
      <c r="D168" s="183" t="s">
        <v>702</v>
      </c>
      <c r="E168" s="184">
        <v>835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3.3700000000000002E-3</v>
      </c>
      <c r="O168" s="184">
        <f>ROUND(E168*N168,2)</f>
        <v>2.81</v>
      </c>
      <c r="P168" s="184">
        <v>0</v>
      </c>
      <c r="Q168" s="184">
        <f>ROUND(E168*P168,2)</f>
        <v>0</v>
      </c>
      <c r="R168" s="186"/>
      <c r="S168" s="186" t="s">
        <v>319</v>
      </c>
      <c r="T168" s="187" t="s">
        <v>320</v>
      </c>
      <c r="U168" s="161">
        <v>1.7709999999999999</v>
      </c>
      <c r="V168" s="161">
        <f>ROUND(E168*U168,2)</f>
        <v>1478.79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323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">
      <c r="A169" s="158"/>
      <c r="B169" s="159"/>
      <c r="C169" s="272" t="s">
        <v>1126</v>
      </c>
      <c r="D169" s="273"/>
      <c r="E169" s="273"/>
      <c r="F169" s="273"/>
      <c r="G169" s="273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191" t="s">
        <v>1127</v>
      </c>
      <c r="D170" s="165"/>
      <c r="E170" s="166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327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91" t="s">
        <v>1128</v>
      </c>
      <c r="D171" s="165"/>
      <c r="E171" s="166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1" t="s">
        <v>1168</v>
      </c>
      <c r="D172" s="165"/>
      <c r="E172" s="166">
        <v>11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1" t="s">
        <v>1169</v>
      </c>
      <c r="D173" s="165"/>
      <c r="E173" s="166">
        <v>11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1" t="s">
        <v>1170</v>
      </c>
      <c r="D174" s="165"/>
      <c r="E174" s="166">
        <v>13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91" t="s">
        <v>1171</v>
      </c>
      <c r="D175" s="165"/>
      <c r="E175" s="166">
        <v>13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91" t="s">
        <v>1172</v>
      </c>
      <c r="D176" s="165"/>
      <c r="E176" s="166">
        <v>14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91" t="s">
        <v>1173</v>
      </c>
      <c r="D177" s="165"/>
      <c r="E177" s="166">
        <v>14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91" t="s">
        <v>1174</v>
      </c>
      <c r="D178" s="165"/>
      <c r="E178" s="166">
        <v>15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91" t="s">
        <v>1175</v>
      </c>
      <c r="D179" s="165"/>
      <c r="E179" s="166">
        <v>15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91" t="s">
        <v>1176</v>
      </c>
      <c r="D180" s="165"/>
      <c r="E180" s="166">
        <v>14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91" t="s">
        <v>1177</v>
      </c>
      <c r="D181" s="165"/>
      <c r="E181" s="166">
        <v>14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91" t="s">
        <v>1178</v>
      </c>
      <c r="D182" s="165"/>
      <c r="E182" s="166">
        <v>13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91" t="s">
        <v>1179</v>
      </c>
      <c r="D183" s="165"/>
      <c r="E183" s="166">
        <v>13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91" t="s">
        <v>1180</v>
      </c>
      <c r="D184" s="165"/>
      <c r="E184" s="166">
        <v>13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91" t="s">
        <v>1181</v>
      </c>
      <c r="D185" s="165"/>
      <c r="E185" s="166">
        <v>12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91" t="s">
        <v>1182</v>
      </c>
      <c r="D186" s="165"/>
      <c r="E186" s="166">
        <v>12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91" t="s">
        <v>1183</v>
      </c>
      <c r="D187" s="165"/>
      <c r="E187" s="166">
        <v>13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191" t="s">
        <v>1184</v>
      </c>
      <c r="D188" s="165"/>
      <c r="E188" s="166">
        <v>13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191" t="s">
        <v>1185</v>
      </c>
      <c r="D189" s="165"/>
      <c r="E189" s="166">
        <v>14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91" t="s">
        <v>1186</v>
      </c>
      <c r="D190" s="165"/>
      <c r="E190" s="166">
        <v>14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91" t="s">
        <v>1187</v>
      </c>
      <c r="D191" s="165"/>
      <c r="E191" s="166">
        <v>17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91" t="s">
        <v>1188</v>
      </c>
      <c r="D192" s="165"/>
      <c r="E192" s="166">
        <v>17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191" t="s">
        <v>1189</v>
      </c>
      <c r="D193" s="165"/>
      <c r="E193" s="166">
        <v>13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91" t="s">
        <v>1190</v>
      </c>
      <c r="D194" s="165"/>
      <c r="E194" s="166">
        <v>13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91" t="s">
        <v>1191</v>
      </c>
      <c r="D195" s="165"/>
      <c r="E195" s="166">
        <v>12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91" t="s">
        <v>1192</v>
      </c>
      <c r="D196" s="165"/>
      <c r="E196" s="166">
        <v>12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327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1" t="s">
        <v>1193</v>
      </c>
      <c r="D197" s="165"/>
      <c r="E197" s="166">
        <v>13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1" t="s">
        <v>1194</v>
      </c>
      <c r="D198" s="165"/>
      <c r="E198" s="166">
        <v>13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1" t="s">
        <v>1195</v>
      </c>
      <c r="D199" s="165"/>
      <c r="E199" s="166">
        <v>12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91" t="s">
        <v>1196</v>
      </c>
      <c r="D200" s="165"/>
      <c r="E200" s="166">
        <v>12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91" t="s">
        <v>1197</v>
      </c>
      <c r="D201" s="165"/>
      <c r="E201" s="166">
        <v>15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327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91" t="s">
        <v>1198</v>
      </c>
      <c r="D202" s="165"/>
      <c r="E202" s="166">
        <v>11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91" t="s">
        <v>1199</v>
      </c>
      <c r="D203" s="165"/>
      <c r="E203" s="166">
        <v>11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91" t="s">
        <v>1200</v>
      </c>
      <c r="D204" s="165"/>
      <c r="E204" s="166">
        <v>13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91" t="s">
        <v>1201</v>
      </c>
      <c r="D205" s="165"/>
      <c r="E205" s="166">
        <v>11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91" t="s">
        <v>1202</v>
      </c>
      <c r="D206" s="165"/>
      <c r="E206" s="166">
        <v>12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327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10" t="s">
        <v>1143</v>
      </c>
      <c r="D207" s="208"/>
      <c r="E207" s="209">
        <v>458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327</v>
      </c>
      <c r="AH207" s="151">
        <v>1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91" t="s">
        <v>1144</v>
      </c>
      <c r="D208" s="165"/>
      <c r="E208" s="166"/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1" t="s">
        <v>1203</v>
      </c>
      <c r="D209" s="165"/>
      <c r="E209" s="166">
        <v>11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1204</v>
      </c>
      <c r="D210" s="165"/>
      <c r="E210" s="166">
        <v>13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1" t="s">
        <v>1205</v>
      </c>
      <c r="D211" s="165"/>
      <c r="E211" s="166">
        <v>15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1" t="s">
        <v>1206</v>
      </c>
      <c r="D212" s="165"/>
      <c r="E212" s="166">
        <v>14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91" t="s">
        <v>1207</v>
      </c>
      <c r="D213" s="165"/>
      <c r="E213" s="166">
        <v>14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91" t="s">
        <v>1208</v>
      </c>
      <c r="D214" s="165"/>
      <c r="E214" s="166">
        <v>14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1209</v>
      </c>
      <c r="D215" s="165"/>
      <c r="E215" s="166">
        <v>14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">
      <c r="A216" s="158"/>
      <c r="B216" s="159"/>
      <c r="C216" s="191" t="s">
        <v>1210</v>
      </c>
      <c r="D216" s="165"/>
      <c r="E216" s="166">
        <v>13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91" t="s">
        <v>1211</v>
      </c>
      <c r="D217" s="165"/>
      <c r="E217" s="166">
        <v>12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1212</v>
      </c>
      <c r="D218" s="165"/>
      <c r="E218" s="166">
        <v>11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191" t="s">
        <v>1213</v>
      </c>
      <c r="D219" s="165"/>
      <c r="E219" s="166">
        <v>11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91" t="s">
        <v>1214</v>
      </c>
      <c r="D220" s="165"/>
      <c r="E220" s="166">
        <v>11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1215</v>
      </c>
      <c r="D221" s="165"/>
      <c r="E221" s="166">
        <v>16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1216</v>
      </c>
      <c r="D222" s="165"/>
      <c r="E222" s="166">
        <v>12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1217</v>
      </c>
      <c r="D223" s="165"/>
      <c r="E223" s="166">
        <v>12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91" t="s">
        <v>1218</v>
      </c>
      <c r="D224" s="165"/>
      <c r="E224" s="166">
        <v>12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1" t="s">
        <v>1219</v>
      </c>
      <c r="D225" s="165"/>
      <c r="E225" s="166">
        <v>13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1220</v>
      </c>
      <c r="D226" s="165"/>
      <c r="E226" s="166">
        <v>12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1221</v>
      </c>
      <c r="D227" s="165"/>
      <c r="E227" s="166">
        <v>12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1222</v>
      </c>
      <c r="D228" s="165"/>
      <c r="E228" s="166">
        <v>13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91" t="s">
        <v>1223</v>
      </c>
      <c r="D229" s="165"/>
      <c r="E229" s="166">
        <v>13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327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91" t="s">
        <v>1224</v>
      </c>
      <c r="D230" s="165"/>
      <c r="E230" s="166">
        <v>13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1225</v>
      </c>
      <c r="D231" s="165"/>
      <c r="E231" s="166">
        <v>13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1226</v>
      </c>
      <c r="D232" s="165"/>
      <c r="E232" s="166">
        <v>12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91" t="s">
        <v>1227</v>
      </c>
      <c r="D233" s="165"/>
      <c r="E233" s="166">
        <v>12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327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91" t="s">
        <v>1228</v>
      </c>
      <c r="D234" s="165"/>
      <c r="E234" s="166">
        <v>13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1229</v>
      </c>
      <c r="D235" s="165"/>
      <c r="E235" s="166">
        <v>12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1230</v>
      </c>
      <c r="D236" s="165"/>
      <c r="E236" s="166">
        <v>11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1231</v>
      </c>
      <c r="D237" s="165"/>
      <c r="E237" s="166">
        <v>11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191" t="s">
        <v>1232</v>
      </c>
      <c r="D238" s="165"/>
      <c r="E238" s="166">
        <v>12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327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210" t="s">
        <v>1143</v>
      </c>
      <c r="D239" s="208"/>
      <c r="E239" s="209">
        <v>377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327</v>
      </c>
      <c r="AH239" s="151">
        <v>1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81">
        <v>27</v>
      </c>
      <c r="B240" s="182" t="s">
        <v>1233</v>
      </c>
      <c r="C240" s="190" t="s">
        <v>1234</v>
      </c>
      <c r="D240" s="183" t="s">
        <v>702</v>
      </c>
      <c r="E240" s="184">
        <v>25</v>
      </c>
      <c r="F240" s="185"/>
      <c r="G240" s="186">
        <f>ROUND(E240*F240,2)</f>
        <v>0</v>
      </c>
      <c r="H240" s="185"/>
      <c r="I240" s="186">
        <f>ROUND(E240*H240,2)</f>
        <v>0</v>
      </c>
      <c r="J240" s="185"/>
      <c r="K240" s="186">
        <f>ROUND(E240*J240,2)</f>
        <v>0</v>
      </c>
      <c r="L240" s="186">
        <v>21</v>
      </c>
      <c r="M240" s="186">
        <f>G240*(1+L240/100)</f>
        <v>0</v>
      </c>
      <c r="N240" s="184">
        <v>7.8210000000000002E-2</v>
      </c>
      <c r="O240" s="184">
        <f>ROUND(E240*N240,2)</f>
        <v>1.96</v>
      </c>
      <c r="P240" s="184">
        <v>0</v>
      </c>
      <c r="Q240" s="184">
        <f>ROUND(E240*P240,2)</f>
        <v>0</v>
      </c>
      <c r="R240" s="186"/>
      <c r="S240" s="186" t="s">
        <v>334</v>
      </c>
      <c r="T240" s="187" t="s">
        <v>320</v>
      </c>
      <c r="U240" s="161">
        <v>1.454</v>
      </c>
      <c r="V240" s="161">
        <f>ROUND(E240*U240,2)</f>
        <v>36.35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323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">
      <c r="A241" s="158"/>
      <c r="B241" s="159"/>
      <c r="C241" s="191" t="s">
        <v>1062</v>
      </c>
      <c r="D241" s="165"/>
      <c r="E241" s="166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1235</v>
      </c>
      <c r="D242" s="165"/>
      <c r="E242" s="166">
        <v>25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81">
        <v>28</v>
      </c>
      <c r="B243" s="182" t="s">
        <v>1236</v>
      </c>
      <c r="C243" s="190" t="s">
        <v>1237</v>
      </c>
      <c r="D243" s="183" t="s">
        <v>702</v>
      </c>
      <c r="E243" s="184">
        <v>25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0.10962</v>
      </c>
      <c r="O243" s="184">
        <f>ROUND(E243*N243,2)</f>
        <v>2.74</v>
      </c>
      <c r="P243" s="184">
        <v>0</v>
      </c>
      <c r="Q243" s="184">
        <f>ROUND(E243*P243,2)</f>
        <v>0</v>
      </c>
      <c r="R243" s="186"/>
      <c r="S243" s="186" t="s">
        <v>334</v>
      </c>
      <c r="T243" s="187" t="s">
        <v>320</v>
      </c>
      <c r="U243" s="161">
        <v>1.641</v>
      </c>
      <c r="V243" s="161">
        <f>ROUND(E243*U243,2)</f>
        <v>41.03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191" t="s">
        <v>1062</v>
      </c>
      <c r="D244" s="165"/>
      <c r="E244" s="166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">
      <c r="A245" s="158"/>
      <c r="B245" s="159"/>
      <c r="C245" s="191" t="s">
        <v>1235</v>
      </c>
      <c r="D245" s="165"/>
      <c r="E245" s="166">
        <v>25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81">
        <v>29</v>
      </c>
      <c r="B246" s="182" t="s">
        <v>1238</v>
      </c>
      <c r="C246" s="190" t="s">
        <v>1239</v>
      </c>
      <c r="D246" s="183" t="s">
        <v>702</v>
      </c>
      <c r="E246" s="184">
        <v>183</v>
      </c>
      <c r="F246" s="185"/>
      <c r="G246" s="186">
        <f>ROUND(E246*F246,2)</f>
        <v>0</v>
      </c>
      <c r="H246" s="185"/>
      <c r="I246" s="186">
        <f>ROUND(E246*H246,2)</f>
        <v>0</v>
      </c>
      <c r="J246" s="185"/>
      <c r="K246" s="186">
        <f>ROUND(E246*J246,2)</f>
        <v>0</v>
      </c>
      <c r="L246" s="186">
        <v>21</v>
      </c>
      <c r="M246" s="186">
        <f>G246*(1+L246/100)</f>
        <v>0</v>
      </c>
      <c r="N246" s="184">
        <v>8.6669999999999997E-2</v>
      </c>
      <c r="O246" s="184">
        <f>ROUND(E246*N246,2)</f>
        <v>15.86</v>
      </c>
      <c r="P246" s="184">
        <v>0</v>
      </c>
      <c r="Q246" s="184">
        <f>ROUND(E246*P246,2)</f>
        <v>0</v>
      </c>
      <c r="R246" s="186"/>
      <c r="S246" s="186" t="s">
        <v>334</v>
      </c>
      <c r="T246" s="187" t="s">
        <v>320</v>
      </c>
      <c r="U246" s="161">
        <v>2.2040000000000002</v>
      </c>
      <c r="V246" s="161">
        <f>ROUND(E246*U246,2)</f>
        <v>403.33</v>
      </c>
      <c r="W246" s="161"/>
      <c r="X246" s="161" t="s">
        <v>321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323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">
      <c r="A247" s="158"/>
      <c r="B247" s="159"/>
      <c r="C247" s="191" t="s">
        <v>1127</v>
      </c>
      <c r="D247" s="165"/>
      <c r="E247" s="166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91" t="s">
        <v>1144</v>
      </c>
      <c r="D248" s="165"/>
      <c r="E248" s="166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327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1" t="s">
        <v>1145</v>
      </c>
      <c r="D249" s="165"/>
      <c r="E249" s="166">
        <v>9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1" t="s">
        <v>1146</v>
      </c>
      <c r="D250" s="165"/>
      <c r="E250" s="166">
        <v>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">
      <c r="A251" s="158"/>
      <c r="B251" s="159"/>
      <c r="C251" s="191" t="s">
        <v>1147</v>
      </c>
      <c r="D251" s="165"/>
      <c r="E251" s="166">
        <v>10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327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91" t="s">
        <v>1148</v>
      </c>
      <c r="D252" s="165"/>
      <c r="E252" s="166">
        <v>9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91" t="s">
        <v>1149</v>
      </c>
      <c r="D253" s="165"/>
      <c r="E253" s="166">
        <v>10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1150</v>
      </c>
      <c r="D254" s="165"/>
      <c r="E254" s="166">
        <v>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1151</v>
      </c>
      <c r="D255" s="165"/>
      <c r="E255" s="166">
        <v>10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1152</v>
      </c>
      <c r="D256" s="165"/>
      <c r="E256" s="166">
        <v>9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1153</v>
      </c>
      <c r="D257" s="165"/>
      <c r="E257" s="166">
        <v>10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1154</v>
      </c>
      <c r="D258" s="165"/>
      <c r="E258" s="166">
        <v>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1155</v>
      </c>
      <c r="D259" s="165"/>
      <c r="E259" s="166">
        <v>8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1156</v>
      </c>
      <c r="D260" s="165"/>
      <c r="E260" s="166">
        <v>8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1157</v>
      </c>
      <c r="D261" s="165"/>
      <c r="E261" s="166">
        <v>8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91" t="s">
        <v>1158</v>
      </c>
      <c r="D262" s="165"/>
      <c r="E262" s="166">
        <v>10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1159</v>
      </c>
      <c r="D263" s="165"/>
      <c r="E263" s="166">
        <v>10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1160</v>
      </c>
      <c r="D264" s="165"/>
      <c r="E264" s="166">
        <v>9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1161</v>
      </c>
      <c r="D265" s="165"/>
      <c r="E265" s="166">
        <v>8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1162</v>
      </c>
      <c r="D266" s="165"/>
      <c r="E266" s="166">
        <v>8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1163</v>
      </c>
      <c r="D267" s="165"/>
      <c r="E267" s="166">
        <v>8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1164</v>
      </c>
      <c r="D268" s="165"/>
      <c r="E268" s="166">
        <v>8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1165</v>
      </c>
      <c r="D269" s="165"/>
      <c r="E269" s="166">
        <v>10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81">
        <v>30</v>
      </c>
      <c r="B270" s="182" t="s">
        <v>1240</v>
      </c>
      <c r="C270" s="190" t="s">
        <v>1241</v>
      </c>
      <c r="D270" s="183" t="s">
        <v>702</v>
      </c>
      <c r="E270" s="184">
        <v>377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8.6669999999999997E-2</v>
      </c>
      <c r="O270" s="184">
        <f>ROUND(E270*N270,2)</f>
        <v>32.67</v>
      </c>
      <c r="P270" s="184">
        <v>0</v>
      </c>
      <c r="Q270" s="184">
        <f>ROUND(E270*P270,2)</f>
        <v>0</v>
      </c>
      <c r="R270" s="186"/>
      <c r="S270" s="186" t="s">
        <v>334</v>
      </c>
      <c r="T270" s="187" t="s">
        <v>320</v>
      </c>
      <c r="U270" s="161">
        <v>2.597</v>
      </c>
      <c r="V270" s="161">
        <f>ROUND(E270*U270,2)</f>
        <v>979.07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323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191" t="s">
        <v>1127</v>
      </c>
      <c r="D271" s="165"/>
      <c r="E271" s="166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1144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1203</v>
      </c>
      <c r="D273" s="165"/>
      <c r="E273" s="166">
        <v>11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1204</v>
      </c>
      <c r="D274" s="165"/>
      <c r="E274" s="166">
        <v>13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1205</v>
      </c>
      <c r="D275" s="165"/>
      <c r="E275" s="166">
        <v>15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1206</v>
      </c>
      <c r="D276" s="165"/>
      <c r="E276" s="166">
        <v>14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1207</v>
      </c>
      <c r="D277" s="165"/>
      <c r="E277" s="166">
        <v>14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1208</v>
      </c>
      <c r="D278" s="165"/>
      <c r="E278" s="166">
        <v>14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1209</v>
      </c>
      <c r="D279" s="165"/>
      <c r="E279" s="166">
        <v>14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91" t="s">
        <v>1210</v>
      </c>
      <c r="D280" s="165"/>
      <c r="E280" s="166">
        <v>13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327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1" t="s">
        <v>1211</v>
      </c>
      <c r="D281" s="165"/>
      <c r="E281" s="166">
        <v>12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91" t="s">
        <v>1212</v>
      </c>
      <c r="D282" s="165"/>
      <c r="E282" s="166">
        <v>11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91" t="s">
        <v>1213</v>
      </c>
      <c r="D283" s="165"/>
      <c r="E283" s="166">
        <v>11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327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1" t="s">
        <v>1214</v>
      </c>
      <c r="D284" s="165"/>
      <c r="E284" s="166">
        <v>11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1" t="s">
        <v>1215</v>
      </c>
      <c r="D285" s="165"/>
      <c r="E285" s="166">
        <v>16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1" t="s">
        <v>1216</v>
      </c>
      <c r="D286" s="165"/>
      <c r="E286" s="166">
        <v>12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327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91" t="s">
        <v>1217</v>
      </c>
      <c r="D287" s="165"/>
      <c r="E287" s="166">
        <v>12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327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91" t="s">
        <v>1218</v>
      </c>
      <c r="D288" s="165"/>
      <c r="E288" s="166">
        <v>12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1219</v>
      </c>
      <c r="D289" s="165"/>
      <c r="E289" s="166">
        <v>13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1220</v>
      </c>
      <c r="D290" s="165"/>
      <c r="E290" s="166">
        <v>12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1221</v>
      </c>
      <c r="D291" s="165"/>
      <c r="E291" s="166">
        <v>12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91" t="s">
        <v>1222</v>
      </c>
      <c r="D292" s="165"/>
      <c r="E292" s="166">
        <v>13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327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91" t="s">
        <v>1223</v>
      </c>
      <c r="D293" s="165"/>
      <c r="E293" s="166">
        <v>13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91" t="s">
        <v>1224</v>
      </c>
      <c r="D294" s="165"/>
      <c r="E294" s="166">
        <v>13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1225</v>
      </c>
      <c r="D295" s="165"/>
      <c r="E295" s="166">
        <v>13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1226</v>
      </c>
      <c r="D296" s="165"/>
      <c r="E296" s="166">
        <v>12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1227</v>
      </c>
      <c r="D297" s="165"/>
      <c r="E297" s="166">
        <v>12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1228</v>
      </c>
      <c r="D298" s="165"/>
      <c r="E298" s="166">
        <v>13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1229</v>
      </c>
      <c r="D299" s="165"/>
      <c r="E299" s="166">
        <v>12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1" t="s">
        <v>1230</v>
      </c>
      <c r="D300" s="165"/>
      <c r="E300" s="166">
        <v>11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1231</v>
      </c>
      <c r="D301" s="165"/>
      <c r="E301" s="166">
        <v>11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1" t="s">
        <v>1232</v>
      </c>
      <c r="D302" s="165"/>
      <c r="E302" s="166">
        <v>12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327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 x14ac:dyDescent="0.2">
      <c r="A303" s="181">
        <v>31</v>
      </c>
      <c r="B303" s="182" t="s">
        <v>1242</v>
      </c>
      <c r="C303" s="190" t="s">
        <v>1243</v>
      </c>
      <c r="D303" s="183" t="s">
        <v>702</v>
      </c>
      <c r="E303" s="184">
        <v>135</v>
      </c>
      <c r="F303" s="185"/>
      <c r="G303" s="186">
        <f>ROUND(E303*F303,2)</f>
        <v>0</v>
      </c>
      <c r="H303" s="185"/>
      <c r="I303" s="186">
        <f>ROUND(E303*H303,2)</f>
        <v>0</v>
      </c>
      <c r="J303" s="185"/>
      <c r="K303" s="186">
        <f>ROUND(E303*J303,2)</f>
        <v>0</v>
      </c>
      <c r="L303" s="186">
        <v>21</v>
      </c>
      <c r="M303" s="186">
        <f>G303*(1+L303/100)</f>
        <v>0</v>
      </c>
      <c r="N303" s="184">
        <v>0.12019000000000001</v>
      </c>
      <c r="O303" s="184">
        <f>ROUND(E303*N303,2)</f>
        <v>16.23</v>
      </c>
      <c r="P303" s="184">
        <v>0</v>
      </c>
      <c r="Q303" s="184">
        <f>ROUND(E303*P303,2)</f>
        <v>0</v>
      </c>
      <c r="R303" s="186"/>
      <c r="S303" s="186" t="s">
        <v>334</v>
      </c>
      <c r="T303" s="187" t="s">
        <v>320</v>
      </c>
      <c r="U303" s="161">
        <v>2.4980000000000002</v>
      </c>
      <c r="V303" s="161">
        <f>ROUND(E303*U303,2)</f>
        <v>337.23</v>
      </c>
      <c r="W303" s="161"/>
      <c r="X303" s="161" t="s">
        <v>321</v>
      </c>
      <c r="Y303" s="161" t="s">
        <v>322</v>
      </c>
      <c r="Z303" s="151"/>
      <c r="AA303" s="151"/>
      <c r="AB303" s="151"/>
      <c r="AC303" s="151"/>
      <c r="AD303" s="151"/>
      <c r="AE303" s="151"/>
      <c r="AF303" s="151"/>
      <c r="AG303" s="151" t="s">
        <v>323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1127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1128</v>
      </c>
      <c r="D305" s="165"/>
      <c r="E305" s="166"/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1129</v>
      </c>
      <c r="D306" s="165"/>
      <c r="E306" s="166">
        <v>10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1130</v>
      </c>
      <c r="D307" s="165"/>
      <c r="E307" s="166">
        <v>10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1131</v>
      </c>
      <c r="D308" s="165"/>
      <c r="E308" s="166">
        <v>10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1" t="s">
        <v>1132</v>
      </c>
      <c r="D309" s="165"/>
      <c r="E309" s="166">
        <v>10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327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1" t="s">
        <v>1133</v>
      </c>
      <c r="D310" s="165"/>
      <c r="E310" s="166">
        <v>10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1" t="s">
        <v>1134</v>
      </c>
      <c r="D311" s="165"/>
      <c r="E311" s="166">
        <v>10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91" t="s">
        <v>1135</v>
      </c>
      <c r="D312" s="165"/>
      <c r="E312" s="166">
        <v>10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327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91" t="s">
        <v>1136</v>
      </c>
      <c r="D313" s="165"/>
      <c r="E313" s="166">
        <v>8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91" t="s">
        <v>1137</v>
      </c>
      <c r="D314" s="165"/>
      <c r="E314" s="166">
        <v>8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1138</v>
      </c>
      <c r="D315" s="165"/>
      <c r="E315" s="166">
        <v>9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1" t="s">
        <v>1139</v>
      </c>
      <c r="D316" s="165"/>
      <c r="E316" s="166">
        <v>10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91" t="s">
        <v>1140</v>
      </c>
      <c r="D317" s="165"/>
      <c r="E317" s="166">
        <v>10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327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91" t="s">
        <v>1141</v>
      </c>
      <c r="D318" s="165"/>
      <c r="E318" s="166">
        <v>10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1" t="s">
        <v>1142</v>
      </c>
      <c r="D319" s="165"/>
      <c r="E319" s="166">
        <v>10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81">
        <v>32</v>
      </c>
      <c r="B320" s="182" t="s">
        <v>1244</v>
      </c>
      <c r="C320" s="190" t="s">
        <v>1245</v>
      </c>
      <c r="D320" s="183" t="s">
        <v>702</v>
      </c>
      <c r="E320" s="184">
        <v>458</v>
      </c>
      <c r="F320" s="185"/>
      <c r="G320" s="186">
        <f>ROUND(E320*F320,2)</f>
        <v>0</v>
      </c>
      <c r="H320" s="185"/>
      <c r="I320" s="186">
        <f>ROUND(E320*H320,2)</f>
        <v>0</v>
      </c>
      <c r="J320" s="185"/>
      <c r="K320" s="186">
        <f>ROUND(E320*J320,2)</f>
        <v>0</v>
      </c>
      <c r="L320" s="186">
        <v>21</v>
      </c>
      <c r="M320" s="186">
        <f>G320*(1+L320/100)</f>
        <v>0</v>
      </c>
      <c r="N320" s="184">
        <v>0.12019000000000001</v>
      </c>
      <c r="O320" s="184">
        <f>ROUND(E320*N320,2)</f>
        <v>55.05</v>
      </c>
      <c r="P320" s="184">
        <v>0</v>
      </c>
      <c r="Q320" s="184">
        <f>ROUND(E320*P320,2)</f>
        <v>0</v>
      </c>
      <c r="R320" s="186"/>
      <c r="S320" s="186" t="s">
        <v>334</v>
      </c>
      <c r="T320" s="187" t="s">
        <v>320</v>
      </c>
      <c r="U320" s="161">
        <v>2.964</v>
      </c>
      <c r="V320" s="161">
        <f>ROUND(E320*U320,2)</f>
        <v>1357.51</v>
      </c>
      <c r="W320" s="161"/>
      <c r="X320" s="161" t="s">
        <v>321</v>
      </c>
      <c r="Y320" s="161" t="s">
        <v>322</v>
      </c>
      <c r="Z320" s="151"/>
      <c r="AA320" s="151"/>
      <c r="AB320" s="151"/>
      <c r="AC320" s="151"/>
      <c r="AD320" s="151"/>
      <c r="AE320" s="151"/>
      <c r="AF320" s="151"/>
      <c r="AG320" s="151" t="s">
        <v>323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2" x14ac:dyDescent="0.2">
      <c r="A321" s="158"/>
      <c r="B321" s="159"/>
      <c r="C321" s="191" t="s">
        <v>1127</v>
      </c>
      <c r="D321" s="165"/>
      <c r="E321" s="166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1128</v>
      </c>
      <c r="D322" s="165"/>
      <c r="E322" s="166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1168</v>
      </c>
      <c r="D323" s="165"/>
      <c r="E323" s="166">
        <v>11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91" t="s">
        <v>1169</v>
      </c>
      <c r="D324" s="165"/>
      <c r="E324" s="166">
        <v>11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327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1" t="s">
        <v>1170</v>
      </c>
      <c r="D325" s="165"/>
      <c r="E325" s="166">
        <v>13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327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91" t="s">
        <v>1171</v>
      </c>
      <c r="D326" s="165"/>
      <c r="E326" s="166">
        <v>13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91" t="s">
        <v>1172</v>
      </c>
      <c r="D327" s="165"/>
      <c r="E327" s="166">
        <v>14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327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91" t="s">
        <v>1173</v>
      </c>
      <c r="D328" s="165"/>
      <c r="E328" s="166">
        <v>14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1" t="s">
        <v>1174</v>
      </c>
      <c r="D329" s="165"/>
      <c r="E329" s="166">
        <v>15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1175</v>
      </c>
      <c r="D330" s="165"/>
      <c r="E330" s="166">
        <v>15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1176</v>
      </c>
      <c r="D331" s="165"/>
      <c r="E331" s="166">
        <v>14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1177</v>
      </c>
      <c r="D332" s="165"/>
      <c r="E332" s="166">
        <v>14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91" t="s">
        <v>1178</v>
      </c>
      <c r="D333" s="165"/>
      <c r="E333" s="166">
        <v>13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327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1" t="s">
        <v>1179</v>
      </c>
      <c r="D334" s="165"/>
      <c r="E334" s="166">
        <v>13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327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91" t="s">
        <v>1180</v>
      </c>
      <c r="D335" s="165"/>
      <c r="E335" s="166">
        <v>13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1181</v>
      </c>
      <c r="D336" s="165"/>
      <c r="E336" s="166">
        <v>12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1182</v>
      </c>
      <c r="D337" s="165"/>
      <c r="E337" s="166">
        <v>12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1" t="s">
        <v>1183</v>
      </c>
      <c r="D338" s="165"/>
      <c r="E338" s="166">
        <v>13</v>
      </c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327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91" t="s">
        <v>1184</v>
      </c>
      <c r="D339" s="165"/>
      <c r="E339" s="166">
        <v>13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1185</v>
      </c>
      <c r="D340" s="165"/>
      <c r="E340" s="166">
        <v>14</v>
      </c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1186</v>
      </c>
      <c r="D341" s="165"/>
      <c r="E341" s="166">
        <v>14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1187</v>
      </c>
      <c r="D342" s="165"/>
      <c r="E342" s="166">
        <v>17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1188</v>
      </c>
      <c r="D343" s="165"/>
      <c r="E343" s="166">
        <v>17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1189</v>
      </c>
      <c r="D344" s="165"/>
      <c r="E344" s="166">
        <v>13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91" t="s">
        <v>1190</v>
      </c>
      <c r="D345" s="165"/>
      <c r="E345" s="166">
        <v>13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327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91" t="s">
        <v>1191</v>
      </c>
      <c r="D346" s="165"/>
      <c r="E346" s="166">
        <v>12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1192</v>
      </c>
      <c r="D347" s="165"/>
      <c r="E347" s="166">
        <v>12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1193</v>
      </c>
      <c r="D348" s="165"/>
      <c r="E348" s="166">
        <v>13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1194</v>
      </c>
      <c r="D349" s="165"/>
      <c r="E349" s="166">
        <v>13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91" t="s">
        <v>1195</v>
      </c>
      <c r="D350" s="165"/>
      <c r="E350" s="166">
        <v>12</v>
      </c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327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91" t="s">
        <v>1196</v>
      </c>
      <c r="D351" s="165"/>
      <c r="E351" s="166">
        <v>12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1197</v>
      </c>
      <c r="D352" s="165"/>
      <c r="E352" s="166">
        <v>15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1" t="s">
        <v>1198</v>
      </c>
      <c r="D353" s="165"/>
      <c r="E353" s="166">
        <v>11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327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91" t="s">
        <v>1199</v>
      </c>
      <c r="D354" s="165"/>
      <c r="E354" s="166">
        <v>11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91" t="s">
        <v>1200</v>
      </c>
      <c r="D355" s="165"/>
      <c r="E355" s="166">
        <v>13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1" t="s">
        <v>1201</v>
      </c>
      <c r="D356" s="165"/>
      <c r="E356" s="166">
        <v>11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1202</v>
      </c>
      <c r="D357" s="165"/>
      <c r="E357" s="166">
        <v>12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2.5" outlineLevel="1" x14ac:dyDescent="0.2">
      <c r="A358" s="181">
        <v>33</v>
      </c>
      <c r="B358" s="182" t="s">
        <v>1246</v>
      </c>
      <c r="C358" s="190" t="s">
        <v>1247</v>
      </c>
      <c r="D358" s="183" t="s">
        <v>371</v>
      </c>
      <c r="E358" s="184">
        <v>515.98294999999996</v>
      </c>
      <c r="F358" s="185"/>
      <c r="G358" s="186">
        <f>ROUND(E358*F358,2)</f>
        <v>0</v>
      </c>
      <c r="H358" s="185"/>
      <c r="I358" s="186">
        <f>ROUND(E358*H358,2)</f>
        <v>0</v>
      </c>
      <c r="J358" s="185"/>
      <c r="K358" s="186">
        <f>ROUND(E358*J358,2)</f>
        <v>0</v>
      </c>
      <c r="L358" s="186">
        <v>21</v>
      </c>
      <c r="M358" s="186">
        <f>G358*(1+L358/100)</f>
        <v>0</v>
      </c>
      <c r="N358" s="184">
        <v>2.5249999999999999</v>
      </c>
      <c r="O358" s="184">
        <f>ROUND(E358*N358,2)</f>
        <v>1302.8599999999999</v>
      </c>
      <c r="P358" s="184">
        <v>0</v>
      </c>
      <c r="Q358" s="184">
        <f>ROUND(E358*P358,2)</f>
        <v>0</v>
      </c>
      <c r="R358" s="186"/>
      <c r="S358" s="186" t="s">
        <v>319</v>
      </c>
      <c r="T358" s="187" t="s">
        <v>320</v>
      </c>
      <c r="U358" s="161">
        <v>0.48</v>
      </c>
      <c r="V358" s="161">
        <f>ROUND(E358*U358,2)</f>
        <v>247.67</v>
      </c>
      <c r="W358" s="161"/>
      <c r="X358" s="161" t="s">
        <v>321</v>
      </c>
      <c r="Y358" s="161" t="s">
        <v>322</v>
      </c>
      <c r="Z358" s="151"/>
      <c r="AA358" s="151"/>
      <c r="AB358" s="151"/>
      <c r="AC358" s="151"/>
      <c r="AD358" s="151"/>
      <c r="AE358" s="151"/>
      <c r="AF358" s="151"/>
      <c r="AG358" s="151" t="s">
        <v>323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272" t="s">
        <v>1248</v>
      </c>
      <c r="D359" s="273"/>
      <c r="E359" s="273"/>
      <c r="F359" s="273"/>
      <c r="G359" s="273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325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270" t="s">
        <v>1249</v>
      </c>
      <c r="D360" s="271"/>
      <c r="E360" s="271"/>
      <c r="F360" s="271"/>
      <c r="G360" s="27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">
      <c r="A361" s="158"/>
      <c r="B361" s="159"/>
      <c r="C361" s="191" t="s">
        <v>359</v>
      </c>
      <c r="D361" s="165"/>
      <c r="E361" s="166"/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1250</v>
      </c>
      <c r="D362" s="165"/>
      <c r="E362" s="166">
        <v>503.4</v>
      </c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2" t="s">
        <v>1251</v>
      </c>
      <c r="D363" s="167"/>
      <c r="E363" s="168">
        <v>12.58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4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81">
        <v>34</v>
      </c>
      <c r="B364" s="182" t="s">
        <v>1252</v>
      </c>
      <c r="C364" s="190" t="s">
        <v>1253</v>
      </c>
      <c r="D364" s="183" t="s">
        <v>333</v>
      </c>
      <c r="E364" s="184">
        <v>64.22</v>
      </c>
      <c r="F364" s="185"/>
      <c r="G364" s="186">
        <f>ROUND(E364*F364,2)</f>
        <v>0</v>
      </c>
      <c r="H364" s="185"/>
      <c r="I364" s="186">
        <f>ROUND(E364*H364,2)</f>
        <v>0</v>
      </c>
      <c r="J364" s="185"/>
      <c r="K364" s="186">
        <f>ROUND(E364*J364,2)</f>
        <v>0</v>
      </c>
      <c r="L364" s="186">
        <v>21</v>
      </c>
      <c r="M364" s="186">
        <f>G364*(1+L364/100)</f>
        <v>0</v>
      </c>
      <c r="N364" s="184">
        <v>3.9199999999999999E-2</v>
      </c>
      <c r="O364" s="184">
        <f>ROUND(E364*N364,2)</f>
        <v>2.52</v>
      </c>
      <c r="P364" s="184">
        <v>0</v>
      </c>
      <c r="Q364" s="184">
        <f>ROUND(E364*P364,2)</f>
        <v>0</v>
      </c>
      <c r="R364" s="186"/>
      <c r="S364" s="186" t="s">
        <v>319</v>
      </c>
      <c r="T364" s="187" t="s">
        <v>320</v>
      </c>
      <c r="U364" s="161">
        <v>1.6</v>
      </c>
      <c r="V364" s="161">
        <f>ROUND(E364*U364,2)</f>
        <v>102.75</v>
      </c>
      <c r="W364" s="161"/>
      <c r="X364" s="161" t="s">
        <v>321</v>
      </c>
      <c r="Y364" s="161" t="s">
        <v>322</v>
      </c>
      <c r="Z364" s="151"/>
      <c r="AA364" s="151"/>
      <c r="AB364" s="151"/>
      <c r="AC364" s="151"/>
      <c r="AD364" s="151"/>
      <c r="AE364" s="151"/>
      <c r="AF364" s="151"/>
      <c r="AG364" s="151" t="s">
        <v>323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2" x14ac:dyDescent="0.2">
      <c r="A365" s="158"/>
      <c r="B365" s="159"/>
      <c r="C365" s="272" t="s">
        <v>1254</v>
      </c>
      <c r="D365" s="273"/>
      <c r="E365" s="273"/>
      <c r="F365" s="273"/>
      <c r="G365" s="273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88" t="str">
        <f>C365</f>
        <v>svislé nebo šikmé (odkloněné) , půdorysně přímé nebo zalomené, stěn základových desek ve volných nebo zapažených jámách, rýhách, šachtách, včetně případných vzpěr,</v>
      </c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">
      <c r="A366" s="158"/>
      <c r="B366" s="159"/>
      <c r="C366" s="191" t="s">
        <v>359</v>
      </c>
      <c r="D366" s="165"/>
      <c r="E366" s="166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1255</v>
      </c>
      <c r="D367" s="165"/>
      <c r="E367" s="166">
        <v>64.22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81">
        <v>35</v>
      </c>
      <c r="B368" s="182" t="s">
        <v>1256</v>
      </c>
      <c r="C368" s="190" t="s">
        <v>1257</v>
      </c>
      <c r="D368" s="183" t="s">
        <v>333</v>
      </c>
      <c r="E368" s="184">
        <v>80.680000000000007</v>
      </c>
      <c r="F368" s="185"/>
      <c r="G368" s="186">
        <f>ROUND(E368*F368,2)</f>
        <v>0</v>
      </c>
      <c r="H368" s="185"/>
      <c r="I368" s="186">
        <f>ROUND(E368*H368,2)</f>
        <v>0</v>
      </c>
      <c r="J368" s="185"/>
      <c r="K368" s="186">
        <f>ROUND(E368*J368,2)</f>
        <v>0</v>
      </c>
      <c r="L368" s="186">
        <v>21</v>
      </c>
      <c r="M368" s="186">
        <f>G368*(1+L368/100)</f>
        <v>0</v>
      </c>
      <c r="N368" s="184">
        <v>0</v>
      </c>
      <c r="O368" s="184">
        <f>ROUND(E368*N368,2)</f>
        <v>0</v>
      </c>
      <c r="P368" s="184">
        <v>0</v>
      </c>
      <c r="Q368" s="184">
        <f>ROUND(E368*P368,2)</f>
        <v>0</v>
      </c>
      <c r="R368" s="186"/>
      <c r="S368" s="186" t="s">
        <v>319</v>
      </c>
      <c r="T368" s="187" t="s">
        <v>320</v>
      </c>
      <c r="U368" s="161">
        <v>0.32</v>
      </c>
      <c r="V368" s="161">
        <f>ROUND(E368*U368,2)</f>
        <v>25.82</v>
      </c>
      <c r="W368" s="161"/>
      <c r="X368" s="161" t="s">
        <v>321</v>
      </c>
      <c r="Y368" s="161" t="s">
        <v>322</v>
      </c>
      <c r="Z368" s="151"/>
      <c r="AA368" s="151"/>
      <c r="AB368" s="151"/>
      <c r="AC368" s="151"/>
      <c r="AD368" s="151"/>
      <c r="AE368" s="151"/>
      <c r="AF368" s="151"/>
      <c r="AG368" s="151" t="s">
        <v>323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2" x14ac:dyDescent="0.2">
      <c r="A369" s="158"/>
      <c r="B369" s="159"/>
      <c r="C369" s="272" t="s">
        <v>1254</v>
      </c>
      <c r="D369" s="273"/>
      <c r="E369" s="273"/>
      <c r="F369" s="273"/>
      <c r="G369" s="273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88" t="str">
        <f>C369</f>
        <v>svislé nebo šikmé (odkloněné) , půdorysně přímé nebo zalomené, stěn základových desek ve volných nebo zapažených jámách, rýhách, šachtách, včetně případných vzpěr,</v>
      </c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">
      <c r="A370" s="158"/>
      <c r="B370" s="159"/>
      <c r="C370" s="270" t="s">
        <v>1258</v>
      </c>
      <c r="D370" s="271"/>
      <c r="E370" s="271"/>
      <c r="F370" s="271"/>
      <c r="G370" s="27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325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">
      <c r="A371" s="158"/>
      <c r="B371" s="159"/>
      <c r="C371" s="191" t="s">
        <v>1259</v>
      </c>
      <c r="D371" s="165"/>
      <c r="E371" s="166">
        <v>80.680000000000007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81">
        <v>36</v>
      </c>
      <c r="B372" s="182" t="s">
        <v>1260</v>
      </c>
      <c r="C372" s="190" t="s">
        <v>1261</v>
      </c>
      <c r="D372" s="183" t="s">
        <v>318</v>
      </c>
      <c r="E372" s="184">
        <v>29</v>
      </c>
      <c r="F372" s="185"/>
      <c r="G372" s="186">
        <f>ROUND(E372*F372,2)</f>
        <v>0</v>
      </c>
      <c r="H372" s="185"/>
      <c r="I372" s="186">
        <f>ROUND(E372*H372,2)</f>
        <v>0</v>
      </c>
      <c r="J372" s="185"/>
      <c r="K372" s="186">
        <f>ROUND(E372*J372,2)</f>
        <v>0</v>
      </c>
      <c r="L372" s="186">
        <v>21</v>
      </c>
      <c r="M372" s="186">
        <f>G372*(1+L372/100)</f>
        <v>0</v>
      </c>
      <c r="N372" s="184">
        <v>3.0899999999999999E-3</v>
      </c>
      <c r="O372" s="184">
        <f>ROUND(E372*N372,2)</f>
        <v>0.09</v>
      </c>
      <c r="P372" s="184">
        <v>0</v>
      </c>
      <c r="Q372" s="184">
        <f>ROUND(E372*P372,2)</f>
        <v>0</v>
      </c>
      <c r="R372" s="186"/>
      <c r="S372" s="186" t="s">
        <v>319</v>
      </c>
      <c r="T372" s="187" t="s">
        <v>320</v>
      </c>
      <c r="U372" s="161">
        <v>0.55400000000000005</v>
      </c>
      <c r="V372" s="161">
        <f>ROUND(E372*U372,2)</f>
        <v>16.07</v>
      </c>
      <c r="W372" s="161"/>
      <c r="X372" s="161" t="s">
        <v>321</v>
      </c>
      <c r="Y372" s="161" t="s">
        <v>322</v>
      </c>
      <c r="Z372" s="151"/>
      <c r="AA372" s="151"/>
      <c r="AB372" s="151"/>
      <c r="AC372" s="151"/>
      <c r="AD372" s="151"/>
      <c r="AE372" s="151"/>
      <c r="AF372" s="151"/>
      <c r="AG372" s="151" t="s">
        <v>323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272" t="s">
        <v>1262</v>
      </c>
      <c r="D373" s="273"/>
      <c r="E373" s="273"/>
      <c r="F373" s="273"/>
      <c r="G373" s="273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">
      <c r="A374" s="158"/>
      <c r="B374" s="159"/>
      <c r="C374" s="191" t="s">
        <v>359</v>
      </c>
      <c r="D374" s="165"/>
      <c r="E374" s="166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1263</v>
      </c>
      <c r="D375" s="165"/>
      <c r="E375" s="166">
        <v>29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1" x14ac:dyDescent="0.2">
      <c r="A376" s="181">
        <v>37</v>
      </c>
      <c r="B376" s="182" t="s">
        <v>1264</v>
      </c>
      <c r="C376" s="190" t="s">
        <v>1265</v>
      </c>
      <c r="D376" s="183" t="s">
        <v>318</v>
      </c>
      <c r="E376" s="184">
        <v>10</v>
      </c>
      <c r="F376" s="185"/>
      <c r="G376" s="186">
        <f>ROUND(E376*F376,2)</f>
        <v>0</v>
      </c>
      <c r="H376" s="185"/>
      <c r="I376" s="186">
        <f>ROUND(E376*H376,2)</f>
        <v>0</v>
      </c>
      <c r="J376" s="185"/>
      <c r="K376" s="186">
        <f>ROUND(E376*J376,2)</f>
        <v>0</v>
      </c>
      <c r="L376" s="186">
        <v>21</v>
      </c>
      <c r="M376" s="186">
        <f>G376*(1+L376/100)</f>
        <v>0</v>
      </c>
      <c r="N376" s="184">
        <v>2.281E-2</v>
      </c>
      <c r="O376" s="184">
        <f>ROUND(E376*N376,2)</f>
        <v>0.23</v>
      </c>
      <c r="P376" s="184">
        <v>0</v>
      </c>
      <c r="Q376" s="184">
        <f>ROUND(E376*P376,2)</f>
        <v>0</v>
      </c>
      <c r="R376" s="186"/>
      <c r="S376" s="186" t="s">
        <v>319</v>
      </c>
      <c r="T376" s="187" t="s">
        <v>320</v>
      </c>
      <c r="U376" s="161">
        <v>1.538</v>
      </c>
      <c r="V376" s="161">
        <f>ROUND(E376*U376,2)</f>
        <v>15.38</v>
      </c>
      <c r="W376" s="161"/>
      <c r="X376" s="161" t="s">
        <v>321</v>
      </c>
      <c r="Y376" s="161" t="s">
        <v>322</v>
      </c>
      <c r="Z376" s="151"/>
      <c r="AA376" s="151"/>
      <c r="AB376" s="151"/>
      <c r="AC376" s="151"/>
      <c r="AD376" s="151"/>
      <c r="AE376" s="151"/>
      <c r="AF376" s="151"/>
      <c r="AG376" s="151" t="s">
        <v>323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2" x14ac:dyDescent="0.2">
      <c r="A377" s="158"/>
      <c r="B377" s="159"/>
      <c r="C377" s="272" t="s">
        <v>1262</v>
      </c>
      <c r="D377" s="273"/>
      <c r="E377" s="273"/>
      <c r="F377" s="273"/>
      <c r="G377" s="273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325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191" t="s">
        <v>359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1266</v>
      </c>
      <c r="D379" s="165"/>
      <c r="E379" s="166">
        <v>9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328</v>
      </c>
      <c r="D380" s="165"/>
      <c r="E380" s="166">
        <v>1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81">
        <v>38</v>
      </c>
      <c r="B381" s="182" t="s">
        <v>1267</v>
      </c>
      <c r="C381" s="190" t="s">
        <v>1268</v>
      </c>
      <c r="D381" s="183" t="s">
        <v>387</v>
      </c>
      <c r="E381" s="184">
        <v>131.98154</v>
      </c>
      <c r="F381" s="185"/>
      <c r="G381" s="186">
        <f>ROUND(E381*F381,2)</f>
        <v>0</v>
      </c>
      <c r="H381" s="185"/>
      <c r="I381" s="186">
        <f>ROUND(E381*H381,2)</f>
        <v>0</v>
      </c>
      <c r="J381" s="185"/>
      <c r="K381" s="186">
        <f>ROUND(E381*J381,2)</f>
        <v>0</v>
      </c>
      <c r="L381" s="186">
        <v>21</v>
      </c>
      <c r="M381" s="186">
        <f>G381*(1+L381/100)</f>
        <v>0</v>
      </c>
      <c r="N381" s="184">
        <v>1.0217400000000001</v>
      </c>
      <c r="O381" s="184">
        <f>ROUND(E381*N381,2)</f>
        <v>134.85</v>
      </c>
      <c r="P381" s="184">
        <v>0</v>
      </c>
      <c r="Q381" s="184">
        <f>ROUND(E381*P381,2)</f>
        <v>0</v>
      </c>
      <c r="R381" s="186"/>
      <c r="S381" s="186" t="s">
        <v>319</v>
      </c>
      <c r="T381" s="187" t="s">
        <v>320</v>
      </c>
      <c r="U381" s="161">
        <v>23.53</v>
      </c>
      <c r="V381" s="161">
        <f>ROUND(E381*U381,2)</f>
        <v>3105.53</v>
      </c>
      <c r="W381" s="161"/>
      <c r="X381" s="161" t="s">
        <v>321</v>
      </c>
      <c r="Y381" s="161" t="s">
        <v>322</v>
      </c>
      <c r="Z381" s="151"/>
      <c r="AA381" s="151"/>
      <c r="AB381" s="151"/>
      <c r="AC381" s="151"/>
      <c r="AD381" s="151"/>
      <c r="AE381" s="151"/>
      <c r="AF381" s="151"/>
      <c r="AG381" s="151" t="s">
        <v>323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">
      <c r="A382" s="158"/>
      <c r="B382" s="159"/>
      <c r="C382" s="272" t="s">
        <v>588</v>
      </c>
      <c r="D382" s="273"/>
      <c r="E382" s="273"/>
      <c r="F382" s="273"/>
      <c r="G382" s="273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325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2" x14ac:dyDescent="0.2">
      <c r="A383" s="158"/>
      <c r="B383" s="159"/>
      <c r="C383" s="191" t="s">
        <v>730</v>
      </c>
      <c r="D383" s="165"/>
      <c r="E383" s="166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1269</v>
      </c>
      <c r="D384" s="165"/>
      <c r="E384" s="166">
        <v>0.01</v>
      </c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1270</v>
      </c>
      <c r="D385" s="165"/>
      <c r="E385" s="166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1271</v>
      </c>
      <c r="D386" s="165"/>
      <c r="E386" s="166">
        <v>90.52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91" t="s">
        <v>1272</v>
      </c>
      <c r="D387" s="165"/>
      <c r="E387" s="166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327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91" t="s">
        <v>1273</v>
      </c>
      <c r="D388" s="165"/>
      <c r="E388" s="166">
        <v>35.159999999999997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327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92" t="s">
        <v>373</v>
      </c>
      <c r="D389" s="167"/>
      <c r="E389" s="168">
        <v>6.28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327</v>
      </c>
      <c r="AH389" s="151">
        <v>4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81">
        <v>39</v>
      </c>
      <c r="B390" s="182" t="s">
        <v>1274</v>
      </c>
      <c r="C390" s="190" t="s">
        <v>1275</v>
      </c>
      <c r="D390" s="183" t="s">
        <v>371</v>
      </c>
      <c r="E390" s="184">
        <v>75.116159999999994</v>
      </c>
      <c r="F390" s="185"/>
      <c r="G390" s="186">
        <f>ROUND(E390*F390,2)</f>
        <v>0</v>
      </c>
      <c r="H390" s="185"/>
      <c r="I390" s="186">
        <f>ROUND(E390*H390,2)</f>
        <v>0</v>
      </c>
      <c r="J390" s="185"/>
      <c r="K390" s="186">
        <f>ROUND(E390*J390,2)</f>
        <v>0</v>
      </c>
      <c r="L390" s="186">
        <v>21</v>
      </c>
      <c r="M390" s="186">
        <f>G390*(1+L390/100)</f>
        <v>0</v>
      </c>
      <c r="N390" s="184">
        <v>2.5249999999999999</v>
      </c>
      <c r="O390" s="184">
        <f>ROUND(E390*N390,2)</f>
        <v>189.67</v>
      </c>
      <c r="P390" s="184">
        <v>0</v>
      </c>
      <c r="Q390" s="184">
        <f>ROUND(E390*P390,2)</f>
        <v>0</v>
      </c>
      <c r="R390" s="186"/>
      <c r="S390" s="186" t="s">
        <v>319</v>
      </c>
      <c r="T390" s="187" t="s">
        <v>320</v>
      </c>
      <c r="U390" s="161">
        <v>0.48</v>
      </c>
      <c r="V390" s="161">
        <f>ROUND(E390*U390,2)</f>
        <v>36.06</v>
      </c>
      <c r="W390" s="161"/>
      <c r="X390" s="161" t="s">
        <v>321</v>
      </c>
      <c r="Y390" s="161" t="s">
        <v>322</v>
      </c>
      <c r="Z390" s="151"/>
      <c r="AA390" s="151"/>
      <c r="AB390" s="151"/>
      <c r="AC390" s="151"/>
      <c r="AD390" s="151"/>
      <c r="AE390" s="151"/>
      <c r="AF390" s="151"/>
      <c r="AG390" s="151" t="s">
        <v>323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">
      <c r="A391" s="158"/>
      <c r="B391" s="159"/>
      <c r="C391" s="272" t="s">
        <v>1248</v>
      </c>
      <c r="D391" s="273"/>
      <c r="E391" s="273"/>
      <c r="F391" s="273"/>
      <c r="G391" s="273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325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">
      <c r="A392" s="158"/>
      <c r="B392" s="159"/>
      <c r="C392" s="191" t="s">
        <v>1023</v>
      </c>
      <c r="D392" s="165"/>
      <c r="E392" s="166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1024</v>
      </c>
      <c r="D393" s="165"/>
      <c r="E393" s="166">
        <v>72.58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2" t="s">
        <v>1276</v>
      </c>
      <c r="D394" s="167"/>
      <c r="E394" s="168">
        <v>2.54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4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81">
        <v>40</v>
      </c>
      <c r="B395" s="182" t="s">
        <v>1277</v>
      </c>
      <c r="C395" s="190" t="s">
        <v>1278</v>
      </c>
      <c r="D395" s="183" t="s">
        <v>387</v>
      </c>
      <c r="E395" s="184">
        <v>3.7558099999999999</v>
      </c>
      <c r="F395" s="185"/>
      <c r="G395" s="186">
        <f>ROUND(E395*F395,2)</f>
        <v>0</v>
      </c>
      <c r="H395" s="185"/>
      <c r="I395" s="186">
        <f>ROUND(E395*H395,2)</f>
        <v>0</v>
      </c>
      <c r="J395" s="185"/>
      <c r="K395" s="186">
        <f>ROUND(E395*J395,2)</f>
        <v>0</v>
      </c>
      <c r="L395" s="186">
        <v>21</v>
      </c>
      <c r="M395" s="186">
        <f>G395*(1+L395/100)</f>
        <v>0</v>
      </c>
      <c r="N395" s="184">
        <v>1.0211600000000001</v>
      </c>
      <c r="O395" s="184">
        <f>ROUND(E395*N395,2)</f>
        <v>3.84</v>
      </c>
      <c r="P395" s="184">
        <v>0</v>
      </c>
      <c r="Q395" s="184">
        <f>ROUND(E395*P395,2)</f>
        <v>0</v>
      </c>
      <c r="R395" s="186"/>
      <c r="S395" s="186" t="s">
        <v>319</v>
      </c>
      <c r="T395" s="187" t="s">
        <v>320</v>
      </c>
      <c r="U395" s="161">
        <v>23.530999999999999</v>
      </c>
      <c r="V395" s="161">
        <f>ROUND(E395*U395,2)</f>
        <v>88.38</v>
      </c>
      <c r="W395" s="161"/>
      <c r="X395" s="161" t="s">
        <v>321</v>
      </c>
      <c r="Y395" s="161" t="s">
        <v>322</v>
      </c>
      <c r="Z395" s="151"/>
      <c r="AA395" s="151"/>
      <c r="AB395" s="151"/>
      <c r="AC395" s="151"/>
      <c r="AD395" s="151"/>
      <c r="AE395" s="151"/>
      <c r="AF395" s="151"/>
      <c r="AG395" s="151" t="s">
        <v>323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">
      <c r="A396" s="158"/>
      <c r="B396" s="159"/>
      <c r="C396" s="191" t="s">
        <v>1279</v>
      </c>
      <c r="D396" s="165"/>
      <c r="E396" s="166">
        <v>3.76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327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ht="22.5" outlineLevel="1" x14ac:dyDescent="0.2">
      <c r="A397" s="181">
        <v>41</v>
      </c>
      <c r="B397" s="182" t="s">
        <v>1280</v>
      </c>
      <c r="C397" s="190" t="s">
        <v>1281</v>
      </c>
      <c r="D397" s="183" t="s">
        <v>371</v>
      </c>
      <c r="E397" s="184">
        <v>1026.4032</v>
      </c>
      <c r="F397" s="185"/>
      <c r="G397" s="186">
        <f>ROUND(E397*F397,2)</f>
        <v>0</v>
      </c>
      <c r="H397" s="185"/>
      <c r="I397" s="186">
        <f>ROUND(E397*H397,2)</f>
        <v>0</v>
      </c>
      <c r="J397" s="185"/>
      <c r="K397" s="186">
        <f>ROUND(E397*J397,2)</f>
        <v>0</v>
      </c>
      <c r="L397" s="186">
        <v>21</v>
      </c>
      <c r="M397" s="186">
        <f>G397*(1+L397/100)</f>
        <v>0</v>
      </c>
      <c r="N397" s="184">
        <v>2.5499999999999998</v>
      </c>
      <c r="O397" s="184">
        <f>ROUND(E397*N397,2)</f>
        <v>2617.33</v>
      </c>
      <c r="P397" s="184">
        <v>0</v>
      </c>
      <c r="Q397" s="184">
        <f>ROUND(E397*P397,2)</f>
        <v>0</v>
      </c>
      <c r="R397" s="186"/>
      <c r="S397" s="186" t="s">
        <v>334</v>
      </c>
      <c r="T397" s="187" t="s">
        <v>320</v>
      </c>
      <c r="U397" s="161">
        <v>0</v>
      </c>
      <c r="V397" s="161">
        <f>ROUND(E397*U397,2)</f>
        <v>0</v>
      </c>
      <c r="W397" s="161"/>
      <c r="X397" s="161" t="s">
        <v>321</v>
      </c>
      <c r="Y397" s="161" t="s">
        <v>322</v>
      </c>
      <c r="Z397" s="151"/>
      <c r="AA397" s="151"/>
      <c r="AB397" s="151"/>
      <c r="AC397" s="151"/>
      <c r="AD397" s="151"/>
      <c r="AE397" s="151"/>
      <c r="AF397" s="151"/>
      <c r="AG397" s="151" t="s">
        <v>323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191" t="s">
        <v>1062</v>
      </c>
      <c r="D398" s="165"/>
      <c r="E398" s="166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327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91" t="s">
        <v>1066</v>
      </c>
      <c r="D399" s="165"/>
      <c r="E399" s="166">
        <v>356.08</v>
      </c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327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91" t="s">
        <v>1067</v>
      </c>
      <c r="D400" s="165"/>
      <c r="E400" s="166">
        <v>670.33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327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81">
        <v>42</v>
      </c>
      <c r="B401" s="182" t="s">
        <v>1282</v>
      </c>
      <c r="C401" s="190" t="s">
        <v>1283</v>
      </c>
      <c r="D401" s="183" t="s">
        <v>702</v>
      </c>
      <c r="E401" s="184">
        <v>140</v>
      </c>
      <c r="F401" s="185"/>
      <c r="G401" s="186">
        <f>ROUND(E401*F401,2)</f>
        <v>0</v>
      </c>
      <c r="H401" s="185"/>
      <c r="I401" s="186">
        <f>ROUND(E401*H401,2)</f>
        <v>0</v>
      </c>
      <c r="J401" s="185"/>
      <c r="K401" s="186">
        <f>ROUND(E401*J401,2)</f>
        <v>0</v>
      </c>
      <c r="L401" s="186">
        <v>21</v>
      </c>
      <c r="M401" s="186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6"/>
      <c r="S401" s="186" t="s">
        <v>319</v>
      </c>
      <c r="T401" s="187" t="s">
        <v>320</v>
      </c>
      <c r="U401" s="161">
        <v>0</v>
      </c>
      <c r="V401" s="161">
        <f>ROUND(E401*U401,2)</f>
        <v>0</v>
      </c>
      <c r="W401" s="161"/>
      <c r="X401" s="161" t="s">
        <v>321</v>
      </c>
      <c r="Y401" s="161" t="s">
        <v>322</v>
      </c>
      <c r="Z401" s="151"/>
      <c r="AA401" s="151"/>
      <c r="AB401" s="151"/>
      <c r="AC401" s="151"/>
      <c r="AD401" s="151"/>
      <c r="AE401" s="151"/>
      <c r="AF401" s="151"/>
      <c r="AG401" s="151" t="s">
        <v>323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1112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1284</v>
      </c>
      <c r="D403" s="165"/>
      <c r="E403" s="166">
        <v>140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81">
        <v>43</v>
      </c>
      <c r="B404" s="182" t="s">
        <v>1285</v>
      </c>
      <c r="C404" s="190" t="s">
        <v>1286</v>
      </c>
      <c r="D404" s="183" t="s">
        <v>702</v>
      </c>
      <c r="E404" s="184">
        <v>140</v>
      </c>
      <c r="F404" s="185"/>
      <c r="G404" s="186">
        <f>ROUND(E404*F404,2)</f>
        <v>0</v>
      </c>
      <c r="H404" s="185"/>
      <c r="I404" s="186">
        <f>ROUND(E404*H404,2)</f>
        <v>0</v>
      </c>
      <c r="J404" s="185"/>
      <c r="K404" s="186">
        <f>ROUND(E404*J404,2)</f>
        <v>0</v>
      </c>
      <c r="L404" s="186">
        <v>21</v>
      </c>
      <c r="M404" s="186">
        <f>G404*(1+L404/100)</f>
        <v>0</v>
      </c>
      <c r="N404" s="184">
        <v>0</v>
      </c>
      <c r="O404" s="184">
        <f>ROUND(E404*N404,2)</f>
        <v>0</v>
      </c>
      <c r="P404" s="184">
        <v>0</v>
      </c>
      <c r="Q404" s="184">
        <f>ROUND(E404*P404,2)</f>
        <v>0</v>
      </c>
      <c r="R404" s="186"/>
      <c r="S404" s="186" t="s">
        <v>319</v>
      </c>
      <c r="T404" s="187" t="s">
        <v>320</v>
      </c>
      <c r="U404" s="161">
        <v>0</v>
      </c>
      <c r="V404" s="161">
        <f>ROUND(E404*U404,2)</f>
        <v>0</v>
      </c>
      <c r="W404" s="161"/>
      <c r="X404" s="161" t="s">
        <v>321</v>
      </c>
      <c r="Y404" s="161" t="s">
        <v>322</v>
      </c>
      <c r="Z404" s="151"/>
      <c r="AA404" s="151"/>
      <c r="AB404" s="151"/>
      <c r="AC404" s="151"/>
      <c r="AD404" s="151"/>
      <c r="AE404" s="151"/>
      <c r="AF404" s="151"/>
      <c r="AG404" s="151" t="s">
        <v>323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">
      <c r="A405" s="158"/>
      <c r="B405" s="159"/>
      <c r="C405" s="191" t="s">
        <v>1112</v>
      </c>
      <c r="D405" s="165"/>
      <c r="E405" s="166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327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91" t="s">
        <v>1284</v>
      </c>
      <c r="D406" s="165"/>
      <c r="E406" s="166">
        <v>140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327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81">
        <v>44</v>
      </c>
      <c r="B407" s="182" t="s">
        <v>1287</v>
      </c>
      <c r="C407" s="190" t="s">
        <v>1288</v>
      </c>
      <c r="D407" s="183" t="s">
        <v>318</v>
      </c>
      <c r="E407" s="184">
        <v>138</v>
      </c>
      <c r="F407" s="185"/>
      <c r="G407" s="186">
        <f>ROUND(E407*F407,2)</f>
        <v>0</v>
      </c>
      <c r="H407" s="185"/>
      <c r="I407" s="186">
        <f>ROUND(E407*H407,2)</f>
        <v>0</v>
      </c>
      <c r="J407" s="185"/>
      <c r="K407" s="186">
        <f>ROUND(E407*J407,2)</f>
        <v>0</v>
      </c>
      <c r="L407" s="186">
        <v>21</v>
      </c>
      <c r="M407" s="186">
        <f>G407*(1+L407/100)</f>
        <v>0</v>
      </c>
      <c r="N407" s="184">
        <v>0</v>
      </c>
      <c r="O407" s="184">
        <f>ROUND(E407*N407,2)</f>
        <v>0</v>
      </c>
      <c r="P407" s="184">
        <v>0</v>
      </c>
      <c r="Q407" s="184">
        <f>ROUND(E407*P407,2)</f>
        <v>0</v>
      </c>
      <c r="R407" s="186"/>
      <c r="S407" s="186" t="s">
        <v>319</v>
      </c>
      <c r="T407" s="187" t="s">
        <v>320</v>
      </c>
      <c r="U407" s="161">
        <v>0</v>
      </c>
      <c r="V407" s="161">
        <f>ROUND(E407*U407,2)</f>
        <v>0</v>
      </c>
      <c r="W407" s="161"/>
      <c r="X407" s="161" t="s">
        <v>321</v>
      </c>
      <c r="Y407" s="161" t="s">
        <v>322</v>
      </c>
      <c r="Z407" s="151"/>
      <c r="AA407" s="151"/>
      <c r="AB407" s="151"/>
      <c r="AC407" s="151"/>
      <c r="AD407" s="151"/>
      <c r="AE407" s="151"/>
      <c r="AF407" s="151"/>
      <c r="AG407" s="151" t="s">
        <v>323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1289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1290</v>
      </c>
      <c r="D409" s="165"/>
      <c r="E409" s="166">
        <v>23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1291</v>
      </c>
      <c r="D410" s="165"/>
      <c r="E410" s="166">
        <v>25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1292</v>
      </c>
      <c r="D411" s="165"/>
      <c r="E411" s="166">
        <v>25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878</v>
      </c>
      <c r="D412" s="165"/>
      <c r="E412" s="166">
        <v>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1" t="s">
        <v>1293</v>
      </c>
      <c r="D413" s="165"/>
      <c r="E413" s="166">
        <v>25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327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91" t="s">
        <v>1294</v>
      </c>
      <c r="D414" s="165"/>
      <c r="E414" s="166">
        <v>25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327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91" t="s">
        <v>1295</v>
      </c>
      <c r="D415" s="165"/>
      <c r="E415" s="166">
        <v>3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1296</v>
      </c>
      <c r="D416" s="165"/>
      <c r="E416" s="166">
        <v>10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81">
        <v>45</v>
      </c>
      <c r="B417" s="182" t="s">
        <v>1297</v>
      </c>
      <c r="C417" s="190" t="s">
        <v>1298</v>
      </c>
      <c r="D417" s="183" t="s">
        <v>318</v>
      </c>
      <c r="E417" s="184">
        <v>9</v>
      </c>
      <c r="F417" s="185"/>
      <c r="G417" s="186">
        <f>ROUND(E417*F417,2)</f>
        <v>0</v>
      </c>
      <c r="H417" s="185"/>
      <c r="I417" s="186">
        <f>ROUND(E417*H417,2)</f>
        <v>0</v>
      </c>
      <c r="J417" s="185"/>
      <c r="K417" s="186">
        <f>ROUND(E417*J417,2)</f>
        <v>0</v>
      </c>
      <c r="L417" s="186">
        <v>21</v>
      </c>
      <c r="M417" s="186">
        <f>G417*(1+L417/100)</f>
        <v>0</v>
      </c>
      <c r="N417" s="184">
        <v>0</v>
      </c>
      <c r="O417" s="184">
        <f>ROUND(E417*N417,2)</f>
        <v>0</v>
      </c>
      <c r="P417" s="184">
        <v>0</v>
      </c>
      <c r="Q417" s="184">
        <f>ROUND(E417*P417,2)</f>
        <v>0</v>
      </c>
      <c r="R417" s="186"/>
      <c r="S417" s="186" t="s">
        <v>319</v>
      </c>
      <c r="T417" s="187" t="s">
        <v>320</v>
      </c>
      <c r="U417" s="161">
        <v>0</v>
      </c>
      <c r="V417" s="161">
        <f>ROUND(E417*U417,2)</f>
        <v>0</v>
      </c>
      <c r="W417" s="161"/>
      <c r="X417" s="161" t="s">
        <v>321</v>
      </c>
      <c r="Y417" s="161" t="s">
        <v>322</v>
      </c>
      <c r="Z417" s="151"/>
      <c r="AA417" s="151"/>
      <c r="AB417" s="151"/>
      <c r="AC417" s="151"/>
      <c r="AD417" s="151"/>
      <c r="AE417" s="151"/>
      <c r="AF417" s="151"/>
      <c r="AG417" s="151" t="s">
        <v>323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">
      <c r="A418" s="158"/>
      <c r="B418" s="159"/>
      <c r="C418" s="191" t="s">
        <v>1299</v>
      </c>
      <c r="D418" s="165"/>
      <c r="E418" s="166"/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327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3" x14ac:dyDescent="0.2">
      <c r="A419" s="158"/>
      <c r="B419" s="159"/>
      <c r="C419" s="191" t="s">
        <v>1300</v>
      </c>
      <c r="D419" s="165"/>
      <c r="E419" s="166">
        <v>9</v>
      </c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327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81">
        <v>46</v>
      </c>
      <c r="B420" s="182" t="s">
        <v>1301</v>
      </c>
      <c r="C420" s="190" t="s">
        <v>1302</v>
      </c>
      <c r="D420" s="183" t="s">
        <v>318</v>
      </c>
      <c r="E420" s="184">
        <v>1</v>
      </c>
      <c r="F420" s="185"/>
      <c r="G420" s="186">
        <f>ROUND(E420*F420,2)</f>
        <v>0</v>
      </c>
      <c r="H420" s="185"/>
      <c r="I420" s="186">
        <f>ROUND(E420*H420,2)</f>
        <v>0</v>
      </c>
      <c r="J420" s="185"/>
      <c r="K420" s="186">
        <f>ROUND(E420*J420,2)</f>
        <v>0</v>
      </c>
      <c r="L420" s="186">
        <v>21</v>
      </c>
      <c r="M420" s="186">
        <f>G420*(1+L420/100)</f>
        <v>0</v>
      </c>
      <c r="N420" s="184">
        <v>0</v>
      </c>
      <c r="O420" s="184">
        <f>ROUND(E420*N420,2)</f>
        <v>0</v>
      </c>
      <c r="P420" s="184">
        <v>0</v>
      </c>
      <c r="Q420" s="184">
        <f>ROUND(E420*P420,2)</f>
        <v>0</v>
      </c>
      <c r="R420" s="186"/>
      <c r="S420" s="186" t="s">
        <v>319</v>
      </c>
      <c r="T420" s="187" t="s">
        <v>320</v>
      </c>
      <c r="U420" s="161">
        <v>0</v>
      </c>
      <c r="V420" s="161">
        <f>ROUND(E420*U420,2)</f>
        <v>0</v>
      </c>
      <c r="W420" s="161"/>
      <c r="X420" s="161" t="s">
        <v>321</v>
      </c>
      <c r="Y420" s="161" t="s">
        <v>322</v>
      </c>
      <c r="Z420" s="151"/>
      <c r="AA420" s="151"/>
      <c r="AB420" s="151"/>
      <c r="AC420" s="151"/>
      <c r="AD420" s="151"/>
      <c r="AE420" s="151"/>
      <c r="AF420" s="151"/>
      <c r="AG420" s="151" t="s">
        <v>323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">
      <c r="A421" s="158"/>
      <c r="B421" s="159"/>
      <c r="C421" s="191" t="s">
        <v>1299</v>
      </c>
      <c r="D421" s="165"/>
      <c r="E421" s="166"/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1303</v>
      </c>
      <c r="D422" s="165"/>
      <c r="E422" s="166">
        <v>1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81">
        <v>47</v>
      </c>
      <c r="B423" s="182" t="s">
        <v>1304</v>
      </c>
      <c r="C423" s="190" t="s">
        <v>1305</v>
      </c>
      <c r="D423" s="183" t="s">
        <v>318</v>
      </c>
      <c r="E423" s="184">
        <v>7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</v>
      </c>
      <c r="V423" s="161">
        <f>ROUND(E423*U423,2)</f>
        <v>0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191" t="s">
        <v>1289</v>
      </c>
      <c r="D424" s="165"/>
      <c r="E424" s="166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327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3" x14ac:dyDescent="0.2">
      <c r="A425" s="158"/>
      <c r="B425" s="159"/>
      <c r="C425" s="191" t="s">
        <v>1306</v>
      </c>
      <c r="D425" s="165"/>
      <c r="E425" s="166">
        <v>1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191" t="s">
        <v>1307</v>
      </c>
      <c r="D426" s="165"/>
      <c r="E426" s="166">
        <v>2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327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91" t="s">
        <v>1308</v>
      </c>
      <c r="D427" s="165"/>
      <c r="E427" s="166">
        <v>2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327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191" t="s">
        <v>1309</v>
      </c>
      <c r="D428" s="165"/>
      <c r="E428" s="166">
        <v>2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327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81">
        <v>48</v>
      </c>
      <c r="B429" s="182" t="s">
        <v>1310</v>
      </c>
      <c r="C429" s="190" t="s">
        <v>1311</v>
      </c>
      <c r="D429" s="183" t="s">
        <v>318</v>
      </c>
      <c r="E429" s="184">
        <v>1</v>
      </c>
      <c r="F429" s="185"/>
      <c r="G429" s="186">
        <f>ROUND(E429*F429,2)</f>
        <v>0</v>
      </c>
      <c r="H429" s="185"/>
      <c r="I429" s="186">
        <f>ROUND(E429*H429,2)</f>
        <v>0</v>
      </c>
      <c r="J429" s="185"/>
      <c r="K429" s="186">
        <f>ROUND(E429*J429,2)</f>
        <v>0</v>
      </c>
      <c r="L429" s="186">
        <v>21</v>
      </c>
      <c r="M429" s="186">
        <f>G429*(1+L429/100)</f>
        <v>0</v>
      </c>
      <c r="N429" s="184">
        <v>0</v>
      </c>
      <c r="O429" s="184">
        <f>ROUND(E429*N429,2)</f>
        <v>0</v>
      </c>
      <c r="P429" s="184">
        <v>0</v>
      </c>
      <c r="Q429" s="184">
        <f>ROUND(E429*P429,2)</f>
        <v>0</v>
      </c>
      <c r="R429" s="186"/>
      <c r="S429" s="186" t="s">
        <v>319</v>
      </c>
      <c r="T429" s="187" t="s">
        <v>320</v>
      </c>
      <c r="U429" s="161">
        <v>0</v>
      </c>
      <c r="V429" s="161">
        <f>ROUND(E429*U429,2)</f>
        <v>0</v>
      </c>
      <c r="W429" s="161"/>
      <c r="X429" s="161" t="s">
        <v>321</v>
      </c>
      <c r="Y429" s="161" t="s">
        <v>322</v>
      </c>
      <c r="Z429" s="151"/>
      <c r="AA429" s="151"/>
      <c r="AB429" s="151"/>
      <c r="AC429" s="151"/>
      <c r="AD429" s="151"/>
      <c r="AE429" s="151"/>
      <c r="AF429" s="151"/>
      <c r="AG429" s="151" t="s">
        <v>323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191" t="s">
        <v>1289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1306</v>
      </c>
      <c r="D431" s="165"/>
      <c r="E431" s="166">
        <v>1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81">
        <v>49</v>
      </c>
      <c r="B432" s="182" t="s">
        <v>1312</v>
      </c>
      <c r="C432" s="190" t="s">
        <v>1313</v>
      </c>
      <c r="D432" s="183" t="s">
        <v>318</v>
      </c>
      <c r="E432" s="184">
        <v>24</v>
      </c>
      <c r="F432" s="185"/>
      <c r="G432" s="186">
        <f>ROUND(E432*F432,2)</f>
        <v>0</v>
      </c>
      <c r="H432" s="185"/>
      <c r="I432" s="186">
        <f>ROUND(E432*H432,2)</f>
        <v>0</v>
      </c>
      <c r="J432" s="185"/>
      <c r="K432" s="186">
        <f>ROUND(E432*J432,2)</f>
        <v>0</v>
      </c>
      <c r="L432" s="186">
        <v>21</v>
      </c>
      <c r="M432" s="186">
        <f>G432*(1+L432/100)</f>
        <v>0</v>
      </c>
      <c r="N432" s="184">
        <v>0</v>
      </c>
      <c r="O432" s="184">
        <f>ROUND(E432*N432,2)</f>
        <v>0</v>
      </c>
      <c r="P432" s="184">
        <v>0</v>
      </c>
      <c r="Q432" s="184">
        <f>ROUND(E432*P432,2)</f>
        <v>0</v>
      </c>
      <c r="R432" s="186"/>
      <c r="S432" s="186" t="s">
        <v>319</v>
      </c>
      <c r="T432" s="187" t="s">
        <v>320</v>
      </c>
      <c r="U432" s="161">
        <v>0</v>
      </c>
      <c r="V432" s="161">
        <f>ROUND(E432*U432,2)</f>
        <v>0</v>
      </c>
      <c r="W432" s="161"/>
      <c r="X432" s="161" t="s">
        <v>321</v>
      </c>
      <c r="Y432" s="161" t="s">
        <v>322</v>
      </c>
      <c r="Z432" s="151"/>
      <c r="AA432" s="151"/>
      <c r="AB432" s="151"/>
      <c r="AC432" s="151"/>
      <c r="AD432" s="151"/>
      <c r="AE432" s="151"/>
      <c r="AF432" s="151"/>
      <c r="AG432" s="151" t="s">
        <v>323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191" t="s">
        <v>1289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1314</v>
      </c>
      <c r="D434" s="165"/>
      <c r="E434" s="166">
        <v>1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1315</v>
      </c>
      <c r="D435" s="165"/>
      <c r="E435" s="166">
        <v>23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x14ac:dyDescent="0.2">
      <c r="A436" s="174" t="s">
        <v>314</v>
      </c>
      <c r="B436" s="175" t="s">
        <v>152</v>
      </c>
      <c r="C436" s="189" t="s">
        <v>153</v>
      </c>
      <c r="D436" s="176"/>
      <c r="E436" s="177"/>
      <c r="F436" s="178"/>
      <c r="G436" s="178">
        <f>SUMIF(AG437:AG696,"&lt;&gt;NOR",G437:G696)</f>
        <v>0</v>
      </c>
      <c r="H436" s="178"/>
      <c r="I436" s="178">
        <f>SUM(I437:I696)</f>
        <v>0</v>
      </c>
      <c r="J436" s="178"/>
      <c r="K436" s="178">
        <f>SUM(K437:K696)</f>
        <v>0</v>
      </c>
      <c r="L436" s="178"/>
      <c r="M436" s="178">
        <f>SUM(M437:M696)</f>
        <v>0</v>
      </c>
      <c r="N436" s="177"/>
      <c r="O436" s="177">
        <f>SUM(O437:O696)</f>
        <v>1724.3700000000001</v>
      </c>
      <c r="P436" s="177"/>
      <c r="Q436" s="177">
        <f>SUM(Q437:Q696)</f>
        <v>0</v>
      </c>
      <c r="R436" s="178"/>
      <c r="S436" s="178"/>
      <c r="T436" s="179"/>
      <c r="U436" s="173"/>
      <c r="V436" s="173">
        <f>SUM(V437:V696)</f>
        <v>4991.0600000000004</v>
      </c>
      <c r="W436" s="173"/>
      <c r="X436" s="173"/>
      <c r="Y436" s="173"/>
      <c r="AG436" t="s">
        <v>315</v>
      </c>
    </row>
    <row r="437" spans="1:60" outlineLevel="1" x14ac:dyDescent="0.2">
      <c r="A437" s="181">
        <v>50</v>
      </c>
      <c r="B437" s="182" t="s">
        <v>1316</v>
      </c>
      <c r="C437" s="190" t="s">
        <v>1317</v>
      </c>
      <c r="D437" s="183" t="s">
        <v>371</v>
      </c>
      <c r="E437" s="184">
        <v>75.509699999999995</v>
      </c>
      <c r="F437" s="185"/>
      <c r="G437" s="186">
        <f>ROUND(E437*F437,2)</f>
        <v>0</v>
      </c>
      <c r="H437" s="185"/>
      <c r="I437" s="186">
        <f>ROUND(E437*H437,2)</f>
        <v>0</v>
      </c>
      <c r="J437" s="185"/>
      <c r="K437" s="186">
        <f>ROUND(E437*J437,2)</f>
        <v>0</v>
      </c>
      <c r="L437" s="186">
        <v>21</v>
      </c>
      <c r="M437" s="186">
        <f>G437*(1+L437/100)</f>
        <v>0</v>
      </c>
      <c r="N437" s="184">
        <v>2.5249999999999999</v>
      </c>
      <c r="O437" s="184">
        <f>ROUND(E437*N437,2)</f>
        <v>190.66</v>
      </c>
      <c r="P437" s="184">
        <v>0</v>
      </c>
      <c r="Q437" s="184">
        <f>ROUND(E437*P437,2)</f>
        <v>0</v>
      </c>
      <c r="R437" s="186"/>
      <c r="S437" s="186" t="s">
        <v>319</v>
      </c>
      <c r="T437" s="187" t="s">
        <v>320</v>
      </c>
      <c r="U437" s="161">
        <v>3.2130000000000001</v>
      </c>
      <c r="V437" s="161">
        <f>ROUND(E437*U437,2)</f>
        <v>242.61</v>
      </c>
      <c r="W437" s="161"/>
      <c r="X437" s="161" t="s">
        <v>321</v>
      </c>
      <c r="Y437" s="161" t="s">
        <v>322</v>
      </c>
      <c r="Z437" s="151"/>
      <c r="AA437" s="151"/>
      <c r="AB437" s="151"/>
      <c r="AC437" s="151"/>
      <c r="AD437" s="151"/>
      <c r="AE437" s="151"/>
      <c r="AF437" s="151"/>
      <c r="AG437" s="151" t="s">
        <v>323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">
      <c r="A438" s="158"/>
      <c r="B438" s="159"/>
      <c r="C438" s="272" t="s">
        <v>1318</v>
      </c>
      <c r="D438" s="273"/>
      <c r="E438" s="273"/>
      <c r="F438" s="273"/>
      <c r="G438" s="273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325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270" t="s">
        <v>1319</v>
      </c>
      <c r="D439" s="271"/>
      <c r="E439" s="271"/>
      <c r="F439" s="271"/>
      <c r="G439" s="27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325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191" t="s">
        <v>359</v>
      </c>
      <c r="D440" s="165"/>
      <c r="E440" s="166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1320</v>
      </c>
      <c r="D441" s="165"/>
      <c r="E441" s="166">
        <v>71.91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2" t="s">
        <v>373</v>
      </c>
      <c r="D442" s="167"/>
      <c r="E442" s="168">
        <v>3.6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4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81">
        <v>51</v>
      </c>
      <c r="B443" s="182" t="s">
        <v>1321</v>
      </c>
      <c r="C443" s="190" t="s">
        <v>3454</v>
      </c>
      <c r="D443" s="183" t="s">
        <v>371</v>
      </c>
      <c r="E443" s="184">
        <v>352.86200000000002</v>
      </c>
      <c r="F443" s="211"/>
      <c r="G443" s="186">
        <f>ROUND(E443*F443,2)</f>
        <v>0</v>
      </c>
      <c r="H443" s="211"/>
      <c r="I443" s="186">
        <f>ROUND(E443*H443,2)</f>
        <v>0</v>
      </c>
      <c r="J443" s="211"/>
      <c r="K443" s="186">
        <f>ROUND(E443*J443,2)</f>
        <v>0</v>
      </c>
      <c r="L443" s="186">
        <v>21</v>
      </c>
      <c r="M443" s="186">
        <f>G443*(1+L443/100)</f>
        <v>0</v>
      </c>
      <c r="N443" s="184">
        <v>2.5249999999999999</v>
      </c>
      <c r="O443" s="184">
        <f>ROUND(E443*N443,2)</f>
        <v>890.98</v>
      </c>
      <c r="P443" s="184">
        <v>0</v>
      </c>
      <c r="Q443" s="184">
        <f>ROUND(E443*P443,2)</f>
        <v>0</v>
      </c>
      <c r="R443" s="186"/>
      <c r="S443" s="186" t="s">
        <v>319</v>
      </c>
      <c r="T443" s="187" t="s">
        <v>320</v>
      </c>
      <c r="U443" s="161">
        <v>3.2130000000000001</v>
      </c>
      <c r="V443" s="161">
        <f>ROUND(E443*U443,2)</f>
        <v>1133.75</v>
      </c>
      <c r="W443" s="161"/>
      <c r="X443" s="161" t="s">
        <v>321</v>
      </c>
      <c r="Y443" s="161" t="s">
        <v>322</v>
      </c>
      <c r="Z443" s="151"/>
      <c r="AA443" s="151"/>
      <c r="AB443" s="151"/>
      <c r="AC443" s="151"/>
      <c r="AD443" s="151"/>
      <c r="AE443" s="151"/>
      <c r="AF443" s="151"/>
      <c r="AG443" s="151" t="s">
        <v>323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">
      <c r="A444" s="158"/>
      <c r="B444" s="159"/>
      <c r="C444" s="272" t="s">
        <v>1318</v>
      </c>
      <c r="D444" s="273"/>
      <c r="E444" s="273"/>
      <c r="F444" s="273"/>
      <c r="G444" s="273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325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270" t="s">
        <v>1319</v>
      </c>
      <c r="D445" s="271"/>
      <c r="E445" s="271"/>
      <c r="F445" s="271"/>
      <c r="G445" s="27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325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191" t="s">
        <v>359</v>
      </c>
      <c r="D446" s="165"/>
      <c r="E446" s="166"/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327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3" x14ac:dyDescent="0.2">
      <c r="A447" s="158"/>
      <c r="B447" s="159"/>
      <c r="C447" s="191" t="s">
        <v>1322</v>
      </c>
      <c r="D447" s="165"/>
      <c r="E447" s="166">
        <v>86.3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158"/>
      <c r="B448" s="159"/>
      <c r="C448" s="191" t="s">
        <v>688</v>
      </c>
      <c r="D448" s="165"/>
      <c r="E448" s="166"/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327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158"/>
      <c r="B449" s="159"/>
      <c r="C449" s="191" t="s">
        <v>689</v>
      </c>
      <c r="D449" s="165"/>
      <c r="E449" s="166"/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327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158"/>
      <c r="B450" s="159"/>
      <c r="C450" s="191" t="s">
        <v>1323</v>
      </c>
      <c r="D450" s="165"/>
      <c r="E450" s="166">
        <v>66.64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692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1323</v>
      </c>
      <c r="D452" s="165"/>
      <c r="E452" s="166">
        <v>66.64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694</v>
      </c>
      <c r="D453" s="165"/>
      <c r="E453" s="166"/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1323</v>
      </c>
      <c r="D454" s="165"/>
      <c r="E454" s="166">
        <v>66.64</v>
      </c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695</v>
      </c>
      <c r="D455" s="165"/>
      <c r="E455" s="166"/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1323</v>
      </c>
      <c r="D456" s="165"/>
      <c r="E456" s="166">
        <v>66.64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81">
        <v>52</v>
      </c>
      <c r="B457" s="182" t="s">
        <v>1324</v>
      </c>
      <c r="C457" s="190" t="s">
        <v>1325</v>
      </c>
      <c r="D457" s="183" t="s">
        <v>371</v>
      </c>
      <c r="E457" s="184">
        <v>26.170490000000001</v>
      </c>
      <c r="F457" s="185"/>
      <c r="G457" s="186">
        <f>ROUND(E457*F457,2)</f>
        <v>0</v>
      </c>
      <c r="H457" s="185"/>
      <c r="I457" s="186">
        <f>ROUND(E457*H457,2)</f>
        <v>0</v>
      </c>
      <c r="J457" s="185"/>
      <c r="K457" s="186">
        <f>ROUND(E457*J457,2)</f>
        <v>0</v>
      </c>
      <c r="L457" s="186">
        <v>21</v>
      </c>
      <c r="M457" s="186">
        <f>G457*(1+L457/100)</f>
        <v>0</v>
      </c>
      <c r="N457" s="184">
        <v>2.5249999999999999</v>
      </c>
      <c r="O457" s="184">
        <f>ROUND(E457*N457,2)</f>
        <v>66.08</v>
      </c>
      <c r="P457" s="184">
        <v>0</v>
      </c>
      <c r="Q457" s="184">
        <f>ROUND(E457*P457,2)</f>
        <v>0</v>
      </c>
      <c r="R457" s="186"/>
      <c r="S457" s="186" t="s">
        <v>319</v>
      </c>
      <c r="T457" s="187" t="s">
        <v>320</v>
      </c>
      <c r="U457" s="161">
        <v>2.58</v>
      </c>
      <c r="V457" s="161">
        <f>ROUND(E457*U457,2)</f>
        <v>67.52</v>
      </c>
      <c r="W457" s="161"/>
      <c r="X457" s="161" t="s">
        <v>321</v>
      </c>
      <c r="Y457" s="161" t="s">
        <v>322</v>
      </c>
      <c r="Z457" s="151"/>
      <c r="AA457" s="151"/>
      <c r="AB457" s="151"/>
      <c r="AC457" s="151"/>
      <c r="AD457" s="151"/>
      <c r="AE457" s="151"/>
      <c r="AF457" s="151"/>
      <c r="AG457" s="151" t="s">
        <v>323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2" x14ac:dyDescent="0.2">
      <c r="A458" s="158"/>
      <c r="B458" s="159"/>
      <c r="C458" s="272" t="s">
        <v>1318</v>
      </c>
      <c r="D458" s="273"/>
      <c r="E458" s="273"/>
      <c r="F458" s="273"/>
      <c r="G458" s="273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325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270" t="s">
        <v>1319</v>
      </c>
      <c r="D459" s="271"/>
      <c r="E459" s="271"/>
      <c r="F459" s="271"/>
      <c r="G459" s="27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325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">
      <c r="A460" s="158"/>
      <c r="B460" s="159"/>
      <c r="C460" s="191" t="s">
        <v>1326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335</v>
      </c>
      <c r="D461" s="165"/>
      <c r="E461" s="166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1327</v>
      </c>
      <c r="D462" s="165"/>
      <c r="E462" s="166">
        <v>2.15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1328</v>
      </c>
      <c r="D463" s="165"/>
      <c r="E463" s="166">
        <v>10.07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1329</v>
      </c>
      <c r="D464" s="165"/>
      <c r="E464" s="166">
        <v>1.86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1330</v>
      </c>
      <c r="D465" s="165"/>
      <c r="E465" s="166">
        <v>2.86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1331</v>
      </c>
      <c r="D466" s="165"/>
      <c r="E466" s="166">
        <v>0.8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1332</v>
      </c>
      <c r="D467" s="165"/>
      <c r="E467" s="166"/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1333</v>
      </c>
      <c r="D468" s="165"/>
      <c r="E468" s="166">
        <v>0.11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1334</v>
      </c>
      <c r="D469" s="165"/>
      <c r="E469" s="166">
        <v>3.63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1335</v>
      </c>
      <c r="D470" s="165"/>
      <c r="E470" s="166">
        <v>1.05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91" t="s">
        <v>1336</v>
      </c>
      <c r="D471" s="165"/>
      <c r="E471" s="166">
        <v>1.32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327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91" t="s">
        <v>559</v>
      </c>
      <c r="D472" s="165"/>
      <c r="E472" s="166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327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91" t="s">
        <v>1337</v>
      </c>
      <c r="D473" s="165"/>
      <c r="E473" s="166">
        <v>0.91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3" x14ac:dyDescent="0.2">
      <c r="A474" s="158"/>
      <c r="B474" s="159"/>
      <c r="C474" s="191" t="s">
        <v>1338</v>
      </c>
      <c r="D474" s="165"/>
      <c r="E474" s="166">
        <v>0.26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327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3" x14ac:dyDescent="0.2">
      <c r="A475" s="158"/>
      <c r="B475" s="159"/>
      <c r="C475" s="191" t="s">
        <v>1339</v>
      </c>
      <c r="D475" s="165"/>
      <c r="E475" s="166">
        <v>0.19</v>
      </c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327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191" t="s">
        <v>1340</v>
      </c>
      <c r="D476" s="165"/>
      <c r="E476" s="166">
        <v>0.06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2" t="s">
        <v>1276</v>
      </c>
      <c r="D477" s="167"/>
      <c r="E477" s="168">
        <v>0.88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4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81">
        <v>53</v>
      </c>
      <c r="B478" s="182" t="s">
        <v>1341</v>
      </c>
      <c r="C478" s="190" t="s">
        <v>1342</v>
      </c>
      <c r="D478" s="183" t="s">
        <v>371</v>
      </c>
      <c r="E478" s="184">
        <v>2.8035000000000001</v>
      </c>
      <c r="F478" s="185"/>
      <c r="G478" s="186">
        <f>ROUND(E478*F478,2)</f>
        <v>0</v>
      </c>
      <c r="H478" s="185"/>
      <c r="I478" s="186">
        <f>ROUND(E478*H478,2)</f>
        <v>0</v>
      </c>
      <c r="J478" s="185"/>
      <c r="K478" s="186">
        <f>ROUND(E478*J478,2)</f>
        <v>0</v>
      </c>
      <c r="L478" s="186">
        <v>21</v>
      </c>
      <c r="M478" s="186">
        <f>G478*(1+L478/100)</f>
        <v>0</v>
      </c>
      <c r="N478" s="184">
        <v>2.5249999999999999</v>
      </c>
      <c r="O478" s="184">
        <f>ROUND(E478*N478,2)</f>
        <v>7.08</v>
      </c>
      <c r="P478" s="184">
        <v>0</v>
      </c>
      <c r="Q478" s="184">
        <f>ROUND(E478*P478,2)</f>
        <v>0</v>
      </c>
      <c r="R478" s="186"/>
      <c r="S478" s="186" t="s">
        <v>319</v>
      </c>
      <c r="T478" s="187" t="s">
        <v>320</v>
      </c>
      <c r="U478" s="161">
        <v>2.3170000000000002</v>
      </c>
      <c r="V478" s="161">
        <f>ROUND(E478*U478,2)</f>
        <v>6.5</v>
      </c>
      <c r="W478" s="161"/>
      <c r="X478" s="161" t="s">
        <v>321</v>
      </c>
      <c r="Y478" s="161" t="s">
        <v>322</v>
      </c>
      <c r="Z478" s="151"/>
      <c r="AA478" s="151"/>
      <c r="AB478" s="151"/>
      <c r="AC478" s="151"/>
      <c r="AD478" s="151"/>
      <c r="AE478" s="151"/>
      <c r="AF478" s="151"/>
      <c r="AG478" s="151" t="s">
        <v>323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272" t="s">
        <v>1318</v>
      </c>
      <c r="D479" s="273"/>
      <c r="E479" s="273"/>
      <c r="F479" s="273"/>
      <c r="G479" s="273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270" t="s">
        <v>1319</v>
      </c>
      <c r="D480" s="271"/>
      <c r="E480" s="271"/>
      <c r="F480" s="271"/>
      <c r="G480" s="27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325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2" x14ac:dyDescent="0.2">
      <c r="A481" s="158"/>
      <c r="B481" s="159"/>
      <c r="C481" s="191" t="s">
        <v>1343</v>
      </c>
      <c r="D481" s="165"/>
      <c r="E481" s="166"/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1344</v>
      </c>
      <c r="D482" s="165"/>
      <c r="E482" s="166">
        <v>2.8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81">
        <v>54</v>
      </c>
      <c r="B483" s="182" t="s">
        <v>1345</v>
      </c>
      <c r="C483" s="190" t="s">
        <v>3455</v>
      </c>
      <c r="D483" s="183" t="s">
        <v>371</v>
      </c>
      <c r="E483" s="184">
        <v>181.749</v>
      </c>
      <c r="F483" s="211"/>
      <c r="G483" s="186">
        <f>ROUND(E483*F483,2)</f>
        <v>0</v>
      </c>
      <c r="H483" s="211"/>
      <c r="I483" s="186">
        <f>ROUND(E483*H483,2)</f>
        <v>0</v>
      </c>
      <c r="J483" s="211"/>
      <c r="K483" s="186">
        <f>ROUND(E483*J483,2)</f>
        <v>0</v>
      </c>
      <c r="L483" s="186">
        <v>21</v>
      </c>
      <c r="M483" s="186">
        <f>G483*(1+L483/100)</f>
        <v>0</v>
      </c>
      <c r="N483" s="184">
        <v>2.5249999999999999</v>
      </c>
      <c r="O483" s="184">
        <f>ROUND(E483*N483,2)</f>
        <v>458.92</v>
      </c>
      <c r="P483" s="184">
        <v>0</v>
      </c>
      <c r="Q483" s="184">
        <f>ROUND(E483*P483,2)</f>
        <v>0</v>
      </c>
      <c r="R483" s="186"/>
      <c r="S483" s="186" t="s">
        <v>319</v>
      </c>
      <c r="T483" s="187" t="s">
        <v>320</v>
      </c>
      <c r="U483" s="161">
        <v>2.3170000000000002</v>
      </c>
      <c r="V483" s="161">
        <f>ROUND(E483*U483,2)</f>
        <v>421.11</v>
      </c>
      <c r="W483" s="161"/>
      <c r="X483" s="161" t="s">
        <v>321</v>
      </c>
      <c r="Y483" s="161" t="s">
        <v>322</v>
      </c>
      <c r="Z483" s="151"/>
      <c r="AA483" s="151"/>
      <c r="AB483" s="151"/>
      <c r="AC483" s="151"/>
      <c r="AD483" s="151"/>
      <c r="AE483" s="151"/>
      <c r="AF483" s="151"/>
      <c r="AG483" s="151" t="s">
        <v>323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158"/>
      <c r="B484" s="159"/>
      <c r="C484" s="272" t="s">
        <v>1318</v>
      </c>
      <c r="D484" s="273"/>
      <c r="E484" s="273"/>
      <c r="F484" s="273"/>
      <c r="G484" s="273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270" t="s">
        <v>1319</v>
      </c>
      <c r="D485" s="271"/>
      <c r="E485" s="271"/>
      <c r="F485" s="271"/>
      <c r="G485" s="27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325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191" t="s">
        <v>688</v>
      </c>
      <c r="D486" s="165"/>
      <c r="E486" s="166"/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327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3" x14ac:dyDescent="0.2">
      <c r="A487" s="158"/>
      <c r="B487" s="159"/>
      <c r="C487" s="191" t="s">
        <v>696</v>
      </c>
      <c r="D487" s="165"/>
      <c r="E487" s="166"/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327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3" x14ac:dyDescent="0.2">
      <c r="A488" s="158"/>
      <c r="B488" s="159"/>
      <c r="C488" s="191" t="s">
        <v>1346</v>
      </c>
      <c r="D488" s="165"/>
      <c r="E488" s="166">
        <v>181.75</v>
      </c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ht="22.5" outlineLevel="1" x14ac:dyDescent="0.2">
      <c r="A489" s="181">
        <v>55</v>
      </c>
      <c r="B489" s="182" t="s">
        <v>1347</v>
      </c>
      <c r="C489" s="190" t="s">
        <v>1348</v>
      </c>
      <c r="D489" s="183" t="s">
        <v>333</v>
      </c>
      <c r="E489" s="184">
        <v>8302.1827499999999</v>
      </c>
      <c r="F489" s="185"/>
      <c r="G489" s="186">
        <f>ROUND(E489*F489,2)</f>
        <v>0</v>
      </c>
      <c r="H489" s="185"/>
      <c r="I489" s="186">
        <f>ROUND(E489*H489,2)</f>
        <v>0</v>
      </c>
      <c r="J489" s="185"/>
      <c r="K489" s="186">
        <f>ROUND(E489*J489,2)</f>
        <v>0</v>
      </c>
      <c r="L489" s="186">
        <v>21</v>
      </c>
      <c r="M489" s="186">
        <f>G489*(1+L489/100)</f>
        <v>0</v>
      </c>
      <c r="N489" s="184">
        <v>2.2000000000000001E-4</v>
      </c>
      <c r="O489" s="184">
        <f>ROUND(E489*N489,2)</f>
        <v>1.83</v>
      </c>
      <c r="P489" s="184">
        <v>0</v>
      </c>
      <c r="Q489" s="184">
        <f>ROUND(E489*P489,2)</f>
        <v>0</v>
      </c>
      <c r="R489" s="186"/>
      <c r="S489" s="186" t="s">
        <v>319</v>
      </c>
      <c r="T489" s="187" t="s">
        <v>320</v>
      </c>
      <c r="U489" s="161">
        <v>0.02</v>
      </c>
      <c r="V489" s="161">
        <f>ROUND(E489*U489,2)</f>
        <v>166.04</v>
      </c>
      <c r="W489" s="161"/>
      <c r="X489" s="161" t="s">
        <v>321</v>
      </c>
      <c r="Y489" s="161" t="s">
        <v>322</v>
      </c>
      <c r="Z489" s="151"/>
      <c r="AA489" s="151"/>
      <c r="AB489" s="151"/>
      <c r="AC489" s="151"/>
      <c r="AD489" s="151"/>
      <c r="AE489" s="151"/>
      <c r="AF489" s="151"/>
      <c r="AG489" s="151" t="s">
        <v>323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2" x14ac:dyDescent="0.2">
      <c r="A490" s="158"/>
      <c r="B490" s="159"/>
      <c r="C490" s="272" t="s">
        <v>1318</v>
      </c>
      <c r="D490" s="273"/>
      <c r="E490" s="273"/>
      <c r="F490" s="273"/>
      <c r="G490" s="273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325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191" t="s">
        <v>359</v>
      </c>
      <c r="D491" s="165"/>
      <c r="E491" s="166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327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">
      <c r="A492" s="158"/>
      <c r="B492" s="159"/>
      <c r="C492" s="191" t="s">
        <v>1349</v>
      </c>
      <c r="D492" s="165"/>
      <c r="E492" s="166">
        <v>1438.28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688</v>
      </c>
      <c r="D493" s="165"/>
      <c r="E493" s="166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">
      <c r="A494" s="158"/>
      <c r="B494" s="159"/>
      <c r="C494" s="191" t="s">
        <v>689</v>
      </c>
      <c r="D494" s="165"/>
      <c r="E494" s="166"/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327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">
      <c r="A495" s="158"/>
      <c r="B495" s="159"/>
      <c r="C495" s="191" t="s">
        <v>690</v>
      </c>
      <c r="D495" s="165"/>
      <c r="E495" s="166">
        <v>1225.02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327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">
      <c r="A496" s="158"/>
      <c r="B496" s="159"/>
      <c r="C496" s="191" t="s">
        <v>691</v>
      </c>
      <c r="D496" s="165"/>
      <c r="E496" s="166">
        <v>148.35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692</v>
      </c>
      <c r="D497" s="165"/>
      <c r="E497" s="166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690</v>
      </c>
      <c r="D498" s="165"/>
      <c r="E498" s="166">
        <v>1225.02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693</v>
      </c>
      <c r="D499" s="165"/>
      <c r="E499" s="166">
        <v>147.62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694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690</v>
      </c>
      <c r="D501" s="165"/>
      <c r="E501" s="166">
        <v>1225.02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693</v>
      </c>
      <c r="D502" s="165"/>
      <c r="E502" s="166">
        <v>147.62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695</v>
      </c>
      <c r="D503" s="165"/>
      <c r="E503" s="166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690</v>
      </c>
      <c r="D504" s="165"/>
      <c r="E504" s="166">
        <v>1225.02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693</v>
      </c>
      <c r="D505" s="165"/>
      <c r="E505" s="166">
        <v>147.62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696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690</v>
      </c>
      <c r="D507" s="165"/>
      <c r="E507" s="166">
        <v>1225.02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693</v>
      </c>
      <c r="D508" s="165"/>
      <c r="E508" s="166">
        <v>147.62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ht="22.5" outlineLevel="1" x14ac:dyDescent="0.2">
      <c r="A509" s="181">
        <v>56</v>
      </c>
      <c r="B509" s="182" t="s">
        <v>1350</v>
      </c>
      <c r="C509" s="190" t="s">
        <v>1351</v>
      </c>
      <c r="D509" s="183" t="s">
        <v>371</v>
      </c>
      <c r="E509" s="184">
        <v>7</v>
      </c>
      <c r="F509" s="185"/>
      <c r="G509" s="186">
        <f>ROUND(E509*F509,2)</f>
        <v>0</v>
      </c>
      <c r="H509" s="185"/>
      <c r="I509" s="186">
        <f>ROUND(E509*H509,2)</f>
        <v>0</v>
      </c>
      <c r="J509" s="185"/>
      <c r="K509" s="186">
        <f>ROUND(E509*J509,2)</f>
        <v>0</v>
      </c>
      <c r="L509" s="186">
        <v>21</v>
      </c>
      <c r="M509" s="186">
        <f>G509*(1+L509/100)</f>
        <v>0</v>
      </c>
      <c r="N509" s="184">
        <v>2.5</v>
      </c>
      <c r="O509" s="184">
        <f>ROUND(E509*N509,2)</f>
        <v>17.5</v>
      </c>
      <c r="P509" s="184">
        <v>0</v>
      </c>
      <c r="Q509" s="184">
        <f>ROUND(E509*P509,2)</f>
        <v>0</v>
      </c>
      <c r="R509" s="186"/>
      <c r="S509" s="186" t="s">
        <v>319</v>
      </c>
      <c r="T509" s="187" t="s">
        <v>320</v>
      </c>
      <c r="U509" s="161">
        <v>3.6</v>
      </c>
      <c r="V509" s="161">
        <f>ROUND(E509*U509,2)</f>
        <v>25.2</v>
      </c>
      <c r="W509" s="161"/>
      <c r="X509" s="161" t="s">
        <v>321</v>
      </c>
      <c r="Y509" s="161" t="s">
        <v>322</v>
      </c>
      <c r="Z509" s="151"/>
      <c r="AA509" s="151"/>
      <c r="AB509" s="151"/>
      <c r="AC509" s="151"/>
      <c r="AD509" s="151"/>
      <c r="AE509" s="151"/>
      <c r="AF509" s="151"/>
      <c r="AG509" s="151" t="s">
        <v>323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2" x14ac:dyDescent="0.2">
      <c r="A510" s="158"/>
      <c r="B510" s="159"/>
      <c r="C510" s="272" t="s">
        <v>1352</v>
      </c>
      <c r="D510" s="273"/>
      <c r="E510" s="273"/>
      <c r="F510" s="273"/>
      <c r="G510" s="273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325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191" t="s">
        <v>715</v>
      </c>
      <c r="D511" s="165"/>
      <c r="E511" s="166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1353</v>
      </c>
      <c r="D512" s="165"/>
      <c r="E512" s="166">
        <v>7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81">
        <v>57</v>
      </c>
      <c r="B513" s="182" t="s">
        <v>1354</v>
      </c>
      <c r="C513" s="190" t="s">
        <v>1355</v>
      </c>
      <c r="D513" s="183" t="s">
        <v>371</v>
      </c>
      <c r="E513" s="184">
        <v>1</v>
      </c>
      <c r="F513" s="185"/>
      <c r="G513" s="186">
        <f>ROUND(E513*F513,2)</f>
        <v>0</v>
      </c>
      <c r="H513" s="185"/>
      <c r="I513" s="186">
        <f>ROUND(E513*H513,2)</f>
        <v>0</v>
      </c>
      <c r="J513" s="185"/>
      <c r="K513" s="186">
        <f>ROUND(E513*J513,2)</f>
        <v>0</v>
      </c>
      <c r="L513" s="186">
        <v>21</v>
      </c>
      <c r="M513" s="186">
        <f>G513*(1+L513/100)</f>
        <v>0</v>
      </c>
      <c r="N513" s="184">
        <v>2.5</v>
      </c>
      <c r="O513" s="184">
        <f>ROUND(E513*N513,2)</f>
        <v>2.5</v>
      </c>
      <c r="P513" s="184">
        <v>0</v>
      </c>
      <c r="Q513" s="184">
        <f>ROUND(E513*P513,2)</f>
        <v>0</v>
      </c>
      <c r="R513" s="186"/>
      <c r="S513" s="186" t="s">
        <v>319</v>
      </c>
      <c r="T513" s="187" t="s">
        <v>320</v>
      </c>
      <c r="U513" s="161">
        <v>5.33</v>
      </c>
      <c r="V513" s="161">
        <f>ROUND(E513*U513,2)</f>
        <v>5.33</v>
      </c>
      <c r="W513" s="161"/>
      <c r="X513" s="161" t="s">
        <v>321</v>
      </c>
      <c r="Y513" s="161" t="s">
        <v>322</v>
      </c>
      <c r="Z513" s="151"/>
      <c r="AA513" s="151"/>
      <c r="AB513" s="151"/>
      <c r="AC513" s="151"/>
      <c r="AD513" s="151"/>
      <c r="AE513" s="151"/>
      <c r="AF513" s="151"/>
      <c r="AG513" s="151" t="s">
        <v>323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2" x14ac:dyDescent="0.2">
      <c r="A514" s="158"/>
      <c r="B514" s="159"/>
      <c r="C514" s="272" t="s">
        <v>1352</v>
      </c>
      <c r="D514" s="273"/>
      <c r="E514" s="273"/>
      <c r="F514" s="273"/>
      <c r="G514" s="273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2" x14ac:dyDescent="0.2">
      <c r="A515" s="158"/>
      <c r="B515" s="159"/>
      <c r="C515" s="191" t="s">
        <v>715</v>
      </c>
      <c r="D515" s="165"/>
      <c r="E515" s="166"/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1356</v>
      </c>
      <c r="D516" s="165"/>
      <c r="E516" s="166">
        <v>1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81">
        <v>58</v>
      </c>
      <c r="B517" s="182" t="s">
        <v>1357</v>
      </c>
      <c r="C517" s="190" t="s">
        <v>1358</v>
      </c>
      <c r="D517" s="183" t="s">
        <v>371</v>
      </c>
      <c r="E517" s="184">
        <v>428.37169999999998</v>
      </c>
      <c r="F517" s="185"/>
      <c r="G517" s="186">
        <f>ROUND(E517*F517,2)</f>
        <v>0</v>
      </c>
      <c r="H517" s="185"/>
      <c r="I517" s="186">
        <f>ROUND(E517*H517,2)</f>
        <v>0</v>
      </c>
      <c r="J517" s="185"/>
      <c r="K517" s="186">
        <f>ROUND(E517*J517,2)</f>
        <v>0</v>
      </c>
      <c r="L517" s="186">
        <v>21</v>
      </c>
      <c r="M517" s="186">
        <f>G517*(1+L517/100)</f>
        <v>0</v>
      </c>
      <c r="N517" s="184">
        <v>0</v>
      </c>
      <c r="O517" s="184">
        <f>ROUND(E517*N517,2)</f>
        <v>0</v>
      </c>
      <c r="P517" s="184">
        <v>0</v>
      </c>
      <c r="Q517" s="184">
        <f>ROUND(E517*P517,2)</f>
        <v>0</v>
      </c>
      <c r="R517" s="186"/>
      <c r="S517" s="186" t="s">
        <v>319</v>
      </c>
      <c r="T517" s="187" t="s">
        <v>320</v>
      </c>
      <c r="U517" s="161">
        <v>2.7</v>
      </c>
      <c r="V517" s="161">
        <f>ROUND(E517*U517,2)</f>
        <v>1156.5999999999999</v>
      </c>
      <c r="W517" s="161"/>
      <c r="X517" s="161" t="s">
        <v>321</v>
      </c>
      <c r="Y517" s="161" t="s">
        <v>322</v>
      </c>
      <c r="Z517" s="151"/>
      <c r="AA517" s="151"/>
      <c r="AB517" s="151"/>
      <c r="AC517" s="151"/>
      <c r="AD517" s="151"/>
      <c r="AE517" s="151"/>
      <c r="AF517" s="151"/>
      <c r="AG517" s="151" t="s">
        <v>323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2" x14ac:dyDescent="0.2">
      <c r="A518" s="158"/>
      <c r="B518" s="159"/>
      <c r="C518" s="272" t="s">
        <v>1359</v>
      </c>
      <c r="D518" s="273"/>
      <c r="E518" s="273"/>
      <c r="F518" s="273"/>
      <c r="G518" s="273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91" t="s">
        <v>1360</v>
      </c>
      <c r="D519" s="165"/>
      <c r="E519" s="166">
        <v>75.510000000000005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1361</v>
      </c>
      <c r="D520" s="165"/>
      <c r="E520" s="166">
        <v>352.86</v>
      </c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81">
        <v>59</v>
      </c>
      <c r="B521" s="182" t="s">
        <v>1362</v>
      </c>
      <c r="C521" s="190" t="s">
        <v>1363</v>
      </c>
      <c r="D521" s="183" t="s">
        <v>371</v>
      </c>
      <c r="E521" s="184">
        <v>169.99849</v>
      </c>
      <c r="F521" s="185"/>
      <c r="G521" s="186">
        <f>ROUND(E521*F521,2)</f>
        <v>0</v>
      </c>
      <c r="H521" s="185"/>
      <c r="I521" s="186">
        <f>ROUND(E521*H521,2)</f>
        <v>0</v>
      </c>
      <c r="J521" s="185"/>
      <c r="K521" s="186">
        <f>ROUND(E521*J521,2)</f>
        <v>0</v>
      </c>
      <c r="L521" s="186">
        <v>21</v>
      </c>
      <c r="M521" s="186">
        <f>G521*(1+L521/100)</f>
        <v>0</v>
      </c>
      <c r="N521" s="184">
        <v>0</v>
      </c>
      <c r="O521" s="184">
        <f>ROUND(E521*N521,2)</f>
        <v>0</v>
      </c>
      <c r="P521" s="184">
        <v>0</v>
      </c>
      <c r="Q521" s="184">
        <f>ROUND(E521*P521,2)</f>
        <v>0</v>
      </c>
      <c r="R521" s="186"/>
      <c r="S521" s="186" t="s">
        <v>319</v>
      </c>
      <c r="T521" s="187" t="s">
        <v>320</v>
      </c>
      <c r="U521" s="161">
        <v>1.35</v>
      </c>
      <c r="V521" s="161">
        <f>ROUND(E521*U521,2)</f>
        <v>229.5</v>
      </c>
      <c r="W521" s="161"/>
      <c r="X521" s="161" t="s">
        <v>321</v>
      </c>
      <c r="Y521" s="161" t="s">
        <v>322</v>
      </c>
      <c r="Z521" s="151"/>
      <c r="AA521" s="151"/>
      <c r="AB521" s="151"/>
      <c r="AC521" s="151"/>
      <c r="AD521" s="151"/>
      <c r="AE521" s="151"/>
      <c r="AF521" s="151"/>
      <c r="AG521" s="151" t="s">
        <v>323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">
      <c r="A522" s="158"/>
      <c r="B522" s="159"/>
      <c r="C522" s="272" t="s">
        <v>1359</v>
      </c>
      <c r="D522" s="273"/>
      <c r="E522" s="273"/>
      <c r="F522" s="273"/>
      <c r="G522" s="273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325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191" t="s">
        <v>1364</v>
      </c>
      <c r="D523" s="165"/>
      <c r="E523" s="166">
        <v>143.83000000000001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1365</v>
      </c>
      <c r="D524" s="165"/>
      <c r="E524" s="166">
        <v>26.17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81">
        <v>60</v>
      </c>
      <c r="B525" s="182" t="s">
        <v>1366</v>
      </c>
      <c r="C525" s="190" t="s">
        <v>1367</v>
      </c>
      <c r="D525" s="183" t="s">
        <v>371</v>
      </c>
      <c r="E525" s="184">
        <v>181.749</v>
      </c>
      <c r="F525" s="185"/>
      <c r="G525" s="186">
        <f>ROUND(E525*F525,2)</f>
        <v>0</v>
      </c>
      <c r="H525" s="185"/>
      <c r="I525" s="186">
        <f>ROUND(E525*H525,2)</f>
        <v>0</v>
      </c>
      <c r="J525" s="185"/>
      <c r="K525" s="186">
        <f>ROUND(E525*J525,2)</f>
        <v>0</v>
      </c>
      <c r="L525" s="186">
        <v>21</v>
      </c>
      <c r="M525" s="186">
        <f>G525*(1+L525/100)</f>
        <v>0</v>
      </c>
      <c r="N525" s="184">
        <v>0</v>
      </c>
      <c r="O525" s="184">
        <f>ROUND(E525*N525,2)</f>
        <v>0</v>
      </c>
      <c r="P525" s="184">
        <v>0</v>
      </c>
      <c r="Q525" s="184">
        <f>ROUND(E525*P525,2)</f>
        <v>0</v>
      </c>
      <c r="R525" s="186"/>
      <c r="S525" s="186" t="s">
        <v>319</v>
      </c>
      <c r="T525" s="187" t="s">
        <v>320</v>
      </c>
      <c r="U525" s="161">
        <v>0.67500000000000004</v>
      </c>
      <c r="V525" s="161">
        <f>ROUND(E525*U525,2)</f>
        <v>122.68</v>
      </c>
      <c r="W525" s="161"/>
      <c r="X525" s="161" t="s">
        <v>321</v>
      </c>
      <c r="Y525" s="161" t="s">
        <v>322</v>
      </c>
      <c r="Z525" s="151"/>
      <c r="AA525" s="151"/>
      <c r="AB525" s="151"/>
      <c r="AC525" s="151"/>
      <c r="AD525" s="151"/>
      <c r="AE525" s="151"/>
      <c r="AF525" s="151"/>
      <c r="AG525" s="151" t="s">
        <v>323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">
      <c r="A526" s="158"/>
      <c r="B526" s="159"/>
      <c r="C526" s="272" t="s">
        <v>1359</v>
      </c>
      <c r="D526" s="273"/>
      <c r="E526" s="273"/>
      <c r="F526" s="273"/>
      <c r="G526" s="273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325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2" x14ac:dyDescent="0.2">
      <c r="A527" s="158"/>
      <c r="B527" s="159"/>
      <c r="C527" s="191" t="s">
        <v>1368</v>
      </c>
      <c r="D527" s="165"/>
      <c r="E527" s="166">
        <v>181.75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327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81">
        <v>61</v>
      </c>
      <c r="B528" s="182" t="s">
        <v>1369</v>
      </c>
      <c r="C528" s="190" t="s">
        <v>1370</v>
      </c>
      <c r="D528" s="183" t="s">
        <v>371</v>
      </c>
      <c r="E528" s="184">
        <v>86.296800000000005</v>
      </c>
      <c r="F528" s="185"/>
      <c r="G528" s="186">
        <f>ROUND(E528*F528,2)</f>
        <v>0</v>
      </c>
      <c r="H528" s="185"/>
      <c r="I528" s="186">
        <f>ROUND(E528*H528,2)</f>
        <v>0</v>
      </c>
      <c r="J528" s="185"/>
      <c r="K528" s="186">
        <f>ROUND(E528*J528,2)</f>
        <v>0</v>
      </c>
      <c r="L528" s="186">
        <v>21</v>
      </c>
      <c r="M528" s="186">
        <f>G528*(1+L528/100)</f>
        <v>0</v>
      </c>
      <c r="N528" s="184">
        <v>0</v>
      </c>
      <c r="O528" s="184">
        <f>ROUND(E528*N528,2)</f>
        <v>0</v>
      </c>
      <c r="P528" s="184">
        <v>0</v>
      </c>
      <c r="Q528" s="184">
        <f>ROUND(E528*P528,2)</f>
        <v>0</v>
      </c>
      <c r="R528" s="186"/>
      <c r="S528" s="186" t="s">
        <v>319</v>
      </c>
      <c r="T528" s="187" t="s">
        <v>320</v>
      </c>
      <c r="U528" s="161">
        <v>0.82</v>
      </c>
      <c r="V528" s="161">
        <f>ROUND(E528*U528,2)</f>
        <v>70.760000000000005</v>
      </c>
      <c r="W528" s="161"/>
      <c r="X528" s="161" t="s">
        <v>321</v>
      </c>
      <c r="Y528" s="161" t="s">
        <v>322</v>
      </c>
      <c r="Z528" s="151"/>
      <c r="AA528" s="151"/>
      <c r="AB528" s="151"/>
      <c r="AC528" s="151"/>
      <c r="AD528" s="151"/>
      <c r="AE528" s="151"/>
      <c r="AF528" s="151"/>
      <c r="AG528" s="151" t="s">
        <v>323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272" t="s">
        <v>1371</v>
      </c>
      <c r="D529" s="273"/>
      <c r="E529" s="273"/>
      <c r="F529" s="273"/>
      <c r="G529" s="273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2" x14ac:dyDescent="0.2">
      <c r="A530" s="158"/>
      <c r="B530" s="159"/>
      <c r="C530" s="191" t="s">
        <v>359</v>
      </c>
      <c r="D530" s="165"/>
      <c r="E530" s="166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1322</v>
      </c>
      <c r="D531" s="165"/>
      <c r="E531" s="166">
        <v>86.3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81">
        <v>62</v>
      </c>
      <c r="B532" s="182" t="s">
        <v>1372</v>
      </c>
      <c r="C532" s="190" t="s">
        <v>1373</v>
      </c>
      <c r="D532" s="183" t="s">
        <v>371</v>
      </c>
      <c r="E532" s="184">
        <v>181.749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0</v>
      </c>
      <c r="O532" s="184">
        <f>ROUND(E532*N532,2)</f>
        <v>0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0.20499999999999999</v>
      </c>
      <c r="V532" s="161">
        <f>ROUND(E532*U532,2)</f>
        <v>37.26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72" t="s">
        <v>1371</v>
      </c>
      <c r="D533" s="273"/>
      <c r="E533" s="273"/>
      <c r="F533" s="273"/>
      <c r="G533" s="273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1368</v>
      </c>
      <c r="D534" s="165"/>
      <c r="E534" s="166">
        <v>181.75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ht="22.5" outlineLevel="1" x14ac:dyDescent="0.2">
      <c r="A535" s="181">
        <v>63</v>
      </c>
      <c r="B535" s="182" t="s">
        <v>1374</v>
      </c>
      <c r="C535" s="190" t="s">
        <v>1375</v>
      </c>
      <c r="D535" s="183" t="s">
        <v>371</v>
      </c>
      <c r="E535" s="184">
        <v>3.2768000000000002</v>
      </c>
      <c r="F535" s="185"/>
      <c r="G535" s="186">
        <f>ROUND(E535*F535,2)</f>
        <v>0</v>
      </c>
      <c r="H535" s="185"/>
      <c r="I535" s="186">
        <f>ROUND(E535*H535,2)</f>
        <v>0</v>
      </c>
      <c r="J535" s="185"/>
      <c r="K535" s="186">
        <f>ROUND(E535*J535,2)</f>
        <v>0</v>
      </c>
      <c r="L535" s="186">
        <v>21</v>
      </c>
      <c r="M535" s="186">
        <f>G535*(1+L535/100)</f>
        <v>0</v>
      </c>
      <c r="N535" s="184">
        <v>0.42621999999999999</v>
      </c>
      <c r="O535" s="184">
        <f>ROUND(E535*N535,2)</f>
        <v>1.4</v>
      </c>
      <c r="P535" s="184">
        <v>0</v>
      </c>
      <c r="Q535" s="184">
        <f>ROUND(E535*P535,2)</f>
        <v>0</v>
      </c>
      <c r="R535" s="186"/>
      <c r="S535" s="186" t="s">
        <v>334</v>
      </c>
      <c r="T535" s="187" t="s">
        <v>320</v>
      </c>
      <c r="U535" s="161">
        <v>5.24</v>
      </c>
      <c r="V535" s="161">
        <f>ROUND(E535*U535,2)</f>
        <v>17.170000000000002</v>
      </c>
      <c r="W535" s="161"/>
      <c r="X535" s="161" t="s">
        <v>321</v>
      </c>
      <c r="Y535" s="161" t="s">
        <v>322</v>
      </c>
      <c r="Z535" s="151"/>
      <c r="AA535" s="151"/>
      <c r="AB535" s="151"/>
      <c r="AC535" s="151"/>
      <c r="AD535" s="151"/>
      <c r="AE535" s="151"/>
      <c r="AF535" s="151"/>
      <c r="AG535" s="151" t="s">
        <v>323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191" t="s">
        <v>674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1376</v>
      </c>
      <c r="D537" s="165"/>
      <c r="E537" s="166">
        <v>1.68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1" t="s">
        <v>1377</v>
      </c>
      <c r="D538" s="165"/>
      <c r="E538" s="166">
        <v>1.6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64</v>
      </c>
      <c r="B539" s="182" t="s">
        <v>1378</v>
      </c>
      <c r="C539" s="190" t="s">
        <v>1379</v>
      </c>
      <c r="D539" s="183" t="s">
        <v>333</v>
      </c>
      <c r="E539" s="184">
        <v>67.043499999999995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1.41E-2</v>
      </c>
      <c r="O539" s="184">
        <f>ROUND(E539*N539,2)</f>
        <v>0.95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0.39600000000000002</v>
      </c>
      <c r="V539" s="161">
        <f>ROUND(E539*U539,2)</f>
        <v>26.55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191" t="s">
        <v>1326</v>
      </c>
      <c r="D540" s="165"/>
      <c r="E540" s="166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327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91" t="s">
        <v>335</v>
      </c>
      <c r="D541" s="165"/>
      <c r="E541" s="166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327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91" t="s">
        <v>1380</v>
      </c>
      <c r="D542" s="165"/>
      <c r="E542" s="166">
        <v>5.69</v>
      </c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1381</v>
      </c>
      <c r="D543" s="165"/>
      <c r="E543" s="166">
        <v>8.2799999999999994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1382</v>
      </c>
      <c r="D544" s="165"/>
      <c r="E544" s="166">
        <v>2.67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1383</v>
      </c>
      <c r="D545" s="165"/>
      <c r="E545" s="166">
        <v>3.88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1384</v>
      </c>
      <c r="D546" s="165"/>
      <c r="E546" s="166">
        <v>1.35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1332</v>
      </c>
      <c r="D547" s="165"/>
      <c r="E547" s="166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1" t="s">
        <v>1385</v>
      </c>
      <c r="D548" s="165"/>
      <c r="E548" s="166">
        <v>1.06</v>
      </c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327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191" t="s">
        <v>1386</v>
      </c>
      <c r="D549" s="165"/>
      <c r="E549" s="166">
        <v>24.43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327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191" t="s">
        <v>1387</v>
      </c>
      <c r="D550" s="165"/>
      <c r="E550" s="166">
        <v>1.39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91" t="s">
        <v>1388</v>
      </c>
      <c r="D551" s="165"/>
      <c r="E551" s="166">
        <v>9.09</v>
      </c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327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91" t="s">
        <v>559</v>
      </c>
      <c r="D552" s="165"/>
      <c r="E552" s="166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327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191" t="s">
        <v>1389</v>
      </c>
      <c r="D553" s="165"/>
      <c r="E553" s="166">
        <v>6.11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1390</v>
      </c>
      <c r="D554" s="165"/>
      <c r="E554" s="166">
        <v>1.39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1391</v>
      </c>
      <c r="D555" s="165"/>
      <c r="E555" s="166">
        <v>1.35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91" t="s">
        <v>1392</v>
      </c>
      <c r="D556" s="165"/>
      <c r="E556" s="166">
        <v>0.36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327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81">
        <v>65</v>
      </c>
      <c r="B557" s="182" t="s">
        <v>1393</v>
      </c>
      <c r="C557" s="190" t="s">
        <v>1394</v>
      </c>
      <c r="D557" s="183" t="s">
        <v>333</v>
      </c>
      <c r="E557" s="184">
        <v>67.043499999999995</v>
      </c>
      <c r="F557" s="185"/>
      <c r="G557" s="186">
        <f>ROUND(E557*F557,2)</f>
        <v>0</v>
      </c>
      <c r="H557" s="185"/>
      <c r="I557" s="186">
        <f>ROUND(E557*H557,2)</f>
        <v>0</v>
      </c>
      <c r="J557" s="185"/>
      <c r="K557" s="186">
        <f>ROUND(E557*J557,2)</f>
        <v>0</v>
      </c>
      <c r="L557" s="186">
        <v>21</v>
      </c>
      <c r="M557" s="186">
        <f>G557*(1+L557/100)</f>
        <v>0</v>
      </c>
      <c r="N557" s="184">
        <v>0</v>
      </c>
      <c r="O557" s="184">
        <f>ROUND(E557*N557,2)</f>
        <v>0</v>
      </c>
      <c r="P557" s="184">
        <v>0</v>
      </c>
      <c r="Q557" s="184">
        <f>ROUND(E557*P557,2)</f>
        <v>0</v>
      </c>
      <c r="R557" s="186"/>
      <c r="S557" s="186" t="s">
        <v>334</v>
      </c>
      <c r="T557" s="187" t="s">
        <v>320</v>
      </c>
      <c r="U557" s="161">
        <v>0.24</v>
      </c>
      <c r="V557" s="161">
        <f>ROUND(E557*U557,2)</f>
        <v>16.09</v>
      </c>
      <c r="W557" s="161"/>
      <c r="X557" s="161" t="s">
        <v>321</v>
      </c>
      <c r="Y557" s="161" t="s">
        <v>322</v>
      </c>
      <c r="Z557" s="151"/>
      <c r="AA557" s="151"/>
      <c r="AB557" s="151"/>
      <c r="AC557" s="151"/>
      <c r="AD557" s="151"/>
      <c r="AE557" s="151"/>
      <c r="AF557" s="151"/>
      <c r="AG557" s="151" t="s">
        <v>323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">
      <c r="A558" s="158"/>
      <c r="B558" s="159"/>
      <c r="C558" s="191" t="s">
        <v>1395</v>
      </c>
      <c r="D558" s="165"/>
      <c r="E558" s="166">
        <v>67.040000000000006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81">
        <v>66</v>
      </c>
      <c r="B559" s="182" t="s">
        <v>1396</v>
      </c>
      <c r="C559" s="190" t="s">
        <v>1397</v>
      </c>
      <c r="D559" s="183" t="s">
        <v>387</v>
      </c>
      <c r="E559" s="184">
        <v>79.513499999999993</v>
      </c>
      <c r="F559" s="185"/>
      <c r="G559" s="186">
        <f>ROUND(E559*F559,2)</f>
        <v>0</v>
      </c>
      <c r="H559" s="185"/>
      <c r="I559" s="186">
        <f>ROUND(E559*H559,2)</f>
        <v>0</v>
      </c>
      <c r="J559" s="185"/>
      <c r="K559" s="186">
        <f>ROUND(E559*J559,2)</f>
        <v>0</v>
      </c>
      <c r="L559" s="186">
        <v>21</v>
      </c>
      <c r="M559" s="186">
        <f>G559*(1+L559/100)</f>
        <v>0</v>
      </c>
      <c r="N559" s="184">
        <v>1.0662499999999999</v>
      </c>
      <c r="O559" s="184">
        <f>ROUND(E559*N559,2)</f>
        <v>84.78</v>
      </c>
      <c r="P559" s="184">
        <v>0</v>
      </c>
      <c r="Q559" s="184">
        <f>ROUND(E559*P559,2)</f>
        <v>0</v>
      </c>
      <c r="R559" s="186"/>
      <c r="S559" s="186" t="s">
        <v>319</v>
      </c>
      <c r="T559" s="187" t="s">
        <v>320</v>
      </c>
      <c r="U559" s="161">
        <v>15.231</v>
      </c>
      <c r="V559" s="161">
        <f>ROUND(E559*U559,2)</f>
        <v>1211.07</v>
      </c>
      <c r="W559" s="161"/>
      <c r="X559" s="161" t="s">
        <v>321</v>
      </c>
      <c r="Y559" s="161" t="s">
        <v>322</v>
      </c>
      <c r="Z559" s="151"/>
      <c r="AA559" s="151"/>
      <c r="AB559" s="151"/>
      <c r="AC559" s="151"/>
      <c r="AD559" s="151"/>
      <c r="AE559" s="151"/>
      <c r="AF559" s="151"/>
      <c r="AG559" s="151" t="s">
        <v>323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2" x14ac:dyDescent="0.2">
      <c r="A560" s="158"/>
      <c r="B560" s="159"/>
      <c r="C560" s="272" t="s">
        <v>588</v>
      </c>
      <c r="D560" s="273"/>
      <c r="E560" s="273"/>
      <c r="F560" s="273"/>
      <c r="G560" s="273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325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270" t="s">
        <v>1398</v>
      </c>
      <c r="D561" s="271"/>
      <c r="E561" s="271"/>
      <c r="F561" s="271"/>
      <c r="G561" s="27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325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2" x14ac:dyDescent="0.2">
      <c r="A562" s="158"/>
      <c r="B562" s="159"/>
      <c r="C562" s="191" t="s">
        <v>1270</v>
      </c>
      <c r="D562" s="165"/>
      <c r="E562" s="166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327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91" t="s">
        <v>1399</v>
      </c>
      <c r="D563" s="165"/>
      <c r="E563" s="166">
        <v>13.98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">
      <c r="A564" s="158"/>
      <c r="B564" s="159"/>
      <c r="C564" s="191" t="s">
        <v>732</v>
      </c>
      <c r="D564" s="165"/>
      <c r="E564" s="166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327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">
      <c r="A565" s="158"/>
      <c r="B565" s="159"/>
      <c r="C565" s="191" t="s">
        <v>1400</v>
      </c>
      <c r="D565" s="165"/>
      <c r="E565" s="166">
        <v>11.66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327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91" t="s">
        <v>738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1401</v>
      </c>
      <c r="D567" s="165"/>
      <c r="E567" s="166">
        <v>11.66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743</v>
      </c>
      <c r="D568" s="165"/>
      <c r="E568" s="166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1402</v>
      </c>
      <c r="D569" s="165"/>
      <c r="E569" s="166">
        <v>11.66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748</v>
      </c>
      <c r="D570" s="165"/>
      <c r="E570" s="166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1403</v>
      </c>
      <c r="D571" s="165"/>
      <c r="E571" s="166">
        <v>11.66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753</v>
      </c>
      <c r="D572" s="165"/>
      <c r="E572" s="166"/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1404</v>
      </c>
      <c r="D573" s="165"/>
      <c r="E573" s="166">
        <v>11.66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2" t="s">
        <v>854</v>
      </c>
      <c r="D574" s="167"/>
      <c r="E574" s="168">
        <v>7.23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4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ht="22.5" outlineLevel="1" x14ac:dyDescent="0.2">
      <c r="A575" s="181">
        <v>67</v>
      </c>
      <c r="B575" s="182" t="s">
        <v>1405</v>
      </c>
      <c r="C575" s="190" t="s">
        <v>1406</v>
      </c>
      <c r="D575" s="183" t="s">
        <v>333</v>
      </c>
      <c r="E575" s="184">
        <v>15.31</v>
      </c>
      <c r="F575" s="185"/>
      <c r="G575" s="186">
        <f>ROUND(E575*F575,2)</f>
        <v>0</v>
      </c>
      <c r="H575" s="185"/>
      <c r="I575" s="186">
        <f>ROUND(E575*H575,2)</f>
        <v>0</v>
      </c>
      <c r="J575" s="185"/>
      <c r="K575" s="186">
        <f>ROUND(E575*J575,2)</f>
        <v>0</v>
      </c>
      <c r="L575" s="186">
        <v>21</v>
      </c>
      <c r="M575" s="186">
        <f>G575*(1+L575/100)</f>
        <v>0</v>
      </c>
      <c r="N575" s="184">
        <v>0.11025</v>
      </c>
      <c r="O575" s="184">
        <f>ROUND(E575*N575,2)</f>
        <v>1.69</v>
      </c>
      <c r="P575" s="184">
        <v>0</v>
      </c>
      <c r="Q575" s="184">
        <f>ROUND(E575*P575,2)</f>
        <v>0</v>
      </c>
      <c r="R575" s="186"/>
      <c r="S575" s="186" t="s">
        <v>319</v>
      </c>
      <c r="T575" s="187" t="s">
        <v>320</v>
      </c>
      <c r="U575" s="161">
        <v>0.153</v>
      </c>
      <c r="V575" s="161">
        <f>ROUND(E575*U575,2)</f>
        <v>2.34</v>
      </c>
      <c r="W575" s="161"/>
      <c r="X575" s="161" t="s">
        <v>321</v>
      </c>
      <c r="Y575" s="161" t="s">
        <v>322</v>
      </c>
      <c r="Z575" s="151"/>
      <c r="AA575" s="151"/>
      <c r="AB575" s="151"/>
      <c r="AC575" s="151"/>
      <c r="AD575" s="151"/>
      <c r="AE575" s="151"/>
      <c r="AF575" s="151"/>
      <c r="AG575" s="151" t="s">
        <v>323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2" x14ac:dyDescent="0.2">
      <c r="A576" s="158"/>
      <c r="B576" s="159"/>
      <c r="C576" s="272" t="s">
        <v>1407</v>
      </c>
      <c r="D576" s="273"/>
      <c r="E576" s="273"/>
      <c r="F576" s="273"/>
      <c r="G576" s="273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325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88" t="str">
        <f>C576</f>
        <v>dovoz směsi, doprava pomocí šnekového čerpadla, lití hadicí na plochu, dvojí (křížem vedené) rozvlnění hrazdami</v>
      </c>
      <c r="BB576" s="151"/>
      <c r="BC576" s="151"/>
      <c r="BD576" s="151"/>
      <c r="BE576" s="151"/>
      <c r="BF576" s="151"/>
      <c r="BG576" s="151"/>
      <c r="BH576" s="151"/>
    </row>
    <row r="577" spans="1:60" outlineLevel="2" x14ac:dyDescent="0.2">
      <c r="A577" s="158"/>
      <c r="B577" s="159"/>
      <c r="C577" s="191" t="s">
        <v>335</v>
      </c>
      <c r="D577" s="165"/>
      <c r="E577" s="166"/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346</v>
      </c>
      <c r="D578" s="165"/>
      <c r="E578" s="166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338</v>
      </c>
      <c r="D579" s="165"/>
      <c r="E579" s="166">
        <v>8.2899999999999991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339</v>
      </c>
      <c r="D580" s="165"/>
      <c r="E580" s="166">
        <v>3.22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340</v>
      </c>
      <c r="D581" s="165"/>
      <c r="E581" s="166">
        <v>3.8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81">
        <v>68</v>
      </c>
      <c r="B582" s="182" t="s">
        <v>1408</v>
      </c>
      <c r="C582" s="190" t="s">
        <v>1409</v>
      </c>
      <c r="D582" s="183" t="s">
        <v>333</v>
      </c>
      <c r="E582" s="184">
        <v>253.69300000000001</v>
      </c>
      <c r="F582" s="185"/>
      <c r="G582" s="186">
        <f>ROUND(E582*F582,2)</f>
        <v>0</v>
      </c>
      <c r="H582" s="185"/>
      <c r="I582" s="186">
        <f>ROUND(E582*H582,2)</f>
        <v>0</v>
      </c>
      <c r="J582" s="185"/>
      <c r="K582" s="186">
        <f>ROUND(E582*J582,2)</f>
        <v>0</v>
      </c>
      <c r="L582" s="186">
        <v>21</v>
      </c>
      <c r="M582" s="186">
        <f>G582*(1+L582/100)</f>
        <v>0</v>
      </c>
      <c r="N582" s="184">
        <v>0</v>
      </c>
      <c r="O582" s="184">
        <f>ROUND(E582*N582,2)</f>
        <v>0</v>
      </c>
      <c r="P582" s="184">
        <v>0</v>
      </c>
      <c r="Q582" s="184">
        <f>ROUND(E582*P582,2)</f>
        <v>0</v>
      </c>
      <c r="R582" s="186"/>
      <c r="S582" s="186" t="s">
        <v>319</v>
      </c>
      <c r="T582" s="187" t="s">
        <v>320</v>
      </c>
      <c r="U582" s="161">
        <v>0.13</v>
      </c>
      <c r="V582" s="161">
        <f>ROUND(E582*U582,2)</f>
        <v>32.979999999999997</v>
      </c>
      <c r="W582" s="161"/>
      <c r="X582" s="161" t="s">
        <v>321</v>
      </c>
      <c r="Y582" s="161" t="s">
        <v>322</v>
      </c>
      <c r="Z582" s="151"/>
      <c r="AA582" s="151"/>
      <c r="AB582" s="151"/>
      <c r="AC582" s="151"/>
      <c r="AD582" s="151"/>
      <c r="AE582" s="151"/>
      <c r="AF582" s="151"/>
      <c r="AG582" s="151" t="s">
        <v>323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191" t="s">
        <v>399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400</v>
      </c>
      <c r="D584" s="165"/>
      <c r="E584" s="166">
        <v>253.69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81">
        <v>69</v>
      </c>
      <c r="B585" s="182" t="s">
        <v>1410</v>
      </c>
      <c r="C585" s="190" t="s">
        <v>1411</v>
      </c>
      <c r="D585" s="183" t="s">
        <v>333</v>
      </c>
      <c r="E585" s="184">
        <v>1180.6500000000001</v>
      </c>
      <c r="F585" s="185"/>
      <c r="G585" s="186">
        <f>ROUND(E585*F585,2)</f>
        <v>0</v>
      </c>
      <c r="H585" s="185"/>
      <c r="I585" s="186">
        <f>ROUND(E585*H585,2)</f>
        <v>0</v>
      </c>
      <c r="J585" s="185"/>
      <c r="K585" s="186">
        <f>ROUND(E585*J585,2)</f>
        <v>0</v>
      </c>
      <c r="L585" s="186">
        <v>21</v>
      </c>
      <c r="M585" s="186">
        <f>G585*(1+L585/100)</f>
        <v>0</v>
      </c>
      <c r="N585" s="184">
        <v>0</v>
      </c>
      <c r="O585" s="184">
        <f>ROUND(E585*N585,2)</f>
        <v>0</v>
      </c>
      <c r="P585" s="184">
        <v>0</v>
      </c>
      <c r="Q585" s="184">
        <f>ROUND(E585*P585,2)</f>
        <v>0</v>
      </c>
      <c r="R585" s="186"/>
      <c r="S585" s="186" t="s">
        <v>319</v>
      </c>
      <c r="T585" s="187" t="s">
        <v>320</v>
      </c>
      <c r="U585" s="161">
        <v>0</v>
      </c>
      <c r="V585" s="161">
        <f>ROUND(E585*U585,2)</f>
        <v>0</v>
      </c>
      <c r="W585" s="161"/>
      <c r="X585" s="161" t="s">
        <v>321</v>
      </c>
      <c r="Y585" s="161" t="s">
        <v>322</v>
      </c>
      <c r="Z585" s="151"/>
      <c r="AA585" s="151"/>
      <c r="AB585" s="151"/>
      <c r="AC585" s="151"/>
      <c r="AD585" s="151"/>
      <c r="AE585" s="151"/>
      <c r="AF585" s="151"/>
      <c r="AG585" s="151" t="s">
        <v>323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2" x14ac:dyDescent="0.2">
      <c r="A586" s="158"/>
      <c r="B586" s="159"/>
      <c r="C586" s="272" t="s">
        <v>1412</v>
      </c>
      <c r="D586" s="273"/>
      <c r="E586" s="273"/>
      <c r="F586" s="273"/>
      <c r="G586" s="273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325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270" t="s">
        <v>1413</v>
      </c>
      <c r="D587" s="271"/>
      <c r="E587" s="271"/>
      <c r="F587" s="271"/>
      <c r="G587" s="27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ht="22.5" outlineLevel="3" x14ac:dyDescent="0.2">
      <c r="A588" s="158"/>
      <c r="B588" s="159"/>
      <c r="C588" s="270" t="s">
        <v>1414</v>
      </c>
      <c r="D588" s="271"/>
      <c r="E588" s="271"/>
      <c r="F588" s="271"/>
      <c r="G588" s="27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325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88" t="str">
        <f>C588</f>
        <v>- Penetrační stěrka polymermaltovou směsí bezrozpoštědlové dvousložkové nizkoviskozní pryskyřice a křemenného plniva s následným posypem sušeným</v>
      </c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270" t="s">
        <v>1415</v>
      </c>
      <c r="D589" s="271"/>
      <c r="E589" s="271"/>
      <c r="F589" s="271"/>
      <c r="G589" s="27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325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270" t="s">
        <v>1416</v>
      </c>
      <c r="D590" s="271"/>
      <c r="E590" s="271"/>
      <c r="F590" s="271"/>
      <c r="G590" s="27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325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270" t="s">
        <v>1417</v>
      </c>
      <c r="D591" s="271"/>
      <c r="E591" s="271"/>
      <c r="F591" s="271"/>
      <c r="G591" s="27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325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3" x14ac:dyDescent="0.2">
      <c r="A592" s="158"/>
      <c r="B592" s="159"/>
      <c r="C592" s="270" t="s">
        <v>1418</v>
      </c>
      <c r="D592" s="271"/>
      <c r="E592" s="271"/>
      <c r="F592" s="271"/>
      <c r="G592" s="27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88" t="str">
        <f>C592</f>
        <v>Stabilní strojně zpracovaná a hlazená betonová deska s prutovou nebo rozptýlenou výztuží o pevnostní třídě min. C25/30, pevnost v tahu povrchových vrstev mi. 1,5 MPa. Zbytková hmotnostní vlhkost do 4% a rovinnost podkladu dle ČSN 744505 ± 5mm/2m lať</v>
      </c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">
      <c r="A593" s="158"/>
      <c r="B593" s="159"/>
      <c r="C593" s="270" t="s">
        <v>1419</v>
      </c>
      <c r="D593" s="271"/>
      <c r="E593" s="271"/>
      <c r="F593" s="271"/>
      <c r="G593" s="27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325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270" t="s">
        <v>1420</v>
      </c>
      <c r="D594" s="271"/>
      <c r="E594" s="271"/>
      <c r="F594" s="271"/>
      <c r="G594" s="27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ht="22.5" outlineLevel="3" x14ac:dyDescent="0.2">
      <c r="A595" s="158"/>
      <c r="B595" s="159"/>
      <c r="C595" s="270" t="s">
        <v>1421</v>
      </c>
      <c r="D595" s="271"/>
      <c r="E595" s="271"/>
      <c r="F595" s="271"/>
      <c r="G595" s="27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325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88" t="str">
        <f>C595</f>
        <v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v>
      </c>
      <c r="BB595" s="151"/>
      <c r="BC595" s="151"/>
      <c r="BD595" s="151"/>
      <c r="BE595" s="151"/>
      <c r="BF595" s="151"/>
      <c r="BG595" s="151"/>
      <c r="BH595" s="151"/>
    </row>
    <row r="596" spans="1:60" ht="22.5" outlineLevel="3" x14ac:dyDescent="0.2">
      <c r="A596" s="158"/>
      <c r="B596" s="159"/>
      <c r="C596" s="270" t="s">
        <v>1422</v>
      </c>
      <c r="D596" s="271"/>
      <c r="E596" s="271"/>
      <c r="F596" s="271"/>
      <c r="G596" s="27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325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88" t="str">
        <f>C596</f>
        <v>Řešení soklu – styk podlaha stěna vytmelen systémovým PU tmelem o poloměru 20 mm + nátěr soklu epoxidovým nátěrem do požadované výšky 150 mm Rozvodí u sloupů bude spádováno epoxidovým nátěrem obsahujícím křemičitý písek.</v>
      </c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270" t="s">
        <v>1423</v>
      </c>
      <c r="D597" s="271"/>
      <c r="E597" s="271"/>
      <c r="F597" s="271"/>
      <c r="G597" s="27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325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270" t="s">
        <v>1424</v>
      </c>
      <c r="D598" s="271"/>
      <c r="E598" s="271"/>
      <c r="F598" s="271"/>
      <c r="G598" s="27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325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270" t="s">
        <v>1425</v>
      </c>
      <c r="D599" s="271"/>
      <c r="E599" s="271"/>
      <c r="F599" s="271"/>
      <c r="G599" s="27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325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270" t="s">
        <v>1426</v>
      </c>
      <c r="D600" s="271"/>
      <c r="E600" s="271"/>
      <c r="F600" s="271"/>
      <c r="G600" s="27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325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270" t="s">
        <v>1427</v>
      </c>
      <c r="D601" s="271"/>
      <c r="E601" s="271"/>
      <c r="F601" s="271"/>
      <c r="G601" s="27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325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270" t="s">
        <v>1428</v>
      </c>
      <c r="D602" s="271"/>
      <c r="E602" s="271"/>
      <c r="F602" s="271"/>
      <c r="G602" s="27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325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">
      <c r="A603" s="158"/>
      <c r="B603" s="159"/>
      <c r="C603" s="270" t="s">
        <v>1429</v>
      </c>
      <c r="D603" s="271"/>
      <c r="E603" s="271"/>
      <c r="F603" s="271"/>
      <c r="G603" s="27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270" t="s">
        <v>1430</v>
      </c>
      <c r="D604" s="271"/>
      <c r="E604" s="271"/>
      <c r="F604" s="271"/>
      <c r="G604" s="27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325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270" t="s">
        <v>1431</v>
      </c>
      <c r="D605" s="271"/>
      <c r="E605" s="271"/>
      <c r="F605" s="271"/>
      <c r="G605" s="27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325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191" t="s">
        <v>772</v>
      </c>
      <c r="D606" s="165"/>
      <c r="E606" s="166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327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191" t="s">
        <v>1432</v>
      </c>
      <c r="D607" s="165"/>
      <c r="E607" s="166">
        <v>1176.48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337</v>
      </c>
      <c r="D608" s="165"/>
      <c r="E608" s="166">
        <v>3.47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1433</v>
      </c>
      <c r="D609" s="165"/>
      <c r="E609" s="166">
        <v>0.7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 x14ac:dyDescent="0.2">
      <c r="A610" s="181">
        <v>70</v>
      </c>
      <c r="B610" s="182" t="s">
        <v>1434</v>
      </c>
      <c r="C610" s="190" t="s">
        <v>1435</v>
      </c>
      <c r="D610" s="183" t="s">
        <v>333</v>
      </c>
      <c r="E610" s="184">
        <v>4689.84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272" t="s">
        <v>1412</v>
      </c>
      <c r="D611" s="273"/>
      <c r="E611" s="273"/>
      <c r="F611" s="273"/>
      <c r="G611" s="273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325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270" t="s">
        <v>1413</v>
      </c>
      <c r="D612" s="271"/>
      <c r="E612" s="271"/>
      <c r="F612" s="271"/>
      <c r="G612" s="27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ht="22.5" outlineLevel="3" x14ac:dyDescent="0.2">
      <c r="A613" s="158"/>
      <c r="B613" s="159"/>
      <c r="C613" s="270" t="s">
        <v>1436</v>
      </c>
      <c r="D613" s="271"/>
      <c r="E613" s="271"/>
      <c r="F613" s="271"/>
      <c r="G613" s="27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325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88" t="str">
        <f>C613</f>
        <v>- Penetrace bezrozpouštědlovou dvousložkovou nízkoviskózní pryskyřicí s následným posypem sušeným křemenným pískem zrnitosti 0,3 - 0,8mm zrno vedle zrna</v>
      </c>
      <c r="BB613" s="151"/>
      <c r="BC613" s="151"/>
      <c r="BD613" s="151"/>
      <c r="BE613" s="151"/>
      <c r="BF613" s="151"/>
      <c r="BG613" s="151"/>
      <c r="BH613" s="151"/>
    </row>
    <row r="614" spans="1:60" ht="22.5" outlineLevel="3" x14ac:dyDescent="0.2">
      <c r="A614" s="158"/>
      <c r="B614" s="159"/>
      <c r="C614" s="270" t="s">
        <v>1437</v>
      </c>
      <c r="D614" s="271"/>
      <c r="E614" s="271"/>
      <c r="F614" s="271"/>
      <c r="G614" s="27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325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88" t="str">
        <f>C614</f>
        <v>- Případná vyrovnávací vrstva polymermatlou z dvousložkové pryskyřice a křemenných písků s následným posypem sušeným křemenným pískem zrnitosti 0,3 -</v>
      </c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270" t="s">
        <v>1438</v>
      </c>
      <c r="D615" s="271"/>
      <c r="E615" s="271"/>
      <c r="F615" s="271"/>
      <c r="G615" s="27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325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ht="22.5" outlineLevel="3" x14ac:dyDescent="0.2">
      <c r="A616" s="158"/>
      <c r="B616" s="159"/>
      <c r="C616" s="270" t="s">
        <v>1439</v>
      </c>
      <c r="D616" s="271"/>
      <c r="E616" s="271"/>
      <c r="F616" s="271"/>
      <c r="G616" s="27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325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88" t="str">
        <f>C616</f>
        <v>- Vodotěsná polyuretanová vysoce elastická membrána o průtažnosti 800% se následným posypem sušeným křemenným pískem zrnitosti 0,3 - 0,8mm v přebytku.</v>
      </c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270" t="s">
        <v>1440</v>
      </c>
      <c r="D617" s="271"/>
      <c r="E617" s="271"/>
      <c r="F617" s="271"/>
      <c r="G617" s="27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325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270" t="s">
        <v>1417</v>
      </c>
      <c r="D618" s="271"/>
      <c r="E618" s="271"/>
      <c r="F618" s="271"/>
      <c r="G618" s="27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325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ht="22.5" outlineLevel="3" x14ac:dyDescent="0.2">
      <c r="A619" s="158"/>
      <c r="B619" s="159"/>
      <c r="C619" s="270" t="s">
        <v>1441</v>
      </c>
      <c r="D619" s="271"/>
      <c r="E619" s="271"/>
      <c r="F619" s="271"/>
      <c r="G619" s="27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325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88" t="str">
        <f>C619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270" t="s">
        <v>1442</v>
      </c>
      <c r="D620" s="271"/>
      <c r="E620" s="271"/>
      <c r="F620" s="271"/>
      <c r="G620" s="27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325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270" t="s">
        <v>1443</v>
      </c>
      <c r="D621" s="271"/>
      <c r="E621" s="271"/>
      <c r="F621" s="271"/>
      <c r="G621" s="27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325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270" t="s">
        <v>1444</v>
      </c>
      <c r="D622" s="271"/>
      <c r="E622" s="271"/>
      <c r="F622" s="271"/>
      <c r="G622" s="27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325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ht="22.5" outlineLevel="3" x14ac:dyDescent="0.2">
      <c r="A623" s="158"/>
      <c r="B623" s="159"/>
      <c r="C623" s="270" t="s">
        <v>1445</v>
      </c>
      <c r="D623" s="271"/>
      <c r="E623" s="271"/>
      <c r="F623" s="271"/>
      <c r="G623" s="27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325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88" t="str">
        <f>C623</f>
        <v>Řešení soklu – styk podlaha stěna vytmelen systémovým PU tmelem o poloměru 20 mm + nátěr soklu epoxidovým nátěrem do požadované výšky 150 mm</v>
      </c>
      <c r="BB623" s="151"/>
      <c r="BC623" s="151"/>
      <c r="BD623" s="151"/>
      <c r="BE623" s="151"/>
      <c r="BF623" s="151"/>
      <c r="BG623" s="151"/>
      <c r="BH623" s="151"/>
    </row>
    <row r="624" spans="1:60" ht="22.5" outlineLevel="3" x14ac:dyDescent="0.2">
      <c r="A624" s="158"/>
      <c r="B624" s="159"/>
      <c r="C624" s="270" t="s">
        <v>1446</v>
      </c>
      <c r="D624" s="271"/>
      <c r="E624" s="271"/>
      <c r="F624" s="271"/>
      <c r="G624" s="27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325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88" t="str">
        <f>C624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270" t="s">
        <v>1423</v>
      </c>
      <c r="D625" s="271"/>
      <c r="E625" s="271"/>
      <c r="F625" s="271"/>
      <c r="G625" s="27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325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270" t="s">
        <v>1447</v>
      </c>
      <c r="D626" s="271"/>
      <c r="E626" s="271"/>
      <c r="F626" s="271"/>
      <c r="G626" s="27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325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270" t="s">
        <v>1448</v>
      </c>
      <c r="D627" s="271"/>
      <c r="E627" s="271"/>
      <c r="F627" s="271"/>
      <c r="G627" s="27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325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270" t="s">
        <v>1449</v>
      </c>
      <c r="D628" s="271"/>
      <c r="E628" s="271"/>
      <c r="F628" s="271"/>
      <c r="G628" s="27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325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270" t="s">
        <v>1450</v>
      </c>
      <c r="D629" s="271"/>
      <c r="E629" s="271"/>
      <c r="F629" s="271"/>
      <c r="G629" s="27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325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270" t="s">
        <v>1451</v>
      </c>
      <c r="D630" s="271"/>
      <c r="E630" s="271"/>
      <c r="F630" s="271"/>
      <c r="G630" s="27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325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270" t="s">
        <v>1452</v>
      </c>
      <c r="D631" s="271"/>
      <c r="E631" s="271"/>
      <c r="F631" s="271"/>
      <c r="G631" s="27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325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270" t="s">
        <v>1430</v>
      </c>
      <c r="D632" s="271"/>
      <c r="E632" s="271"/>
      <c r="F632" s="271"/>
      <c r="G632" s="27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325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270" t="s">
        <v>1431</v>
      </c>
      <c r="D633" s="271"/>
      <c r="E633" s="271"/>
      <c r="F633" s="271"/>
      <c r="G633" s="27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325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2" x14ac:dyDescent="0.2">
      <c r="A634" s="158"/>
      <c r="B634" s="159"/>
      <c r="C634" s="191" t="s">
        <v>1453</v>
      </c>
      <c r="D634" s="165"/>
      <c r="E634" s="166"/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">
      <c r="A635" s="158"/>
      <c r="B635" s="159"/>
      <c r="C635" s="191" t="s">
        <v>1454</v>
      </c>
      <c r="D635" s="165"/>
      <c r="E635" s="166">
        <v>1172.46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327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191" t="s">
        <v>1455</v>
      </c>
      <c r="D636" s="165"/>
      <c r="E636" s="166">
        <v>1172.46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1456</v>
      </c>
      <c r="D637" s="165"/>
      <c r="E637" s="166">
        <v>1172.46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">
      <c r="A638" s="158"/>
      <c r="B638" s="159"/>
      <c r="C638" s="191" t="s">
        <v>1457</v>
      </c>
      <c r="D638" s="165"/>
      <c r="E638" s="166">
        <v>1172.46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327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22.5" outlineLevel="1" x14ac:dyDescent="0.2">
      <c r="A639" s="181">
        <v>71</v>
      </c>
      <c r="B639" s="182" t="s">
        <v>1458</v>
      </c>
      <c r="C639" s="190" t="s">
        <v>1459</v>
      </c>
      <c r="D639" s="183" t="s">
        <v>333</v>
      </c>
      <c r="E639" s="184">
        <v>1172.46</v>
      </c>
      <c r="F639" s="185"/>
      <c r="G639" s="186">
        <f>ROUND(E639*F639,2)</f>
        <v>0</v>
      </c>
      <c r="H639" s="185"/>
      <c r="I639" s="186">
        <f>ROUND(E639*H639,2)</f>
        <v>0</v>
      </c>
      <c r="J639" s="185"/>
      <c r="K639" s="186">
        <f>ROUND(E639*J639,2)</f>
        <v>0</v>
      </c>
      <c r="L639" s="186">
        <v>21</v>
      </c>
      <c r="M639" s="186">
        <f>G639*(1+L639/100)</f>
        <v>0</v>
      </c>
      <c r="N639" s="184">
        <v>0</v>
      </c>
      <c r="O639" s="184">
        <f>ROUND(E639*N639,2)</f>
        <v>0</v>
      </c>
      <c r="P639" s="184">
        <v>0</v>
      </c>
      <c r="Q639" s="184">
        <f>ROUND(E639*P639,2)</f>
        <v>0</v>
      </c>
      <c r="R639" s="186"/>
      <c r="S639" s="186" t="s">
        <v>319</v>
      </c>
      <c r="T639" s="187" t="s">
        <v>320</v>
      </c>
      <c r="U639" s="161">
        <v>0</v>
      </c>
      <c r="V639" s="161">
        <f>ROUND(E639*U639,2)</f>
        <v>0</v>
      </c>
      <c r="W639" s="161"/>
      <c r="X639" s="161" t="s">
        <v>321</v>
      </c>
      <c r="Y639" s="161" t="s">
        <v>322</v>
      </c>
      <c r="Z639" s="151"/>
      <c r="AA639" s="151"/>
      <c r="AB639" s="151"/>
      <c r="AC639" s="151"/>
      <c r="AD639" s="151"/>
      <c r="AE639" s="151"/>
      <c r="AF639" s="151"/>
      <c r="AG639" s="151" t="s">
        <v>323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272" t="s">
        <v>1412</v>
      </c>
      <c r="D640" s="273"/>
      <c r="E640" s="273"/>
      <c r="F640" s="273"/>
      <c r="G640" s="273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325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270" t="s">
        <v>1413</v>
      </c>
      <c r="D641" s="271"/>
      <c r="E641" s="271"/>
      <c r="F641" s="271"/>
      <c r="G641" s="27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325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ht="22.5" outlineLevel="3" x14ac:dyDescent="0.2">
      <c r="A642" s="158"/>
      <c r="B642" s="159"/>
      <c r="C642" s="270" t="s">
        <v>1436</v>
      </c>
      <c r="D642" s="271"/>
      <c r="E642" s="271"/>
      <c r="F642" s="271"/>
      <c r="G642" s="27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325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88" t="str">
        <f>C642</f>
        <v>- Penetrace bezrozpouštědlovou dvousložkovou nízkoviskózní pryskyřicí s následným posypem sušeným křemenným pískem zrnitosti 0,3 - 0,8mm zrno vedle zrna</v>
      </c>
      <c r="BB642" s="151"/>
      <c r="BC642" s="151"/>
      <c r="BD642" s="151"/>
      <c r="BE642" s="151"/>
      <c r="BF642" s="151"/>
      <c r="BG642" s="151"/>
      <c r="BH642" s="151"/>
    </row>
    <row r="643" spans="1:60" ht="22.5" outlineLevel="3" x14ac:dyDescent="0.2">
      <c r="A643" s="158"/>
      <c r="B643" s="159"/>
      <c r="C643" s="270" t="s">
        <v>1460</v>
      </c>
      <c r="D643" s="271"/>
      <c r="E643" s="271"/>
      <c r="F643" s="271"/>
      <c r="G643" s="27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325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88" t="str">
        <f>C643</f>
        <v>- Případná vyrovnávací (egalizační) vrstva polymermatlou z dvousložkové pryskyřice a křemenných písků s následným posypem sušeným křemenným pískem zrnitosti 0,3 -</v>
      </c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270" t="s">
        <v>1438</v>
      </c>
      <c r="D644" s="271"/>
      <c r="E644" s="271"/>
      <c r="F644" s="271"/>
      <c r="G644" s="27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325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ht="22.5" outlineLevel="3" x14ac:dyDescent="0.2">
      <c r="A645" s="158"/>
      <c r="B645" s="159"/>
      <c r="C645" s="270" t="s">
        <v>1461</v>
      </c>
      <c r="D645" s="271"/>
      <c r="E645" s="271"/>
      <c r="F645" s="271"/>
      <c r="G645" s="27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325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88" t="str">
        <f>C645</f>
        <v>- Vodotěsná polyurea vysoce elastická membrána strojně stříkaná o průtažnosti 400%, vytvrzující do 10s s možností zaizolování jakýchkoliv detailů</v>
      </c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270" t="s">
        <v>1462</v>
      </c>
      <c r="D646" s="271"/>
      <c r="E646" s="271"/>
      <c r="F646" s="271"/>
      <c r="G646" s="27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325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270" t="s">
        <v>1463</v>
      </c>
      <c r="D647" s="271"/>
      <c r="E647" s="271"/>
      <c r="F647" s="271"/>
      <c r="G647" s="27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325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88" t="str">
        <f>C647</f>
        <v>- Uzavírací elastický, otěruvzdorný, pigmentovaný a UV stabilní polyaspartický lak s průtažností 180%</v>
      </c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270" t="s">
        <v>1417</v>
      </c>
      <c r="D648" s="271"/>
      <c r="E648" s="271"/>
      <c r="F648" s="271"/>
      <c r="G648" s="27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325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ht="22.5" outlineLevel="3" x14ac:dyDescent="0.2">
      <c r="A649" s="158"/>
      <c r="B649" s="159"/>
      <c r="C649" s="270" t="s">
        <v>1441</v>
      </c>
      <c r="D649" s="271"/>
      <c r="E649" s="271"/>
      <c r="F649" s="271"/>
      <c r="G649" s="27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325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88" t="str">
        <f>C649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">
      <c r="A650" s="158"/>
      <c r="B650" s="159"/>
      <c r="C650" s="270" t="s">
        <v>1464</v>
      </c>
      <c r="D650" s="271"/>
      <c r="E650" s="271"/>
      <c r="F650" s="271"/>
      <c r="G650" s="271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325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270" t="s">
        <v>1465</v>
      </c>
      <c r="D651" s="271"/>
      <c r="E651" s="271"/>
      <c r="F651" s="271"/>
      <c r="G651" s="27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325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270" t="s">
        <v>1466</v>
      </c>
      <c r="D652" s="271"/>
      <c r="E652" s="271"/>
      <c r="F652" s="271"/>
      <c r="G652" s="27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325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">
      <c r="A653" s="158"/>
      <c r="B653" s="159"/>
      <c r="C653" s="270" t="s">
        <v>1467</v>
      </c>
      <c r="D653" s="271"/>
      <c r="E653" s="271"/>
      <c r="F653" s="271"/>
      <c r="G653" s="271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325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270" t="s">
        <v>1468</v>
      </c>
      <c r="D654" s="271"/>
      <c r="E654" s="271"/>
      <c r="F654" s="271"/>
      <c r="G654" s="27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88" t="str">
        <f>C654</f>
        <v>Řešení soklu – styk podlaha stěna vytvořen fabion o poloměru 30 mm + vytažení hydroizolačního systému do požadované výšky 150 mm</v>
      </c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70" t="s">
        <v>1423</v>
      </c>
      <c r="D655" s="271"/>
      <c r="E655" s="271"/>
      <c r="F655" s="271"/>
      <c r="G655" s="27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70" t="s">
        <v>1469</v>
      </c>
      <c r="D656" s="271"/>
      <c r="E656" s="271"/>
      <c r="F656" s="271"/>
      <c r="G656" s="27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70" t="s">
        <v>1470</v>
      </c>
      <c r="D657" s="271"/>
      <c r="E657" s="271"/>
      <c r="F657" s="271"/>
      <c r="G657" s="27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270" t="s">
        <v>1471</v>
      </c>
      <c r="D658" s="271"/>
      <c r="E658" s="271"/>
      <c r="F658" s="271"/>
      <c r="G658" s="27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325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270" t="s">
        <v>1472</v>
      </c>
      <c r="D659" s="271"/>
      <c r="E659" s="271"/>
      <c r="F659" s="271"/>
      <c r="G659" s="27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325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270" t="s">
        <v>1431</v>
      </c>
      <c r="D660" s="271"/>
      <c r="E660" s="271"/>
      <c r="F660" s="271"/>
      <c r="G660" s="27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325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ht="33.75" outlineLevel="3" x14ac:dyDescent="0.2">
      <c r="A661" s="158"/>
      <c r="B661" s="159"/>
      <c r="C661" s="270" t="s">
        <v>1473</v>
      </c>
      <c r="D661" s="271"/>
      <c r="E661" s="271"/>
      <c r="F661" s="271"/>
      <c r="G661" s="27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325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88" t="str">
        <f>C661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191" t="s">
        <v>1474</v>
      </c>
      <c r="D662" s="165"/>
      <c r="E662" s="166"/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1475</v>
      </c>
      <c r="D663" s="165"/>
      <c r="E663" s="166">
        <v>1172.46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22.5" outlineLevel="1" x14ac:dyDescent="0.2">
      <c r="A664" s="181">
        <v>72</v>
      </c>
      <c r="B664" s="182" t="s">
        <v>1476</v>
      </c>
      <c r="C664" s="190" t="s">
        <v>1477</v>
      </c>
      <c r="D664" s="183" t="s">
        <v>333</v>
      </c>
      <c r="E664" s="184">
        <v>813.36</v>
      </c>
      <c r="F664" s="185"/>
      <c r="G664" s="186">
        <f>ROUND(E664*F664,2)</f>
        <v>0</v>
      </c>
      <c r="H664" s="185"/>
      <c r="I664" s="186">
        <f>ROUND(E664*H664,2)</f>
        <v>0</v>
      </c>
      <c r="J664" s="185"/>
      <c r="K664" s="186">
        <f>ROUND(E664*J664,2)</f>
        <v>0</v>
      </c>
      <c r="L664" s="186">
        <v>21</v>
      </c>
      <c r="M664" s="186">
        <f>G664*(1+L664/100)</f>
        <v>0</v>
      </c>
      <c r="N664" s="184">
        <v>0</v>
      </c>
      <c r="O664" s="184">
        <f>ROUND(E664*N664,2)</f>
        <v>0</v>
      </c>
      <c r="P664" s="184">
        <v>0</v>
      </c>
      <c r="Q664" s="184">
        <f>ROUND(E664*P664,2)</f>
        <v>0</v>
      </c>
      <c r="R664" s="186"/>
      <c r="S664" s="186" t="s">
        <v>319</v>
      </c>
      <c r="T664" s="187" t="s">
        <v>320</v>
      </c>
      <c r="U664" s="161">
        <v>0</v>
      </c>
      <c r="V664" s="161">
        <f>ROUND(E664*U664,2)</f>
        <v>0</v>
      </c>
      <c r="W664" s="161"/>
      <c r="X664" s="161" t="s">
        <v>321</v>
      </c>
      <c r="Y664" s="161" t="s">
        <v>322</v>
      </c>
      <c r="Z664" s="151"/>
      <c r="AA664" s="151"/>
      <c r="AB664" s="151"/>
      <c r="AC664" s="151"/>
      <c r="AD664" s="151"/>
      <c r="AE664" s="151"/>
      <c r="AF664" s="151"/>
      <c r="AG664" s="151" t="s">
        <v>323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2" x14ac:dyDescent="0.2">
      <c r="A665" s="158"/>
      <c r="B665" s="159"/>
      <c r="C665" s="272" t="s">
        <v>1412</v>
      </c>
      <c r="D665" s="273"/>
      <c r="E665" s="273"/>
      <c r="F665" s="273"/>
      <c r="G665" s="273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325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270" t="s">
        <v>1413</v>
      </c>
      <c r="D666" s="271"/>
      <c r="E666" s="271"/>
      <c r="F666" s="271"/>
      <c r="G666" s="27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325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ht="22.5" outlineLevel="3" x14ac:dyDescent="0.2">
      <c r="A667" s="158"/>
      <c r="B667" s="159"/>
      <c r="C667" s="270" t="s">
        <v>1436</v>
      </c>
      <c r="D667" s="271"/>
      <c r="E667" s="271"/>
      <c r="F667" s="271"/>
      <c r="G667" s="27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88" t="str">
        <f>C667</f>
        <v>- Penetrace bezrozpouštědlovou dvousložkovou nízkoviskózní pryskyřicí s následným posypem sušeným křemenným pískem zrnitosti 0,3 - 0,8mm zrno vedle zrna</v>
      </c>
      <c r="BB667" s="151"/>
      <c r="BC667" s="151"/>
      <c r="BD667" s="151"/>
      <c r="BE667" s="151"/>
      <c r="BF667" s="151"/>
      <c r="BG667" s="151"/>
      <c r="BH667" s="151"/>
    </row>
    <row r="668" spans="1:60" ht="22.5" outlineLevel="3" x14ac:dyDescent="0.2">
      <c r="A668" s="158"/>
      <c r="B668" s="159"/>
      <c r="C668" s="270" t="s">
        <v>1478</v>
      </c>
      <c r="D668" s="271"/>
      <c r="E668" s="271"/>
      <c r="F668" s="271"/>
      <c r="G668" s="27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88" t="str">
        <f>C668</f>
        <v>- Případná vyrovnávací vrstva polymermaltou z dvousložkové pryskyřice a křemenných písků s následným posypem sušeným křemenným pískem zrnitosti 0,3 -</v>
      </c>
      <c r="BB668" s="151"/>
      <c r="BC668" s="151"/>
      <c r="BD668" s="151"/>
      <c r="BE668" s="151"/>
      <c r="BF668" s="151"/>
      <c r="BG668" s="151"/>
      <c r="BH668" s="151"/>
    </row>
    <row r="669" spans="1:60" outlineLevel="3" x14ac:dyDescent="0.2">
      <c r="A669" s="158"/>
      <c r="B669" s="159"/>
      <c r="C669" s="270" t="s">
        <v>1438</v>
      </c>
      <c r="D669" s="271"/>
      <c r="E669" s="271"/>
      <c r="F669" s="271"/>
      <c r="G669" s="27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270" t="s">
        <v>1479</v>
      </c>
      <c r="D670" s="271"/>
      <c r="E670" s="271"/>
      <c r="F670" s="271"/>
      <c r="G670" s="27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325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3" x14ac:dyDescent="0.2">
      <c r="A671" s="158"/>
      <c r="B671" s="159"/>
      <c r="C671" s="270" t="s">
        <v>1480</v>
      </c>
      <c r="D671" s="271"/>
      <c r="E671" s="271"/>
      <c r="F671" s="271"/>
      <c r="G671" s="27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325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88" t="str">
        <f>C671</f>
        <v>- Obrusná polyuretanová houževnatá a otěruvzdorná stěrka o průtažnost 50% s následným posypem sušeným křemenným pískem zrnitosti 0,6 - 1,2 mm v přebytku</v>
      </c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">
      <c r="A672" s="158"/>
      <c r="B672" s="159"/>
      <c r="C672" s="270" t="s">
        <v>1417</v>
      </c>
      <c r="D672" s="271"/>
      <c r="E672" s="271"/>
      <c r="F672" s="271"/>
      <c r="G672" s="27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ht="33.75" outlineLevel="3" x14ac:dyDescent="0.2">
      <c r="A673" s="158"/>
      <c r="B673" s="159"/>
      <c r="C673" s="270" t="s">
        <v>1481</v>
      </c>
      <c r="D673" s="271"/>
      <c r="E673" s="271"/>
      <c r="F673" s="271"/>
      <c r="G673" s="27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88" t="str">
        <f>C673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v>
      </c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70" t="s">
        <v>1482</v>
      </c>
      <c r="D674" s="271"/>
      <c r="E674" s="271"/>
      <c r="F674" s="271"/>
      <c r="G674" s="27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ht="22.5" outlineLevel="3" x14ac:dyDescent="0.2">
      <c r="A675" s="158"/>
      <c r="B675" s="159"/>
      <c r="C675" s="270" t="s">
        <v>1483</v>
      </c>
      <c r="D675" s="271"/>
      <c r="E675" s="271"/>
      <c r="F675" s="271"/>
      <c r="G675" s="27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325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88" t="str">
        <f>C675</f>
        <v>Řešení soklu – styk podlaha stěna vytmelen systémovým PU tmelem o poloměru 20 mm + nátěr soklu epoxidovým nátěrem do požadované výšky 150 mm. Povrch bude zdrsněn vsypem.</v>
      </c>
      <c r="BB675" s="151"/>
      <c r="BC675" s="151"/>
      <c r="BD675" s="151"/>
      <c r="BE675" s="151"/>
      <c r="BF675" s="151"/>
      <c r="BG675" s="151"/>
      <c r="BH675" s="151"/>
    </row>
    <row r="676" spans="1:60" ht="22.5" outlineLevel="3" x14ac:dyDescent="0.2">
      <c r="A676" s="158"/>
      <c r="B676" s="159"/>
      <c r="C676" s="270" t="s">
        <v>1446</v>
      </c>
      <c r="D676" s="271"/>
      <c r="E676" s="271"/>
      <c r="F676" s="271"/>
      <c r="G676" s="27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325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88" t="str">
        <f>C676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270" t="s">
        <v>1423</v>
      </c>
      <c r="D677" s="271"/>
      <c r="E677" s="271"/>
      <c r="F677" s="271"/>
      <c r="G677" s="271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61"/>
      <c r="Z677" s="151"/>
      <c r="AA677" s="151"/>
      <c r="AB677" s="151"/>
      <c r="AC677" s="151"/>
      <c r="AD677" s="151"/>
      <c r="AE677" s="151"/>
      <c r="AF677" s="151"/>
      <c r="AG677" s="151" t="s">
        <v>325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3" x14ac:dyDescent="0.2">
      <c r="A678" s="158"/>
      <c r="B678" s="159"/>
      <c r="C678" s="270" t="s">
        <v>1447</v>
      </c>
      <c r="D678" s="271"/>
      <c r="E678" s="271"/>
      <c r="F678" s="271"/>
      <c r="G678" s="271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70" t="s">
        <v>1448</v>
      </c>
      <c r="D679" s="271"/>
      <c r="E679" s="271"/>
      <c r="F679" s="271"/>
      <c r="G679" s="271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70" t="s">
        <v>1470</v>
      </c>
      <c r="D680" s="271"/>
      <c r="E680" s="271"/>
      <c r="F680" s="271"/>
      <c r="G680" s="271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270" t="s">
        <v>1450</v>
      </c>
      <c r="D681" s="271"/>
      <c r="E681" s="271"/>
      <c r="F681" s="271"/>
      <c r="G681" s="27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325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270" t="s">
        <v>1451</v>
      </c>
      <c r="D682" s="271"/>
      <c r="E682" s="271"/>
      <c r="F682" s="271"/>
      <c r="G682" s="27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325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3" x14ac:dyDescent="0.2">
      <c r="A683" s="158"/>
      <c r="B683" s="159"/>
      <c r="C683" s="270" t="s">
        <v>1471</v>
      </c>
      <c r="D683" s="271"/>
      <c r="E683" s="271"/>
      <c r="F683" s="271"/>
      <c r="G683" s="27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325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270" t="s">
        <v>1472</v>
      </c>
      <c r="D684" s="271"/>
      <c r="E684" s="271"/>
      <c r="F684" s="271"/>
      <c r="G684" s="271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270" t="s">
        <v>1431</v>
      </c>
      <c r="D685" s="271"/>
      <c r="E685" s="271"/>
      <c r="F685" s="271"/>
      <c r="G685" s="27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">
      <c r="A686" s="158"/>
      <c r="B686" s="159"/>
      <c r="C686" s="191" t="s">
        <v>1484</v>
      </c>
      <c r="D686" s="165"/>
      <c r="E686" s="166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">
      <c r="A687" s="158"/>
      <c r="B687" s="159"/>
      <c r="C687" s="191" t="s">
        <v>1485</v>
      </c>
      <c r="D687" s="165"/>
      <c r="E687" s="166">
        <v>170.4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327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191" t="s">
        <v>1486</v>
      </c>
      <c r="D688" s="165"/>
      <c r="E688" s="166">
        <v>160.74</v>
      </c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327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191" t="s">
        <v>1487</v>
      </c>
      <c r="D689" s="165"/>
      <c r="E689" s="166">
        <v>160.74</v>
      </c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1488</v>
      </c>
      <c r="D690" s="165"/>
      <c r="E690" s="166">
        <v>160.74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191" t="s">
        <v>1489</v>
      </c>
      <c r="D691" s="165"/>
      <c r="E691" s="166">
        <v>160.74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327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81">
        <v>73</v>
      </c>
      <c r="B692" s="182" t="s">
        <v>1490</v>
      </c>
      <c r="C692" s="190" t="s">
        <v>1491</v>
      </c>
      <c r="D692" s="183" t="s">
        <v>318</v>
      </c>
      <c r="E692" s="184">
        <v>110</v>
      </c>
      <c r="F692" s="185"/>
      <c r="G692" s="186">
        <f>ROUND(E692*F692,2)</f>
        <v>0</v>
      </c>
      <c r="H692" s="185"/>
      <c r="I692" s="186">
        <f>ROUND(E692*H692,2)</f>
        <v>0</v>
      </c>
      <c r="J692" s="185"/>
      <c r="K692" s="186">
        <f>ROUND(E692*J692,2)</f>
        <v>0</v>
      </c>
      <c r="L692" s="186">
        <v>21</v>
      </c>
      <c r="M692" s="186">
        <f>G692*(1+L692/100)</f>
        <v>0</v>
      </c>
      <c r="N692" s="184">
        <v>0</v>
      </c>
      <c r="O692" s="184">
        <f>ROUND(E692*N692,2)</f>
        <v>0</v>
      </c>
      <c r="P692" s="184">
        <v>0</v>
      </c>
      <c r="Q692" s="184">
        <f>ROUND(E692*P692,2)</f>
        <v>0</v>
      </c>
      <c r="R692" s="186"/>
      <c r="S692" s="186" t="s">
        <v>319</v>
      </c>
      <c r="T692" s="187" t="s">
        <v>320</v>
      </c>
      <c r="U692" s="161">
        <v>0</v>
      </c>
      <c r="V692" s="161">
        <f>ROUND(E692*U692,2)</f>
        <v>0</v>
      </c>
      <c r="W692" s="161"/>
      <c r="X692" s="161" t="s">
        <v>321</v>
      </c>
      <c r="Y692" s="161" t="s">
        <v>322</v>
      </c>
      <c r="Z692" s="151"/>
      <c r="AA692" s="151"/>
      <c r="AB692" s="151"/>
      <c r="AC692" s="151"/>
      <c r="AD692" s="151"/>
      <c r="AE692" s="151"/>
      <c r="AF692" s="151"/>
      <c r="AG692" s="151" t="s">
        <v>323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2" x14ac:dyDescent="0.2">
      <c r="A693" s="158"/>
      <c r="B693" s="159"/>
      <c r="C693" s="191" t="s">
        <v>1332</v>
      </c>
      <c r="D693" s="165"/>
      <c r="E693" s="166"/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327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1" t="s">
        <v>1492</v>
      </c>
      <c r="D694" s="165"/>
      <c r="E694" s="166">
        <v>84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559</v>
      </c>
      <c r="D695" s="165"/>
      <c r="E695" s="166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3" x14ac:dyDescent="0.2">
      <c r="A696" s="158"/>
      <c r="B696" s="159"/>
      <c r="C696" s="191" t="s">
        <v>1493</v>
      </c>
      <c r="D696" s="165"/>
      <c r="E696" s="166">
        <v>26</v>
      </c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  <c r="R696" s="161"/>
      <c r="S696" s="161"/>
      <c r="T696" s="161"/>
      <c r="U696" s="161"/>
      <c r="V696" s="161"/>
      <c r="W696" s="161"/>
      <c r="X696" s="161"/>
      <c r="Y696" s="161"/>
      <c r="Z696" s="151"/>
      <c r="AA696" s="151"/>
      <c r="AB696" s="151"/>
      <c r="AC696" s="151"/>
      <c r="AD696" s="151"/>
      <c r="AE696" s="151"/>
      <c r="AF696" s="151"/>
      <c r="AG696" s="151" t="s">
        <v>327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x14ac:dyDescent="0.2">
      <c r="A697" s="174" t="s">
        <v>314</v>
      </c>
      <c r="B697" s="175" t="s">
        <v>161</v>
      </c>
      <c r="C697" s="189" t="s">
        <v>162</v>
      </c>
      <c r="D697" s="176"/>
      <c r="E697" s="177"/>
      <c r="F697" s="178"/>
      <c r="G697" s="178">
        <f>SUMIF(AG698:AG785,"&lt;&gt;NOR",G698:G785)</f>
        <v>0</v>
      </c>
      <c r="H697" s="178"/>
      <c r="I697" s="178">
        <f>SUM(I698:I785)</f>
        <v>0</v>
      </c>
      <c r="J697" s="178"/>
      <c r="K697" s="178">
        <f>SUM(K698:K785)</f>
        <v>0</v>
      </c>
      <c r="L697" s="178"/>
      <c r="M697" s="178">
        <f>SUM(M698:M785)</f>
        <v>0</v>
      </c>
      <c r="N697" s="177"/>
      <c r="O697" s="177">
        <f>SUM(O698:O785)</f>
        <v>15.819999999999999</v>
      </c>
      <c r="P697" s="177"/>
      <c r="Q697" s="177">
        <f>SUM(Q698:Q785)</f>
        <v>0</v>
      </c>
      <c r="R697" s="178"/>
      <c r="S697" s="178"/>
      <c r="T697" s="179"/>
      <c r="U697" s="173"/>
      <c r="V697" s="173">
        <f>SUM(V698:V785)</f>
        <v>211.52000000000004</v>
      </c>
      <c r="W697" s="173"/>
      <c r="X697" s="173"/>
      <c r="Y697" s="173"/>
      <c r="AG697" t="s">
        <v>315</v>
      </c>
    </row>
    <row r="698" spans="1:60" outlineLevel="1" x14ac:dyDescent="0.2">
      <c r="A698" s="181">
        <v>74</v>
      </c>
      <c r="B698" s="182" t="s">
        <v>1494</v>
      </c>
      <c r="C698" s="190" t="s">
        <v>1495</v>
      </c>
      <c r="D698" s="183" t="s">
        <v>702</v>
      </c>
      <c r="E698" s="184">
        <v>1570</v>
      </c>
      <c r="F698" s="185"/>
      <c r="G698" s="186">
        <f>ROUND(E698*F698,2)</f>
        <v>0</v>
      </c>
      <c r="H698" s="185"/>
      <c r="I698" s="186">
        <f>ROUND(E698*H698,2)</f>
        <v>0</v>
      </c>
      <c r="J698" s="185"/>
      <c r="K698" s="186">
        <f>ROUND(E698*J698,2)</f>
        <v>0</v>
      </c>
      <c r="L698" s="186">
        <v>21</v>
      </c>
      <c r="M698" s="186">
        <f>G698*(1+L698/100)</f>
        <v>0</v>
      </c>
      <c r="N698" s="184">
        <v>9.0000000000000006E-5</v>
      </c>
      <c r="O698" s="184">
        <f>ROUND(E698*N698,2)</f>
        <v>0.14000000000000001</v>
      </c>
      <c r="P698" s="184">
        <v>0</v>
      </c>
      <c r="Q698" s="184">
        <f>ROUND(E698*P698,2)</f>
        <v>0</v>
      </c>
      <c r="R698" s="186"/>
      <c r="S698" s="186" t="s">
        <v>319</v>
      </c>
      <c r="T698" s="187" t="s">
        <v>320</v>
      </c>
      <c r="U698" s="161">
        <v>2.1999999999999999E-2</v>
      </c>
      <c r="V698" s="161">
        <f>ROUND(E698*U698,2)</f>
        <v>34.54</v>
      </c>
      <c r="W698" s="161"/>
      <c r="X698" s="161" t="s">
        <v>321</v>
      </c>
      <c r="Y698" s="161" t="s">
        <v>322</v>
      </c>
      <c r="Z698" s="151"/>
      <c r="AA698" s="151"/>
      <c r="AB698" s="151"/>
      <c r="AC698" s="151"/>
      <c r="AD698" s="151"/>
      <c r="AE698" s="151"/>
      <c r="AF698" s="151"/>
      <c r="AG698" s="151" t="s">
        <v>323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">
      <c r="A699" s="158"/>
      <c r="B699" s="159"/>
      <c r="C699" s="191" t="s">
        <v>1496</v>
      </c>
      <c r="D699" s="165"/>
      <c r="E699" s="166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327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91" t="s">
        <v>1497</v>
      </c>
      <c r="D700" s="165"/>
      <c r="E700" s="166">
        <v>1200</v>
      </c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327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91" t="s">
        <v>1498</v>
      </c>
      <c r="D701" s="165"/>
      <c r="E701" s="166">
        <v>310</v>
      </c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 t="s">
        <v>1499</v>
      </c>
      <c r="D702" s="165"/>
      <c r="E702" s="166">
        <v>60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81">
        <v>75</v>
      </c>
      <c r="B703" s="182" t="s">
        <v>1500</v>
      </c>
      <c r="C703" s="190" t="s">
        <v>1501</v>
      </c>
      <c r="D703" s="183" t="s">
        <v>702</v>
      </c>
      <c r="E703" s="184">
        <v>7</v>
      </c>
      <c r="F703" s="185"/>
      <c r="G703" s="186">
        <f>ROUND(E703*F703,2)</f>
        <v>0</v>
      </c>
      <c r="H703" s="185"/>
      <c r="I703" s="186">
        <f>ROUND(E703*H703,2)</f>
        <v>0</v>
      </c>
      <c r="J703" s="185"/>
      <c r="K703" s="186">
        <f>ROUND(E703*J703,2)</f>
        <v>0</v>
      </c>
      <c r="L703" s="186">
        <v>21</v>
      </c>
      <c r="M703" s="186">
        <f>G703*(1+L703/100)</f>
        <v>0</v>
      </c>
      <c r="N703" s="184">
        <v>1.8000000000000001E-4</v>
      </c>
      <c r="O703" s="184">
        <f>ROUND(E703*N703,2)</f>
        <v>0</v>
      </c>
      <c r="P703" s="184">
        <v>0</v>
      </c>
      <c r="Q703" s="184">
        <f>ROUND(E703*P703,2)</f>
        <v>0</v>
      </c>
      <c r="R703" s="186"/>
      <c r="S703" s="186" t="s">
        <v>319</v>
      </c>
      <c r="T703" s="187" t="s">
        <v>320</v>
      </c>
      <c r="U703" s="161">
        <v>4.2999999999999997E-2</v>
      </c>
      <c r="V703" s="161">
        <f>ROUND(E703*U703,2)</f>
        <v>0.3</v>
      </c>
      <c r="W703" s="161"/>
      <c r="X703" s="161" t="s">
        <v>321</v>
      </c>
      <c r="Y703" s="161" t="s">
        <v>322</v>
      </c>
      <c r="Z703" s="151"/>
      <c r="AA703" s="151"/>
      <c r="AB703" s="151"/>
      <c r="AC703" s="151"/>
      <c r="AD703" s="151"/>
      <c r="AE703" s="151"/>
      <c r="AF703" s="151"/>
      <c r="AG703" s="151" t="s">
        <v>323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2" x14ac:dyDescent="0.2">
      <c r="A704" s="158"/>
      <c r="B704" s="159"/>
      <c r="C704" s="191" t="s">
        <v>1496</v>
      </c>
      <c r="D704" s="165"/>
      <c r="E704" s="166"/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327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91" t="s">
        <v>1502</v>
      </c>
      <c r="D705" s="165"/>
      <c r="E705" s="166">
        <v>7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327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ht="22.5" outlineLevel="1" x14ac:dyDescent="0.2">
      <c r="A706" s="181">
        <v>76</v>
      </c>
      <c r="B706" s="182" t="s">
        <v>1503</v>
      </c>
      <c r="C706" s="190" t="s">
        <v>1504</v>
      </c>
      <c r="D706" s="183" t="s">
        <v>333</v>
      </c>
      <c r="E706" s="184">
        <v>39.5</v>
      </c>
      <c r="F706" s="185"/>
      <c r="G706" s="186">
        <f>ROUND(E706*F706,2)</f>
        <v>0</v>
      </c>
      <c r="H706" s="185"/>
      <c r="I706" s="186">
        <f>ROUND(E706*H706,2)</f>
        <v>0</v>
      </c>
      <c r="J706" s="185"/>
      <c r="K706" s="186">
        <f>ROUND(E706*J706,2)</f>
        <v>0</v>
      </c>
      <c r="L706" s="186">
        <v>21</v>
      </c>
      <c r="M706" s="186">
        <f>G706*(1+L706/100)</f>
        <v>0</v>
      </c>
      <c r="N706" s="184">
        <v>7.6000000000000004E-4</v>
      </c>
      <c r="O706" s="184">
        <f>ROUND(E706*N706,2)</f>
        <v>0.03</v>
      </c>
      <c r="P706" s="184">
        <v>0</v>
      </c>
      <c r="Q706" s="184">
        <f>ROUND(E706*P706,2)</f>
        <v>0</v>
      </c>
      <c r="R706" s="186"/>
      <c r="S706" s="186" t="s">
        <v>319</v>
      </c>
      <c r="T706" s="187" t="s">
        <v>320</v>
      </c>
      <c r="U706" s="161">
        <v>0.311</v>
      </c>
      <c r="V706" s="161">
        <f>ROUND(E706*U706,2)</f>
        <v>12.28</v>
      </c>
      <c r="W706" s="161"/>
      <c r="X706" s="161" t="s">
        <v>321</v>
      </c>
      <c r="Y706" s="161" t="s">
        <v>322</v>
      </c>
      <c r="Z706" s="151"/>
      <c r="AA706" s="151"/>
      <c r="AB706" s="151"/>
      <c r="AC706" s="151"/>
      <c r="AD706" s="151"/>
      <c r="AE706" s="151"/>
      <c r="AF706" s="151"/>
      <c r="AG706" s="151" t="s">
        <v>323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2" x14ac:dyDescent="0.2">
      <c r="A707" s="158"/>
      <c r="B707" s="159"/>
      <c r="C707" s="191" t="s">
        <v>1496</v>
      </c>
      <c r="D707" s="165"/>
      <c r="E707" s="166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  <c r="R707" s="161"/>
      <c r="S707" s="161"/>
      <c r="T707" s="161"/>
      <c r="U707" s="161"/>
      <c r="V707" s="161"/>
      <c r="W707" s="161"/>
      <c r="X707" s="161"/>
      <c r="Y707" s="161"/>
      <c r="Z707" s="151"/>
      <c r="AA707" s="151"/>
      <c r="AB707" s="151"/>
      <c r="AC707" s="151"/>
      <c r="AD707" s="151"/>
      <c r="AE707" s="151"/>
      <c r="AF707" s="151"/>
      <c r="AG707" s="151" t="s">
        <v>327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91" t="s">
        <v>1505</v>
      </c>
      <c r="D708" s="165"/>
      <c r="E708" s="166">
        <v>12</v>
      </c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327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91" t="s">
        <v>1506</v>
      </c>
      <c r="D709" s="165"/>
      <c r="E709" s="166">
        <v>7.5</v>
      </c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327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3" x14ac:dyDescent="0.2">
      <c r="A710" s="158"/>
      <c r="B710" s="159"/>
      <c r="C710" s="191" t="s">
        <v>1507</v>
      </c>
      <c r="D710" s="165"/>
      <c r="E710" s="166">
        <v>20</v>
      </c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  <c r="R710" s="161"/>
      <c r="S710" s="161"/>
      <c r="T710" s="161"/>
      <c r="U710" s="161"/>
      <c r="V710" s="161"/>
      <c r="W710" s="161"/>
      <c r="X710" s="161"/>
      <c r="Y710" s="161"/>
      <c r="Z710" s="151"/>
      <c r="AA710" s="151"/>
      <c r="AB710" s="151"/>
      <c r="AC710" s="151"/>
      <c r="AD710" s="151"/>
      <c r="AE710" s="151"/>
      <c r="AF710" s="151"/>
      <c r="AG710" s="151" t="s">
        <v>327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 x14ac:dyDescent="0.2">
      <c r="A711" s="181">
        <v>77</v>
      </c>
      <c r="B711" s="182" t="s">
        <v>1508</v>
      </c>
      <c r="C711" s="190" t="s">
        <v>1509</v>
      </c>
      <c r="D711" s="183" t="s">
        <v>333</v>
      </c>
      <c r="E711" s="184">
        <v>188</v>
      </c>
      <c r="F711" s="185"/>
      <c r="G711" s="186">
        <f>ROUND(E711*F711,2)</f>
        <v>0</v>
      </c>
      <c r="H711" s="185"/>
      <c r="I711" s="186">
        <f>ROUND(E711*H711,2)</f>
        <v>0</v>
      </c>
      <c r="J711" s="185"/>
      <c r="K711" s="186">
        <f>ROUND(E711*J711,2)</f>
        <v>0</v>
      </c>
      <c r="L711" s="186">
        <v>21</v>
      </c>
      <c r="M711" s="186">
        <f>G711*(1+L711/100)</f>
        <v>0</v>
      </c>
      <c r="N711" s="184">
        <v>7.6000000000000004E-4</v>
      </c>
      <c r="O711" s="184">
        <f>ROUND(E711*N711,2)</f>
        <v>0.14000000000000001</v>
      </c>
      <c r="P711" s="184">
        <v>0</v>
      </c>
      <c r="Q711" s="184">
        <f>ROUND(E711*P711,2)</f>
        <v>0</v>
      </c>
      <c r="R711" s="186"/>
      <c r="S711" s="186" t="s">
        <v>319</v>
      </c>
      <c r="T711" s="187" t="s">
        <v>320</v>
      </c>
      <c r="U711" s="161">
        <v>0.311</v>
      </c>
      <c r="V711" s="161">
        <f>ROUND(E711*U711,2)</f>
        <v>58.47</v>
      </c>
      <c r="W711" s="161"/>
      <c r="X711" s="161" t="s">
        <v>321</v>
      </c>
      <c r="Y711" s="161" t="s">
        <v>322</v>
      </c>
      <c r="Z711" s="151"/>
      <c r="AA711" s="151"/>
      <c r="AB711" s="151"/>
      <c r="AC711" s="151"/>
      <c r="AD711" s="151"/>
      <c r="AE711" s="151"/>
      <c r="AF711" s="151"/>
      <c r="AG711" s="151" t="s">
        <v>323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">
      <c r="A712" s="158"/>
      <c r="B712" s="159"/>
      <c r="C712" s="272" t="s">
        <v>1510</v>
      </c>
      <c r="D712" s="273"/>
      <c r="E712" s="273"/>
      <c r="F712" s="273"/>
      <c r="G712" s="273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325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2" x14ac:dyDescent="0.2">
      <c r="A713" s="158"/>
      <c r="B713" s="159"/>
      <c r="C713" s="191" t="s">
        <v>1496</v>
      </c>
      <c r="D713" s="165"/>
      <c r="E713" s="166"/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327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">
      <c r="A714" s="158"/>
      <c r="B714" s="159"/>
      <c r="C714" s="191" t="s">
        <v>1511</v>
      </c>
      <c r="D714" s="165"/>
      <c r="E714" s="166">
        <v>125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327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">
      <c r="A715" s="158"/>
      <c r="B715" s="159"/>
      <c r="C715" s="191" t="s">
        <v>1512</v>
      </c>
      <c r="D715" s="165"/>
      <c r="E715" s="166">
        <v>63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327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81">
        <v>78</v>
      </c>
      <c r="B716" s="182" t="s">
        <v>1513</v>
      </c>
      <c r="C716" s="190" t="s">
        <v>1514</v>
      </c>
      <c r="D716" s="183" t="s">
        <v>702</v>
      </c>
      <c r="E716" s="184">
        <v>1577</v>
      </c>
      <c r="F716" s="185"/>
      <c r="G716" s="186">
        <f>ROUND(E716*F716,2)</f>
        <v>0</v>
      </c>
      <c r="H716" s="185"/>
      <c r="I716" s="186">
        <f>ROUND(E716*H716,2)</f>
        <v>0</v>
      </c>
      <c r="J716" s="185"/>
      <c r="K716" s="186">
        <f>ROUND(E716*J716,2)</f>
        <v>0</v>
      </c>
      <c r="L716" s="186">
        <v>21</v>
      </c>
      <c r="M716" s="186">
        <f>G716*(1+L716/100)</f>
        <v>0</v>
      </c>
      <c r="N716" s="184">
        <v>0</v>
      </c>
      <c r="O716" s="184">
        <f>ROUND(E716*N716,2)</f>
        <v>0</v>
      </c>
      <c r="P716" s="184">
        <v>0</v>
      </c>
      <c r="Q716" s="184">
        <f>ROUND(E716*P716,2)</f>
        <v>0</v>
      </c>
      <c r="R716" s="186"/>
      <c r="S716" s="186" t="s">
        <v>319</v>
      </c>
      <c r="T716" s="187" t="s">
        <v>320</v>
      </c>
      <c r="U716" s="161">
        <v>1.2E-2</v>
      </c>
      <c r="V716" s="161">
        <f>ROUND(E716*U716,2)</f>
        <v>18.920000000000002</v>
      </c>
      <c r="W716" s="161"/>
      <c r="X716" s="161" t="s">
        <v>321</v>
      </c>
      <c r="Y716" s="161" t="s">
        <v>322</v>
      </c>
      <c r="Z716" s="151"/>
      <c r="AA716" s="151"/>
      <c r="AB716" s="151"/>
      <c r="AC716" s="151"/>
      <c r="AD716" s="151"/>
      <c r="AE716" s="151"/>
      <c r="AF716" s="151"/>
      <c r="AG716" s="151" t="s">
        <v>323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2" x14ac:dyDescent="0.2">
      <c r="A717" s="158"/>
      <c r="B717" s="159"/>
      <c r="C717" s="272" t="s">
        <v>1515</v>
      </c>
      <c r="D717" s="273"/>
      <c r="E717" s="273"/>
      <c r="F717" s="273"/>
      <c r="G717" s="273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  <c r="R717" s="161"/>
      <c r="S717" s="161"/>
      <c r="T717" s="161"/>
      <c r="U717" s="161"/>
      <c r="V717" s="161"/>
      <c r="W717" s="161"/>
      <c r="X717" s="161"/>
      <c r="Y717" s="161"/>
      <c r="Z717" s="151"/>
      <c r="AA717" s="151"/>
      <c r="AB717" s="151"/>
      <c r="AC717" s="151"/>
      <c r="AD717" s="151"/>
      <c r="AE717" s="151"/>
      <c r="AF717" s="151"/>
      <c r="AG717" s="151" t="s">
        <v>325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">
      <c r="A718" s="158"/>
      <c r="B718" s="159"/>
      <c r="C718" s="191" t="s">
        <v>1516</v>
      </c>
      <c r="D718" s="165"/>
      <c r="E718" s="166">
        <v>1570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327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3" x14ac:dyDescent="0.2">
      <c r="A719" s="158"/>
      <c r="B719" s="159"/>
      <c r="C719" s="191" t="s">
        <v>1517</v>
      </c>
      <c r="D719" s="165"/>
      <c r="E719" s="166">
        <v>7</v>
      </c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  <c r="R719" s="161"/>
      <c r="S719" s="161"/>
      <c r="T719" s="161"/>
      <c r="U719" s="161"/>
      <c r="V719" s="161"/>
      <c r="W719" s="161"/>
      <c r="X719" s="161"/>
      <c r="Y719" s="161"/>
      <c r="Z719" s="151"/>
      <c r="AA719" s="151"/>
      <c r="AB719" s="151"/>
      <c r="AC719" s="151"/>
      <c r="AD719" s="151"/>
      <c r="AE719" s="151"/>
      <c r="AF719" s="151"/>
      <c r="AG719" s="151" t="s">
        <v>327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81">
        <v>79</v>
      </c>
      <c r="B720" s="182" t="s">
        <v>1518</v>
      </c>
      <c r="C720" s="190" t="s">
        <v>1519</v>
      </c>
      <c r="D720" s="183" t="s">
        <v>333</v>
      </c>
      <c r="E720" s="184">
        <v>227.5</v>
      </c>
      <c r="F720" s="185"/>
      <c r="G720" s="186">
        <f>ROUND(E720*F720,2)</f>
        <v>0</v>
      </c>
      <c r="H720" s="185"/>
      <c r="I720" s="186">
        <f>ROUND(E720*H720,2)</f>
        <v>0</v>
      </c>
      <c r="J720" s="185"/>
      <c r="K720" s="186">
        <f>ROUND(E720*J720,2)</f>
        <v>0</v>
      </c>
      <c r="L720" s="186">
        <v>21</v>
      </c>
      <c r="M720" s="186">
        <f>G720*(1+L720/100)</f>
        <v>0</v>
      </c>
      <c r="N720" s="184">
        <v>0</v>
      </c>
      <c r="O720" s="184">
        <f>ROUND(E720*N720,2)</f>
        <v>0</v>
      </c>
      <c r="P720" s="184">
        <v>0</v>
      </c>
      <c r="Q720" s="184">
        <f>ROUND(E720*P720,2)</f>
        <v>0</v>
      </c>
      <c r="R720" s="186"/>
      <c r="S720" s="186" t="s">
        <v>319</v>
      </c>
      <c r="T720" s="187" t="s">
        <v>320</v>
      </c>
      <c r="U720" s="161">
        <v>0.125</v>
      </c>
      <c r="V720" s="161">
        <f>ROUND(E720*U720,2)</f>
        <v>28.44</v>
      </c>
      <c r="W720" s="161"/>
      <c r="X720" s="161" t="s">
        <v>321</v>
      </c>
      <c r="Y720" s="161" t="s">
        <v>322</v>
      </c>
      <c r="Z720" s="151"/>
      <c r="AA720" s="151"/>
      <c r="AB720" s="151"/>
      <c r="AC720" s="151"/>
      <c r="AD720" s="151"/>
      <c r="AE720" s="151"/>
      <c r="AF720" s="151"/>
      <c r="AG720" s="151" t="s">
        <v>323</v>
      </c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">
      <c r="A721" s="158"/>
      <c r="B721" s="159"/>
      <c r="C721" s="272" t="s">
        <v>1515</v>
      </c>
      <c r="D721" s="273"/>
      <c r="E721" s="273"/>
      <c r="F721" s="273"/>
      <c r="G721" s="273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325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2" x14ac:dyDescent="0.2">
      <c r="A722" s="158"/>
      <c r="B722" s="159"/>
      <c r="C722" s="191" t="s">
        <v>1520</v>
      </c>
      <c r="D722" s="165"/>
      <c r="E722" s="166">
        <v>39.5</v>
      </c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  <c r="R722" s="161"/>
      <c r="S722" s="161"/>
      <c r="T722" s="161"/>
      <c r="U722" s="161"/>
      <c r="V722" s="161"/>
      <c r="W722" s="161"/>
      <c r="X722" s="161"/>
      <c r="Y722" s="161"/>
      <c r="Z722" s="151"/>
      <c r="AA722" s="151"/>
      <c r="AB722" s="151"/>
      <c r="AC722" s="151"/>
      <c r="AD722" s="151"/>
      <c r="AE722" s="151"/>
      <c r="AF722" s="151"/>
      <c r="AG722" s="151" t="s">
        <v>327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3" x14ac:dyDescent="0.2">
      <c r="A723" s="158"/>
      <c r="B723" s="159"/>
      <c r="C723" s="191" t="s">
        <v>1521</v>
      </c>
      <c r="D723" s="165"/>
      <c r="E723" s="166">
        <v>188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327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ht="22.5" outlineLevel="1" x14ac:dyDescent="0.2">
      <c r="A724" s="181">
        <v>80</v>
      </c>
      <c r="B724" s="182" t="s">
        <v>1522</v>
      </c>
      <c r="C724" s="190" t="s">
        <v>1523</v>
      </c>
      <c r="D724" s="183" t="s">
        <v>702</v>
      </c>
      <c r="E724" s="184">
        <v>123</v>
      </c>
      <c r="F724" s="185"/>
      <c r="G724" s="186">
        <f>ROUND(E724*F724,2)</f>
        <v>0</v>
      </c>
      <c r="H724" s="185"/>
      <c r="I724" s="186">
        <f>ROUND(E724*H724,2)</f>
        <v>0</v>
      </c>
      <c r="J724" s="185"/>
      <c r="K724" s="186">
        <f>ROUND(E724*J724,2)</f>
        <v>0</v>
      </c>
      <c r="L724" s="186">
        <v>21</v>
      </c>
      <c r="M724" s="186">
        <f>G724*(1+L724/100)</f>
        <v>0</v>
      </c>
      <c r="N724" s="184">
        <v>0.10249999999999999</v>
      </c>
      <c r="O724" s="184">
        <f>ROUND(E724*N724,2)</f>
        <v>12.61</v>
      </c>
      <c r="P724" s="184">
        <v>0</v>
      </c>
      <c r="Q724" s="184">
        <f>ROUND(E724*P724,2)</f>
        <v>0</v>
      </c>
      <c r="R724" s="186"/>
      <c r="S724" s="186" t="s">
        <v>319</v>
      </c>
      <c r="T724" s="187" t="s">
        <v>320</v>
      </c>
      <c r="U724" s="161">
        <v>0.14000000000000001</v>
      </c>
      <c r="V724" s="161">
        <f>ROUND(E724*U724,2)</f>
        <v>17.22</v>
      </c>
      <c r="W724" s="161"/>
      <c r="X724" s="161" t="s">
        <v>321</v>
      </c>
      <c r="Y724" s="161" t="s">
        <v>322</v>
      </c>
      <c r="Z724" s="151"/>
      <c r="AA724" s="151"/>
      <c r="AB724" s="151"/>
      <c r="AC724" s="151"/>
      <c r="AD724" s="151"/>
      <c r="AE724" s="151"/>
      <c r="AF724" s="151"/>
      <c r="AG724" s="151" t="s">
        <v>323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2" x14ac:dyDescent="0.2">
      <c r="A725" s="158"/>
      <c r="B725" s="159"/>
      <c r="C725" s="272" t="s">
        <v>1524</v>
      </c>
      <c r="D725" s="273"/>
      <c r="E725" s="273"/>
      <c r="F725" s="273"/>
      <c r="G725" s="273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325</v>
      </c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">
      <c r="A726" s="158"/>
      <c r="B726" s="159"/>
      <c r="C726" s="191" t="s">
        <v>399</v>
      </c>
      <c r="D726" s="165"/>
      <c r="E726" s="166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327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3" x14ac:dyDescent="0.2">
      <c r="A727" s="158"/>
      <c r="B727" s="159"/>
      <c r="C727" s="191" t="s">
        <v>1525</v>
      </c>
      <c r="D727" s="165"/>
      <c r="E727" s="166">
        <v>123</v>
      </c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61"/>
      <c r="Z727" s="151"/>
      <c r="AA727" s="151"/>
      <c r="AB727" s="151"/>
      <c r="AC727" s="151"/>
      <c r="AD727" s="151"/>
      <c r="AE727" s="151"/>
      <c r="AF727" s="151"/>
      <c r="AG727" s="151" t="s">
        <v>327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ht="22.5" outlineLevel="1" x14ac:dyDescent="0.2">
      <c r="A728" s="181">
        <v>81</v>
      </c>
      <c r="B728" s="182" t="s">
        <v>1526</v>
      </c>
      <c r="C728" s="190" t="s">
        <v>1527</v>
      </c>
      <c r="D728" s="183" t="s">
        <v>318</v>
      </c>
      <c r="E728" s="184">
        <v>1</v>
      </c>
      <c r="F728" s="185"/>
      <c r="G728" s="186">
        <f>ROUND(E728*F728,2)</f>
        <v>0</v>
      </c>
      <c r="H728" s="185"/>
      <c r="I728" s="186">
        <f>ROUND(E728*H728,2)</f>
        <v>0</v>
      </c>
      <c r="J728" s="185"/>
      <c r="K728" s="186">
        <f>ROUND(E728*J728,2)</f>
        <v>0</v>
      </c>
      <c r="L728" s="186">
        <v>21</v>
      </c>
      <c r="M728" s="186">
        <f>G728*(1+L728/100)</f>
        <v>0</v>
      </c>
      <c r="N728" s="184">
        <v>3.5E-4</v>
      </c>
      <c r="O728" s="184">
        <f>ROUND(E728*N728,2)</f>
        <v>0</v>
      </c>
      <c r="P728" s="184">
        <v>0</v>
      </c>
      <c r="Q728" s="184">
        <f>ROUND(E728*P728,2)</f>
        <v>0</v>
      </c>
      <c r="R728" s="186"/>
      <c r="S728" s="186" t="s">
        <v>319</v>
      </c>
      <c r="T728" s="187" t="s">
        <v>320</v>
      </c>
      <c r="U728" s="161">
        <v>0.09</v>
      </c>
      <c r="V728" s="161">
        <f>ROUND(E728*U728,2)</f>
        <v>0.09</v>
      </c>
      <c r="W728" s="161"/>
      <c r="X728" s="161" t="s">
        <v>321</v>
      </c>
      <c r="Y728" s="161" t="s">
        <v>322</v>
      </c>
      <c r="Z728" s="151"/>
      <c r="AA728" s="151"/>
      <c r="AB728" s="151"/>
      <c r="AC728" s="151"/>
      <c r="AD728" s="151"/>
      <c r="AE728" s="151"/>
      <c r="AF728" s="151"/>
      <c r="AG728" s="151" t="s">
        <v>323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">
      <c r="A729" s="158"/>
      <c r="B729" s="159"/>
      <c r="C729" s="191" t="s">
        <v>335</v>
      </c>
      <c r="D729" s="165"/>
      <c r="E729" s="166"/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327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91" t="s">
        <v>1528</v>
      </c>
      <c r="D730" s="165"/>
      <c r="E730" s="166">
        <v>1</v>
      </c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  <c r="R730" s="161"/>
      <c r="S730" s="161"/>
      <c r="T730" s="161"/>
      <c r="U730" s="161"/>
      <c r="V730" s="161"/>
      <c r="W730" s="161"/>
      <c r="X730" s="161"/>
      <c r="Y730" s="161"/>
      <c r="Z730" s="151"/>
      <c r="AA730" s="151"/>
      <c r="AB730" s="151"/>
      <c r="AC730" s="151"/>
      <c r="AD730" s="151"/>
      <c r="AE730" s="151"/>
      <c r="AF730" s="151"/>
      <c r="AG730" s="151" t="s">
        <v>327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81">
        <v>82</v>
      </c>
      <c r="B731" s="182" t="s">
        <v>1529</v>
      </c>
      <c r="C731" s="190" t="s">
        <v>1530</v>
      </c>
      <c r="D731" s="183" t="s">
        <v>333</v>
      </c>
      <c r="E731" s="184">
        <v>10</v>
      </c>
      <c r="F731" s="185"/>
      <c r="G731" s="186">
        <f>ROUND(E731*F731,2)</f>
        <v>0</v>
      </c>
      <c r="H731" s="185"/>
      <c r="I731" s="186">
        <f>ROUND(E731*H731,2)</f>
        <v>0</v>
      </c>
      <c r="J731" s="185"/>
      <c r="K731" s="186">
        <f>ROUND(E731*J731,2)</f>
        <v>0</v>
      </c>
      <c r="L731" s="186">
        <v>21</v>
      </c>
      <c r="M731" s="186">
        <f>G731*(1+L731/100)</f>
        <v>0</v>
      </c>
      <c r="N731" s="184">
        <v>3.5E-4</v>
      </c>
      <c r="O731" s="184">
        <f>ROUND(E731*N731,2)</f>
        <v>0</v>
      </c>
      <c r="P731" s="184">
        <v>0</v>
      </c>
      <c r="Q731" s="184">
        <f>ROUND(E731*P731,2)</f>
        <v>0</v>
      </c>
      <c r="R731" s="186"/>
      <c r="S731" s="186" t="s">
        <v>319</v>
      </c>
      <c r="T731" s="187" t="s">
        <v>320</v>
      </c>
      <c r="U731" s="161">
        <v>0.09</v>
      </c>
      <c r="V731" s="161">
        <f>ROUND(E731*U731,2)</f>
        <v>0.9</v>
      </c>
      <c r="W731" s="161"/>
      <c r="X731" s="161" t="s">
        <v>321</v>
      </c>
      <c r="Y731" s="161" t="s">
        <v>322</v>
      </c>
      <c r="Z731" s="151"/>
      <c r="AA731" s="151"/>
      <c r="AB731" s="151"/>
      <c r="AC731" s="151"/>
      <c r="AD731" s="151"/>
      <c r="AE731" s="151"/>
      <c r="AF731" s="151"/>
      <c r="AG731" s="151" t="s">
        <v>323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">
      <c r="A732" s="158"/>
      <c r="B732" s="159"/>
      <c r="C732" s="272" t="s">
        <v>1531</v>
      </c>
      <c r="D732" s="273"/>
      <c r="E732" s="273"/>
      <c r="F732" s="273"/>
      <c r="G732" s="273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325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3" x14ac:dyDescent="0.2">
      <c r="A733" s="158"/>
      <c r="B733" s="159"/>
      <c r="C733" s="270" t="s">
        <v>1532</v>
      </c>
      <c r="D733" s="271"/>
      <c r="E733" s="271"/>
      <c r="F733" s="271"/>
      <c r="G733" s="271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61"/>
      <c r="Z733" s="151"/>
      <c r="AA733" s="151"/>
      <c r="AB733" s="151"/>
      <c r="AC733" s="151"/>
      <c r="AD733" s="151"/>
      <c r="AE733" s="151"/>
      <c r="AF733" s="151"/>
      <c r="AG733" s="151" t="s">
        <v>325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270" t="s">
        <v>1533</v>
      </c>
      <c r="D734" s="271"/>
      <c r="E734" s="271"/>
      <c r="F734" s="271"/>
      <c r="G734" s="271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  <c r="R734" s="161"/>
      <c r="S734" s="161"/>
      <c r="T734" s="161"/>
      <c r="U734" s="161"/>
      <c r="V734" s="161"/>
      <c r="W734" s="161"/>
      <c r="X734" s="161"/>
      <c r="Y734" s="161"/>
      <c r="Z734" s="151"/>
      <c r="AA734" s="151"/>
      <c r="AB734" s="151"/>
      <c r="AC734" s="151"/>
      <c r="AD734" s="151"/>
      <c r="AE734" s="151"/>
      <c r="AF734" s="151"/>
      <c r="AG734" s="151" t="s">
        <v>325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3" x14ac:dyDescent="0.2">
      <c r="A735" s="158"/>
      <c r="B735" s="159"/>
      <c r="C735" s="270" t="s">
        <v>1534</v>
      </c>
      <c r="D735" s="271"/>
      <c r="E735" s="271"/>
      <c r="F735" s="271"/>
      <c r="G735" s="271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325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91" t="s">
        <v>1535</v>
      </c>
      <c r="D736" s="165"/>
      <c r="E736" s="166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327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91" t="s">
        <v>723</v>
      </c>
      <c r="D737" s="165"/>
      <c r="E737" s="166">
        <v>10</v>
      </c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327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ht="22.5" outlineLevel="1" x14ac:dyDescent="0.2">
      <c r="A738" s="181">
        <v>83</v>
      </c>
      <c r="B738" s="182" t="s">
        <v>1536</v>
      </c>
      <c r="C738" s="190" t="s">
        <v>1537</v>
      </c>
      <c r="D738" s="183" t="s">
        <v>333</v>
      </c>
      <c r="E738" s="184">
        <v>321.12299999999999</v>
      </c>
      <c r="F738" s="185"/>
      <c r="G738" s="186">
        <f>ROUND(E738*F738,2)</f>
        <v>0</v>
      </c>
      <c r="H738" s="185"/>
      <c r="I738" s="186">
        <f>ROUND(E738*H738,2)</f>
        <v>0</v>
      </c>
      <c r="J738" s="185"/>
      <c r="K738" s="186">
        <f>ROUND(E738*J738,2)</f>
        <v>0</v>
      </c>
      <c r="L738" s="186">
        <v>21</v>
      </c>
      <c r="M738" s="186">
        <f>G738*(1+L738/100)</f>
        <v>0</v>
      </c>
      <c r="N738" s="184">
        <v>3.5E-4</v>
      </c>
      <c r="O738" s="184">
        <f>ROUND(E738*N738,2)</f>
        <v>0.11</v>
      </c>
      <c r="P738" s="184">
        <v>0</v>
      </c>
      <c r="Q738" s="184">
        <f>ROUND(E738*P738,2)</f>
        <v>0</v>
      </c>
      <c r="R738" s="186"/>
      <c r="S738" s="186" t="s">
        <v>319</v>
      </c>
      <c r="T738" s="187" t="s">
        <v>320</v>
      </c>
      <c r="U738" s="161">
        <v>0.09</v>
      </c>
      <c r="V738" s="161">
        <f>ROUND(E738*U738,2)</f>
        <v>28.9</v>
      </c>
      <c r="W738" s="161"/>
      <c r="X738" s="161" t="s">
        <v>321</v>
      </c>
      <c r="Y738" s="161" t="s">
        <v>322</v>
      </c>
      <c r="Z738" s="151"/>
      <c r="AA738" s="151"/>
      <c r="AB738" s="151"/>
      <c r="AC738" s="151"/>
      <c r="AD738" s="151"/>
      <c r="AE738" s="151"/>
      <c r="AF738" s="151"/>
      <c r="AG738" s="151" t="s">
        <v>323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">
      <c r="A739" s="158"/>
      <c r="B739" s="159"/>
      <c r="C739" s="191" t="s">
        <v>1535</v>
      </c>
      <c r="D739" s="165"/>
      <c r="E739" s="166"/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327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">
      <c r="A740" s="158"/>
      <c r="B740" s="159"/>
      <c r="C740" s="191" t="s">
        <v>1538</v>
      </c>
      <c r="D740" s="165"/>
      <c r="E740" s="166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327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3" x14ac:dyDescent="0.2">
      <c r="A741" s="158"/>
      <c r="B741" s="159"/>
      <c r="C741" s="191" t="s">
        <v>1539</v>
      </c>
      <c r="D741" s="165"/>
      <c r="E741" s="166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327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3" x14ac:dyDescent="0.2">
      <c r="A742" s="158"/>
      <c r="B742" s="159"/>
      <c r="C742" s="191" t="s">
        <v>1540</v>
      </c>
      <c r="D742" s="165"/>
      <c r="E742" s="166">
        <v>163.59</v>
      </c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  <c r="R742" s="161"/>
      <c r="S742" s="161"/>
      <c r="T742" s="161"/>
      <c r="U742" s="161"/>
      <c r="V742" s="161"/>
      <c r="W742" s="161"/>
      <c r="X742" s="161"/>
      <c r="Y742" s="161"/>
      <c r="Z742" s="151"/>
      <c r="AA742" s="151"/>
      <c r="AB742" s="151"/>
      <c r="AC742" s="151"/>
      <c r="AD742" s="151"/>
      <c r="AE742" s="151"/>
      <c r="AF742" s="151"/>
      <c r="AG742" s="151" t="s">
        <v>327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3" x14ac:dyDescent="0.2">
      <c r="A743" s="158"/>
      <c r="B743" s="159"/>
      <c r="C743" s="191" t="s">
        <v>1541</v>
      </c>
      <c r="D743" s="165"/>
      <c r="E743" s="166">
        <v>64.5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327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3" x14ac:dyDescent="0.2">
      <c r="A744" s="158"/>
      <c r="B744" s="159"/>
      <c r="C744" s="191" t="s">
        <v>1542</v>
      </c>
      <c r="D744" s="165"/>
      <c r="E744" s="166">
        <v>93.03</v>
      </c>
      <c r="F744" s="161"/>
      <c r="G744" s="16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327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81">
        <v>84</v>
      </c>
      <c r="B745" s="182" t="s">
        <v>1543</v>
      </c>
      <c r="C745" s="190" t="s">
        <v>1544</v>
      </c>
      <c r="D745" s="183" t="s">
        <v>318</v>
      </c>
      <c r="E745" s="184">
        <v>8</v>
      </c>
      <c r="F745" s="185"/>
      <c r="G745" s="186">
        <f>ROUND(E745*F745,2)</f>
        <v>0</v>
      </c>
      <c r="H745" s="185"/>
      <c r="I745" s="186">
        <f>ROUND(E745*H745,2)</f>
        <v>0</v>
      </c>
      <c r="J745" s="185"/>
      <c r="K745" s="186">
        <f>ROUND(E745*J745,2)</f>
        <v>0</v>
      </c>
      <c r="L745" s="186">
        <v>21</v>
      </c>
      <c r="M745" s="186">
        <f>G745*(1+L745/100)</f>
        <v>0</v>
      </c>
      <c r="N745" s="184">
        <v>3.5E-4</v>
      </c>
      <c r="O745" s="184">
        <f>ROUND(E745*N745,2)</f>
        <v>0</v>
      </c>
      <c r="P745" s="184">
        <v>0</v>
      </c>
      <c r="Q745" s="184">
        <f>ROUND(E745*P745,2)</f>
        <v>0</v>
      </c>
      <c r="R745" s="186"/>
      <c r="S745" s="186" t="s">
        <v>319</v>
      </c>
      <c r="T745" s="187" t="s">
        <v>320</v>
      </c>
      <c r="U745" s="161">
        <v>0.09</v>
      </c>
      <c r="V745" s="161">
        <f>ROUND(E745*U745,2)</f>
        <v>0.72</v>
      </c>
      <c r="W745" s="161"/>
      <c r="X745" s="161" t="s">
        <v>321</v>
      </c>
      <c r="Y745" s="161" t="s">
        <v>322</v>
      </c>
      <c r="Z745" s="151"/>
      <c r="AA745" s="151"/>
      <c r="AB745" s="151"/>
      <c r="AC745" s="151"/>
      <c r="AD745" s="151"/>
      <c r="AE745" s="151"/>
      <c r="AF745" s="151"/>
      <c r="AG745" s="151" t="s">
        <v>323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">
      <c r="A746" s="158"/>
      <c r="B746" s="159"/>
      <c r="C746" s="191" t="s">
        <v>1496</v>
      </c>
      <c r="D746" s="165"/>
      <c r="E746" s="166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327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">
      <c r="A747" s="158"/>
      <c r="B747" s="159"/>
      <c r="C747" s="191" t="s">
        <v>1545</v>
      </c>
      <c r="D747" s="165"/>
      <c r="E747" s="166">
        <v>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327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81">
        <v>85</v>
      </c>
      <c r="B748" s="182" t="s">
        <v>1546</v>
      </c>
      <c r="C748" s="190" t="s">
        <v>1547</v>
      </c>
      <c r="D748" s="183" t="s">
        <v>318</v>
      </c>
      <c r="E748" s="184">
        <v>6</v>
      </c>
      <c r="F748" s="185"/>
      <c r="G748" s="186">
        <f>ROUND(E748*F748,2)</f>
        <v>0</v>
      </c>
      <c r="H748" s="185"/>
      <c r="I748" s="186">
        <f>ROUND(E748*H748,2)</f>
        <v>0</v>
      </c>
      <c r="J748" s="185"/>
      <c r="K748" s="186">
        <f>ROUND(E748*J748,2)</f>
        <v>0</v>
      </c>
      <c r="L748" s="186">
        <v>21</v>
      </c>
      <c r="M748" s="186">
        <f>G748*(1+L748/100)</f>
        <v>0</v>
      </c>
      <c r="N748" s="184">
        <v>3.5E-4</v>
      </c>
      <c r="O748" s="184">
        <f>ROUND(E748*N748,2)</f>
        <v>0</v>
      </c>
      <c r="P748" s="184">
        <v>0</v>
      </c>
      <c r="Q748" s="184">
        <f>ROUND(E748*P748,2)</f>
        <v>0</v>
      </c>
      <c r="R748" s="186"/>
      <c r="S748" s="186" t="s">
        <v>319</v>
      </c>
      <c r="T748" s="187" t="s">
        <v>320</v>
      </c>
      <c r="U748" s="161">
        <v>0.09</v>
      </c>
      <c r="V748" s="161">
        <f>ROUND(E748*U748,2)</f>
        <v>0.54</v>
      </c>
      <c r="W748" s="161"/>
      <c r="X748" s="161" t="s">
        <v>321</v>
      </c>
      <c r="Y748" s="161" t="s">
        <v>322</v>
      </c>
      <c r="Z748" s="151"/>
      <c r="AA748" s="151"/>
      <c r="AB748" s="151"/>
      <c r="AC748" s="151"/>
      <c r="AD748" s="151"/>
      <c r="AE748" s="151"/>
      <c r="AF748" s="151"/>
      <c r="AG748" s="151" t="s">
        <v>323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2" x14ac:dyDescent="0.2">
      <c r="A749" s="158"/>
      <c r="B749" s="159"/>
      <c r="C749" s="191" t="s">
        <v>1496</v>
      </c>
      <c r="D749" s="165"/>
      <c r="E749" s="166"/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327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">
      <c r="A750" s="158"/>
      <c r="B750" s="159"/>
      <c r="C750" s="191" t="s">
        <v>329</v>
      </c>
      <c r="D750" s="165"/>
      <c r="E750" s="166">
        <v>6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327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81">
        <v>86</v>
      </c>
      <c r="B751" s="182" t="s">
        <v>1548</v>
      </c>
      <c r="C751" s="190" t="s">
        <v>1549</v>
      </c>
      <c r="D751" s="183" t="s">
        <v>318</v>
      </c>
      <c r="E751" s="184">
        <v>8</v>
      </c>
      <c r="F751" s="185"/>
      <c r="G751" s="186">
        <f>ROUND(E751*F751,2)</f>
        <v>0</v>
      </c>
      <c r="H751" s="185"/>
      <c r="I751" s="186">
        <f>ROUND(E751*H751,2)</f>
        <v>0</v>
      </c>
      <c r="J751" s="185"/>
      <c r="K751" s="186">
        <f>ROUND(E751*J751,2)</f>
        <v>0</v>
      </c>
      <c r="L751" s="186">
        <v>21</v>
      </c>
      <c r="M751" s="186">
        <f>G751*(1+L751/100)</f>
        <v>0</v>
      </c>
      <c r="N751" s="184">
        <v>3.5E-4</v>
      </c>
      <c r="O751" s="184">
        <f>ROUND(E751*N751,2)</f>
        <v>0</v>
      </c>
      <c r="P751" s="184">
        <v>0</v>
      </c>
      <c r="Q751" s="184">
        <f>ROUND(E751*P751,2)</f>
        <v>0</v>
      </c>
      <c r="R751" s="186"/>
      <c r="S751" s="186" t="s">
        <v>319</v>
      </c>
      <c r="T751" s="187" t="s">
        <v>320</v>
      </c>
      <c r="U751" s="161">
        <v>0.09</v>
      </c>
      <c r="V751" s="161">
        <f>ROUND(E751*U751,2)</f>
        <v>0.72</v>
      </c>
      <c r="W751" s="161"/>
      <c r="X751" s="161" t="s">
        <v>321</v>
      </c>
      <c r="Y751" s="161" t="s">
        <v>322</v>
      </c>
      <c r="Z751" s="151"/>
      <c r="AA751" s="151"/>
      <c r="AB751" s="151"/>
      <c r="AC751" s="151"/>
      <c r="AD751" s="151"/>
      <c r="AE751" s="151"/>
      <c r="AF751" s="151"/>
      <c r="AG751" s="151" t="s">
        <v>323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2" x14ac:dyDescent="0.2">
      <c r="A752" s="158"/>
      <c r="B752" s="159"/>
      <c r="C752" s="191" t="s">
        <v>1496</v>
      </c>
      <c r="D752" s="165"/>
      <c r="E752" s="166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327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3" x14ac:dyDescent="0.2">
      <c r="A753" s="158"/>
      <c r="B753" s="159"/>
      <c r="C753" s="191" t="s">
        <v>1545</v>
      </c>
      <c r="D753" s="165"/>
      <c r="E753" s="166">
        <v>8</v>
      </c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327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81">
        <v>87</v>
      </c>
      <c r="B754" s="182" t="s">
        <v>1550</v>
      </c>
      <c r="C754" s="190" t="s">
        <v>1551</v>
      </c>
      <c r="D754" s="183" t="s">
        <v>318</v>
      </c>
      <c r="E754" s="184">
        <v>4</v>
      </c>
      <c r="F754" s="185"/>
      <c r="G754" s="186">
        <f>ROUND(E754*F754,2)</f>
        <v>0</v>
      </c>
      <c r="H754" s="185"/>
      <c r="I754" s="186">
        <f>ROUND(E754*H754,2)</f>
        <v>0</v>
      </c>
      <c r="J754" s="185"/>
      <c r="K754" s="186">
        <f>ROUND(E754*J754,2)</f>
        <v>0</v>
      </c>
      <c r="L754" s="186">
        <v>21</v>
      </c>
      <c r="M754" s="186">
        <f>G754*(1+L754/100)</f>
        <v>0</v>
      </c>
      <c r="N754" s="184">
        <v>3.5E-4</v>
      </c>
      <c r="O754" s="184">
        <f>ROUND(E754*N754,2)</f>
        <v>0</v>
      </c>
      <c r="P754" s="184">
        <v>0</v>
      </c>
      <c r="Q754" s="184">
        <f>ROUND(E754*P754,2)</f>
        <v>0</v>
      </c>
      <c r="R754" s="186"/>
      <c r="S754" s="186" t="s">
        <v>319</v>
      </c>
      <c r="T754" s="187" t="s">
        <v>320</v>
      </c>
      <c r="U754" s="161">
        <v>0.09</v>
      </c>
      <c r="V754" s="161">
        <f>ROUND(E754*U754,2)</f>
        <v>0.36</v>
      </c>
      <c r="W754" s="161"/>
      <c r="X754" s="161" t="s">
        <v>321</v>
      </c>
      <c r="Y754" s="161" t="s">
        <v>322</v>
      </c>
      <c r="Z754" s="151"/>
      <c r="AA754" s="151"/>
      <c r="AB754" s="151"/>
      <c r="AC754" s="151"/>
      <c r="AD754" s="151"/>
      <c r="AE754" s="151"/>
      <c r="AF754" s="151"/>
      <c r="AG754" s="151" t="s">
        <v>323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">
      <c r="A755" s="158"/>
      <c r="B755" s="159"/>
      <c r="C755" s="191" t="s">
        <v>1496</v>
      </c>
      <c r="D755" s="165"/>
      <c r="E755" s="166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327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">
      <c r="A756" s="158"/>
      <c r="B756" s="159"/>
      <c r="C756" s="191" t="s">
        <v>1552</v>
      </c>
      <c r="D756" s="165"/>
      <c r="E756" s="166">
        <v>4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327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81">
        <v>88</v>
      </c>
      <c r="B757" s="182" t="s">
        <v>1553</v>
      </c>
      <c r="C757" s="190" t="s">
        <v>1554</v>
      </c>
      <c r="D757" s="183" t="s">
        <v>318</v>
      </c>
      <c r="E757" s="184">
        <v>8</v>
      </c>
      <c r="F757" s="185"/>
      <c r="G757" s="186">
        <f>ROUND(E757*F757,2)</f>
        <v>0</v>
      </c>
      <c r="H757" s="185"/>
      <c r="I757" s="186">
        <f>ROUND(E757*H757,2)</f>
        <v>0</v>
      </c>
      <c r="J757" s="185"/>
      <c r="K757" s="186">
        <f>ROUND(E757*J757,2)</f>
        <v>0</v>
      </c>
      <c r="L757" s="186">
        <v>21</v>
      </c>
      <c r="M757" s="186">
        <f>G757*(1+L757/100)</f>
        <v>0</v>
      </c>
      <c r="N757" s="184">
        <v>3.5E-4</v>
      </c>
      <c r="O757" s="184">
        <f>ROUND(E757*N757,2)</f>
        <v>0</v>
      </c>
      <c r="P757" s="184">
        <v>0</v>
      </c>
      <c r="Q757" s="184">
        <f>ROUND(E757*P757,2)</f>
        <v>0</v>
      </c>
      <c r="R757" s="186"/>
      <c r="S757" s="186" t="s">
        <v>319</v>
      </c>
      <c r="T757" s="187" t="s">
        <v>320</v>
      </c>
      <c r="U757" s="161">
        <v>0.09</v>
      </c>
      <c r="V757" s="161">
        <f>ROUND(E757*U757,2)</f>
        <v>0.72</v>
      </c>
      <c r="W757" s="161"/>
      <c r="X757" s="161" t="s">
        <v>321</v>
      </c>
      <c r="Y757" s="161" t="s">
        <v>322</v>
      </c>
      <c r="Z757" s="151"/>
      <c r="AA757" s="151"/>
      <c r="AB757" s="151"/>
      <c r="AC757" s="151"/>
      <c r="AD757" s="151"/>
      <c r="AE757" s="151"/>
      <c r="AF757" s="151"/>
      <c r="AG757" s="151" t="s">
        <v>323</v>
      </c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2" x14ac:dyDescent="0.2">
      <c r="A758" s="158"/>
      <c r="B758" s="159"/>
      <c r="C758" s="191" t="s">
        <v>1496</v>
      </c>
      <c r="D758" s="165"/>
      <c r="E758" s="166"/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327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">
      <c r="A759" s="158"/>
      <c r="B759" s="159"/>
      <c r="C759" s="191" t="s">
        <v>1545</v>
      </c>
      <c r="D759" s="165"/>
      <c r="E759" s="166">
        <v>8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327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81">
        <v>89</v>
      </c>
      <c r="B760" s="182" t="s">
        <v>1555</v>
      </c>
      <c r="C760" s="190" t="s">
        <v>1556</v>
      </c>
      <c r="D760" s="183" t="s">
        <v>318</v>
      </c>
      <c r="E760" s="184">
        <v>1</v>
      </c>
      <c r="F760" s="185"/>
      <c r="G760" s="186">
        <f>ROUND(E760*F760,2)</f>
        <v>0</v>
      </c>
      <c r="H760" s="185"/>
      <c r="I760" s="186">
        <f>ROUND(E760*H760,2)</f>
        <v>0</v>
      </c>
      <c r="J760" s="185"/>
      <c r="K760" s="186">
        <f>ROUND(E760*J760,2)</f>
        <v>0</v>
      </c>
      <c r="L760" s="186">
        <v>21</v>
      </c>
      <c r="M760" s="186">
        <f>G760*(1+L760/100)</f>
        <v>0</v>
      </c>
      <c r="N760" s="184">
        <v>3.5E-4</v>
      </c>
      <c r="O760" s="184">
        <f>ROUND(E760*N760,2)</f>
        <v>0</v>
      </c>
      <c r="P760" s="184">
        <v>0</v>
      </c>
      <c r="Q760" s="184">
        <f>ROUND(E760*P760,2)</f>
        <v>0</v>
      </c>
      <c r="R760" s="186"/>
      <c r="S760" s="186" t="s">
        <v>319</v>
      </c>
      <c r="T760" s="187" t="s">
        <v>320</v>
      </c>
      <c r="U760" s="161">
        <v>0.09</v>
      </c>
      <c r="V760" s="161">
        <f>ROUND(E760*U760,2)</f>
        <v>0.09</v>
      </c>
      <c r="W760" s="161"/>
      <c r="X760" s="161" t="s">
        <v>321</v>
      </c>
      <c r="Y760" s="161" t="s">
        <v>322</v>
      </c>
      <c r="Z760" s="151"/>
      <c r="AA760" s="151"/>
      <c r="AB760" s="151"/>
      <c r="AC760" s="151"/>
      <c r="AD760" s="151"/>
      <c r="AE760" s="151"/>
      <c r="AF760" s="151"/>
      <c r="AG760" s="151" t="s">
        <v>323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2" x14ac:dyDescent="0.2">
      <c r="A761" s="158"/>
      <c r="B761" s="159"/>
      <c r="C761" s="191" t="s">
        <v>1496</v>
      </c>
      <c r="D761" s="165"/>
      <c r="E761" s="166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  <c r="R761" s="161"/>
      <c r="S761" s="161"/>
      <c r="T761" s="161"/>
      <c r="U761" s="161"/>
      <c r="V761" s="161"/>
      <c r="W761" s="161"/>
      <c r="X761" s="161"/>
      <c r="Y761" s="161"/>
      <c r="Z761" s="151"/>
      <c r="AA761" s="151"/>
      <c r="AB761" s="151"/>
      <c r="AC761" s="151"/>
      <c r="AD761" s="151"/>
      <c r="AE761" s="151"/>
      <c r="AF761" s="151"/>
      <c r="AG761" s="151" t="s">
        <v>327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3" x14ac:dyDescent="0.2">
      <c r="A762" s="158"/>
      <c r="B762" s="159"/>
      <c r="C762" s="191" t="s">
        <v>328</v>
      </c>
      <c r="D762" s="165"/>
      <c r="E762" s="166">
        <v>1</v>
      </c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327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ht="22.5" outlineLevel="1" x14ac:dyDescent="0.2">
      <c r="A763" s="181">
        <v>90</v>
      </c>
      <c r="B763" s="182" t="s">
        <v>1557</v>
      </c>
      <c r="C763" s="190" t="s">
        <v>1558</v>
      </c>
      <c r="D763" s="183" t="s">
        <v>318</v>
      </c>
      <c r="E763" s="184">
        <v>1</v>
      </c>
      <c r="F763" s="185"/>
      <c r="G763" s="186">
        <f>ROUND(E763*F763,2)</f>
        <v>0</v>
      </c>
      <c r="H763" s="185"/>
      <c r="I763" s="186">
        <f>ROUND(E763*H763,2)</f>
        <v>0</v>
      </c>
      <c r="J763" s="185"/>
      <c r="K763" s="186">
        <f>ROUND(E763*J763,2)</f>
        <v>0</v>
      </c>
      <c r="L763" s="186">
        <v>21</v>
      </c>
      <c r="M763" s="186">
        <f>G763*(1+L763/100)</f>
        <v>0</v>
      </c>
      <c r="N763" s="184">
        <v>3.5E-4</v>
      </c>
      <c r="O763" s="184">
        <f>ROUND(E763*N763,2)</f>
        <v>0</v>
      </c>
      <c r="P763" s="184">
        <v>0</v>
      </c>
      <c r="Q763" s="184">
        <f>ROUND(E763*P763,2)</f>
        <v>0</v>
      </c>
      <c r="R763" s="186"/>
      <c r="S763" s="186" t="s">
        <v>319</v>
      </c>
      <c r="T763" s="187" t="s">
        <v>320</v>
      </c>
      <c r="U763" s="161">
        <v>0.09</v>
      </c>
      <c r="V763" s="161">
        <f>ROUND(E763*U763,2)</f>
        <v>0.09</v>
      </c>
      <c r="W763" s="161"/>
      <c r="X763" s="161" t="s">
        <v>321</v>
      </c>
      <c r="Y763" s="161" t="s">
        <v>322</v>
      </c>
      <c r="Z763" s="151"/>
      <c r="AA763" s="151"/>
      <c r="AB763" s="151"/>
      <c r="AC763" s="151"/>
      <c r="AD763" s="151"/>
      <c r="AE763" s="151"/>
      <c r="AF763" s="151"/>
      <c r="AG763" s="151" t="s">
        <v>323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">
      <c r="A764" s="158"/>
      <c r="B764" s="159"/>
      <c r="C764" s="191" t="s">
        <v>1496</v>
      </c>
      <c r="D764" s="165"/>
      <c r="E764" s="166"/>
      <c r="F764" s="161"/>
      <c r="G764" s="161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327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3" x14ac:dyDescent="0.2">
      <c r="A765" s="158"/>
      <c r="B765" s="159"/>
      <c r="C765" s="191" t="s">
        <v>328</v>
      </c>
      <c r="D765" s="165"/>
      <c r="E765" s="166">
        <v>1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327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81">
        <v>91</v>
      </c>
      <c r="B766" s="182" t="s">
        <v>1559</v>
      </c>
      <c r="C766" s="190" t="s">
        <v>1560</v>
      </c>
      <c r="D766" s="183" t="s">
        <v>318</v>
      </c>
      <c r="E766" s="184">
        <v>32</v>
      </c>
      <c r="F766" s="185"/>
      <c r="G766" s="186">
        <f>ROUND(E766*F766,2)</f>
        <v>0</v>
      </c>
      <c r="H766" s="185"/>
      <c r="I766" s="186">
        <f>ROUND(E766*H766,2)</f>
        <v>0</v>
      </c>
      <c r="J766" s="185"/>
      <c r="K766" s="186">
        <f>ROUND(E766*J766,2)</f>
        <v>0</v>
      </c>
      <c r="L766" s="186">
        <v>21</v>
      </c>
      <c r="M766" s="186">
        <f>G766*(1+L766/100)</f>
        <v>0</v>
      </c>
      <c r="N766" s="184">
        <v>3.5E-4</v>
      </c>
      <c r="O766" s="184">
        <f>ROUND(E766*N766,2)</f>
        <v>0.01</v>
      </c>
      <c r="P766" s="184">
        <v>0</v>
      </c>
      <c r="Q766" s="184">
        <f>ROUND(E766*P766,2)</f>
        <v>0</v>
      </c>
      <c r="R766" s="186"/>
      <c r="S766" s="186" t="s">
        <v>319</v>
      </c>
      <c r="T766" s="187" t="s">
        <v>320</v>
      </c>
      <c r="U766" s="161">
        <v>0.09</v>
      </c>
      <c r="V766" s="161">
        <f>ROUND(E766*U766,2)</f>
        <v>2.88</v>
      </c>
      <c r="W766" s="161"/>
      <c r="X766" s="161" t="s">
        <v>321</v>
      </c>
      <c r="Y766" s="161" t="s">
        <v>322</v>
      </c>
      <c r="Z766" s="151"/>
      <c r="AA766" s="151"/>
      <c r="AB766" s="151"/>
      <c r="AC766" s="151"/>
      <c r="AD766" s="151"/>
      <c r="AE766" s="151"/>
      <c r="AF766" s="151"/>
      <c r="AG766" s="151" t="s">
        <v>323</v>
      </c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">
      <c r="A767" s="158"/>
      <c r="B767" s="159"/>
      <c r="C767" s="191" t="s">
        <v>1496</v>
      </c>
      <c r="D767" s="165"/>
      <c r="E767" s="166"/>
      <c r="F767" s="161"/>
      <c r="G767" s="16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327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3" x14ac:dyDescent="0.2">
      <c r="A768" s="158"/>
      <c r="B768" s="159"/>
      <c r="C768" s="191" t="s">
        <v>1561</v>
      </c>
      <c r="D768" s="165"/>
      <c r="E768" s="166">
        <v>32</v>
      </c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  <c r="R768" s="161"/>
      <c r="S768" s="161"/>
      <c r="T768" s="161"/>
      <c r="U768" s="161"/>
      <c r="V768" s="161"/>
      <c r="W768" s="161"/>
      <c r="X768" s="161"/>
      <c r="Y768" s="161"/>
      <c r="Z768" s="151"/>
      <c r="AA768" s="151"/>
      <c r="AB768" s="151"/>
      <c r="AC768" s="151"/>
      <c r="AD768" s="151"/>
      <c r="AE768" s="151"/>
      <c r="AF768" s="151"/>
      <c r="AG768" s="151" t="s">
        <v>327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81">
        <v>92</v>
      </c>
      <c r="B769" s="182" t="s">
        <v>1562</v>
      </c>
      <c r="C769" s="190" t="s">
        <v>1563</v>
      </c>
      <c r="D769" s="183" t="s">
        <v>318</v>
      </c>
      <c r="E769" s="184">
        <v>7</v>
      </c>
      <c r="F769" s="185"/>
      <c r="G769" s="186">
        <f>ROUND(E769*F769,2)</f>
        <v>0</v>
      </c>
      <c r="H769" s="185"/>
      <c r="I769" s="186">
        <f>ROUND(E769*H769,2)</f>
        <v>0</v>
      </c>
      <c r="J769" s="185"/>
      <c r="K769" s="186">
        <f>ROUND(E769*J769,2)</f>
        <v>0</v>
      </c>
      <c r="L769" s="186">
        <v>21</v>
      </c>
      <c r="M769" s="186">
        <f>G769*(1+L769/100)</f>
        <v>0</v>
      </c>
      <c r="N769" s="184">
        <v>3.5E-4</v>
      </c>
      <c r="O769" s="184">
        <f>ROUND(E769*N769,2)</f>
        <v>0</v>
      </c>
      <c r="P769" s="184">
        <v>0</v>
      </c>
      <c r="Q769" s="184">
        <f>ROUND(E769*P769,2)</f>
        <v>0</v>
      </c>
      <c r="R769" s="186"/>
      <c r="S769" s="186" t="s">
        <v>319</v>
      </c>
      <c r="T769" s="187" t="s">
        <v>320</v>
      </c>
      <c r="U769" s="161">
        <v>0.09</v>
      </c>
      <c r="V769" s="161">
        <f>ROUND(E769*U769,2)</f>
        <v>0.63</v>
      </c>
      <c r="W769" s="161"/>
      <c r="X769" s="161" t="s">
        <v>321</v>
      </c>
      <c r="Y769" s="161" t="s">
        <v>322</v>
      </c>
      <c r="Z769" s="151"/>
      <c r="AA769" s="151"/>
      <c r="AB769" s="151"/>
      <c r="AC769" s="151"/>
      <c r="AD769" s="151"/>
      <c r="AE769" s="151"/>
      <c r="AF769" s="151"/>
      <c r="AG769" s="151" t="s">
        <v>323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2" x14ac:dyDescent="0.2">
      <c r="A770" s="158"/>
      <c r="B770" s="159"/>
      <c r="C770" s="191" t="s">
        <v>1496</v>
      </c>
      <c r="D770" s="165"/>
      <c r="E770" s="166"/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327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3" x14ac:dyDescent="0.2">
      <c r="A771" s="158"/>
      <c r="B771" s="159"/>
      <c r="C771" s="191" t="s">
        <v>1564</v>
      </c>
      <c r="D771" s="165"/>
      <c r="E771" s="166">
        <v>7</v>
      </c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327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ht="22.5" outlineLevel="1" x14ac:dyDescent="0.2">
      <c r="A772" s="181">
        <v>93</v>
      </c>
      <c r="B772" s="182" t="s">
        <v>1565</v>
      </c>
      <c r="C772" s="190" t="s">
        <v>1566</v>
      </c>
      <c r="D772" s="183" t="s">
        <v>702</v>
      </c>
      <c r="E772" s="184">
        <v>52.32</v>
      </c>
      <c r="F772" s="185"/>
      <c r="G772" s="186">
        <f>ROUND(E772*F772,2)</f>
        <v>0</v>
      </c>
      <c r="H772" s="185"/>
      <c r="I772" s="186">
        <f>ROUND(E772*H772,2)</f>
        <v>0</v>
      </c>
      <c r="J772" s="185"/>
      <c r="K772" s="186">
        <f>ROUND(E772*J772,2)</f>
        <v>0</v>
      </c>
      <c r="L772" s="186">
        <v>21</v>
      </c>
      <c r="M772" s="186">
        <f>G772*(1+L772/100)</f>
        <v>0</v>
      </c>
      <c r="N772" s="184">
        <v>3.5E-4</v>
      </c>
      <c r="O772" s="184">
        <f>ROUND(E772*N772,2)</f>
        <v>0.02</v>
      </c>
      <c r="P772" s="184">
        <v>0</v>
      </c>
      <c r="Q772" s="184">
        <f>ROUND(E772*P772,2)</f>
        <v>0</v>
      </c>
      <c r="R772" s="186"/>
      <c r="S772" s="186" t="s">
        <v>319</v>
      </c>
      <c r="T772" s="187" t="s">
        <v>320</v>
      </c>
      <c r="U772" s="161">
        <v>0.09</v>
      </c>
      <c r="V772" s="161">
        <f>ROUND(E772*U772,2)</f>
        <v>4.71</v>
      </c>
      <c r="W772" s="161"/>
      <c r="X772" s="161" t="s">
        <v>321</v>
      </c>
      <c r="Y772" s="161" t="s">
        <v>322</v>
      </c>
      <c r="Z772" s="151"/>
      <c r="AA772" s="151"/>
      <c r="AB772" s="151"/>
      <c r="AC772" s="151"/>
      <c r="AD772" s="151"/>
      <c r="AE772" s="151"/>
      <c r="AF772" s="151"/>
      <c r="AG772" s="151" t="s">
        <v>323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">
      <c r="A773" s="158"/>
      <c r="B773" s="159"/>
      <c r="C773" s="272" t="s">
        <v>1567</v>
      </c>
      <c r="D773" s="273"/>
      <c r="E773" s="273"/>
      <c r="F773" s="273"/>
      <c r="G773" s="273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325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3" x14ac:dyDescent="0.2">
      <c r="A774" s="158"/>
      <c r="B774" s="159"/>
      <c r="C774" s="270" t="s">
        <v>1568</v>
      </c>
      <c r="D774" s="271"/>
      <c r="E774" s="271"/>
      <c r="F774" s="271"/>
      <c r="G774" s="271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325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3" x14ac:dyDescent="0.2">
      <c r="A775" s="158"/>
      <c r="B775" s="159"/>
      <c r="C775" s="270" t="s">
        <v>1569</v>
      </c>
      <c r="D775" s="271"/>
      <c r="E775" s="271"/>
      <c r="F775" s="271"/>
      <c r="G775" s="271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61"/>
      <c r="Z775" s="151"/>
      <c r="AA775" s="151"/>
      <c r="AB775" s="151"/>
      <c r="AC775" s="151"/>
      <c r="AD775" s="151"/>
      <c r="AE775" s="151"/>
      <c r="AF775" s="151"/>
      <c r="AG775" s="151" t="s">
        <v>325</v>
      </c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3" x14ac:dyDescent="0.2">
      <c r="A776" s="158"/>
      <c r="B776" s="159"/>
      <c r="C776" s="270" t="s">
        <v>1570</v>
      </c>
      <c r="D776" s="271"/>
      <c r="E776" s="271"/>
      <c r="F776" s="271"/>
      <c r="G776" s="271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325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3" x14ac:dyDescent="0.2">
      <c r="A777" s="158"/>
      <c r="B777" s="159"/>
      <c r="C777" s="270" t="s">
        <v>1571</v>
      </c>
      <c r="D777" s="271"/>
      <c r="E777" s="271"/>
      <c r="F777" s="271"/>
      <c r="G777" s="271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325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3" x14ac:dyDescent="0.2">
      <c r="A778" s="158"/>
      <c r="B778" s="159"/>
      <c r="C778" s="270" t="s">
        <v>1572</v>
      </c>
      <c r="D778" s="271"/>
      <c r="E778" s="271"/>
      <c r="F778" s="271"/>
      <c r="G778" s="271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61"/>
      <c r="Z778" s="151"/>
      <c r="AA778" s="151"/>
      <c r="AB778" s="151"/>
      <c r="AC778" s="151"/>
      <c r="AD778" s="151"/>
      <c r="AE778" s="151"/>
      <c r="AF778" s="151"/>
      <c r="AG778" s="151" t="s">
        <v>325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">
      <c r="A779" s="158"/>
      <c r="B779" s="159"/>
      <c r="C779" s="191" t="s">
        <v>335</v>
      </c>
      <c r="D779" s="165"/>
      <c r="E779" s="166"/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327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3" x14ac:dyDescent="0.2">
      <c r="A780" s="158"/>
      <c r="B780" s="159"/>
      <c r="C780" s="191" t="s">
        <v>1573</v>
      </c>
      <c r="D780" s="165"/>
      <c r="E780" s="166"/>
      <c r="F780" s="161"/>
      <c r="G780" s="16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327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3" x14ac:dyDescent="0.2">
      <c r="A781" s="158"/>
      <c r="B781" s="159"/>
      <c r="C781" s="191" t="s">
        <v>1574</v>
      </c>
      <c r="D781" s="165"/>
      <c r="E781" s="166">
        <v>33.369999999999997</v>
      </c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61"/>
      <c r="Z781" s="151"/>
      <c r="AA781" s="151"/>
      <c r="AB781" s="151"/>
      <c r="AC781" s="151"/>
      <c r="AD781" s="151"/>
      <c r="AE781" s="151"/>
      <c r="AF781" s="151"/>
      <c r="AG781" s="151" t="s">
        <v>327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3" x14ac:dyDescent="0.2">
      <c r="A782" s="158"/>
      <c r="B782" s="159"/>
      <c r="C782" s="191" t="s">
        <v>1575</v>
      </c>
      <c r="D782" s="165"/>
      <c r="E782" s="166">
        <v>18.95</v>
      </c>
      <c r="F782" s="161"/>
      <c r="G782" s="161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  <c r="R782" s="161"/>
      <c r="S782" s="161"/>
      <c r="T782" s="161"/>
      <c r="U782" s="161"/>
      <c r="V782" s="161"/>
      <c r="W782" s="161"/>
      <c r="X782" s="161"/>
      <c r="Y782" s="161"/>
      <c r="Z782" s="151"/>
      <c r="AA782" s="151"/>
      <c r="AB782" s="151"/>
      <c r="AC782" s="151"/>
      <c r="AD782" s="151"/>
      <c r="AE782" s="151"/>
      <c r="AF782" s="151"/>
      <c r="AG782" s="151" t="s">
        <v>327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81">
        <v>94</v>
      </c>
      <c r="B783" s="182" t="s">
        <v>1576</v>
      </c>
      <c r="C783" s="190" t="s">
        <v>1577</v>
      </c>
      <c r="D783" s="183" t="s">
        <v>318</v>
      </c>
      <c r="E783" s="184">
        <v>250.92</v>
      </c>
      <c r="F783" s="185"/>
      <c r="G783" s="186">
        <f>ROUND(E783*F783,2)</f>
        <v>0</v>
      </c>
      <c r="H783" s="185"/>
      <c r="I783" s="186">
        <f>ROUND(E783*H783,2)</f>
        <v>0</v>
      </c>
      <c r="J783" s="185"/>
      <c r="K783" s="186">
        <f>ROUND(E783*J783,2)</f>
        <v>0</v>
      </c>
      <c r="L783" s="186">
        <v>21</v>
      </c>
      <c r="M783" s="186">
        <f>G783*(1+L783/100)</f>
        <v>0</v>
      </c>
      <c r="N783" s="184">
        <v>1.0999999999999999E-2</v>
      </c>
      <c r="O783" s="184">
        <f>ROUND(E783*N783,2)</f>
        <v>2.76</v>
      </c>
      <c r="P783" s="184">
        <v>0</v>
      </c>
      <c r="Q783" s="184">
        <f>ROUND(E783*P783,2)</f>
        <v>0</v>
      </c>
      <c r="R783" s="186"/>
      <c r="S783" s="186" t="s">
        <v>319</v>
      </c>
      <c r="T783" s="187" t="s">
        <v>320</v>
      </c>
      <c r="U783" s="161">
        <v>0</v>
      </c>
      <c r="V783" s="161">
        <f>ROUND(E783*U783,2)</f>
        <v>0</v>
      </c>
      <c r="W783" s="161"/>
      <c r="X783" s="161" t="s">
        <v>365</v>
      </c>
      <c r="Y783" s="161" t="s">
        <v>322</v>
      </c>
      <c r="Z783" s="151"/>
      <c r="AA783" s="151"/>
      <c r="AB783" s="151"/>
      <c r="AC783" s="151"/>
      <c r="AD783" s="151"/>
      <c r="AE783" s="151"/>
      <c r="AF783" s="151"/>
      <c r="AG783" s="151" t="s">
        <v>366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2" x14ac:dyDescent="0.2">
      <c r="A784" s="158"/>
      <c r="B784" s="159"/>
      <c r="C784" s="191" t="s">
        <v>1578</v>
      </c>
      <c r="D784" s="165"/>
      <c r="E784" s="166">
        <v>246</v>
      </c>
      <c r="F784" s="161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  <c r="R784" s="161"/>
      <c r="S784" s="161"/>
      <c r="T784" s="161"/>
      <c r="U784" s="161"/>
      <c r="V784" s="161"/>
      <c r="W784" s="161"/>
      <c r="X784" s="161"/>
      <c r="Y784" s="161"/>
      <c r="Z784" s="151"/>
      <c r="AA784" s="151"/>
      <c r="AB784" s="151"/>
      <c r="AC784" s="151"/>
      <c r="AD784" s="151"/>
      <c r="AE784" s="151"/>
      <c r="AF784" s="151"/>
      <c r="AG784" s="151" t="s">
        <v>327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3" x14ac:dyDescent="0.2">
      <c r="A785" s="158"/>
      <c r="B785" s="159"/>
      <c r="C785" s="192" t="s">
        <v>411</v>
      </c>
      <c r="D785" s="167"/>
      <c r="E785" s="168">
        <v>4.92</v>
      </c>
      <c r="F785" s="161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327</v>
      </c>
      <c r="AH785" s="151">
        <v>4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x14ac:dyDescent="0.2">
      <c r="A786" s="174" t="s">
        <v>314</v>
      </c>
      <c r="B786" s="175" t="s">
        <v>165</v>
      </c>
      <c r="C786" s="189" t="s">
        <v>166</v>
      </c>
      <c r="D786" s="176"/>
      <c r="E786" s="177"/>
      <c r="F786" s="178"/>
      <c r="G786" s="178">
        <f>SUMIF(AG787:AG815,"&lt;&gt;NOR",G787:G815)</f>
        <v>0</v>
      </c>
      <c r="H786" s="178"/>
      <c r="I786" s="178">
        <f>SUM(I787:I815)</f>
        <v>0</v>
      </c>
      <c r="J786" s="178"/>
      <c r="K786" s="178">
        <f>SUM(K787:K815)</f>
        <v>0</v>
      </c>
      <c r="L786" s="178"/>
      <c r="M786" s="178">
        <f>SUM(M787:M815)</f>
        <v>0</v>
      </c>
      <c r="N786" s="177"/>
      <c r="O786" s="177">
        <f>SUM(O787:O815)</f>
        <v>44.1</v>
      </c>
      <c r="P786" s="177"/>
      <c r="Q786" s="177">
        <f>SUM(Q787:Q815)</f>
        <v>0</v>
      </c>
      <c r="R786" s="178"/>
      <c r="S786" s="178"/>
      <c r="T786" s="179"/>
      <c r="U786" s="173"/>
      <c r="V786" s="173">
        <f>SUM(V787:V815)</f>
        <v>1658.16</v>
      </c>
      <c r="W786" s="173"/>
      <c r="X786" s="173"/>
      <c r="Y786" s="173"/>
      <c r="AG786" t="s">
        <v>315</v>
      </c>
    </row>
    <row r="787" spans="1:60" ht="22.5" outlineLevel="1" x14ac:dyDescent="0.2">
      <c r="A787" s="181">
        <v>95</v>
      </c>
      <c r="B787" s="182" t="s">
        <v>1579</v>
      </c>
      <c r="C787" s="190" t="s">
        <v>1580</v>
      </c>
      <c r="D787" s="183" t="s">
        <v>333</v>
      </c>
      <c r="E787" s="184">
        <v>1710</v>
      </c>
      <c r="F787" s="185"/>
      <c r="G787" s="186">
        <f>ROUND(E787*F787,2)</f>
        <v>0</v>
      </c>
      <c r="H787" s="185"/>
      <c r="I787" s="186">
        <f>ROUND(E787*H787,2)</f>
        <v>0</v>
      </c>
      <c r="J787" s="185"/>
      <c r="K787" s="186">
        <f>ROUND(E787*J787,2)</f>
        <v>0</v>
      </c>
      <c r="L787" s="186">
        <v>21</v>
      </c>
      <c r="M787" s="186">
        <f>G787*(1+L787/100)</f>
        <v>0</v>
      </c>
      <c r="N787" s="184">
        <v>1.8380000000000001E-2</v>
      </c>
      <c r="O787" s="184">
        <f>ROUND(E787*N787,2)</f>
        <v>31.43</v>
      </c>
      <c r="P787" s="184">
        <v>0</v>
      </c>
      <c r="Q787" s="184">
        <f>ROUND(E787*P787,2)</f>
        <v>0</v>
      </c>
      <c r="R787" s="186"/>
      <c r="S787" s="186" t="s">
        <v>319</v>
      </c>
      <c r="T787" s="187" t="s">
        <v>320</v>
      </c>
      <c r="U787" s="161">
        <v>0.123</v>
      </c>
      <c r="V787" s="161">
        <f>ROUND(E787*U787,2)</f>
        <v>210.33</v>
      </c>
      <c r="W787" s="161"/>
      <c r="X787" s="161" t="s">
        <v>321</v>
      </c>
      <c r="Y787" s="161" t="s">
        <v>322</v>
      </c>
      <c r="Z787" s="151"/>
      <c r="AA787" s="151"/>
      <c r="AB787" s="151"/>
      <c r="AC787" s="151"/>
      <c r="AD787" s="151"/>
      <c r="AE787" s="151"/>
      <c r="AF787" s="151"/>
      <c r="AG787" s="151" t="s">
        <v>323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2" x14ac:dyDescent="0.2">
      <c r="A788" s="158"/>
      <c r="B788" s="159"/>
      <c r="C788" s="272" t="s">
        <v>1581</v>
      </c>
      <c r="D788" s="273"/>
      <c r="E788" s="273"/>
      <c r="F788" s="273"/>
      <c r="G788" s="273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325</v>
      </c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">
      <c r="A789" s="158"/>
      <c r="B789" s="159"/>
      <c r="C789" s="270" t="s">
        <v>1582</v>
      </c>
      <c r="D789" s="271"/>
      <c r="E789" s="271"/>
      <c r="F789" s="271"/>
      <c r="G789" s="271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325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">
      <c r="A790" s="158"/>
      <c r="B790" s="159"/>
      <c r="C790" s="191" t="s">
        <v>1583</v>
      </c>
      <c r="D790" s="165"/>
      <c r="E790" s="166"/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327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3" x14ac:dyDescent="0.2">
      <c r="A791" s="158"/>
      <c r="B791" s="159"/>
      <c r="C791" s="191" t="s">
        <v>1584</v>
      </c>
      <c r="D791" s="165"/>
      <c r="E791" s="166">
        <v>360</v>
      </c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  <c r="R791" s="161"/>
      <c r="S791" s="161"/>
      <c r="T791" s="161"/>
      <c r="U791" s="161"/>
      <c r="V791" s="161"/>
      <c r="W791" s="161"/>
      <c r="X791" s="161"/>
      <c r="Y791" s="161"/>
      <c r="Z791" s="151"/>
      <c r="AA791" s="151"/>
      <c r="AB791" s="151"/>
      <c r="AC791" s="151"/>
      <c r="AD791" s="151"/>
      <c r="AE791" s="151"/>
      <c r="AF791" s="151"/>
      <c r="AG791" s="151" t="s">
        <v>327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3" x14ac:dyDescent="0.2">
      <c r="A792" s="158"/>
      <c r="B792" s="159"/>
      <c r="C792" s="191" t="s">
        <v>1585</v>
      </c>
      <c r="D792" s="165"/>
      <c r="E792" s="166">
        <v>825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327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3" x14ac:dyDescent="0.2">
      <c r="A793" s="158"/>
      <c r="B793" s="159"/>
      <c r="C793" s="191" t="s">
        <v>1586</v>
      </c>
      <c r="D793" s="165"/>
      <c r="E793" s="166">
        <v>525</v>
      </c>
      <c r="F793" s="161"/>
      <c r="G793" s="16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  <c r="R793" s="161"/>
      <c r="S793" s="161"/>
      <c r="T793" s="161"/>
      <c r="U793" s="161"/>
      <c r="V793" s="161"/>
      <c r="W793" s="161"/>
      <c r="X793" s="161"/>
      <c r="Y793" s="161"/>
      <c r="Z793" s="151"/>
      <c r="AA793" s="151"/>
      <c r="AB793" s="151"/>
      <c r="AC793" s="151"/>
      <c r="AD793" s="151"/>
      <c r="AE793" s="151"/>
      <c r="AF793" s="151"/>
      <c r="AG793" s="151" t="s">
        <v>327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ht="22.5" outlineLevel="1" x14ac:dyDescent="0.2">
      <c r="A794" s="181">
        <v>96</v>
      </c>
      <c r="B794" s="182" t="s">
        <v>1587</v>
      </c>
      <c r="C794" s="190" t="s">
        <v>1588</v>
      </c>
      <c r="D794" s="183" t="s">
        <v>333</v>
      </c>
      <c r="E794" s="184">
        <v>5130</v>
      </c>
      <c r="F794" s="185"/>
      <c r="G794" s="186">
        <f>ROUND(E794*F794,2)</f>
        <v>0</v>
      </c>
      <c r="H794" s="185"/>
      <c r="I794" s="186">
        <f>ROUND(E794*H794,2)</f>
        <v>0</v>
      </c>
      <c r="J794" s="185"/>
      <c r="K794" s="186">
        <f>ROUND(E794*J794,2)</f>
        <v>0</v>
      </c>
      <c r="L794" s="186">
        <v>21</v>
      </c>
      <c r="M794" s="186">
        <f>G794*(1+L794/100)</f>
        <v>0</v>
      </c>
      <c r="N794" s="184">
        <v>8.1999999999999998E-4</v>
      </c>
      <c r="O794" s="184">
        <f>ROUND(E794*N794,2)</f>
        <v>4.21</v>
      </c>
      <c r="P794" s="184">
        <v>0</v>
      </c>
      <c r="Q794" s="184">
        <f>ROUND(E794*P794,2)</f>
        <v>0</v>
      </c>
      <c r="R794" s="186"/>
      <c r="S794" s="186" t="s">
        <v>319</v>
      </c>
      <c r="T794" s="187" t="s">
        <v>320</v>
      </c>
      <c r="U794" s="161">
        <v>6.0000000000000001E-3</v>
      </c>
      <c r="V794" s="161">
        <f>ROUND(E794*U794,2)</f>
        <v>30.78</v>
      </c>
      <c r="W794" s="161"/>
      <c r="X794" s="161" t="s">
        <v>321</v>
      </c>
      <c r="Y794" s="161" t="s">
        <v>322</v>
      </c>
      <c r="Z794" s="151"/>
      <c r="AA794" s="151"/>
      <c r="AB794" s="151"/>
      <c r="AC794" s="151"/>
      <c r="AD794" s="151"/>
      <c r="AE794" s="151"/>
      <c r="AF794" s="151"/>
      <c r="AG794" s="151" t="s">
        <v>323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">
      <c r="A795" s="158"/>
      <c r="B795" s="159"/>
      <c r="C795" s="272" t="s">
        <v>1581</v>
      </c>
      <c r="D795" s="273"/>
      <c r="E795" s="273"/>
      <c r="F795" s="273"/>
      <c r="G795" s="273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325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">
      <c r="A796" s="158"/>
      <c r="B796" s="159"/>
      <c r="C796" s="191" t="s">
        <v>1589</v>
      </c>
      <c r="D796" s="165"/>
      <c r="E796" s="166">
        <v>5130</v>
      </c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327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ht="22.5" outlineLevel="1" x14ac:dyDescent="0.2">
      <c r="A797" s="181">
        <v>97</v>
      </c>
      <c r="B797" s="182" t="s">
        <v>1590</v>
      </c>
      <c r="C797" s="190" t="s">
        <v>1591</v>
      </c>
      <c r="D797" s="183" t="s">
        <v>333</v>
      </c>
      <c r="E797" s="184">
        <v>1710</v>
      </c>
      <c r="F797" s="185"/>
      <c r="G797" s="186">
        <f>ROUND(E797*F797,2)</f>
        <v>0</v>
      </c>
      <c r="H797" s="185"/>
      <c r="I797" s="186">
        <f>ROUND(E797*H797,2)</f>
        <v>0</v>
      </c>
      <c r="J797" s="185"/>
      <c r="K797" s="186">
        <f>ROUND(E797*J797,2)</f>
        <v>0</v>
      </c>
      <c r="L797" s="186">
        <v>21</v>
      </c>
      <c r="M797" s="186">
        <f>G797*(1+L797/100)</f>
        <v>0</v>
      </c>
      <c r="N797" s="184">
        <v>0</v>
      </c>
      <c r="O797" s="184">
        <f>ROUND(E797*N797,2)</f>
        <v>0</v>
      </c>
      <c r="P797" s="184">
        <v>0</v>
      </c>
      <c r="Q797" s="184">
        <f>ROUND(E797*P797,2)</f>
        <v>0</v>
      </c>
      <c r="R797" s="186"/>
      <c r="S797" s="186" t="s">
        <v>319</v>
      </c>
      <c r="T797" s="187" t="s">
        <v>320</v>
      </c>
      <c r="U797" s="161">
        <v>0.105</v>
      </c>
      <c r="V797" s="161">
        <f>ROUND(E797*U797,2)</f>
        <v>179.55</v>
      </c>
      <c r="W797" s="161"/>
      <c r="X797" s="161" t="s">
        <v>321</v>
      </c>
      <c r="Y797" s="161" t="s">
        <v>322</v>
      </c>
      <c r="Z797" s="151"/>
      <c r="AA797" s="151"/>
      <c r="AB797" s="151"/>
      <c r="AC797" s="151"/>
      <c r="AD797" s="151"/>
      <c r="AE797" s="151"/>
      <c r="AF797" s="151"/>
      <c r="AG797" s="151" t="s">
        <v>323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">
      <c r="A798" s="158"/>
      <c r="B798" s="159"/>
      <c r="C798" s="191" t="s">
        <v>1592</v>
      </c>
      <c r="D798" s="165"/>
      <c r="E798" s="166">
        <v>1710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327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81">
        <v>98</v>
      </c>
      <c r="B799" s="182" t="s">
        <v>1593</v>
      </c>
      <c r="C799" s="190" t="s">
        <v>1594</v>
      </c>
      <c r="D799" s="183" t="s">
        <v>333</v>
      </c>
      <c r="E799" s="184">
        <v>6991.5277500000002</v>
      </c>
      <c r="F799" s="185"/>
      <c r="G799" s="186">
        <f>ROUND(E799*F799,2)</f>
        <v>0</v>
      </c>
      <c r="H799" s="185"/>
      <c r="I799" s="186">
        <f>ROUND(E799*H799,2)</f>
        <v>0</v>
      </c>
      <c r="J799" s="185"/>
      <c r="K799" s="186">
        <f>ROUND(E799*J799,2)</f>
        <v>0</v>
      </c>
      <c r="L799" s="186">
        <v>21</v>
      </c>
      <c r="M799" s="186">
        <f>G799*(1+L799/100)</f>
        <v>0</v>
      </c>
      <c r="N799" s="184">
        <v>1.2099999999999999E-3</v>
      </c>
      <c r="O799" s="184">
        <f>ROUND(E799*N799,2)</f>
        <v>8.4600000000000009</v>
      </c>
      <c r="P799" s="184">
        <v>0</v>
      </c>
      <c r="Q799" s="184">
        <f>ROUND(E799*P799,2)</f>
        <v>0</v>
      </c>
      <c r="R799" s="186"/>
      <c r="S799" s="186" t="s">
        <v>334</v>
      </c>
      <c r="T799" s="187" t="s">
        <v>320</v>
      </c>
      <c r="U799" s="161">
        <v>0.17699999999999999</v>
      </c>
      <c r="V799" s="161">
        <f>ROUND(E799*U799,2)</f>
        <v>1237.5</v>
      </c>
      <c r="W799" s="161"/>
      <c r="X799" s="161" t="s">
        <v>321</v>
      </c>
      <c r="Y799" s="161" t="s">
        <v>322</v>
      </c>
      <c r="Z799" s="151"/>
      <c r="AA799" s="151"/>
      <c r="AB799" s="151"/>
      <c r="AC799" s="151"/>
      <c r="AD799" s="151"/>
      <c r="AE799" s="151"/>
      <c r="AF799" s="151"/>
      <c r="AG799" s="151" t="s">
        <v>323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2" x14ac:dyDescent="0.2">
      <c r="A800" s="158"/>
      <c r="B800" s="159"/>
      <c r="C800" s="191" t="s">
        <v>688</v>
      </c>
      <c r="D800" s="165"/>
      <c r="E800" s="166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327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">
      <c r="A801" s="158"/>
      <c r="B801" s="159"/>
      <c r="C801" s="191" t="s">
        <v>689</v>
      </c>
      <c r="D801" s="165"/>
      <c r="E801" s="166"/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327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">
      <c r="A802" s="158"/>
      <c r="B802" s="159"/>
      <c r="C802" s="191" t="s">
        <v>1595</v>
      </c>
      <c r="D802" s="165"/>
      <c r="E802" s="166">
        <v>1250.54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327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">
      <c r="A803" s="158"/>
      <c r="B803" s="159"/>
      <c r="C803" s="191" t="s">
        <v>691</v>
      </c>
      <c r="D803" s="165"/>
      <c r="E803" s="166">
        <v>148.35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327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">
      <c r="A804" s="158"/>
      <c r="B804" s="159"/>
      <c r="C804" s="191" t="s">
        <v>692</v>
      </c>
      <c r="D804" s="165"/>
      <c r="E804" s="166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327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3" x14ac:dyDescent="0.2">
      <c r="A805" s="158"/>
      <c r="B805" s="159"/>
      <c r="C805" s="191" t="s">
        <v>1595</v>
      </c>
      <c r="D805" s="165"/>
      <c r="E805" s="166">
        <v>1250.54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327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3" x14ac:dyDescent="0.2">
      <c r="A806" s="158"/>
      <c r="B806" s="159"/>
      <c r="C806" s="191" t="s">
        <v>693</v>
      </c>
      <c r="D806" s="165"/>
      <c r="E806" s="166">
        <v>147.62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61"/>
      <c r="Z806" s="151"/>
      <c r="AA806" s="151"/>
      <c r="AB806" s="151"/>
      <c r="AC806" s="151"/>
      <c r="AD806" s="151"/>
      <c r="AE806" s="151"/>
      <c r="AF806" s="151"/>
      <c r="AG806" s="151" t="s">
        <v>327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3" x14ac:dyDescent="0.2">
      <c r="A807" s="158"/>
      <c r="B807" s="159"/>
      <c r="C807" s="191" t="s">
        <v>694</v>
      </c>
      <c r="D807" s="165"/>
      <c r="E807" s="166"/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327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">
      <c r="A808" s="158"/>
      <c r="B808" s="159"/>
      <c r="C808" s="191" t="s">
        <v>1595</v>
      </c>
      <c r="D808" s="165"/>
      <c r="E808" s="166">
        <v>1250.54</v>
      </c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327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">
      <c r="A809" s="158"/>
      <c r="B809" s="159"/>
      <c r="C809" s="191" t="s">
        <v>693</v>
      </c>
      <c r="D809" s="165"/>
      <c r="E809" s="166">
        <v>147.62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327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">
      <c r="A810" s="158"/>
      <c r="B810" s="159"/>
      <c r="C810" s="191" t="s">
        <v>695</v>
      </c>
      <c r="D810" s="165"/>
      <c r="E810" s="166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327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">
      <c r="A811" s="158"/>
      <c r="B811" s="159"/>
      <c r="C811" s="191" t="s">
        <v>1595</v>
      </c>
      <c r="D811" s="165"/>
      <c r="E811" s="166">
        <v>1250.54</v>
      </c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61"/>
      <c r="Z811" s="151"/>
      <c r="AA811" s="151"/>
      <c r="AB811" s="151"/>
      <c r="AC811" s="151"/>
      <c r="AD811" s="151"/>
      <c r="AE811" s="151"/>
      <c r="AF811" s="151"/>
      <c r="AG811" s="151" t="s">
        <v>327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3" x14ac:dyDescent="0.2">
      <c r="A812" s="158"/>
      <c r="B812" s="159"/>
      <c r="C812" s="191" t="s">
        <v>693</v>
      </c>
      <c r="D812" s="165"/>
      <c r="E812" s="166">
        <v>147.62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327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">
      <c r="A813" s="158"/>
      <c r="B813" s="159"/>
      <c r="C813" s="191" t="s">
        <v>696</v>
      </c>
      <c r="D813" s="165"/>
      <c r="E813" s="166"/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327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3" x14ac:dyDescent="0.2">
      <c r="A814" s="158"/>
      <c r="B814" s="159"/>
      <c r="C814" s="191" t="s">
        <v>1595</v>
      </c>
      <c r="D814" s="165"/>
      <c r="E814" s="166">
        <v>1250.54</v>
      </c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327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">
      <c r="A815" s="158"/>
      <c r="B815" s="159"/>
      <c r="C815" s="191" t="s">
        <v>693</v>
      </c>
      <c r="D815" s="165"/>
      <c r="E815" s="166">
        <v>147.62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61"/>
      <c r="Z815" s="151"/>
      <c r="AA815" s="151"/>
      <c r="AB815" s="151"/>
      <c r="AC815" s="151"/>
      <c r="AD815" s="151"/>
      <c r="AE815" s="151"/>
      <c r="AF815" s="151"/>
      <c r="AG815" s="151" t="s">
        <v>327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x14ac:dyDescent="0.2">
      <c r="A816" s="174" t="s">
        <v>314</v>
      </c>
      <c r="B816" s="175" t="s">
        <v>167</v>
      </c>
      <c r="C816" s="189" t="s">
        <v>168</v>
      </c>
      <c r="D816" s="176"/>
      <c r="E816" s="177"/>
      <c r="F816" s="178"/>
      <c r="G816" s="178">
        <f>SUMIF(AG817:AG944,"&lt;&gt;NOR",G817:G944)</f>
        <v>0</v>
      </c>
      <c r="H816" s="178"/>
      <c r="I816" s="178">
        <f>SUM(I817:I944)</f>
        <v>0</v>
      </c>
      <c r="J816" s="178"/>
      <c r="K816" s="178">
        <f>SUM(K817:K944)</f>
        <v>0</v>
      </c>
      <c r="L816" s="178"/>
      <c r="M816" s="178">
        <f>SUM(M817:M944)</f>
        <v>0</v>
      </c>
      <c r="N816" s="177"/>
      <c r="O816" s="177">
        <f>SUM(O817:O944)</f>
        <v>0</v>
      </c>
      <c r="P816" s="177"/>
      <c r="Q816" s="177">
        <f>SUM(Q817:Q944)</f>
        <v>0</v>
      </c>
      <c r="R816" s="178"/>
      <c r="S816" s="178"/>
      <c r="T816" s="179"/>
      <c r="U816" s="173"/>
      <c r="V816" s="173">
        <f>SUM(V817:V944)</f>
        <v>1167.5999999999999</v>
      </c>
      <c r="W816" s="173"/>
      <c r="X816" s="173"/>
      <c r="Y816" s="173"/>
      <c r="AG816" t="s">
        <v>315</v>
      </c>
    </row>
    <row r="817" spans="1:60" ht="33.75" outlineLevel="1" x14ac:dyDescent="0.2">
      <c r="A817" s="181">
        <v>99</v>
      </c>
      <c r="B817" s="182" t="s">
        <v>1596</v>
      </c>
      <c r="C817" s="190" t="s">
        <v>1597</v>
      </c>
      <c r="D817" s="183" t="s">
        <v>333</v>
      </c>
      <c r="E817" s="184">
        <v>8400</v>
      </c>
      <c r="F817" s="185"/>
      <c r="G817" s="186">
        <f>ROUND(E817*F817,2)</f>
        <v>0</v>
      </c>
      <c r="H817" s="185"/>
      <c r="I817" s="186">
        <f>ROUND(E817*H817,2)</f>
        <v>0</v>
      </c>
      <c r="J817" s="185"/>
      <c r="K817" s="186">
        <f>ROUND(E817*J817,2)</f>
        <v>0</v>
      </c>
      <c r="L817" s="186">
        <v>21</v>
      </c>
      <c r="M817" s="186">
        <f>G817*(1+L817/100)</f>
        <v>0</v>
      </c>
      <c r="N817" s="184">
        <v>0</v>
      </c>
      <c r="O817" s="184">
        <f>ROUND(E817*N817,2)</f>
        <v>0</v>
      </c>
      <c r="P817" s="184">
        <v>0</v>
      </c>
      <c r="Q817" s="184">
        <f>ROUND(E817*P817,2)</f>
        <v>0</v>
      </c>
      <c r="R817" s="186"/>
      <c r="S817" s="186" t="s">
        <v>319</v>
      </c>
      <c r="T817" s="187" t="s">
        <v>320</v>
      </c>
      <c r="U817" s="161">
        <v>0.13900000000000001</v>
      </c>
      <c r="V817" s="161">
        <f>ROUND(E817*U817,2)</f>
        <v>1167.5999999999999</v>
      </c>
      <c r="W817" s="161"/>
      <c r="X817" s="161" t="s">
        <v>321</v>
      </c>
      <c r="Y817" s="161" t="s">
        <v>322</v>
      </c>
      <c r="Z817" s="151"/>
      <c r="AA817" s="151"/>
      <c r="AB817" s="151"/>
      <c r="AC817" s="151"/>
      <c r="AD817" s="151"/>
      <c r="AE817" s="151"/>
      <c r="AF817" s="151"/>
      <c r="AG817" s="151" t="s">
        <v>323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">
      <c r="A818" s="158"/>
      <c r="B818" s="159"/>
      <c r="C818" s="272" t="s">
        <v>1598</v>
      </c>
      <c r="D818" s="273"/>
      <c r="E818" s="273"/>
      <c r="F818" s="273"/>
      <c r="G818" s="273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325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2" x14ac:dyDescent="0.2">
      <c r="A819" s="158"/>
      <c r="B819" s="159"/>
      <c r="C819" s="191" t="s">
        <v>1599</v>
      </c>
      <c r="D819" s="165"/>
      <c r="E819" s="166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327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3" x14ac:dyDescent="0.2">
      <c r="A820" s="158"/>
      <c r="B820" s="159"/>
      <c r="C820" s="191" t="s">
        <v>1600</v>
      </c>
      <c r="D820" s="165"/>
      <c r="E820" s="166">
        <v>8400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61"/>
      <c r="Z820" s="151"/>
      <c r="AA820" s="151"/>
      <c r="AB820" s="151"/>
      <c r="AC820" s="151"/>
      <c r="AD820" s="151"/>
      <c r="AE820" s="151"/>
      <c r="AF820" s="151"/>
      <c r="AG820" s="151" t="s">
        <v>327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ht="22.5" outlineLevel="1" x14ac:dyDescent="0.2">
      <c r="A821" s="181">
        <v>100</v>
      </c>
      <c r="B821" s="182" t="s">
        <v>1601</v>
      </c>
      <c r="C821" s="190" t="s">
        <v>1602</v>
      </c>
      <c r="D821" s="183" t="s">
        <v>318</v>
      </c>
      <c r="E821" s="184">
        <v>4</v>
      </c>
      <c r="F821" s="185"/>
      <c r="G821" s="186">
        <f>ROUND(E821*F821,2)</f>
        <v>0</v>
      </c>
      <c r="H821" s="185"/>
      <c r="I821" s="186">
        <f>ROUND(E821*H821,2)</f>
        <v>0</v>
      </c>
      <c r="J821" s="185"/>
      <c r="K821" s="186">
        <f>ROUND(E821*J821,2)</f>
        <v>0</v>
      </c>
      <c r="L821" s="186">
        <v>21</v>
      </c>
      <c r="M821" s="186">
        <f>G821*(1+L821/100)</f>
        <v>0</v>
      </c>
      <c r="N821" s="184">
        <v>0</v>
      </c>
      <c r="O821" s="184">
        <f>ROUND(E821*N821,2)</f>
        <v>0</v>
      </c>
      <c r="P821" s="184">
        <v>0</v>
      </c>
      <c r="Q821" s="184">
        <f>ROUND(E821*P821,2)</f>
        <v>0</v>
      </c>
      <c r="R821" s="186"/>
      <c r="S821" s="186" t="s">
        <v>319</v>
      </c>
      <c r="T821" s="187" t="s">
        <v>320</v>
      </c>
      <c r="U821" s="161">
        <v>0</v>
      </c>
      <c r="V821" s="161">
        <f>ROUND(E821*U821,2)</f>
        <v>0</v>
      </c>
      <c r="W821" s="161"/>
      <c r="X821" s="161" t="s">
        <v>321</v>
      </c>
      <c r="Y821" s="161" t="s">
        <v>322</v>
      </c>
      <c r="Z821" s="151"/>
      <c r="AA821" s="151"/>
      <c r="AB821" s="151"/>
      <c r="AC821" s="151"/>
      <c r="AD821" s="151"/>
      <c r="AE821" s="151"/>
      <c r="AF821" s="151"/>
      <c r="AG821" s="151" t="s">
        <v>323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">
      <c r="A822" s="158"/>
      <c r="B822" s="159"/>
      <c r="C822" s="272" t="s">
        <v>1603</v>
      </c>
      <c r="D822" s="273"/>
      <c r="E822" s="273"/>
      <c r="F822" s="273"/>
      <c r="G822" s="273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325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3" x14ac:dyDescent="0.2">
      <c r="A823" s="158"/>
      <c r="B823" s="159"/>
      <c r="C823" s="270" t="s">
        <v>1604</v>
      </c>
      <c r="D823" s="271"/>
      <c r="E823" s="271"/>
      <c r="F823" s="271"/>
      <c r="G823" s="271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61"/>
      <c r="Z823" s="151"/>
      <c r="AA823" s="151"/>
      <c r="AB823" s="151"/>
      <c r="AC823" s="151"/>
      <c r="AD823" s="151"/>
      <c r="AE823" s="151"/>
      <c r="AF823" s="151"/>
      <c r="AG823" s="151" t="s">
        <v>325</v>
      </c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3" x14ac:dyDescent="0.2">
      <c r="A824" s="158"/>
      <c r="B824" s="159"/>
      <c r="C824" s="270" t="s">
        <v>1605</v>
      </c>
      <c r="D824" s="271"/>
      <c r="E824" s="271"/>
      <c r="F824" s="271"/>
      <c r="G824" s="271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  <c r="R824" s="161"/>
      <c r="S824" s="161"/>
      <c r="T824" s="161"/>
      <c r="U824" s="161"/>
      <c r="V824" s="161"/>
      <c r="W824" s="161"/>
      <c r="X824" s="161"/>
      <c r="Y824" s="161"/>
      <c r="Z824" s="151"/>
      <c r="AA824" s="151"/>
      <c r="AB824" s="151"/>
      <c r="AC824" s="151"/>
      <c r="AD824" s="151"/>
      <c r="AE824" s="151"/>
      <c r="AF824" s="151"/>
      <c r="AG824" s="151" t="s">
        <v>325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">
      <c r="A825" s="158"/>
      <c r="B825" s="159"/>
      <c r="C825" s="191" t="s">
        <v>1606</v>
      </c>
      <c r="D825" s="165"/>
      <c r="E825" s="166"/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327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3" x14ac:dyDescent="0.2">
      <c r="A826" s="158"/>
      <c r="B826" s="159"/>
      <c r="C826" s="191" t="s">
        <v>1552</v>
      </c>
      <c r="D826" s="165"/>
      <c r="E826" s="166">
        <v>4</v>
      </c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  <c r="R826" s="161"/>
      <c r="S826" s="161"/>
      <c r="T826" s="161"/>
      <c r="U826" s="161"/>
      <c r="V826" s="161"/>
      <c r="W826" s="161"/>
      <c r="X826" s="161"/>
      <c r="Y826" s="161"/>
      <c r="Z826" s="151"/>
      <c r="AA826" s="151"/>
      <c r="AB826" s="151"/>
      <c r="AC826" s="151"/>
      <c r="AD826" s="151"/>
      <c r="AE826" s="151"/>
      <c r="AF826" s="151"/>
      <c r="AG826" s="151" t="s">
        <v>327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81">
        <v>101</v>
      </c>
      <c r="B827" s="182" t="s">
        <v>1607</v>
      </c>
      <c r="C827" s="190" t="s">
        <v>1608</v>
      </c>
      <c r="D827" s="183" t="s">
        <v>318</v>
      </c>
      <c r="E827" s="184">
        <v>24</v>
      </c>
      <c r="F827" s="185"/>
      <c r="G827" s="186">
        <f>ROUND(E827*F827,2)</f>
        <v>0</v>
      </c>
      <c r="H827" s="185"/>
      <c r="I827" s="186">
        <f>ROUND(E827*H827,2)</f>
        <v>0</v>
      </c>
      <c r="J827" s="185"/>
      <c r="K827" s="186">
        <f>ROUND(E827*J827,2)</f>
        <v>0</v>
      </c>
      <c r="L827" s="186">
        <v>21</v>
      </c>
      <c r="M827" s="186">
        <f>G827*(1+L827/100)</f>
        <v>0</v>
      </c>
      <c r="N827" s="184">
        <v>0</v>
      </c>
      <c r="O827" s="184">
        <f>ROUND(E827*N827,2)</f>
        <v>0</v>
      </c>
      <c r="P827" s="184">
        <v>0</v>
      </c>
      <c r="Q827" s="184">
        <f>ROUND(E827*P827,2)</f>
        <v>0</v>
      </c>
      <c r="R827" s="186"/>
      <c r="S827" s="186" t="s">
        <v>319</v>
      </c>
      <c r="T827" s="187" t="s">
        <v>320</v>
      </c>
      <c r="U827" s="161">
        <v>0</v>
      </c>
      <c r="V827" s="161">
        <f>ROUND(E827*U827,2)</f>
        <v>0</v>
      </c>
      <c r="W827" s="161"/>
      <c r="X827" s="161" t="s">
        <v>321</v>
      </c>
      <c r="Y827" s="161" t="s">
        <v>322</v>
      </c>
      <c r="Z827" s="151"/>
      <c r="AA827" s="151"/>
      <c r="AB827" s="151"/>
      <c r="AC827" s="151"/>
      <c r="AD827" s="151"/>
      <c r="AE827" s="151"/>
      <c r="AF827" s="151"/>
      <c r="AG827" s="151" t="s">
        <v>323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2" x14ac:dyDescent="0.2">
      <c r="A828" s="158"/>
      <c r="B828" s="159"/>
      <c r="C828" s="272" t="s">
        <v>1609</v>
      </c>
      <c r="D828" s="273"/>
      <c r="E828" s="273"/>
      <c r="F828" s="273"/>
      <c r="G828" s="273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  <c r="R828" s="161"/>
      <c r="S828" s="161"/>
      <c r="T828" s="161"/>
      <c r="U828" s="161"/>
      <c r="V828" s="161"/>
      <c r="W828" s="161"/>
      <c r="X828" s="161"/>
      <c r="Y828" s="161"/>
      <c r="Z828" s="151"/>
      <c r="AA828" s="151"/>
      <c r="AB828" s="151"/>
      <c r="AC828" s="151"/>
      <c r="AD828" s="151"/>
      <c r="AE828" s="151"/>
      <c r="AF828" s="151"/>
      <c r="AG828" s="151" t="s">
        <v>325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3" x14ac:dyDescent="0.2">
      <c r="A829" s="158"/>
      <c r="B829" s="159"/>
      <c r="C829" s="270" t="s">
        <v>1610</v>
      </c>
      <c r="D829" s="271"/>
      <c r="E829" s="271"/>
      <c r="F829" s="271"/>
      <c r="G829" s="271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325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3" x14ac:dyDescent="0.2">
      <c r="A830" s="158"/>
      <c r="B830" s="159"/>
      <c r="C830" s="270" t="s">
        <v>1611</v>
      </c>
      <c r="D830" s="271"/>
      <c r="E830" s="271"/>
      <c r="F830" s="271"/>
      <c r="G830" s="271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  <c r="R830" s="161"/>
      <c r="S830" s="161"/>
      <c r="T830" s="161"/>
      <c r="U830" s="161"/>
      <c r="V830" s="161"/>
      <c r="W830" s="161"/>
      <c r="X830" s="161"/>
      <c r="Y830" s="161"/>
      <c r="Z830" s="151"/>
      <c r="AA830" s="151"/>
      <c r="AB830" s="151"/>
      <c r="AC830" s="151"/>
      <c r="AD830" s="151"/>
      <c r="AE830" s="151"/>
      <c r="AF830" s="151"/>
      <c r="AG830" s="151" t="s">
        <v>325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3" x14ac:dyDescent="0.2">
      <c r="A831" s="158"/>
      <c r="B831" s="159"/>
      <c r="C831" s="270" t="s">
        <v>1612</v>
      </c>
      <c r="D831" s="271"/>
      <c r="E831" s="271"/>
      <c r="F831" s="271"/>
      <c r="G831" s="271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325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">
      <c r="A832" s="158"/>
      <c r="B832" s="159"/>
      <c r="C832" s="191" t="s">
        <v>1606</v>
      </c>
      <c r="D832" s="165"/>
      <c r="E832" s="166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327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3" x14ac:dyDescent="0.2">
      <c r="A833" s="158"/>
      <c r="B833" s="159"/>
      <c r="C833" s="191" t="s">
        <v>1613</v>
      </c>
      <c r="D833" s="165"/>
      <c r="E833" s="166">
        <v>24</v>
      </c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327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81">
        <v>102</v>
      </c>
      <c r="B834" s="182" t="s">
        <v>1614</v>
      </c>
      <c r="C834" s="190" t="s">
        <v>1615</v>
      </c>
      <c r="D834" s="183" t="s">
        <v>318</v>
      </c>
      <c r="E834" s="184">
        <v>2</v>
      </c>
      <c r="F834" s="185"/>
      <c r="G834" s="186">
        <f>ROUND(E834*F834,2)</f>
        <v>0</v>
      </c>
      <c r="H834" s="185"/>
      <c r="I834" s="186">
        <f>ROUND(E834*H834,2)</f>
        <v>0</v>
      </c>
      <c r="J834" s="185"/>
      <c r="K834" s="186">
        <f>ROUND(E834*J834,2)</f>
        <v>0</v>
      </c>
      <c r="L834" s="186">
        <v>21</v>
      </c>
      <c r="M834" s="186">
        <f>G834*(1+L834/100)</f>
        <v>0</v>
      </c>
      <c r="N834" s="184">
        <v>0</v>
      </c>
      <c r="O834" s="184">
        <f>ROUND(E834*N834,2)</f>
        <v>0</v>
      </c>
      <c r="P834" s="184">
        <v>0</v>
      </c>
      <c r="Q834" s="184">
        <f>ROUND(E834*P834,2)</f>
        <v>0</v>
      </c>
      <c r="R834" s="186"/>
      <c r="S834" s="186" t="s">
        <v>319</v>
      </c>
      <c r="T834" s="187" t="s">
        <v>320</v>
      </c>
      <c r="U834" s="161">
        <v>0</v>
      </c>
      <c r="V834" s="161">
        <f>ROUND(E834*U834,2)</f>
        <v>0</v>
      </c>
      <c r="W834" s="161"/>
      <c r="X834" s="161" t="s">
        <v>321</v>
      </c>
      <c r="Y834" s="161" t="s">
        <v>322</v>
      </c>
      <c r="Z834" s="151"/>
      <c r="AA834" s="151"/>
      <c r="AB834" s="151"/>
      <c r="AC834" s="151"/>
      <c r="AD834" s="151"/>
      <c r="AE834" s="151"/>
      <c r="AF834" s="151"/>
      <c r="AG834" s="151" t="s">
        <v>323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">
      <c r="A835" s="158"/>
      <c r="B835" s="159"/>
      <c r="C835" s="272" t="s">
        <v>1609</v>
      </c>
      <c r="D835" s="273"/>
      <c r="E835" s="273"/>
      <c r="F835" s="273"/>
      <c r="G835" s="273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325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3" x14ac:dyDescent="0.2">
      <c r="A836" s="158"/>
      <c r="B836" s="159"/>
      <c r="C836" s="270" t="s">
        <v>1610</v>
      </c>
      <c r="D836" s="271"/>
      <c r="E836" s="271"/>
      <c r="F836" s="271"/>
      <c r="G836" s="271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  <c r="R836" s="161"/>
      <c r="S836" s="161"/>
      <c r="T836" s="161"/>
      <c r="U836" s="161"/>
      <c r="V836" s="161"/>
      <c r="W836" s="161"/>
      <c r="X836" s="161"/>
      <c r="Y836" s="161"/>
      <c r="Z836" s="151"/>
      <c r="AA836" s="151"/>
      <c r="AB836" s="151"/>
      <c r="AC836" s="151"/>
      <c r="AD836" s="151"/>
      <c r="AE836" s="151"/>
      <c r="AF836" s="151"/>
      <c r="AG836" s="151" t="s">
        <v>325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3" x14ac:dyDescent="0.2">
      <c r="A837" s="158"/>
      <c r="B837" s="159"/>
      <c r="C837" s="270" t="s">
        <v>1616</v>
      </c>
      <c r="D837" s="271"/>
      <c r="E837" s="271"/>
      <c r="F837" s="271"/>
      <c r="G837" s="271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325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3" x14ac:dyDescent="0.2">
      <c r="A838" s="158"/>
      <c r="B838" s="159"/>
      <c r="C838" s="270" t="s">
        <v>1612</v>
      </c>
      <c r="D838" s="271"/>
      <c r="E838" s="271"/>
      <c r="F838" s="271"/>
      <c r="G838" s="271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61"/>
      <c r="Z838" s="151"/>
      <c r="AA838" s="151"/>
      <c r="AB838" s="151"/>
      <c r="AC838" s="151"/>
      <c r="AD838" s="151"/>
      <c r="AE838" s="151"/>
      <c r="AF838" s="151"/>
      <c r="AG838" s="151" t="s">
        <v>325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2" x14ac:dyDescent="0.2">
      <c r="A839" s="158"/>
      <c r="B839" s="159"/>
      <c r="C839" s="191" t="s">
        <v>1606</v>
      </c>
      <c r="D839" s="165"/>
      <c r="E839" s="166"/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61"/>
      <c r="Z839" s="151"/>
      <c r="AA839" s="151"/>
      <c r="AB839" s="151"/>
      <c r="AC839" s="151"/>
      <c r="AD839" s="151"/>
      <c r="AE839" s="151"/>
      <c r="AF839" s="151"/>
      <c r="AG839" s="151" t="s">
        <v>327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3" x14ac:dyDescent="0.2">
      <c r="A840" s="158"/>
      <c r="B840" s="159"/>
      <c r="C840" s="191" t="s">
        <v>878</v>
      </c>
      <c r="D840" s="165"/>
      <c r="E840" s="166">
        <v>2</v>
      </c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61"/>
      <c r="Z840" s="151"/>
      <c r="AA840" s="151"/>
      <c r="AB840" s="151"/>
      <c r="AC840" s="151"/>
      <c r="AD840" s="151"/>
      <c r="AE840" s="151"/>
      <c r="AF840" s="151"/>
      <c r="AG840" s="151" t="s">
        <v>327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81">
        <v>103</v>
      </c>
      <c r="B841" s="182" t="s">
        <v>1617</v>
      </c>
      <c r="C841" s="190" t="s">
        <v>1618</v>
      </c>
      <c r="D841" s="183" t="s">
        <v>318</v>
      </c>
      <c r="E841" s="184">
        <v>2</v>
      </c>
      <c r="F841" s="185"/>
      <c r="G841" s="186">
        <f>ROUND(E841*F841,2)</f>
        <v>0</v>
      </c>
      <c r="H841" s="185"/>
      <c r="I841" s="186">
        <f>ROUND(E841*H841,2)</f>
        <v>0</v>
      </c>
      <c r="J841" s="185"/>
      <c r="K841" s="186">
        <f>ROUND(E841*J841,2)</f>
        <v>0</v>
      </c>
      <c r="L841" s="186">
        <v>21</v>
      </c>
      <c r="M841" s="186">
        <f>G841*(1+L841/100)</f>
        <v>0</v>
      </c>
      <c r="N841" s="184">
        <v>0</v>
      </c>
      <c r="O841" s="184">
        <f>ROUND(E841*N841,2)</f>
        <v>0</v>
      </c>
      <c r="P841" s="184">
        <v>0</v>
      </c>
      <c r="Q841" s="184">
        <f>ROUND(E841*P841,2)</f>
        <v>0</v>
      </c>
      <c r="R841" s="186"/>
      <c r="S841" s="186" t="s">
        <v>319</v>
      </c>
      <c r="T841" s="187" t="s">
        <v>320</v>
      </c>
      <c r="U841" s="161">
        <v>0</v>
      </c>
      <c r="V841" s="161">
        <f>ROUND(E841*U841,2)</f>
        <v>0</v>
      </c>
      <c r="W841" s="161"/>
      <c r="X841" s="161" t="s">
        <v>321</v>
      </c>
      <c r="Y841" s="161" t="s">
        <v>322</v>
      </c>
      <c r="Z841" s="151"/>
      <c r="AA841" s="151"/>
      <c r="AB841" s="151"/>
      <c r="AC841" s="151"/>
      <c r="AD841" s="151"/>
      <c r="AE841" s="151"/>
      <c r="AF841" s="151"/>
      <c r="AG841" s="151" t="s">
        <v>323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2" x14ac:dyDescent="0.2">
      <c r="A842" s="158"/>
      <c r="B842" s="159"/>
      <c r="C842" s="272" t="s">
        <v>1619</v>
      </c>
      <c r="D842" s="273"/>
      <c r="E842" s="273"/>
      <c r="F842" s="273"/>
      <c r="G842" s="273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  <c r="R842" s="161"/>
      <c r="S842" s="161"/>
      <c r="T842" s="161"/>
      <c r="U842" s="161"/>
      <c r="V842" s="161"/>
      <c r="W842" s="161"/>
      <c r="X842" s="161"/>
      <c r="Y842" s="161"/>
      <c r="Z842" s="151"/>
      <c r="AA842" s="151"/>
      <c r="AB842" s="151"/>
      <c r="AC842" s="151"/>
      <c r="AD842" s="151"/>
      <c r="AE842" s="151"/>
      <c r="AF842" s="151"/>
      <c r="AG842" s="151" t="s">
        <v>325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3" x14ac:dyDescent="0.2">
      <c r="A843" s="158"/>
      <c r="B843" s="159"/>
      <c r="C843" s="270" t="s">
        <v>1620</v>
      </c>
      <c r="D843" s="271"/>
      <c r="E843" s="271"/>
      <c r="F843" s="271"/>
      <c r="G843" s="271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325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3" x14ac:dyDescent="0.2">
      <c r="A844" s="158"/>
      <c r="B844" s="159"/>
      <c r="C844" s="270" t="s">
        <v>1621</v>
      </c>
      <c r="D844" s="271"/>
      <c r="E844" s="271"/>
      <c r="F844" s="271"/>
      <c r="G844" s="271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61"/>
      <c r="Z844" s="151"/>
      <c r="AA844" s="151"/>
      <c r="AB844" s="151"/>
      <c r="AC844" s="151"/>
      <c r="AD844" s="151"/>
      <c r="AE844" s="151"/>
      <c r="AF844" s="151"/>
      <c r="AG844" s="151" t="s">
        <v>325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3" x14ac:dyDescent="0.2">
      <c r="A845" s="158"/>
      <c r="B845" s="159"/>
      <c r="C845" s="270" t="s">
        <v>1622</v>
      </c>
      <c r="D845" s="271"/>
      <c r="E845" s="271"/>
      <c r="F845" s="271"/>
      <c r="G845" s="271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61"/>
      <c r="Z845" s="151"/>
      <c r="AA845" s="151"/>
      <c r="AB845" s="151"/>
      <c r="AC845" s="151"/>
      <c r="AD845" s="151"/>
      <c r="AE845" s="151"/>
      <c r="AF845" s="151"/>
      <c r="AG845" s="151" t="s">
        <v>325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3" x14ac:dyDescent="0.2">
      <c r="A846" s="158"/>
      <c r="B846" s="159"/>
      <c r="C846" s="270" t="s">
        <v>1623</v>
      </c>
      <c r="D846" s="271"/>
      <c r="E846" s="271"/>
      <c r="F846" s="271"/>
      <c r="G846" s="271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325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3" x14ac:dyDescent="0.2">
      <c r="A847" s="158"/>
      <c r="B847" s="159"/>
      <c r="C847" s="270" t="s">
        <v>1624</v>
      </c>
      <c r="D847" s="271"/>
      <c r="E847" s="271"/>
      <c r="F847" s="271"/>
      <c r="G847" s="271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  <c r="R847" s="161"/>
      <c r="S847" s="161"/>
      <c r="T847" s="161"/>
      <c r="U847" s="161"/>
      <c r="V847" s="161"/>
      <c r="W847" s="161"/>
      <c r="X847" s="161"/>
      <c r="Y847" s="161"/>
      <c r="Z847" s="151"/>
      <c r="AA847" s="151"/>
      <c r="AB847" s="151"/>
      <c r="AC847" s="151"/>
      <c r="AD847" s="151"/>
      <c r="AE847" s="151"/>
      <c r="AF847" s="151"/>
      <c r="AG847" s="151" t="s">
        <v>325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3" x14ac:dyDescent="0.2">
      <c r="A848" s="158"/>
      <c r="B848" s="159"/>
      <c r="C848" s="270" t="s">
        <v>1625</v>
      </c>
      <c r="D848" s="271"/>
      <c r="E848" s="271"/>
      <c r="F848" s="271"/>
      <c r="G848" s="271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325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3" x14ac:dyDescent="0.2">
      <c r="A849" s="158"/>
      <c r="B849" s="159"/>
      <c r="C849" s="270" t="s">
        <v>1626</v>
      </c>
      <c r="D849" s="271"/>
      <c r="E849" s="271"/>
      <c r="F849" s="271"/>
      <c r="G849" s="271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  <c r="R849" s="161"/>
      <c r="S849" s="161"/>
      <c r="T849" s="161"/>
      <c r="U849" s="161"/>
      <c r="V849" s="161"/>
      <c r="W849" s="161"/>
      <c r="X849" s="161"/>
      <c r="Y849" s="161"/>
      <c r="Z849" s="151"/>
      <c r="AA849" s="151"/>
      <c r="AB849" s="151"/>
      <c r="AC849" s="151"/>
      <c r="AD849" s="151"/>
      <c r="AE849" s="151"/>
      <c r="AF849" s="151"/>
      <c r="AG849" s="151" t="s">
        <v>325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3" x14ac:dyDescent="0.2">
      <c r="A850" s="158"/>
      <c r="B850" s="159"/>
      <c r="C850" s="270" t="s">
        <v>1627</v>
      </c>
      <c r="D850" s="271"/>
      <c r="E850" s="271"/>
      <c r="F850" s="271"/>
      <c r="G850" s="271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325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3" x14ac:dyDescent="0.2">
      <c r="A851" s="158"/>
      <c r="B851" s="159"/>
      <c r="C851" s="270" t="s">
        <v>1628</v>
      </c>
      <c r="D851" s="271"/>
      <c r="E851" s="271"/>
      <c r="F851" s="271"/>
      <c r="G851" s="271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  <c r="R851" s="161"/>
      <c r="S851" s="161"/>
      <c r="T851" s="161"/>
      <c r="U851" s="161"/>
      <c r="V851" s="161"/>
      <c r="W851" s="161"/>
      <c r="X851" s="161"/>
      <c r="Y851" s="161"/>
      <c r="Z851" s="151"/>
      <c r="AA851" s="151"/>
      <c r="AB851" s="151"/>
      <c r="AC851" s="151"/>
      <c r="AD851" s="151"/>
      <c r="AE851" s="151"/>
      <c r="AF851" s="151"/>
      <c r="AG851" s="151" t="s">
        <v>325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88" t="str">
        <f>C851</f>
        <v>- Všechny skřínky odemykatelné pomocí centrálního klíče tzv. Generálního  klíče budou dodány 3ks celkem.</v>
      </c>
      <c r="BB851" s="151"/>
      <c r="BC851" s="151"/>
      <c r="BD851" s="151"/>
      <c r="BE851" s="151"/>
      <c r="BF851" s="151"/>
      <c r="BG851" s="151"/>
      <c r="BH851" s="151"/>
    </row>
    <row r="852" spans="1:60" outlineLevel="3" x14ac:dyDescent="0.2">
      <c r="A852" s="158"/>
      <c r="B852" s="159"/>
      <c r="C852" s="270" t="s">
        <v>1629</v>
      </c>
      <c r="D852" s="271"/>
      <c r="E852" s="271"/>
      <c r="F852" s="271"/>
      <c r="G852" s="271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325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88" t="str">
        <f>C852</f>
        <v>- Skřínky budou po skupinách umístěny na nohách (jekl 30x30mm) cca 200 mm nad podlahou z důvodu možnosti vytření.</v>
      </c>
      <c r="BB852" s="151"/>
      <c r="BC852" s="151"/>
      <c r="BD852" s="151"/>
      <c r="BE852" s="151"/>
      <c r="BF852" s="151"/>
      <c r="BG852" s="151"/>
      <c r="BH852" s="151"/>
    </row>
    <row r="853" spans="1:60" outlineLevel="3" x14ac:dyDescent="0.2">
      <c r="A853" s="158"/>
      <c r="B853" s="159"/>
      <c r="C853" s="270" t="s">
        <v>1630</v>
      </c>
      <c r="D853" s="271"/>
      <c r="E853" s="271"/>
      <c r="F853" s="271"/>
      <c r="G853" s="271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  <c r="R853" s="161"/>
      <c r="S853" s="161"/>
      <c r="T853" s="161"/>
      <c r="U853" s="161"/>
      <c r="V853" s="161"/>
      <c r="W853" s="161"/>
      <c r="X853" s="161"/>
      <c r="Y853" s="161"/>
      <c r="Z853" s="151"/>
      <c r="AA853" s="151"/>
      <c r="AB853" s="151"/>
      <c r="AC853" s="151"/>
      <c r="AD853" s="151"/>
      <c r="AE853" s="151"/>
      <c r="AF853" s="151"/>
      <c r="AG853" s="151" t="s">
        <v>325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88" t="str">
        <f>C853</f>
        <v>- Vnitřní vybavení skřínky (odshora) – police, pod policí šatní tyč a 3ks háčků na šaty, police na přezůvky, police na boty (dno).</v>
      </c>
      <c r="BB853" s="151"/>
      <c r="BC853" s="151"/>
      <c r="BD853" s="151"/>
      <c r="BE853" s="151"/>
      <c r="BF853" s="151"/>
      <c r="BG853" s="151"/>
      <c r="BH853" s="151"/>
    </row>
    <row r="854" spans="1:60" outlineLevel="3" x14ac:dyDescent="0.2">
      <c r="A854" s="158"/>
      <c r="B854" s="159"/>
      <c r="C854" s="270" t="s">
        <v>1631</v>
      </c>
      <c r="D854" s="271"/>
      <c r="E854" s="271"/>
      <c r="F854" s="271"/>
      <c r="G854" s="271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325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3" x14ac:dyDescent="0.2">
      <c r="A855" s="158"/>
      <c r="B855" s="159"/>
      <c r="C855" s="270" t="s">
        <v>1632</v>
      </c>
      <c r="D855" s="271"/>
      <c r="E855" s="271"/>
      <c r="F855" s="271"/>
      <c r="G855" s="271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  <c r="R855" s="161"/>
      <c r="S855" s="161"/>
      <c r="T855" s="161"/>
      <c r="U855" s="161"/>
      <c r="V855" s="161"/>
      <c r="W855" s="161"/>
      <c r="X855" s="161"/>
      <c r="Y855" s="161"/>
      <c r="Z855" s="151"/>
      <c r="AA855" s="151"/>
      <c r="AB855" s="151"/>
      <c r="AC855" s="151"/>
      <c r="AD855" s="151"/>
      <c r="AE855" s="151"/>
      <c r="AF855" s="151"/>
      <c r="AG855" s="151" t="s">
        <v>325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88" t="str">
        <f>C855</f>
        <v>- Na boku skříně výškově stavitelný dvojháček, stavitelnost háčku ve třech polohách v rozmezí 1150 – 1400 mm od země.</v>
      </c>
      <c r="BB855" s="151"/>
      <c r="BC855" s="151"/>
      <c r="BD855" s="151"/>
      <c r="BE855" s="151"/>
      <c r="BF855" s="151"/>
      <c r="BG855" s="151"/>
      <c r="BH855" s="151"/>
    </row>
    <row r="856" spans="1:60" outlineLevel="3" x14ac:dyDescent="0.2">
      <c r="A856" s="158"/>
      <c r="B856" s="159"/>
      <c r="C856" s="270" t="s">
        <v>1633</v>
      </c>
      <c r="D856" s="271"/>
      <c r="E856" s="271"/>
      <c r="F856" s="271"/>
      <c r="G856" s="271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325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3" x14ac:dyDescent="0.2">
      <c r="A857" s="158"/>
      <c r="B857" s="159"/>
      <c r="C857" s="270" t="s">
        <v>1634</v>
      </c>
      <c r="D857" s="271"/>
      <c r="E857" s="271"/>
      <c r="F857" s="271"/>
      <c r="G857" s="271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  <c r="R857" s="161"/>
      <c r="S857" s="161"/>
      <c r="T857" s="161"/>
      <c r="U857" s="161"/>
      <c r="V857" s="161"/>
      <c r="W857" s="161"/>
      <c r="X857" s="161"/>
      <c r="Y857" s="161"/>
      <c r="Z857" s="151"/>
      <c r="AA857" s="151"/>
      <c r="AB857" s="151"/>
      <c r="AC857" s="151"/>
      <c r="AD857" s="151"/>
      <c r="AE857" s="151"/>
      <c r="AF857" s="151"/>
      <c r="AG857" s="151" t="s">
        <v>325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3" x14ac:dyDescent="0.2">
      <c r="A858" s="158"/>
      <c r="B858" s="159"/>
      <c r="C858" s="270" t="s">
        <v>1635</v>
      </c>
      <c r="D858" s="271"/>
      <c r="E858" s="271"/>
      <c r="F858" s="271"/>
      <c r="G858" s="271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325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ht="22.5" outlineLevel="3" x14ac:dyDescent="0.2">
      <c r="A859" s="158"/>
      <c r="B859" s="159"/>
      <c r="C859" s="270" t="s">
        <v>1636</v>
      </c>
      <c r="D859" s="271"/>
      <c r="E859" s="271"/>
      <c r="F859" s="271"/>
      <c r="G859" s="271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  <c r="R859" s="161"/>
      <c r="S859" s="161"/>
      <c r="T859" s="161"/>
      <c r="U859" s="161"/>
      <c r="V859" s="161"/>
      <c r="W859" s="161"/>
      <c r="X859" s="161"/>
      <c r="Y859" s="161"/>
      <c r="Z859" s="151"/>
      <c r="AA859" s="151"/>
      <c r="AB859" s="151"/>
      <c r="AC859" s="151"/>
      <c r="AD859" s="151"/>
      <c r="AE859" s="151"/>
      <c r="AF859" s="151"/>
      <c r="AG859" s="151" t="s">
        <v>325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88" t="str">
        <f>C859</f>
        <v>- Skříňky budou lakovány práškovou barvou v barevných odstínech: korpus skříňky v barevném odstínu bílý RAL 9016, dvířka bílé RAL 9016,</v>
      </c>
      <c r="BB859" s="151"/>
      <c r="BC859" s="151"/>
      <c r="BD859" s="151"/>
      <c r="BE859" s="151"/>
      <c r="BF859" s="151"/>
      <c r="BG859" s="151"/>
      <c r="BH859" s="151"/>
    </row>
    <row r="860" spans="1:60" outlineLevel="3" x14ac:dyDescent="0.2">
      <c r="A860" s="158"/>
      <c r="B860" s="159"/>
      <c r="C860" s="270" t="s">
        <v>1637</v>
      </c>
      <c r="D860" s="271"/>
      <c r="E860" s="271"/>
      <c r="F860" s="271"/>
      <c r="G860" s="271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325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3" x14ac:dyDescent="0.2">
      <c r="A861" s="158"/>
      <c r="B861" s="159"/>
      <c r="C861" s="270" t="s">
        <v>1638</v>
      </c>
      <c r="D861" s="271"/>
      <c r="E861" s="271"/>
      <c r="F861" s="271"/>
      <c r="G861" s="271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325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3" x14ac:dyDescent="0.2">
      <c r="A862" s="158"/>
      <c r="B862" s="159"/>
      <c r="C862" s="270" t="s">
        <v>1639</v>
      </c>
      <c r="D862" s="271"/>
      <c r="E862" s="271"/>
      <c r="F862" s="271"/>
      <c r="G862" s="271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  <c r="R862" s="161"/>
      <c r="S862" s="161"/>
      <c r="T862" s="161"/>
      <c r="U862" s="161"/>
      <c r="V862" s="161"/>
      <c r="W862" s="161"/>
      <c r="X862" s="161"/>
      <c r="Y862" s="161"/>
      <c r="Z862" s="151"/>
      <c r="AA862" s="151"/>
      <c r="AB862" s="151"/>
      <c r="AC862" s="151"/>
      <c r="AD862" s="151"/>
      <c r="AE862" s="151"/>
      <c r="AF862" s="151"/>
      <c r="AG862" s="151" t="s">
        <v>325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88" t="str">
        <f>C862</f>
        <v>- Všechny přístupné hrany plechu jsou opatřené bezpečnostními ohyby, přístupné rohy kovových dílců jsou sražené nebo zaoblené</v>
      </c>
      <c r="BB862" s="151"/>
      <c r="BC862" s="151"/>
      <c r="BD862" s="151"/>
      <c r="BE862" s="151"/>
      <c r="BF862" s="151"/>
      <c r="BG862" s="151"/>
      <c r="BH862" s="151"/>
    </row>
    <row r="863" spans="1:60" outlineLevel="3" x14ac:dyDescent="0.2">
      <c r="A863" s="158"/>
      <c r="B863" s="159"/>
      <c r="C863" s="270" t="s">
        <v>1640</v>
      </c>
      <c r="D863" s="271"/>
      <c r="E863" s="271"/>
      <c r="F863" s="271"/>
      <c r="G863" s="271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325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">
      <c r="A864" s="158"/>
      <c r="B864" s="159"/>
      <c r="C864" s="191" t="s">
        <v>1606</v>
      </c>
      <c r="D864" s="165"/>
      <c r="E864" s="166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327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3" x14ac:dyDescent="0.2">
      <c r="A865" s="158"/>
      <c r="B865" s="159"/>
      <c r="C865" s="191" t="s">
        <v>878</v>
      </c>
      <c r="D865" s="165"/>
      <c r="E865" s="166">
        <v>2</v>
      </c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61"/>
      <c r="Z865" s="151"/>
      <c r="AA865" s="151"/>
      <c r="AB865" s="151"/>
      <c r="AC865" s="151"/>
      <c r="AD865" s="151"/>
      <c r="AE865" s="151"/>
      <c r="AF865" s="151"/>
      <c r="AG865" s="151" t="s">
        <v>327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81">
        <v>104</v>
      </c>
      <c r="B866" s="182" t="s">
        <v>1641</v>
      </c>
      <c r="C866" s="190" t="s">
        <v>1642</v>
      </c>
      <c r="D866" s="183" t="s">
        <v>318</v>
      </c>
      <c r="E866" s="184">
        <v>1</v>
      </c>
      <c r="F866" s="185"/>
      <c r="G866" s="186">
        <f>ROUND(E866*F866,2)</f>
        <v>0</v>
      </c>
      <c r="H866" s="185"/>
      <c r="I866" s="186">
        <f>ROUND(E866*H866,2)</f>
        <v>0</v>
      </c>
      <c r="J866" s="185"/>
      <c r="K866" s="186">
        <f>ROUND(E866*J866,2)</f>
        <v>0</v>
      </c>
      <c r="L866" s="186">
        <v>21</v>
      </c>
      <c r="M866" s="186">
        <f>G866*(1+L866/100)</f>
        <v>0</v>
      </c>
      <c r="N866" s="184">
        <v>0</v>
      </c>
      <c r="O866" s="184">
        <f>ROUND(E866*N866,2)</f>
        <v>0</v>
      </c>
      <c r="P866" s="184">
        <v>0</v>
      </c>
      <c r="Q866" s="184">
        <f>ROUND(E866*P866,2)</f>
        <v>0</v>
      </c>
      <c r="R866" s="186"/>
      <c r="S866" s="186" t="s">
        <v>319</v>
      </c>
      <c r="T866" s="187" t="s">
        <v>320</v>
      </c>
      <c r="U866" s="161">
        <v>0</v>
      </c>
      <c r="V866" s="161">
        <f>ROUND(E866*U866,2)</f>
        <v>0</v>
      </c>
      <c r="W866" s="161"/>
      <c r="X866" s="161" t="s">
        <v>321</v>
      </c>
      <c r="Y866" s="161" t="s">
        <v>322</v>
      </c>
      <c r="Z866" s="151"/>
      <c r="AA866" s="151"/>
      <c r="AB866" s="151"/>
      <c r="AC866" s="151"/>
      <c r="AD866" s="151"/>
      <c r="AE866" s="151"/>
      <c r="AF866" s="151"/>
      <c r="AG866" s="151" t="s">
        <v>323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2" x14ac:dyDescent="0.2">
      <c r="A867" s="158"/>
      <c r="B867" s="159"/>
      <c r="C867" s="272" t="s">
        <v>1643</v>
      </c>
      <c r="D867" s="273"/>
      <c r="E867" s="273"/>
      <c r="F867" s="273"/>
      <c r="G867" s="273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  <c r="R867" s="161"/>
      <c r="S867" s="161"/>
      <c r="T867" s="161"/>
      <c r="U867" s="161"/>
      <c r="V867" s="161"/>
      <c r="W867" s="161"/>
      <c r="X867" s="161"/>
      <c r="Y867" s="161"/>
      <c r="Z867" s="151"/>
      <c r="AA867" s="151"/>
      <c r="AB867" s="151"/>
      <c r="AC867" s="151"/>
      <c r="AD867" s="151"/>
      <c r="AE867" s="151"/>
      <c r="AF867" s="151"/>
      <c r="AG867" s="151" t="s">
        <v>325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3" x14ac:dyDescent="0.2">
      <c r="A868" s="158"/>
      <c r="B868" s="159"/>
      <c r="C868" s="270" t="s">
        <v>1644</v>
      </c>
      <c r="D868" s="271"/>
      <c r="E868" s="271"/>
      <c r="F868" s="271"/>
      <c r="G868" s="271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325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3" x14ac:dyDescent="0.2">
      <c r="A869" s="158"/>
      <c r="B869" s="159"/>
      <c r="C869" s="270" t="s">
        <v>1645</v>
      </c>
      <c r="D869" s="271"/>
      <c r="E869" s="271"/>
      <c r="F869" s="271"/>
      <c r="G869" s="271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  <c r="R869" s="161"/>
      <c r="S869" s="161"/>
      <c r="T869" s="161"/>
      <c r="U869" s="161"/>
      <c r="V869" s="161"/>
      <c r="W869" s="161"/>
      <c r="X869" s="161"/>
      <c r="Y869" s="161"/>
      <c r="Z869" s="151"/>
      <c r="AA869" s="151"/>
      <c r="AB869" s="151"/>
      <c r="AC869" s="151"/>
      <c r="AD869" s="151"/>
      <c r="AE869" s="151"/>
      <c r="AF869" s="151"/>
      <c r="AG869" s="151" t="s">
        <v>325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3" x14ac:dyDescent="0.2">
      <c r="A870" s="158"/>
      <c r="B870" s="159"/>
      <c r="C870" s="270" t="s">
        <v>1646</v>
      </c>
      <c r="D870" s="271"/>
      <c r="E870" s="271"/>
      <c r="F870" s="271"/>
      <c r="G870" s="271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325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3" x14ac:dyDescent="0.2">
      <c r="A871" s="158"/>
      <c r="B871" s="159"/>
      <c r="C871" s="270" t="s">
        <v>1647</v>
      </c>
      <c r="D871" s="271"/>
      <c r="E871" s="271"/>
      <c r="F871" s="271"/>
      <c r="G871" s="271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  <c r="R871" s="161"/>
      <c r="S871" s="161"/>
      <c r="T871" s="161"/>
      <c r="U871" s="161"/>
      <c r="V871" s="161"/>
      <c r="W871" s="161"/>
      <c r="X871" s="161"/>
      <c r="Y871" s="161"/>
      <c r="Z871" s="151"/>
      <c r="AA871" s="151"/>
      <c r="AB871" s="151"/>
      <c r="AC871" s="151"/>
      <c r="AD871" s="151"/>
      <c r="AE871" s="151"/>
      <c r="AF871" s="151"/>
      <c r="AG871" s="151" t="s">
        <v>325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3" x14ac:dyDescent="0.2">
      <c r="A872" s="158"/>
      <c r="B872" s="159"/>
      <c r="C872" s="270" t="s">
        <v>1648</v>
      </c>
      <c r="D872" s="271"/>
      <c r="E872" s="271"/>
      <c r="F872" s="271"/>
      <c r="G872" s="271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325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3" x14ac:dyDescent="0.2">
      <c r="A873" s="158"/>
      <c r="B873" s="159"/>
      <c r="C873" s="270" t="s">
        <v>1649</v>
      </c>
      <c r="D873" s="271"/>
      <c r="E873" s="271"/>
      <c r="F873" s="271"/>
      <c r="G873" s="271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  <c r="R873" s="161"/>
      <c r="S873" s="161"/>
      <c r="T873" s="161"/>
      <c r="U873" s="161"/>
      <c r="V873" s="161"/>
      <c r="W873" s="161"/>
      <c r="X873" s="161"/>
      <c r="Y873" s="161"/>
      <c r="Z873" s="151"/>
      <c r="AA873" s="151"/>
      <c r="AB873" s="151"/>
      <c r="AC873" s="151"/>
      <c r="AD873" s="151"/>
      <c r="AE873" s="151"/>
      <c r="AF873" s="151"/>
      <c r="AG873" s="151" t="s">
        <v>325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3" x14ac:dyDescent="0.2">
      <c r="A874" s="158"/>
      <c r="B874" s="159"/>
      <c r="C874" s="270" t="s">
        <v>1650</v>
      </c>
      <c r="D874" s="271"/>
      <c r="E874" s="271"/>
      <c r="F874" s="271"/>
      <c r="G874" s="271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325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3" x14ac:dyDescent="0.2">
      <c r="A875" s="158"/>
      <c r="B875" s="159"/>
      <c r="C875" s="270" t="s">
        <v>1651</v>
      </c>
      <c r="D875" s="271"/>
      <c r="E875" s="271"/>
      <c r="F875" s="271"/>
      <c r="G875" s="271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  <c r="R875" s="161"/>
      <c r="S875" s="161"/>
      <c r="T875" s="161"/>
      <c r="U875" s="161"/>
      <c r="V875" s="161"/>
      <c r="W875" s="161"/>
      <c r="X875" s="161"/>
      <c r="Y875" s="161"/>
      <c r="Z875" s="151"/>
      <c r="AA875" s="151"/>
      <c r="AB875" s="151"/>
      <c r="AC875" s="151"/>
      <c r="AD875" s="151"/>
      <c r="AE875" s="151"/>
      <c r="AF875" s="151"/>
      <c r="AG875" s="151" t="s">
        <v>325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3" x14ac:dyDescent="0.2">
      <c r="A876" s="158"/>
      <c r="B876" s="159"/>
      <c r="C876" s="270" t="s">
        <v>1612</v>
      </c>
      <c r="D876" s="271"/>
      <c r="E876" s="271"/>
      <c r="F876" s="271"/>
      <c r="G876" s="271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325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2" x14ac:dyDescent="0.2">
      <c r="A877" s="158"/>
      <c r="B877" s="159"/>
      <c r="C877" s="191" t="s">
        <v>1606</v>
      </c>
      <c r="D877" s="165"/>
      <c r="E877" s="166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  <c r="R877" s="161"/>
      <c r="S877" s="161"/>
      <c r="T877" s="161"/>
      <c r="U877" s="161"/>
      <c r="V877" s="161"/>
      <c r="W877" s="161"/>
      <c r="X877" s="161"/>
      <c r="Y877" s="161"/>
      <c r="Z877" s="151"/>
      <c r="AA877" s="151"/>
      <c r="AB877" s="151"/>
      <c r="AC877" s="151"/>
      <c r="AD877" s="151"/>
      <c r="AE877" s="151"/>
      <c r="AF877" s="151"/>
      <c r="AG877" s="151" t="s">
        <v>327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3" x14ac:dyDescent="0.2">
      <c r="A878" s="158"/>
      <c r="B878" s="159"/>
      <c r="C878" s="191" t="s">
        <v>328</v>
      </c>
      <c r="D878" s="165"/>
      <c r="E878" s="166">
        <v>1</v>
      </c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327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81">
        <v>105</v>
      </c>
      <c r="B879" s="182" t="s">
        <v>1652</v>
      </c>
      <c r="C879" s="190" t="s">
        <v>1653</v>
      </c>
      <c r="D879" s="183" t="s">
        <v>318</v>
      </c>
      <c r="E879" s="184">
        <v>1</v>
      </c>
      <c r="F879" s="185"/>
      <c r="G879" s="186">
        <f>ROUND(E879*F879,2)</f>
        <v>0</v>
      </c>
      <c r="H879" s="185"/>
      <c r="I879" s="186">
        <f>ROUND(E879*H879,2)</f>
        <v>0</v>
      </c>
      <c r="J879" s="185"/>
      <c r="K879" s="186">
        <f>ROUND(E879*J879,2)</f>
        <v>0</v>
      </c>
      <c r="L879" s="186">
        <v>21</v>
      </c>
      <c r="M879" s="186">
        <f>G879*(1+L879/100)</f>
        <v>0</v>
      </c>
      <c r="N879" s="184">
        <v>0</v>
      </c>
      <c r="O879" s="184">
        <f>ROUND(E879*N879,2)</f>
        <v>0</v>
      </c>
      <c r="P879" s="184">
        <v>0</v>
      </c>
      <c r="Q879" s="184">
        <f>ROUND(E879*P879,2)</f>
        <v>0</v>
      </c>
      <c r="R879" s="186"/>
      <c r="S879" s="186" t="s">
        <v>319</v>
      </c>
      <c r="T879" s="187" t="s">
        <v>320</v>
      </c>
      <c r="U879" s="161">
        <v>0</v>
      </c>
      <c r="V879" s="161">
        <f>ROUND(E879*U879,2)</f>
        <v>0</v>
      </c>
      <c r="W879" s="161"/>
      <c r="X879" s="161" t="s">
        <v>321</v>
      </c>
      <c r="Y879" s="161" t="s">
        <v>322</v>
      </c>
      <c r="Z879" s="151"/>
      <c r="AA879" s="151"/>
      <c r="AB879" s="151"/>
      <c r="AC879" s="151"/>
      <c r="AD879" s="151"/>
      <c r="AE879" s="151"/>
      <c r="AF879" s="151"/>
      <c r="AG879" s="151" t="s">
        <v>323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">
      <c r="A880" s="158"/>
      <c r="B880" s="159"/>
      <c r="C880" s="272" t="s">
        <v>1654</v>
      </c>
      <c r="D880" s="273"/>
      <c r="E880" s="273"/>
      <c r="F880" s="273"/>
      <c r="G880" s="273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325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88" t="str">
        <f>C880</f>
        <v>SYNCHRONNÍ MECHANIKA SE 4 POLOHAMI BLOKACE, MOŽNOST NASTAVENÍ PROTIVÁHY, VÝŠKOVĚ I HLOUBKOVĚ NASTAVITELNÁ</v>
      </c>
      <c r="BB880" s="151"/>
      <c r="BC880" s="151"/>
      <c r="BD880" s="151"/>
      <c r="BE880" s="151"/>
      <c r="BF880" s="151"/>
      <c r="BG880" s="151"/>
      <c r="BH880" s="151"/>
    </row>
    <row r="881" spans="1:60" outlineLevel="3" x14ac:dyDescent="0.2">
      <c r="A881" s="158"/>
      <c r="B881" s="159"/>
      <c r="C881" s="270" t="s">
        <v>1655</v>
      </c>
      <c r="D881" s="271"/>
      <c r="E881" s="271"/>
      <c r="F881" s="271"/>
      <c r="G881" s="271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61"/>
      <c r="Z881" s="151"/>
      <c r="AA881" s="151"/>
      <c r="AB881" s="151"/>
      <c r="AC881" s="151"/>
      <c r="AD881" s="151"/>
      <c r="AE881" s="151"/>
      <c r="AF881" s="151"/>
      <c r="AG881" s="151" t="s">
        <v>325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3" x14ac:dyDescent="0.2">
      <c r="A882" s="158"/>
      <c r="B882" s="159"/>
      <c r="C882" s="270" t="s">
        <v>1656</v>
      </c>
      <c r="D882" s="271"/>
      <c r="E882" s="271"/>
      <c r="F882" s="271"/>
      <c r="G882" s="271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61"/>
      <c r="Z882" s="151"/>
      <c r="AA882" s="151"/>
      <c r="AB882" s="151"/>
      <c r="AC882" s="151"/>
      <c r="AD882" s="151"/>
      <c r="AE882" s="151"/>
      <c r="AF882" s="151"/>
      <c r="AG882" s="151" t="s">
        <v>325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3" x14ac:dyDescent="0.2">
      <c r="A883" s="158"/>
      <c r="B883" s="159"/>
      <c r="C883" s="270" t="s">
        <v>1657</v>
      </c>
      <c r="D883" s="271"/>
      <c r="E883" s="271"/>
      <c r="F883" s="271"/>
      <c r="G883" s="271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61"/>
      <c r="Z883" s="151"/>
      <c r="AA883" s="151"/>
      <c r="AB883" s="151"/>
      <c r="AC883" s="151"/>
      <c r="AD883" s="151"/>
      <c r="AE883" s="151"/>
      <c r="AF883" s="151"/>
      <c r="AG883" s="151" t="s">
        <v>325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3" x14ac:dyDescent="0.2">
      <c r="A884" s="158"/>
      <c r="B884" s="159"/>
      <c r="C884" s="270" t="s">
        <v>1612</v>
      </c>
      <c r="D884" s="271"/>
      <c r="E884" s="271"/>
      <c r="F884" s="271"/>
      <c r="G884" s="271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325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2" x14ac:dyDescent="0.2">
      <c r="A885" s="158"/>
      <c r="B885" s="159"/>
      <c r="C885" s="191" t="s">
        <v>1606</v>
      </c>
      <c r="D885" s="165"/>
      <c r="E885" s="166"/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  <c r="R885" s="161"/>
      <c r="S885" s="161"/>
      <c r="T885" s="161"/>
      <c r="U885" s="161"/>
      <c r="V885" s="161"/>
      <c r="W885" s="161"/>
      <c r="X885" s="161"/>
      <c r="Y885" s="161"/>
      <c r="Z885" s="151"/>
      <c r="AA885" s="151"/>
      <c r="AB885" s="151"/>
      <c r="AC885" s="151"/>
      <c r="AD885" s="151"/>
      <c r="AE885" s="151"/>
      <c r="AF885" s="151"/>
      <c r="AG885" s="151" t="s">
        <v>327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3" x14ac:dyDescent="0.2">
      <c r="A886" s="158"/>
      <c r="B886" s="159"/>
      <c r="C886" s="191" t="s">
        <v>328</v>
      </c>
      <c r="D886" s="165"/>
      <c r="E886" s="166">
        <v>1</v>
      </c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327</v>
      </c>
      <c r="AH886" s="151">
        <v>0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81">
        <v>106</v>
      </c>
      <c r="B887" s="182" t="s">
        <v>1658</v>
      </c>
      <c r="C887" s="190" t="s">
        <v>1659</v>
      </c>
      <c r="D887" s="183" t="s">
        <v>333</v>
      </c>
      <c r="E887" s="184">
        <v>54</v>
      </c>
      <c r="F887" s="185"/>
      <c r="G887" s="186">
        <f>ROUND(E887*F887,2)</f>
        <v>0</v>
      </c>
      <c r="H887" s="185"/>
      <c r="I887" s="186">
        <f>ROUND(E887*H887,2)</f>
        <v>0</v>
      </c>
      <c r="J887" s="185"/>
      <c r="K887" s="186">
        <f>ROUND(E887*J887,2)</f>
        <v>0</v>
      </c>
      <c r="L887" s="186">
        <v>21</v>
      </c>
      <c r="M887" s="186">
        <f>G887*(1+L887/100)</f>
        <v>0</v>
      </c>
      <c r="N887" s="184">
        <v>0</v>
      </c>
      <c r="O887" s="184">
        <f>ROUND(E887*N887,2)</f>
        <v>0</v>
      </c>
      <c r="P887" s="184">
        <v>0</v>
      </c>
      <c r="Q887" s="184">
        <f>ROUND(E887*P887,2)</f>
        <v>0</v>
      </c>
      <c r="R887" s="186"/>
      <c r="S887" s="186" t="s">
        <v>319</v>
      </c>
      <c r="T887" s="187" t="s">
        <v>320</v>
      </c>
      <c r="U887" s="161">
        <v>0</v>
      </c>
      <c r="V887" s="161">
        <f>ROUND(E887*U887,2)</f>
        <v>0</v>
      </c>
      <c r="W887" s="161"/>
      <c r="X887" s="161" t="s">
        <v>321</v>
      </c>
      <c r="Y887" s="161" t="s">
        <v>322</v>
      </c>
      <c r="Z887" s="151"/>
      <c r="AA887" s="151"/>
      <c r="AB887" s="151"/>
      <c r="AC887" s="151"/>
      <c r="AD887" s="151"/>
      <c r="AE887" s="151"/>
      <c r="AF887" s="151"/>
      <c r="AG887" s="151" t="s">
        <v>323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">
      <c r="A888" s="158"/>
      <c r="B888" s="159"/>
      <c r="C888" s="272" t="s">
        <v>1660</v>
      </c>
      <c r="D888" s="273"/>
      <c r="E888" s="273"/>
      <c r="F888" s="273"/>
      <c r="G888" s="273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325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3" x14ac:dyDescent="0.2">
      <c r="A889" s="158"/>
      <c r="B889" s="159"/>
      <c r="C889" s="270" t="s">
        <v>1661</v>
      </c>
      <c r="D889" s="271"/>
      <c r="E889" s="271"/>
      <c r="F889" s="271"/>
      <c r="G889" s="271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  <c r="R889" s="161"/>
      <c r="S889" s="161"/>
      <c r="T889" s="161"/>
      <c r="U889" s="161"/>
      <c r="V889" s="161"/>
      <c r="W889" s="161"/>
      <c r="X889" s="161"/>
      <c r="Y889" s="161"/>
      <c r="Z889" s="151"/>
      <c r="AA889" s="151"/>
      <c r="AB889" s="151"/>
      <c r="AC889" s="151"/>
      <c r="AD889" s="151"/>
      <c r="AE889" s="151"/>
      <c r="AF889" s="151"/>
      <c r="AG889" s="151" t="s">
        <v>325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3" x14ac:dyDescent="0.2">
      <c r="A890" s="158"/>
      <c r="B890" s="159"/>
      <c r="C890" s="270" t="s">
        <v>1612</v>
      </c>
      <c r="D890" s="271"/>
      <c r="E890" s="271"/>
      <c r="F890" s="271"/>
      <c r="G890" s="271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325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3" x14ac:dyDescent="0.2">
      <c r="A891" s="158"/>
      <c r="B891" s="159"/>
      <c r="C891" s="270" t="s">
        <v>1662</v>
      </c>
      <c r="D891" s="271"/>
      <c r="E891" s="271"/>
      <c r="F891" s="271"/>
      <c r="G891" s="271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325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2" x14ac:dyDescent="0.2">
      <c r="A892" s="158"/>
      <c r="B892" s="159"/>
      <c r="C892" s="191" t="s">
        <v>1606</v>
      </c>
      <c r="D892" s="165"/>
      <c r="E892" s="166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  <c r="R892" s="161"/>
      <c r="S892" s="161"/>
      <c r="T892" s="161"/>
      <c r="U892" s="161"/>
      <c r="V892" s="161"/>
      <c r="W892" s="161"/>
      <c r="X892" s="161"/>
      <c r="Y892" s="161"/>
      <c r="Z892" s="151"/>
      <c r="AA892" s="151"/>
      <c r="AB892" s="151"/>
      <c r="AC892" s="151"/>
      <c r="AD892" s="151"/>
      <c r="AE892" s="151"/>
      <c r="AF892" s="151"/>
      <c r="AG892" s="151" t="s">
        <v>327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3" x14ac:dyDescent="0.2">
      <c r="A893" s="158"/>
      <c r="B893" s="159"/>
      <c r="C893" s="191" t="s">
        <v>1663</v>
      </c>
      <c r="D893" s="165"/>
      <c r="E893" s="166">
        <v>54</v>
      </c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  <c r="R893" s="161"/>
      <c r="S893" s="161"/>
      <c r="T893" s="161"/>
      <c r="U893" s="161"/>
      <c r="V893" s="161"/>
      <c r="W893" s="161"/>
      <c r="X893" s="161"/>
      <c r="Y893" s="161"/>
      <c r="Z893" s="151"/>
      <c r="AA893" s="151"/>
      <c r="AB893" s="151"/>
      <c r="AC893" s="151"/>
      <c r="AD893" s="151"/>
      <c r="AE893" s="151"/>
      <c r="AF893" s="151"/>
      <c r="AG893" s="151" t="s">
        <v>327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81">
        <v>107</v>
      </c>
      <c r="B894" s="182" t="s">
        <v>1664</v>
      </c>
      <c r="C894" s="190" t="s">
        <v>1665</v>
      </c>
      <c r="D894" s="183" t="s">
        <v>318</v>
      </c>
      <c r="E894" s="184">
        <v>1</v>
      </c>
      <c r="F894" s="185"/>
      <c r="G894" s="186">
        <f>ROUND(E894*F894,2)</f>
        <v>0</v>
      </c>
      <c r="H894" s="185"/>
      <c r="I894" s="186">
        <f>ROUND(E894*H894,2)</f>
        <v>0</v>
      </c>
      <c r="J894" s="185"/>
      <c r="K894" s="186">
        <f>ROUND(E894*J894,2)</f>
        <v>0</v>
      </c>
      <c r="L894" s="186">
        <v>21</v>
      </c>
      <c r="M894" s="186">
        <f>G894*(1+L894/100)</f>
        <v>0</v>
      </c>
      <c r="N894" s="184">
        <v>0</v>
      </c>
      <c r="O894" s="184">
        <f>ROUND(E894*N894,2)</f>
        <v>0</v>
      </c>
      <c r="P894" s="184">
        <v>0</v>
      </c>
      <c r="Q894" s="184">
        <f>ROUND(E894*P894,2)</f>
        <v>0</v>
      </c>
      <c r="R894" s="186"/>
      <c r="S894" s="186" t="s">
        <v>319</v>
      </c>
      <c r="T894" s="187" t="s">
        <v>320</v>
      </c>
      <c r="U894" s="161">
        <v>0</v>
      </c>
      <c r="V894" s="161">
        <f>ROUND(E894*U894,2)</f>
        <v>0</v>
      </c>
      <c r="W894" s="161"/>
      <c r="X894" s="161" t="s">
        <v>321</v>
      </c>
      <c r="Y894" s="161" t="s">
        <v>322</v>
      </c>
      <c r="Z894" s="151"/>
      <c r="AA894" s="151"/>
      <c r="AB894" s="151"/>
      <c r="AC894" s="151"/>
      <c r="AD894" s="151"/>
      <c r="AE894" s="151"/>
      <c r="AF894" s="151"/>
      <c r="AG894" s="151" t="s">
        <v>323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2" x14ac:dyDescent="0.2">
      <c r="A895" s="158"/>
      <c r="B895" s="159"/>
      <c r="C895" s="272" t="s">
        <v>1666</v>
      </c>
      <c r="D895" s="273"/>
      <c r="E895" s="273"/>
      <c r="F895" s="273"/>
      <c r="G895" s="273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  <c r="R895" s="161"/>
      <c r="S895" s="161"/>
      <c r="T895" s="161"/>
      <c r="U895" s="161"/>
      <c r="V895" s="161"/>
      <c r="W895" s="161"/>
      <c r="X895" s="161"/>
      <c r="Y895" s="161"/>
      <c r="Z895" s="151"/>
      <c r="AA895" s="151"/>
      <c r="AB895" s="151"/>
      <c r="AC895" s="151"/>
      <c r="AD895" s="151"/>
      <c r="AE895" s="151"/>
      <c r="AF895" s="151"/>
      <c r="AG895" s="151" t="s">
        <v>325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3" x14ac:dyDescent="0.2">
      <c r="A896" s="158"/>
      <c r="B896" s="159"/>
      <c r="C896" s="270" t="s">
        <v>1667</v>
      </c>
      <c r="D896" s="271"/>
      <c r="E896" s="271"/>
      <c r="F896" s="271"/>
      <c r="G896" s="271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325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3" x14ac:dyDescent="0.2">
      <c r="A897" s="158"/>
      <c r="B897" s="159"/>
      <c r="C897" s="270" t="s">
        <v>1668</v>
      </c>
      <c r="D897" s="271"/>
      <c r="E897" s="271"/>
      <c r="F897" s="271"/>
      <c r="G897" s="271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  <c r="R897" s="161"/>
      <c r="S897" s="161"/>
      <c r="T897" s="161"/>
      <c r="U897" s="161"/>
      <c r="V897" s="161"/>
      <c r="W897" s="161"/>
      <c r="X897" s="161"/>
      <c r="Y897" s="161"/>
      <c r="Z897" s="151"/>
      <c r="AA897" s="151"/>
      <c r="AB897" s="151"/>
      <c r="AC897" s="151"/>
      <c r="AD897" s="151"/>
      <c r="AE897" s="151"/>
      <c r="AF897" s="151"/>
      <c r="AG897" s="151" t="s">
        <v>325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3" x14ac:dyDescent="0.2">
      <c r="A898" s="158"/>
      <c r="B898" s="159"/>
      <c r="C898" s="270" t="s">
        <v>1612</v>
      </c>
      <c r="D898" s="271"/>
      <c r="E898" s="271"/>
      <c r="F898" s="271"/>
      <c r="G898" s="271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325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2" x14ac:dyDescent="0.2">
      <c r="A899" s="158"/>
      <c r="B899" s="159"/>
      <c r="C899" s="191" t="s">
        <v>1606</v>
      </c>
      <c r="D899" s="165"/>
      <c r="E899" s="166"/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327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3" x14ac:dyDescent="0.2">
      <c r="A900" s="158"/>
      <c r="B900" s="159"/>
      <c r="C900" s="191" t="s">
        <v>328</v>
      </c>
      <c r="D900" s="165"/>
      <c r="E900" s="166">
        <v>1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327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81">
        <v>108</v>
      </c>
      <c r="B901" s="182" t="s">
        <v>1669</v>
      </c>
      <c r="C901" s="190" t="s">
        <v>1670</v>
      </c>
      <c r="D901" s="183" t="s">
        <v>702</v>
      </c>
      <c r="E901" s="184">
        <v>517.70000000000005</v>
      </c>
      <c r="F901" s="185"/>
      <c r="G901" s="186">
        <f>ROUND(E901*F901,2)</f>
        <v>0</v>
      </c>
      <c r="H901" s="185"/>
      <c r="I901" s="186">
        <f>ROUND(E901*H901,2)</f>
        <v>0</v>
      </c>
      <c r="J901" s="185"/>
      <c r="K901" s="186">
        <f>ROUND(E901*J901,2)</f>
        <v>0</v>
      </c>
      <c r="L901" s="186">
        <v>21</v>
      </c>
      <c r="M901" s="186">
        <f>G901*(1+L901/100)</f>
        <v>0</v>
      </c>
      <c r="N901" s="184">
        <v>0</v>
      </c>
      <c r="O901" s="184">
        <f>ROUND(E901*N901,2)</f>
        <v>0</v>
      </c>
      <c r="P901" s="184">
        <v>0</v>
      </c>
      <c r="Q901" s="184">
        <f>ROUND(E901*P901,2)</f>
        <v>0</v>
      </c>
      <c r="R901" s="186"/>
      <c r="S901" s="186" t="s">
        <v>319</v>
      </c>
      <c r="T901" s="187" t="s">
        <v>320</v>
      </c>
      <c r="U901" s="161">
        <v>0</v>
      </c>
      <c r="V901" s="161">
        <f>ROUND(E901*U901,2)</f>
        <v>0</v>
      </c>
      <c r="W901" s="161"/>
      <c r="X901" s="161" t="s">
        <v>321</v>
      </c>
      <c r="Y901" s="161" t="s">
        <v>322</v>
      </c>
      <c r="Z901" s="151"/>
      <c r="AA901" s="151"/>
      <c r="AB901" s="151"/>
      <c r="AC901" s="151"/>
      <c r="AD901" s="151"/>
      <c r="AE901" s="151"/>
      <c r="AF901" s="151"/>
      <c r="AG901" s="151" t="s">
        <v>323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2.5" outlineLevel="2" x14ac:dyDescent="0.2">
      <c r="A902" s="158"/>
      <c r="B902" s="159"/>
      <c r="C902" s="272" t="s">
        <v>1671</v>
      </c>
      <c r="D902" s="273"/>
      <c r="E902" s="273"/>
      <c r="F902" s="273"/>
      <c r="G902" s="273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  <c r="R902" s="161"/>
      <c r="S902" s="161"/>
      <c r="T902" s="161"/>
      <c r="U902" s="161"/>
      <c r="V902" s="161"/>
      <c r="W902" s="161"/>
      <c r="X902" s="161"/>
      <c r="Y902" s="161"/>
      <c r="Z902" s="151"/>
      <c r="AA902" s="151"/>
      <c r="AB902" s="151"/>
      <c r="AC902" s="151"/>
      <c r="AD902" s="151"/>
      <c r="AE902" s="151"/>
      <c r="AF902" s="151"/>
      <c r="AG902" s="151" t="s">
        <v>325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88" t="str">
        <f>C902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">
      <c r="A903" s="158"/>
      <c r="B903" s="159"/>
      <c r="C903" s="213" t="s">
        <v>1672</v>
      </c>
      <c r="D903" s="165"/>
      <c r="E903" s="166">
        <v>131.44999999999999</v>
      </c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327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">
      <c r="A904" s="158"/>
      <c r="B904" s="159"/>
      <c r="C904" s="213" t="s">
        <v>1673</v>
      </c>
      <c r="D904" s="165"/>
      <c r="E904" s="166">
        <v>131.44999999999999</v>
      </c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327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3" x14ac:dyDescent="0.2">
      <c r="A905" s="158"/>
      <c r="B905" s="159"/>
      <c r="C905" s="212" t="s">
        <v>3458</v>
      </c>
      <c r="D905" s="165"/>
      <c r="E905" s="166"/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3" x14ac:dyDescent="0.2">
      <c r="A906" s="158"/>
      <c r="B906" s="159"/>
      <c r="C906" s="212" t="s">
        <v>3459</v>
      </c>
      <c r="D906" s="165"/>
      <c r="E906" s="166">
        <v>131.44999999999999</v>
      </c>
      <c r="F906" s="161"/>
      <c r="G906" s="161"/>
      <c r="H906" s="161"/>
      <c r="I906" s="161"/>
      <c r="J906" s="161"/>
      <c r="K906" s="161"/>
      <c r="L906" s="161"/>
      <c r="M906" s="161"/>
      <c r="N906" s="160"/>
      <c r="O906" s="160"/>
      <c r="P906" s="160"/>
      <c r="Q906" s="160"/>
      <c r="R906" s="161"/>
      <c r="S906" s="161"/>
      <c r="T906" s="161"/>
      <c r="U906" s="161"/>
      <c r="V906" s="161"/>
      <c r="W906" s="161"/>
      <c r="X906" s="161"/>
      <c r="Y906" s="161"/>
      <c r="Z906" s="151"/>
      <c r="AA906" s="151"/>
      <c r="AB906" s="151"/>
      <c r="AC906" s="151"/>
      <c r="AD906" s="151"/>
      <c r="AE906" s="151"/>
      <c r="AF906" s="151"/>
      <c r="AG906" s="151" t="s">
        <v>327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 x14ac:dyDescent="0.2">
      <c r="A907" s="181">
        <v>109</v>
      </c>
      <c r="B907" s="182" t="s">
        <v>1674</v>
      </c>
      <c r="C907" s="190" t="s">
        <v>1675</v>
      </c>
      <c r="D907" s="183" t="s">
        <v>702</v>
      </c>
      <c r="E907" s="184">
        <v>90.2</v>
      </c>
      <c r="F907" s="185"/>
      <c r="G907" s="186">
        <f>ROUND(E907*F907,2)</f>
        <v>0</v>
      </c>
      <c r="H907" s="185"/>
      <c r="I907" s="186">
        <f>ROUND(E907*H907,2)</f>
        <v>0</v>
      </c>
      <c r="J907" s="185"/>
      <c r="K907" s="186">
        <f>ROUND(E907*J907,2)</f>
        <v>0</v>
      </c>
      <c r="L907" s="186">
        <v>21</v>
      </c>
      <c r="M907" s="186">
        <f>G907*(1+L907/100)</f>
        <v>0</v>
      </c>
      <c r="N907" s="184">
        <v>0</v>
      </c>
      <c r="O907" s="184">
        <f>ROUND(E907*N907,2)</f>
        <v>0</v>
      </c>
      <c r="P907" s="184">
        <v>0</v>
      </c>
      <c r="Q907" s="184">
        <f>ROUND(E907*P907,2)</f>
        <v>0</v>
      </c>
      <c r="R907" s="186"/>
      <c r="S907" s="186" t="s">
        <v>319</v>
      </c>
      <c r="T907" s="187" t="s">
        <v>320</v>
      </c>
      <c r="U907" s="161">
        <v>0</v>
      </c>
      <c r="V907" s="161">
        <f>ROUND(E907*U907,2)</f>
        <v>0</v>
      </c>
      <c r="W907" s="161"/>
      <c r="X907" s="161" t="s">
        <v>321</v>
      </c>
      <c r="Y907" s="161" t="s">
        <v>322</v>
      </c>
      <c r="Z907" s="151"/>
      <c r="AA907" s="151"/>
      <c r="AB907" s="151"/>
      <c r="AC907" s="151"/>
      <c r="AD907" s="151"/>
      <c r="AE907" s="151"/>
      <c r="AF907" s="151"/>
      <c r="AG907" s="151" t="s">
        <v>323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ht="22.5" outlineLevel="2" x14ac:dyDescent="0.2">
      <c r="A908" s="158"/>
      <c r="B908" s="159"/>
      <c r="C908" s="272" t="s">
        <v>1671</v>
      </c>
      <c r="D908" s="273"/>
      <c r="E908" s="273"/>
      <c r="F908" s="273"/>
      <c r="G908" s="273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325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88" t="str">
        <f>C908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8" s="151"/>
      <c r="BC908" s="151"/>
      <c r="BD908" s="151"/>
      <c r="BE908" s="151"/>
      <c r="BF908" s="151"/>
      <c r="BG908" s="151"/>
      <c r="BH908" s="151"/>
    </row>
    <row r="909" spans="1:60" outlineLevel="2" x14ac:dyDescent="0.2">
      <c r="A909" s="158"/>
      <c r="B909" s="159"/>
      <c r="C909" s="191" t="s">
        <v>3460</v>
      </c>
      <c r="D909" s="165"/>
      <c r="E909" s="166">
        <v>90.2</v>
      </c>
      <c r="F909" s="161"/>
      <c r="G909" s="161"/>
      <c r="H909" s="161"/>
      <c r="I909" s="161"/>
      <c r="J909" s="161"/>
      <c r="K909" s="161"/>
      <c r="L909" s="161"/>
      <c r="M909" s="161"/>
      <c r="N909" s="160"/>
      <c r="O909" s="160"/>
      <c r="P909" s="160"/>
      <c r="Q909" s="160"/>
      <c r="R909" s="161"/>
      <c r="S909" s="161"/>
      <c r="T909" s="161"/>
      <c r="U909" s="161"/>
      <c r="V909" s="161"/>
      <c r="W909" s="161"/>
      <c r="X909" s="161"/>
      <c r="Y909" s="161"/>
      <c r="Z909" s="151"/>
      <c r="AA909" s="151"/>
      <c r="AB909" s="151"/>
      <c r="AC909" s="151"/>
      <c r="AD909" s="151"/>
      <c r="AE909" s="151"/>
      <c r="AF909" s="151"/>
      <c r="AG909" s="151" t="s">
        <v>327</v>
      </c>
      <c r="AH909" s="151">
        <v>0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1" x14ac:dyDescent="0.2">
      <c r="A910" s="181">
        <v>110</v>
      </c>
      <c r="B910" s="182" t="s">
        <v>1676</v>
      </c>
      <c r="C910" s="190" t="s">
        <v>1677</v>
      </c>
      <c r="D910" s="183" t="s">
        <v>702</v>
      </c>
      <c r="E910" s="184">
        <v>256.5</v>
      </c>
      <c r="F910" s="185"/>
      <c r="G910" s="186">
        <f>ROUND(E910*F910,2)</f>
        <v>0</v>
      </c>
      <c r="H910" s="185"/>
      <c r="I910" s="186">
        <f>ROUND(E910*H910,2)</f>
        <v>0</v>
      </c>
      <c r="J910" s="185"/>
      <c r="K910" s="186">
        <f>ROUND(E910*J910,2)</f>
        <v>0</v>
      </c>
      <c r="L910" s="186">
        <v>21</v>
      </c>
      <c r="M910" s="186">
        <f>G910*(1+L910/100)</f>
        <v>0</v>
      </c>
      <c r="N910" s="184">
        <v>0</v>
      </c>
      <c r="O910" s="184">
        <f>ROUND(E910*N910,2)</f>
        <v>0</v>
      </c>
      <c r="P910" s="184">
        <v>0</v>
      </c>
      <c r="Q910" s="184">
        <f>ROUND(E910*P910,2)</f>
        <v>0</v>
      </c>
      <c r="R910" s="186"/>
      <c r="S910" s="186" t="s">
        <v>319</v>
      </c>
      <c r="T910" s="187" t="s">
        <v>320</v>
      </c>
      <c r="U910" s="161">
        <v>0</v>
      </c>
      <c r="V910" s="161">
        <f>ROUND(E910*U910,2)</f>
        <v>0</v>
      </c>
      <c r="W910" s="161"/>
      <c r="X910" s="161" t="s">
        <v>321</v>
      </c>
      <c r="Y910" s="161" t="s">
        <v>322</v>
      </c>
      <c r="Z910" s="151"/>
      <c r="AA910" s="151"/>
      <c r="AB910" s="151"/>
      <c r="AC910" s="151"/>
      <c r="AD910" s="151"/>
      <c r="AE910" s="151"/>
      <c r="AF910" s="151"/>
      <c r="AG910" s="151" t="s">
        <v>323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ht="22.5" outlineLevel="2" x14ac:dyDescent="0.2">
      <c r="A911" s="158"/>
      <c r="B911" s="159"/>
      <c r="C911" s="272" t="s">
        <v>1678</v>
      </c>
      <c r="D911" s="273"/>
      <c r="E911" s="273"/>
      <c r="F911" s="273"/>
      <c r="G911" s="273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325</v>
      </c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88" t="str">
        <f>C911</f>
        <v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v>
      </c>
      <c r="BB911" s="151"/>
      <c r="BC911" s="151"/>
      <c r="BD911" s="151"/>
      <c r="BE911" s="151"/>
      <c r="BF911" s="151"/>
      <c r="BG911" s="151"/>
      <c r="BH911" s="151"/>
    </row>
    <row r="912" spans="1:60" outlineLevel="2" x14ac:dyDescent="0.2">
      <c r="A912" s="158"/>
      <c r="B912" s="159"/>
      <c r="C912" s="191" t="s">
        <v>3456</v>
      </c>
      <c r="D912" s="165"/>
      <c r="E912" s="166">
        <v>240.3</v>
      </c>
      <c r="F912" s="161"/>
      <c r="G912" s="16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327</v>
      </c>
      <c r="AH912" s="151">
        <v>0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3" x14ac:dyDescent="0.2">
      <c r="A913" s="158"/>
      <c r="B913" s="159"/>
      <c r="C913" s="191" t="s">
        <v>3457</v>
      </c>
      <c r="D913" s="165"/>
      <c r="E913" s="166">
        <v>16.2</v>
      </c>
      <c r="F913" s="161"/>
      <c r="G913" s="161"/>
      <c r="H913" s="161"/>
      <c r="I913" s="161"/>
      <c r="J913" s="161"/>
      <c r="K913" s="161"/>
      <c r="L913" s="161"/>
      <c r="M913" s="161"/>
      <c r="N913" s="160"/>
      <c r="O913" s="160"/>
      <c r="P913" s="160"/>
      <c r="Q913" s="160"/>
      <c r="R913" s="161"/>
      <c r="S913" s="161"/>
      <c r="T913" s="161"/>
      <c r="U913" s="161"/>
      <c r="V913" s="161"/>
      <c r="W913" s="161"/>
      <c r="X913" s="161"/>
      <c r="Y913" s="161"/>
      <c r="Z913" s="151"/>
      <c r="AA913" s="151"/>
      <c r="AB913" s="151"/>
      <c r="AC913" s="151"/>
      <c r="AD913" s="151"/>
      <c r="AE913" s="151"/>
      <c r="AF913" s="151"/>
      <c r="AG913" s="151" t="s">
        <v>327</v>
      </c>
      <c r="AH913" s="151">
        <v>0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ht="22.5" outlineLevel="1" x14ac:dyDescent="0.2">
      <c r="A914" s="181">
        <v>111</v>
      </c>
      <c r="B914" s="182" t="s">
        <v>1679</v>
      </c>
      <c r="C914" s="190" t="s">
        <v>1680</v>
      </c>
      <c r="D914" s="183" t="s">
        <v>438</v>
      </c>
      <c r="E914" s="184">
        <v>1</v>
      </c>
      <c r="F914" s="185"/>
      <c r="G914" s="186">
        <f>ROUND(E914*F914,2)</f>
        <v>0</v>
      </c>
      <c r="H914" s="185"/>
      <c r="I914" s="186">
        <f>ROUND(E914*H914,2)</f>
        <v>0</v>
      </c>
      <c r="J914" s="185"/>
      <c r="K914" s="186">
        <f>ROUND(E914*J914,2)</f>
        <v>0</v>
      </c>
      <c r="L914" s="186">
        <v>21</v>
      </c>
      <c r="M914" s="186">
        <f>G914*(1+L914/100)</f>
        <v>0</v>
      </c>
      <c r="N914" s="184">
        <v>0</v>
      </c>
      <c r="O914" s="184">
        <f>ROUND(E914*N914,2)</f>
        <v>0</v>
      </c>
      <c r="P914" s="184">
        <v>0</v>
      </c>
      <c r="Q914" s="184">
        <f>ROUND(E914*P914,2)</f>
        <v>0</v>
      </c>
      <c r="R914" s="186"/>
      <c r="S914" s="186" t="s">
        <v>319</v>
      </c>
      <c r="T914" s="187" t="s">
        <v>320</v>
      </c>
      <c r="U914" s="161">
        <v>0</v>
      </c>
      <c r="V914" s="161">
        <f>ROUND(E914*U914,2)</f>
        <v>0</v>
      </c>
      <c r="W914" s="161"/>
      <c r="X914" s="161" t="s">
        <v>321</v>
      </c>
      <c r="Y914" s="161" t="s">
        <v>322</v>
      </c>
      <c r="Z914" s="151"/>
      <c r="AA914" s="151"/>
      <c r="AB914" s="151"/>
      <c r="AC914" s="151"/>
      <c r="AD914" s="151"/>
      <c r="AE914" s="151"/>
      <c r="AF914" s="151"/>
      <c r="AG914" s="151" t="s">
        <v>323</v>
      </c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2" x14ac:dyDescent="0.2">
      <c r="A915" s="158"/>
      <c r="B915" s="159"/>
      <c r="C915" s="272" t="s">
        <v>1681</v>
      </c>
      <c r="D915" s="273"/>
      <c r="E915" s="273"/>
      <c r="F915" s="273"/>
      <c r="G915" s="273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325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3" x14ac:dyDescent="0.2">
      <c r="A916" s="158"/>
      <c r="B916" s="159"/>
      <c r="C916" s="270" t="s">
        <v>1682</v>
      </c>
      <c r="D916" s="271"/>
      <c r="E916" s="271"/>
      <c r="F916" s="271"/>
      <c r="G916" s="271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  <c r="R916" s="161"/>
      <c r="S916" s="161"/>
      <c r="T916" s="161"/>
      <c r="U916" s="161"/>
      <c r="V916" s="161"/>
      <c r="W916" s="161"/>
      <c r="X916" s="161"/>
      <c r="Y916" s="161"/>
      <c r="Z916" s="151"/>
      <c r="AA916" s="151"/>
      <c r="AB916" s="151"/>
      <c r="AC916" s="151"/>
      <c r="AD916" s="151"/>
      <c r="AE916" s="151"/>
      <c r="AF916" s="151"/>
      <c r="AG916" s="151" t="s">
        <v>325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3" x14ac:dyDescent="0.2">
      <c r="A917" s="158"/>
      <c r="B917" s="159"/>
      <c r="C917" s="270" t="s">
        <v>1683</v>
      </c>
      <c r="D917" s="271"/>
      <c r="E917" s="271"/>
      <c r="F917" s="271"/>
      <c r="G917" s="271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325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3" x14ac:dyDescent="0.2">
      <c r="A918" s="158"/>
      <c r="B918" s="159"/>
      <c r="C918" s="270" t="s">
        <v>1684</v>
      </c>
      <c r="D918" s="271"/>
      <c r="E918" s="271"/>
      <c r="F918" s="271"/>
      <c r="G918" s="271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325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3" x14ac:dyDescent="0.2">
      <c r="A919" s="158"/>
      <c r="B919" s="159"/>
      <c r="C919" s="270" t="s">
        <v>1685</v>
      </c>
      <c r="D919" s="271"/>
      <c r="E919" s="271"/>
      <c r="F919" s="271"/>
      <c r="G919" s="271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  <c r="R919" s="161"/>
      <c r="S919" s="161"/>
      <c r="T919" s="161"/>
      <c r="U919" s="161"/>
      <c r="V919" s="161"/>
      <c r="W919" s="161"/>
      <c r="X919" s="161"/>
      <c r="Y919" s="161"/>
      <c r="Z919" s="151"/>
      <c r="AA919" s="151"/>
      <c r="AB919" s="151"/>
      <c r="AC919" s="151"/>
      <c r="AD919" s="151"/>
      <c r="AE919" s="151"/>
      <c r="AF919" s="151"/>
      <c r="AG919" s="151" t="s">
        <v>325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3" x14ac:dyDescent="0.2">
      <c r="A920" s="158"/>
      <c r="B920" s="159"/>
      <c r="C920" s="270" t="s">
        <v>1686</v>
      </c>
      <c r="D920" s="271"/>
      <c r="E920" s="271"/>
      <c r="F920" s="271"/>
      <c r="G920" s="271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  <c r="R920" s="161"/>
      <c r="S920" s="161"/>
      <c r="T920" s="161"/>
      <c r="U920" s="161"/>
      <c r="V920" s="161"/>
      <c r="W920" s="161"/>
      <c r="X920" s="161"/>
      <c r="Y920" s="161"/>
      <c r="Z920" s="151"/>
      <c r="AA920" s="151"/>
      <c r="AB920" s="151"/>
      <c r="AC920" s="151"/>
      <c r="AD920" s="151"/>
      <c r="AE920" s="151"/>
      <c r="AF920" s="151"/>
      <c r="AG920" s="151" t="s">
        <v>325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3" x14ac:dyDescent="0.2">
      <c r="A921" s="158"/>
      <c r="B921" s="159"/>
      <c r="C921" s="270" t="s">
        <v>1687</v>
      </c>
      <c r="D921" s="271"/>
      <c r="E921" s="271"/>
      <c r="F921" s="271"/>
      <c r="G921" s="271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325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3" x14ac:dyDescent="0.2">
      <c r="A922" s="158"/>
      <c r="B922" s="159"/>
      <c r="C922" s="270" t="s">
        <v>1688</v>
      </c>
      <c r="D922" s="271"/>
      <c r="E922" s="271"/>
      <c r="F922" s="271"/>
      <c r="G922" s="271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325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">
      <c r="A923" s="158"/>
      <c r="B923" s="159"/>
      <c r="C923" s="270" t="s">
        <v>1689</v>
      </c>
      <c r="D923" s="271"/>
      <c r="E923" s="271"/>
      <c r="F923" s="271"/>
      <c r="G923" s="271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325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3" x14ac:dyDescent="0.2">
      <c r="A924" s="158"/>
      <c r="B924" s="159"/>
      <c r="C924" s="270" t="s">
        <v>1690</v>
      </c>
      <c r="D924" s="271"/>
      <c r="E924" s="271"/>
      <c r="F924" s="271"/>
      <c r="G924" s="271"/>
      <c r="H924" s="161"/>
      <c r="I924" s="161"/>
      <c r="J924" s="161"/>
      <c r="K924" s="161"/>
      <c r="L924" s="161"/>
      <c r="M924" s="161"/>
      <c r="N924" s="160"/>
      <c r="O924" s="160"/>
      <c r="P924" s="160"/>
      <c r="Q924" s="160"/>
      <c r="R924" s="161"/>
      <c r="S924" s="161"/>
      <c r="T924" s="161"/>
      <c r="U924" s="161"/>
      <c r="V924" s="161"/>
      <c r="W924" s="161"/>
      <c r="X924" s="161"/>
      <c r="Y924" s="161"/>
      <c r="Z924" s="151"/>
      <c r="AA924" s="151"/>
      <c r="AB924" s="151"/>
      <c r="AC924" s="151"/>
      <c r="AD924" s="151"/>
      <c r="AE924" s="151"/>
      <c r="AF924" s="151"/>
      <c r="AG924" s="151" t="s">
        <v>325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ht="22.5" outlineLevel="1" x14ac:dyDescent="0.2">
      <c r="A925" s="181">
        <v>112</v>
      </c>
      <c r="B925" s="182" t="s">
        <v>1691</v>
      </c>
      <c r="C925" s="190" t="s">
        <v>1692</v>
      </c>
      <c r="D925" s="183" t="s">
        <v>438</v>
      </c>
      <c r="E925" s="184">
        <v>1</v>
      </c>
      <c r="F925" s="185"/>
      <c r="G925" s="186">
        <f>ROUND(E925*F925,2)</f>
        <v>0</v>
      </c>
      <c r="H925" s="185"/>
      <c r="I925" s="186">
        <f>ROUND(E925*H925,2)</f>
        <v>0</v>
      </c>
      <c r="J925" s="185"/>
      <c r="K925" s="186">
        <f>ROUND(E925*J925,2)</f>
        <v>0</v>
      </c>
      <c r="L925" s="186">
        <v>21</v>
      </c>
      <c r="M925" s="186">
        <f>G925*(1+L925/100)</f>
        <v>0</v>
      </c>
      <c r="N925" s="184">
        <v>0</v>
      </c>
      <c r="O925" s="184">
        <f>ROUND(E925*N925,2)</f>
        <v>0</v>
      </c>
      <c r="P925" s="184">
        <v>0</v>
      </c>
      <c r="Q925" s="184">
        <f>ROUND(E925*P925,2)</f>
        <v>0</v>
      </c>
      <c r="R925" s="186"/>
      <c r="S925" s="186" t="s">
        <v>319</v>
      </c>
      <c r="T925" s="187" t="s">
        <v>320</v>
      </c>
      <c r="U925" s="161">
        <v>0</v>
      </c>
      <c r="V925" s="161">
        <f>ROUND(E925*U925,2)</f>
        <v>0</v>
      </c>
      <c r="W925" s="161"/>
      <c r="X925" s="161" t="s">
        <v>321</v>
      </c>
      <c r="Y925" s="161" t="s">
        <v>322</v>
      </c>
      <c r="Z925" s="151"/>
      <c r="AA925" s="151"/>
      <c r="AB925" s="151"/>
      <c r="AC925" s="151"/>
      <c r="AD925" s="151"/>
      <c r="AE925" s="151"/>
      <c r="AF925" s="151"/>
      <c r="AG925" s="151" t="s">
        <v>323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2" x14ac:dyDescent="0.2">
      <c r="A926" s="158"/>
      <c r="B926" s="159"/>
      <c r="C926" s="272" t="s">
        <v>1681</v>
      </c>
      <c r="D926" s="273"/>
      <c r="E926" s="273"/>
      <c r="F926" s="273"/>
      <c r="G926" s="273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325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3" x14ac:dyDescent="0.2">
      <c r="A927" s="158"/>
      <c r="B927" s="159"/>
      <c r="C927" s="270" t="s">
        <v>1682</v>
      </c>
      <c r="D927" s="271"/>
      <c r="E927" s="271"/>
      <c r="F927" s="271"/>
      <c r="G927" s="271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325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3" x14ac:dyDescent="0.2">
      <c r="A928" s="158"/>
      <c r="B928" s="159"/>
      <c r="C928" s="270" t="s">
        <v>1683</v>
      </c>
      <c r="D928" s="271"/>
      <c r="E928" s="271"/>
      <c r="F928" s="271"/>
      <c r="G928" s="271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  <c r="R928" s="161"/>
      <c r="S928" s="161"/>
      <c r="T928" s="161"/>
      <c r="U928" s="161"/>
      <c r="V928" s="161"/>
      <c r="W928" s="161"/>
      <c r="X928" s="161"/>
      <c r="Y928" s="161"/>
      <c r="Z928" s="151"/>
      <c r="AA928" s="151"/>
      <c r="AB928" s="151"/>
      <c r="AC928" s="151"/>
      <c r="AD928" s="151"/>
      <c r="AE928" s="151"/>
      <c r="AF928" s="151"/>
      <c r="AG928" s="151" t="s">
        <v>325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3" x14ac:dyDescent="0.2">
      <c r="A929" s="158"/>
      <c r="B929" s="159"/>
      <c r="C929" s="270" t="s">
        <v>1684</v>
      </c>
      <c r="D929" s="271"/>
      <c r="E929" s="271"/>
      <c r="F929" s="271"/>
      <c r="G929" s="271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  <c r="R929" s="161"/>
      <c r="S929" s="161"/>
      <c r="T929" s="161"/>
      <c r="U929" s="161"/>
      <c r="V929" s="161"/>
      <c r="W929" s="161"/>
      <c r="X929" s="161"/>
      <c r="Y929" s="161"/>
      <c r="Z929" s="151"/>
      <c r="AA929" s="151"/>
      <c r="AB929" s="151"/>
      <c r="AC929" s="151"/>
      <c r="AD929" s="151"/>
      <c r="AE929" s="151"/>
      <c r="AF929" s="151"/>
      <c r="AG929" s="151" t="s">
        <v>325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3" x14ac:dyDescent="0.2">
      <c r="A930" s="158"/>
      <c r="B930" s="159"/>
      <c r="C930" s="270" t="s">
        <v>1685</v>
      </c>
      <c r="D930" s="271"/>
      <c r="E930" s="271"/>
      <c r="F930" s="271"/>
      <c r="G930" s="271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325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3" x14ac:dyDescent="0.2">
      <c r="A931" s="158"/>
      <c r="B931" s="159"/>
      <c r="C931" s="270" t="s">
        <v>1686</v>
      </c>
      <c r="D931" s="271"/>
      <c r="E931" s="271"/>
      <c r="F931" s="271"/>
      <c r="G931" s="271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325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3" x14ac:dyDescent="0.2">
      <c r="A932" s="158"/>
      <c r="B932" s="159"/>
      <c r="C932" s="270" t="s">
        <v>1687</v>
      </c>
      <c r="D932" s="271"/>
      <c r="E932" s="271"/>
      <c r="F932" s="271"/>
      <c r="G932" s="271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  <c r="R932" s="161"/>
      <c r="S932" s="161"/>
      <c r="T932" s="161"/>
      <c r="U932" s="161"/>
      <c r="V932" s="161"/>
      <c r="W932" s="161"/>
      <c r="X932" s="161"/>
      <c r="Y932" s="161"/>
      <c r="Z932" s="151"/>
      <c r="AA932" s="151"/>
      <c r="AB932" s="151"/>
      <c r="AC932" s="151"/>
      <c r="AD932" s="151"/>
      <c r="AE932" s="151"/>
      <c r="AF932" s="151"/>
      <c r="AG932" s="151" t="s">
        <v>325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3" x14ac:dyDescent="0.2">
      <c r="A933" s="158"/>
      <c r="B933" s="159"/>
      <c r="C933" s="270" t="s">
        <v>1688</v>
      </c>
      <c r="D933" s="271"/>
      <c r="E933" s="271"/>
      <c r="F933" s="271"/>
      <c r="G933" s="271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325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">
      <c r="A934" s="158"/>
      <c r="B934" s="159"/>
      <c r="C934" s="270" t="s">
        <v>1689</v>
      </c>
      <c r="D934" s="271"/>
      <c r="E934" s="271"/>
      <c r="F934" s="271"/>
      <c r="G934" s="271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325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3" x14ac:dyDescent="0.2">
      <c r="A935" s="158"/>
      <c r="B935" s="159"/>
      <c r="C935" s="270" t="s">
        <v>1690</v>
      </c>
      <c r="D935" s="271"/>
      <c r="E935" s="271"/>
      <c r="F935" s="271"/>
      <c r="G935" s="271"/>
      <c r="H935" s="161"/>
      <c r="I935" s="161"/>
      <c r="J935" s="161"/>
      <c r="K935" s="161"/>
      <c r="L935" s="161"/>
      <c r="M935" s="161"/>
      <c r="N935" s="160"/>
      <c r="O935" s="160"/>
      <c r="P935" s="160"/>
      <c r="Q935" s="160"/>
      <c r="R935" s="161"/>
      <c r="S935" s="161"/>
      <c r="T935" s="161"/>
      <c r="U935" s="161"/>
      <c r="V935" s="161"/>
      <c r="W935" s="161"/>
      <c r="X935" s="161"/>
      <c r="Y935" s="161"/>
      <c r="Z935" s="151"/>
      <c r="AA935" s="151"/>
      <c r="AB935" s="151"/>
      <c r="AC935" s="151"/>
      <c r="AD935" s="151"/>
      <c r="AE935" s="151"/>
      <c r="AF935" s="151"/>
      <c r="AG935" s="151" t="s">
        <v>325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ht="22.5" outlineLevel="1" x14ac:dyDescent="0.2">
      <c r="A936" s="181">
        <v>113</v>
      </c>
      <c r="B936" s="182" t="s">
        <v>1693</v>
      </c>
      <c r="C936" s="190" t="s">
        <v>1694</v>
      </c>
      <c r="D936" s="183" t="s">
        <v>318</v>
      </c>
      <c r="E936" s="184">
        <v>10</v>
      </c>
      <c r="F936" s="185"/>
      <c r="G936" s="186">
        <f>ROUND(E936*F936,2)</f>
        <v>0</v>
      </c>
      <c r="H936" s="185"/>
      <c r="I936" s="186">
        <f>ROUND(E936*H936,2)</f>
        <v>0</v>
      </c>
      <c r="J936" s="185"/>
      <c r="K936" s="186">
        <f>ROUND(E936*J936,2)</f>
        <v>0</v>
      </c>
      <c r="L936" s="186">
        <v>21</v>
      </c>
      <c r="M936" s="186">
        <f>G936*(1+L936/100)</f>
        <v>0</v>
      </c>
      <c r="N936" s="184">
        <v>0</v>
      </c>
      <c r="O936" s="184">
        <f>ROUND(E936*N936,2)</f>
        <v>0</v>
      </c>
      <c r="P936" s="184">
        <v>0</v>
      </c>
      <c r="Q936" s="184">
        <f>ROUND(E936*P936,2)</f>
        <v>0</v>
      </c>
      <c r="R936" s="186"/>
      <c r="S936" s="186" t="s">
        <v>319</v>
      </c>
      <c r="T936" s="187" t="s">
        <v>320</v>
      </c>
      <c r="U936" s="161">
        <v>0</v>
      </c>
      <c r="V936" s="161">
        <f>ROUND(E936*U936,2)</f>
        <v>0</v>
      </c>
      <c r="W936" s="161"/>
      <c r="X936" s="161" t="s">
        <v>321</v>
      </c>
      <c r="Y936" s="161" t="s">
        <v>322</v>
      </c>
      <c r="Z936" s="151"/>
      <c r="AA936" s="151"/>
      <c r="AB936" s="151"/>
      <c r="AC936" s="151"/>
      <c r="AD936" s="151"/>
      <c r="AE936" s="151"/>
      <c r="AF936" s="151"/>
      <c r="AG936" s="151" t="s">
        <v>323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2" x14ac:dyDescent="0.2">
      <c r="A937" s="158"/>
      <c r="B937" s="159"/>
      <c r="C937" s="191" t="s">
        <v>726</v>
      </c>
      <c r="D937" s="165"/>
      <c r="E937" s="166"/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327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3" x14ac:dyDescent="0.2">
      <c r="A938" s="158"/>
      <c r="B938" s="159"/>
      <c r="C938" s="191" t="s">
        <v>1695</v>
      </c>
      <c r="D938" s="165"/>
      <c r="E938" s="166">
        <v>10</v>
      </c>
      <c r="F938" s="161"/>
      <c r="G938" s="161"/>
      <c r="H938" s="161"/>
      <c r="I938" s="161"/>
      <c r="J938" s="161"/>
      <c r="K938" s="161"/>
      <c r="L938" s="161"/>
      <c r="M938" s="161"/>
      <c r="N938" s="160"/>
      <c r="O938" s="160"/>
      <c r="P938" s="160"/>
      <c r="Q938" s="160"/>
      <c r="R938" s="161"/>
      <c r="S938" s="161"/>
      <c r="T938" s="161"/>
      <c r="U938" s="161"/>
      <c r="V938" s="161"/>
      <c r="W938" s="161"/>
      <c r="X938" s="161"/>
      <c r="Y938" s="161"/>
      <c r="Z938" s="151"/>
      <c r="AA938" s="151"/>
      <c r="AB938" s="151"/>
      <c r="AC938" s="151"/>
      <c r="AD938" s="151"/>
      <c r="AE938" s="151"/>
      <c r="AF938" s="151"/>
      <c r="AG938" s="151" t="s">
        <v>327</v>
      </c>
      <c r="AH938" s="151">
        <v>0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 x14ac:dyDescent="0.2">
      <c r="A939" s="181">
        <v>114</v>
      </c>
      <c r="B939" s="182" t="s">
        <v>1696</v>
      </c>
      <c r="C939" s="190" t="s">
        <v>1697</v>
      </c>
      <c r="D939" s="183" t="s">
        <v>318</v>
      </c>
      <c r="E939" s="184">
        <v>11</v>
      </c>
      <c r="F939" s="185"/>
      <c r="G939" s="186">
        <f>ROUND(E939*F939,2)</f>
        <v>0</v>
      </c>
      <c r="H939" s="185"/>
      <c r="I939" s="186">
        <f>ROUND(E939*H939,2)</f>
        <v>0</v>
      </c>
      <c r="J939" s="185"/>
      <c r="K939" s="186">
        <f>ROUND(E939*J939,2)</f>
        <v>0</v>
      </c>
      <c r="L939" s="186">
        <v>21</v>
      </c>
      <c r="M939" s="186">
        <f>G939*(1+L939/100)</f>
        <v>0</v>
      </c>
      <c r="N939" s="184">
        <v>0</v>
      </c>
      <c r="O939" s="184">
        <f>ROUND(E939*N939,2)</f>
        <v>0</v>
      </c>
      <c r="P939" s="184">
        <v>0</v>
      </c>
      <c r="Q939" s="184">
        <f>ROUND(E939*P939,2)</f>
        <v>0</v>
      </c>
      <c r="R939" s="186"/>
      <c r="S939" s="186" t="s">
        <v>319</v>
      </c>
      <c r="T939" s="187" t="s">
        <v>320</v>
      </c>
      <c r="U939" s="161">
        <v>0</v>
      </c>
      <c r="V939" s="161">
        <f>ROUND(E939*U939,2)</f>
        <v>0</v>
      </c>
      <c r="W939" s="161"/>
      <c r="X939" s="161" t="s">
        <v>321</v>
      </c>
      <c r="Y939" s="161" t="s">
        <v>322</v>
      </c>
      <c r="Z939" s="151"/>
      <c r="AA939" s="151"/>
      <c r="AB939" s="151"/>
      <c r="AC939" s="151"/>
      <c r="AD939" s="151"/>
      <c r="AE939" s="151"/>
      <c r="AF939" s="151"/>
      <c r="AG939" s="151" t="s">
        <v>323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2" x14ac:dyDescent="0.2">
      <c r="A940" s="158"/>
      <c r="B940" s="159"/>
      <c r="C940" s="191" t="s">
        <v>726</v>
      </c>
      <c r="D940" s="165"/>
      <c r="E940" s="166"/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327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3" x14ac:dyDescent="0.2">
      <c r="A941" s="158"/>
      <c r="B941" s="159"/>
      <c r="C941" s="191" t="s">
        <v>1698</v>
      </c>
      <c r="D941" s="165"/>
      <c r="E941" s="166">
        <v>11</v>
      </c>
      <c r="F941" s="161"/>
      <c r="G941" s="161"/>
      <c r="H941" s="161"/>
      <c r="I941" s="161"/>
      <c r="J941" s="161"/>
      <c r="K941" s="161"/>
      <c r="L941" s="161"/>
      <c r="M941" s="161"/>
      <c r="N941" s="160"/>
      <c r="O941" s="160"/>
      <c r="P941" s="160"/>
      <c r="Q941" s="160"/>
      <c r="R941" s="161"/>
      <c r="S941" s="161"/>
      <c r="T941" s="161"/>
      <c r="U941" s="161"/>
      <c r="V941" s="161"/>
      <c r="W941" s="161"/>
      <c r="X941" s="161"/>
      <c r="Y941" s="161"/>
      <c r="Z941" s="151"/>
      <c r="AA941" s="151"/>
      <c r="AB941" s="151"/>
      <c r="AC941" s="151"/>
      <c r="AD941" s="151"/>
      <c r="AE941" s="151"/>
      <c r="AF941" s="151"/>
      <c r="AG941" s="151" t="s">
        <v>327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ht="22.5" outlineLevel="1" x14ac:dyDescent="0.2">
      <c r="A942" s="181">
        <v>115</v>
      </c>
      <c r="B942" s="182" t="s">
        <v>1699</v>
      </c>
      <c r="C942" s="190" t="s">
        <v>1700</v>
      </c>
      <c r="D942" s="183" t="s">
        <v>318</v>
      </c>
      <c r="E942" s="184">
        <v>8</v>
      </c>
      <c r="F942" s="185"/>
      <c r="G942" s="186">
        <f>ROUND(E942*F942,2)</f>
        <v>0</v>
      </c>
      <c r="H942" s="185"/>
      <c r="I942" s="186">
        <f>ROUND(E942*H942,2)</f>
        <v>0</v>
      </c>
      <c r="J942" s="185"/>
      <c r="K942" s="186">
        <f>ROUND(E942*J942,2)</f>
        <v>0</v>
      </c>
      <c r="L942" s="186">
        <v>21</v>
      </c>
      <c r="M942" s="186">
        <f>G942*(1+L942/100)</f>
        <v>0</v>
      </c>
      <c r="N942" s="184">
        <v>0</v>
      </c>
      <c r="O942" s="184">
        <f>ROUND(E942*N942,2)</f>
        <v>0</v>
      </c>
      <c r="P942" s="184">
        <v>0</v>
      </c>
      <c r="Q942" s="184">
        <f>ROUND(E942*P942,2)</f>
        <v>0</v>
      </c>
      <c r="R942" s="186"/>
      <c r="S942" s="186" t="s">
        <v>319</v>
      </c>
      <c r="T942" s="187" t="s">
        <v>320</v>
      </c>
      <c r="U942" s="161">
        <v>0</v>
      </c>
      <c r="V942" s="161">
        <f>ROUND(E942*U942,2)</f>
        <v>0</v>
      </c>
      <c r="W942" s="161"/>
      <c r="X942" s="161" t="s">
        <v>321</v>
      </c>
      <c r="Y942" s="161" t="s">
        <v>322</v>
      </c>
      <c r="Z942" s="151"/>
      <c r="AA942" s="151"/>
      <c r="AB942" s="151"/>
      <c r="AC942" s="151"/>
      <c r="AD942" s="151"/>
      <c r="AE942" s="151"/>
      <c r="AF942" s="151"/>
      <c r="AG942" s="151" t="s">
        <v>323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2" x14ac:dyDescent="0.2">
      <c r="A943" s="158"/>
      <c r="B943" s="159"/>
      <c r="C943" s="191" t="s">
        <v>335</v>
      </c>
      <c r="D943" s="165"/>
      <c r="E943" s="166"/>
      <c r="F943" s="161"/>
      <c r="G943" s="161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  <c r="R943" s="161"/>
      <c r="S943" s="161"/>
      <c r="T943" s="161"/>
      <c r="U943" s="161"/>
      <c r="V943" s="161"/>
      <c r="W943" s="161"/>
      <c r="X943" s="161"/>
      <c r="Y943" s="161"/>
      <c r="Z943" s="151"/>
      <c r="AA943" s="151"/>
      <c r="AB943" s="151"/>
      <c r="AC943" s="151"/>
      <c r="AD943" s="151"/>
      <c r="AE943" s="151"/>
      <c r="AF943" s="151"/>
      <c r="AG943" s="151" t="s">
        <v>327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3" x14ac:dyDescent="0.2">
      <c r="A944" s="158"/>
      <c r="B944" s="159"/>
      <c r="C944" s="191" t="s">
        <v>1701</v>
      </c>
      <c r="D944" s="165"/>
      <c r="E944" s="166">
        <v>8</v>
      </c>
      <c r="F944" s="161"/>
      <c r="G944" s="161"/>
      <c r="H944" s="161"/>
      <c r="I944" s="161"/>
      <c r="J944" s="161"/>
      <c r="K944" s="161"/>
      <c r="L944" s="161"/>
      <c r="M944" s="161"/>
      <c r="N944" s="160"/>
      <c r="O944" s="160"/>
      <c r="P944" s="160"/>
      <c r="Q944" s="160"/>
      <c r="R944" s="161"/>
      <c r="S944" s="161"/>
      <c r="T944" s="161"/>
      <c r="U944" s="161"/>
      <c r="V944" s="161"/>
      <c r="W944" s="161"/>
      <c r="X944" s="161"/>
      <c r="Y944" s="161"/>
      <c r="Z944" s="151"/>
      <c r="AA944" s="151"/>
      <c r="AB944" s="151"/>
      <c r="AC944" s="151"/>
      <c r="AD944" s="151"/>
      <c r="AE944" s="151"/>
      <c r="AF944" s="151"/>
      <c r="AG944" s="151" t="s">
        <v>327</v>
      </c>
      <c r="AH944" s="151">
        <v>0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x14ac:dyDescent="0.2">
      <c r="A945" s="174" t="s">
        <v>314</v>
      </c>
      <c r="B945" s="175" t="s">
        <v>169</v>
      </c>
      <c r="C945" s="189" t="s">
        <v>170</v>
      </c>
      <c r="D945" s="176"/>
      <c r="E945" s="177"/>
      <c r="F945" s="178"/>
      <c r="G945" s="178">
        <f>SUMIF(AG946:AG950,"&lt;&gt;NOR",G946:G950)</f>
        <v>0</v>
      </c>
      <c r="H945" s="178"/>
      <c r="I945" s="178">
        <f>SUM(I946:I950)</f>
        <v>0</v>
      </c>
      <c r="J945" s="178"/>
      <c r="K945" s="178">
        <f>SUM(K946:K950)</f>
        <v>0</v>
      </c>
      <c r="L945" s="178"/>
      <c r="M945" s="178">
        <f>SUM(M946:M950)</f>
        <v>0</v>
      </c>
      <c r="N945" s="177"/>
      <c r="O945" s="177">
        <f>SUM(O946:O950)</f>
        <v>0</v>
      </c>
      <c r="P945" s="177"/>
      <c r="Q945" s="177">
        <f>SUM(Q946:Q950)</f>
        <v>16.989999999999998</v>
      </c>
      <c r="R945" s="178"/>
      <c r="S945" s="178"/>
      <c r="T945" s="179"/>
      <c r="U945" s="173"/>
      <c r="V945" s="173">
        <f>SUM(V946:V950)</f>
        <v>99</v>
      </c>
      <c r="W945" s="173"/>
      <c r="X945" s="173"/>
      <c r="Y945" s="173"/>
      <c r="AG945" t="s">
        <v>315</v>
      </c>
    </row>
    <row r="946" spans="1:60" outlineLevel="1" x14ac:dyDescent="0.2">
      <c r="A946" s="181">
        <v>116</v>
      </c>
      <c r="B946" s="182" t="s">
        <v>1702</v>
      </c>
      <c r="C946" s="190" t="s">
        <v>1703</v>
      </c>
      <c r="D946" s="183" t="s">
        <v>702</v>
      </c>
      <c r="E946" s="184">
        <v>10</v>
      </c>
      <c r="F946" s="185"/>
      <c r="G946" s="186">
        <f>ROUND(E946*F946,2)</f>
        <v>0</v>
      </c>
      <c r="H946" s="185"/>
      <c r="I946" s="186">
        <f>ROUND(E946*H946,2)</f>
        <v>0</v>
      </c>
      <c r="J946" s="185"/>
      <c r="K946" s="186">
        <f>ROUND(E946*J946,2)</f>
        <v>0</v>
      </c>
      <c r="L946" s="186">
        <v>21</v>
      </c>
      <c r="M946" s="186">
        <f>G946*(1+L946/100)</f>
        <v>0</v>
      </c>
      <c r="N946" s="184">
        <v>0</v>
      </c>
      <c r="O946" s="184">
        <f>ROUND(E946*N946,2)</f>
        <v>0</v>
      </c>
      <c r="P946" s="184">
        <v>1.6990000000000001</v>
      </c>
      <c r="Q946" s="184">
        <f>ROUND(E946*P946,2)</f>
        <v>16.989999999999998</v>
      </c>
      <c r="R946" s="186"/>
      <c r="S946" s="186" t="s">
        <v>319</v>
      </c>
      <c r="T946" s="187" t="s">
        <v>320</v>
      </c>
      <c r="U946" s="161">
        <v>9.9</v>
      </c>
      <c r="V946" s="161">
        <f>ROUND(E946*U946,2)</f>
        <v>99</v>
      </c>
      <c r="W946" s="161"/>
      <c r="X946" s="161" t="s">
        <v>321</v>
      </c>
      <c r="Y946" s="161" t="s">
        <v>322</v>
      </c>
      <c r="Z946" s="151"/>
      <c r="AA946" s="151"/>
      <c r="AB946" s="151"/>
      <c r="AC946" s="151"/>
      <c r="AD946" s="151"/>
      <c r="AE946" s="151"/>
      <c r="AF946" s="151"/>
      <c r="AG946" s="151" t="s">
        <v>323</v>
      </c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2" x14ac:dyDescent="0.2">
      <c r="A947" s="158"/>
      <c r="B947" s="159"/>
      <c r="C947" s="272" t="s">
        <v>1704</v>
      </c>
      <c r="D947" s="273"/>
      <c r="E947" s="273"/>
      <c r="F947" s="273"/>
      <c r="G947" s="273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  <c r="R947" s="161"/>
      <c r="S947" s="161"/>
      <c r="T947" s="161"/>
      <c r="U947" s="161"/>
      <c r="V947" s="161"/>
      <c r="W947" s="161"/>
      <c r="X947" s="161"/>
      <c r="Y947" s="161"/>
      <c r="Z947" s="151"/>
      <c r="AA947" s="151"/>
      <c r="AB947" s="151"/>
      <c r="AC947" s="151"/>
      <c r="AD947" s="151"/>
      <c r="AE947" s="151"/>
      <c r="AF947" s="151"/>
      <c r="AG947" s="151" t="s">
        <v>325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2" x14ac:dyDescent="0.2">
      <c r="A948" s="158"/>
      <c r="B948" s="159"/>
      <c r="C948" s="191" t="s">
        <v>1062</v>
      </c>
      <c r="D948" s="165"/>
      <c r="E948" s="166"/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327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3" x14ac:dyDescent="0.2">
      <c r="A949" s="158"/>
      <c r="B949" s="159"/>
      <c r="C949" s="191" t="s">
        <v>1705</v>
      </c>
      <c r="D949" s="165"/>
      <c r="E949" s="166">
        <v>5.0999999999999996</v>
      </c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  <c r="R949" s="161"/>
      <c r="S949" s="161"/>
      <c r="T949" s="161"/>
      <c r="U949" s="161"/>
      <c r="V949" s="161"/>
      <c r="W949" s="161"/>
      <c r="X949" s="161"/>
      <c r="Y949" s="161"/>
      <c r="Z949" s="151"/>
      <c r="AA949" s="151"/>
      <c r="AB949" s="151"/>
      <c r="AC949" s="151"/>
      <c r="AD949" s="151"/>
      <c r="AE949" s="151"/>
      <c r="AF949" s="151"/>
      <c r="AG949" s="151" t="s">
        <v>327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3" x14ac:dyDescent="0.2">
      <c r="A950" s="158"/>
      <c r="B950" s="159"/>
      <c r="C950" s="191" t="s">
        <v>1706</v>
      </c>
      <c r="D950" s="165"/>
      <c r="E950" s="166">
        <v>4.9000000000000004</v>
      </c>
      <c r="F950" s="161"/>
      <c r="G950" s="161"/>
      <c r="H950" s="161"/>
      <c r="I950" s="161"/>
      <c r="J950" s="161"/>
      <c r="K950" s="161"/>
      <c r="L950" s="161"/>
      <c r="M950" s="161"/>
      <c r="N950" s="160"/>
      <c r="O950" s="160"/>
      <c r="P950" s="160"/>
      <c r="Q950" s="160"/>
      <c r="R950" s="161"/>
      <c r="S950" s="161"/>
      <c r="T950" s="161"/>
      <c r="U950" s="161"/>
      <c r="V950" s="161"/>
      <c r="W950" s="161"/>
      <c r="X950" s="161"/>
      <c r="Y950" s="161"/>
      <c r="Z950" s="151"/>
      <c r="AA950" s="151"/>
      <c r="AB950" s="151"/>
      <c r="AC950" s="151"/>
      <c r="AD950" s="151"/>
      <c r="AE950" s="151"/>
      <c r="AF950" s="151"/>
      <c r="AG950" s="151" t="s">
        <v>327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x14ac:dyDescent="0.2">
      <c r="A951" s="174" t="s">
        <v>314</v>
      </c>
      <c r="B951" s="175" t="s">
        <v>173</v>
      </c>
      <c r="C951" s="189" t="s">
        <v>174</v>
      </c>
      <c r="D951" s="176"/>
      <c r="E951" s="177"/>
      <c r="F951" s="178"/>
      <c r="G951" s="178">
        <f>SUMIF(AG952:AG953,"&lt;&gt;NOR",G952:G953)</f>
        <v>0</v>
      </c>
      <c r="H951" s="178"/>
      <c r="I951" s="178">
        <f>SUM(I952:I953)</f>
        <v>0</v>
      </c>
      <c r="J951" s="178"/>
      <c r="K951" s="178">
        <f>SUM(K952:K953)</f>
        <v>0</v>
      </c>
      <c r="L951" s="178"/>
      <c r="M951" s="178">
        <f>SUM(M952:M953)</f>
        <v>0</v>
      </c>
      <c r="N951" s="177"/>
      <c r="O951" s="177">
        <f>SUM(O952:O953)</f>
        <v>0</v>
      </c>
      <c r="P951" s="177"/>
      <c r="Q951" s="177">
        <f>SUM(Q952:Q953)</f>
        <v>0</v>
      </c>
      <c r="R951" s="178"/>
      <c r="S951" s="178"/>
      <c r="T951" s="179"/>
      <c r="U951" s="173"/>
      <c r="V951" s="173">
        <f>SUM(V952:V953)</f>
        <v>4229.32</v>
      </c>
      <c r="W951" s="173"/>
      <c r="X951" s="173"/>
      <c r="Y951" s="173"/>
      <c r="AG951" t="s">
        <v>315</v>
      </c>
    </row>
    <row r="952" spans="1:60" outlineLevel="1" x14ac:dyDescent="0.2">
      <c r="A952" s="181">
        <v>117</v>
      </c>
      <c r="B952" s="182" t="s">
        <v>810</v>
      </c>
      <c r="C952" s="190" t="s">
        <v>811</v>
      </c>
      <c r="D952" s="183" t="s">
        <v>387</v>
      </c>
      <c r="E952" s="184">
        <v>7445.9932699999999</v>
      </c>
      <c r="F952" s="185"/>
      <c r="G952" s="186">
        <f>ROUND(E952*F952,2)</f>
        <v>0</v>
      </c>
      <c r="H952" s="185"/>
      <c r="I952" s="186">
        <f>ROUND(E952*H952,2)</f>
        <v>0</v>
      </c>
      <c r="J952" s="185"/>
      <c r="K952" s="186">
        <f>ROUND(E952*J952,2)</f>
        <v>0</v>
      </c>
      <c r="L952" s="186">
        <v>21</v>
      </c>
      <c r="M952" s="186">
        <f>G952*(1+L952/100)</f>
        <v>0</v>
      </c>
      <c r="N952" s="184">
        <v>0</v>
      </c>
      <c r="O952" s="184">
        <f>ROUND(E952*N952,2)</f>
        <v>0</v>
      </c>
      <c r="P952" s="184">
        <v>0</v>
      </c>
      <c r="Q952" s="184">
        <f>ROUND(E952*P952,2)</f>
        <v>0</v>
      </c>
      <c r="R952" s="186"/>
      <c r="S952" s="186" t="s">
        <v>319</v>
      </c>
      <c r="T952" s="187" t="s">
        <v>320</v>
      </c>
      <c r="U952" s="161">
        <v>0.56799999999999995</v>
      </c>
      <c r="V952" s="161">
        <f>ROUND(E952*U952,2)</f>
        <v>4229.32</v>
      </c>
      <c r="W952" s="161"/>
      <c r="X952" s="161" t="s">
        <v>321</v>
      </c>
      <c r="Y952" s="161" t="s">
        <v>322</v>
      </c>
      <c r="Z952" s="151"/>
      <c r="AA952" s="151"/>
      <c r="AB952" s="151"/>
      <c r="AC952" s="151"/>
      <c r="AD952" s="151"/>
      <c r="AE952" s="151"/>
      <c r="AF952" s="151"/>
      <c r="AG952" s="151" t="s">
        <v>812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ht="22.5" outlineLevel="2" x14ac:dyDescent="0.2">
      <c r="A953" s="158"/>
      <c r="B953" s="159"/>
      <c r="C953" s="272" t="s">
        <v>813</v>
      </c>
      <c r="D953" s="273"/>
      <c r="E953" s="273"/>
      <c r="F953" s="273"/>
      <c r="G953" s="273"/>
      <c r="H953" s="161"/>
      <c r="I953" s="161"/>
      <c r="J953" s="161"/>
      <c r="K953" s="161"/>
      <c r="L953" s="161"/>
      <c r="M953" s="161"/>
      <c r="N953" s="160"/>
      <c r="O953" s="160"/>
      <c r="P953" s="160"/>
      <c r="Q953" s="160"/>
      <c r="R953" s="161"/>
      <c r="S953" s="161"/>
      <c r="T953" s="161"/>
      <c r="U953" s="161"/>
      <c r="V953" s="161"/>
      <c r="W953" s="161"/>
      <c r="X953" s="161"/>
      <c r="Y953" s="161"/>
      <c r="Z953" s="151"/>
      <c r="AA953" s="151"/>
      <c r="AB953" s="151"/>
      <c r="AC953" s="151"/>
      <c r="AD953" s="151"/>
      <c r="AE953" s="151"/>
      <c r="AF953" s="151"/>
      <c r="AG953" s="151" t="s">
        <v>325</v>
      </c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88" t="str">
        <f>C953</f>
        <v>přesun hmot pro budovy občanské výstavby (JKSO 801), budovy pro bydlení (JKSO 803) budovy pro výrobu a služby (JKSO 812) s nosnou svislou konstrukcí monolitickou betonovou tyčovou nebo plošnou</v>
      </c>
      <c r="BB953" s="151"/>
      <c r="BC953" s="151"/>
      <c r="BD953" s="151"/>
      <c r="BE953" s="151"/>
      <c r="BF953" s="151"/>
      <c r="BG953" s="151"/>
      <c r="BH953" s="151"/>
    </row>
    <row r="954" spans="1:60" x14ac:dyDescent="0.2">
      <c r="A954" s="174" t="s">
        <v>314</v>
      </c>
      <c r="B954" s="175" t="s">
        <v>175</v>
      </c>
      <c r="C954" s="189" t="s">
        <v>176</v>
      </c>
      <c r="D954" s="176"/>
      <c r="E954" s="177"/>
      <c r="F954" s="178"/>
      <c r="G954" s="178">
        <f>SUMIF(AG955:AG1025,"&lt;&gt;NOR",G955:G1025)</f>
        <v>0</v>
      </c>
      <c r="H954" s="178"/>
      <c r="I954" s="178">
        <f>SUM(I955:I1025)</f>
        <v>0</v>
      </c>
      <c r="J954" s="178"/>
      <c r="K954" s="178">
        <f>SUM(K955:K1025)</f>
        <v>0</v>
      </c>
      <c r="L954" s="178"/>
      <c r="M954" s="178">
        <f>SUM(M955:M1025)</f>
        <v>0</v>
      </c>
      <c r="N954" s="177"/>
      <c r="O954" s="177">
        <f>SUM(O955:O1025)</f>
        <v>1.2</v>
      </c>
      <c r="P954" s="177"/>
      <c r="Q954" s="177">
        <f>SUM(Q955:Q1025)</f>
        <v>0</v>
      </c>
      <c r="R954" s="178"/>
      <c r="S954" s="178"/>
      <c r="T954" s="179"/>
      <c r="U954" s="173"/>
      <c r="V954" s="173">
        <f>SUM(V955:V1025)</f>
        <v>193.43000000000004</v>
      </c>
      <c r="W954" s="173"/>
      <c r="X954" s="173"/>
      <c r="Y954" s="173"/>
      <c r="AG954" t="s">
        <v>315</v>
      </c>
    </row>
    <row r="955" spans="1:60" ht="22.5" outlineLevel="1" x14ac:dyDescent="0.2">
      <c r="A955" s="181">
        <v>118</v>
      </c>
      <c r="B955" s="182" t="s">
        <v>1707</v>
      </c>
      <c r="C955" s="190" t="s">
        <v>1708</v>
      </c>
      <c r="D955" s="183" t="s">
        <v>333</v>
      </c>
      <c r="E955" s="184">
        <v>15.31</v>
      </c>
      <c r="F955" s="185"/>
      <c r="G955" s="186">
        <f>ROUND(E955*F955,2)</f>
        <v>0</v>
      </c>
      <c r="H955" s="185"/>
      <c r="I955" s="186">
        <f>ROUND(E955*H955,2)</f>
        <v>0</v>
      </c>
      <c r="J955" s="185"/>
      <c r="K955" s="186">
        <f>ROUND(E955*J955,2)</f>
        <v>0</v>
      </c>
      <c r="L955" s="186">
        <v>21</v>
      </c>
      <c r="M955" s="186">
        <f>G955*(1+L955/100)</f>
        <v>0</v>
      </c>
      <c r="N955" s="184">
        <v>3.3E-4</v>
      </c>
      <c r="O955" s="184">
        <f>ROUND(E955*N955,2)</f>
        <v>0.01</v>
      </c>
      <c r="P955" s="184">
        <v>0</v>
      </c>
      <c r="Q955" s="184">
        <f>ROUND(E955*P955,2)</f>
        <v>0</v>
      </c>
      <c r="R955" s="186"/>
      <c r="S955" s="186" t="s">
        <v>319</v>
      </c>
      <c r="T955" s="187" t="s">
        <v>320</v>
      </c>
      <c r="U955" s="161">
        <v>0.03</v>
      </c>
      <c r="V955" s="161">
        <f>ROUND(E955*U955,2)</f>
        <v>0.46</v>
      </c>
      <c r="W955" s="161"/>
      <c r="X955" s="161" t="s">
        <v>321</v>
      </c>
      <c r="Y955" s="161" t="s">
        <v>322</v>
      </c>
      <c r="Z955" s="151"/>
      <c r="AA955" s="151"/>
      <c r="AB955" s="151"/>
      <c r="AC955" s="151"/>
      <c r="AD955" s="151"/>
      <c r="AE955" s="151"/>
      <c r="AF955" s="151"/>
      <c r="AG955" s="151" t="s">
        <v>323</v>
      </c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2" x14ac:dyDescent="0.2">
      <c r="A956" s="158"/>
      <c r="B956" s="159"/>
      <c r="C956" s="191" t="s">
        <v>1709</v>
      </c>
      <c r="D956" s="165"/>
      <c r="E956" s="166">
        <v>15.31</v>
      </c>
      <c r="F956" s="161"/>
      <c r="G956" s="161"/>
      <c r="H956" s="161"/>
      <c r="I956" s="161"/>
      <c r="J956" s="161"/>
      <c r="K956" s="161"/>
      <c r="L956" s="161"/>
      <c r="M956" s="161"/>
      <c r="N956" s="160"/>
      <c r="O956" s="160"/>
      <c r="P956" s="160"/>
      <c r="Q956" s="160"/>
      <c r="R956" s="161"/>
      <c r="S956" s="161"/>
      <c r="T956" s="161"/>
      <c r="U956" s="161"/>
      <c r="V956" s="161"/>
      <c r="W956" s="161"/>
      <c r="X956" s="161"/>
      <c r="Y956" s="161"/>
      <c r="Z956" s="151"/>
      <c r="AA956" s="151"/>
      <c r="AB956" s="151"/>
      <c r="AC956" s="151"/>
      <c r="AD956" s="151"/>
      <c r="AE956" s="151"/>
      <c r="AF956" s="151"/>
      <c r="AG956" s="151" t="s">
        <v>327</v>
      </c>
      <c r="AH956" s="151">
        <v>0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ht="33.75" outlineLevel="1" x14ac:dyDescent="0.2">
      <c r="A957" s="181">
        <v>119</v>
      </c>
      <c r="B957" s="182" t="s">
        <v>1710</v>
      </c>
      <c r="C957" s="190" t="s">
        <v>1711</v>
      </c>
      <c r="D957" s="183" t="s">
        <v>333</v>
      </c>
      <c r="E957" s="184">
        <v>6.4275000000000002</v>
      </c>
      <c r="F957" s="185"/>
      <c r="G957" s="186">
        <f>ROUND(E957*F957,2)</f>
        <v>0</v>
      </c>
      <c r="H957" s="185"/>
      <c r="I957" s="186">
        <f>ROUND(E957*H957,2)</f>
        <v>0</v>
      </c>
      <c r="J957" s="185"/>
      <c r="K957" s="186">
        <f>ROUND(E957*J957,2)</f>
        <v>0</v>
      </c>
      <c r="L957" s="186">
        <v>21</v>
      </c>
      <c r="M957" s="186">
        <f>G957*(1+L957/100)</f>
        <v>0</v>
      </c>
      <c r="N957" s="184">
        <v>5.1999999999999995E-4</v>
      </c>
      <c r="O957" s="184">
        <f>ROUND(E957*N957,2)</f>
        <v>0</v>
      </c>
      <c r="P957" s="184">
        <v>0</v>
      </c>
      <c r="Q957" s="184">
        <f>ROUND(E957*P957,2)</f>
        <v>0</v>
      </c>
      <c r="R957" s="186"/>
      <c r="S957" s="186" t="s">
        <v>319</v>
      </c>
      <c r="T957" s="187" t="s">
        <v>320</v>
      </c>
      <c r="U957" s="161">
        <v>4.9000000000000002E-2</v>
      </c>
      <c r="V957" s="161">
        <f>ROUND(E957*U957,2)</f>
        <v>0.31</v>
      </c>
      <c r="W957" s="161"/>
      <c r="X957" s="161" t="s">
        <v>321</v>
      </c>
      <c r="Y957" s="161" t="s">
        <v>322</v>
      </c>
      <c r="Z957" s="151"/>
      <c r="AA957" s="151"/>
      <c r="AB957" s="151"/>
      <c r="AC957" s="151"/>
      <c r="AD957" s="151"/>
      <c r="AE957" s="151"/>
      <c r="AF957" s="151"/>
      <c r="AG957" s="151" t="s">
        <v>323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2" x14ac:dyDescent="0.2">
      <c r="A958" s="158"/>
      <c r="B958" s="159"/>
      <c r="C958" s="272" t="s">
        <v>1712</v>
      </c>
      <c r="D958" s="273"/>
      <c r="E958" s="273"/>
      <c r="F958" s="273"/>
      <c r="G958" s="273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325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3" x14ac:dyDescent="0.2">
      <c r="A959" s="158"/>
      <c r="B959" s="159"/>
      <c r="C959" s="270" t="s">
        <v>1712</v>
      </c>
      <c r="D959" s="271"/>
      <c r="E959" s="271"/>
      <c r="F959" s="271"/>
      <c r="G959" s="27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325</v>
      </c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2" x14ac:dyDescent="0.2">
      <c r="A960" s="158"/>
      <c r="B960" s="159"/>
      <c r="C960" s="191" t="s">
        <v>1713</v>
      </c>
      <c r="D960" s="165"/>
      <c r="E960" s="166">
        <v>6.43</v>
      </c>
      <c r="F960" s="161"/>
      <c r="G960" s="161"/>
      <c r="H960" s="161"/>
      <c r="I960" s="161"/>
      <c r="J960" s="161"/>
      <c r="K960" s="161"/>
      <c r="L960" s="161"/>
      <c r="M960" s="161"/>
      <c r="N960" s="160"/>
      <c r="O960" s="160"/>
      <c r="P960" s="160"/>
      <c r="Q960" s="160"/>
      <c r="R960" s="161"/>
      <c r="S960" s="161"/>
      <c r="T960" s="161"/>
      <c r="U960" s="161"/>
      <c r="V960" s="161"/>
      <c r="W960" s="161"/>
      <c r="X960" s="161"/>
      <c r="Y960" s="161"/>
      <c r="Z960" s="151"/>
      <c r="AA960" s="151"/>
      <c r="AB960" s="151"/>
      <c r="AC960" s="151"/>
      <c r="AD960" s="151"/>
      <c r="AE960" s="151"/>
      <c r="AF960" s="151"/>
      <c r="AG960" s="151" t="s">
        <v>327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ht="22.5" outlineLevel="1" x14ac:dyDescent="0.2">
      <c r="A961" s="181">
        <v>120</v>
      </c>
      <c r="B961" s="182" t="s">
        <v>1714</v>
      </c>
      <c r="C961" s="190" t="s">
        <v>1715</v>
      </c>
      <c r="D961" s="183" t="s">
        <v>333</v>
      </c>
      <c r="E961" s="184">
        <v>15.31</v>
      </c>
      <c r="F961" s="185"/>
      <c r="G961" s="186">
        <f>ROUND(E961*F961,2)</f>
        <v>0</v>
      </c>
      <c r="H961" s="185"/>
      <c r="I961" s="186">
        <f>ROUND(E961*H961,2)</f>
        <v>0</v>
      </c>
      <c r="J961" s="185"/>
      <c r="K961" s="186">
        <f>ROUND(E961*J961,2)</f>
        <v>0</v>
      </c>
      <c r="L961" s="186">
        <v>21</v>
      </c>
      <c r="M961" s="186">
        <f>G961*(1+L961/100)</f>
        <v>0</v>
      </c>
      <c r="N961" s="184">
        <v>4.0999999999999999E-4</v>
      </c>
      <c r="O961" s="184">
        <f>ROUND(E961*N961,2)</f>
        <v>0.01</v>
      </c>
      <c r="P961" s="184">
        <v>0</v>
      </c>
      <c r="Q961" s="184">
        <f>ROUND(E961*P961,2)</f>
        <v>0</v>
      </c>
      <c r="R961" s="186"/>
      <c r="S961" s="186" t="s">
        <v>334</v>
      </c>
      <c r="T961" s="187" t="s">
        <v>320</v>
      </c>
      <c r="U961" s="161">
        <v>0.22991</v>
      </c>
      <c r="V961" s="161">
        <f>ROUND(E961*U961,2)</f>
        <v>3.52</v>
      </c>
      <c r="W961" s="161"/>
      <c r="X961" s="161" t="s">
        <v>321</v>
      </c>
      <c r="Y961" s="161" t="s">
        <v>322</v>
      </c>
      <c r="Z961" s="151"/>
      <c r="AA961" s="151"/>
      <c r="AB961" s="151"/>
      <c r="AC961" s="151"/>
      <c r="AD961" s="151"/>
      <c r="AE961" s="151"/>
      <c r="AF961" s="151"/>
      <c r="AG961" s="151" t="s">
        <v>323</v>
      </c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2" x14ac:dyDescent="0.2">
      <c r="A962" s="158"/>
      <c r="B962" s="159"/>
      <c r="C962" s="191" t="s">
        <v>335</v>
      </c>
      <c r="D962" s="165"/>
      <c r="E962" s="166"/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327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">
      <c r="A963" s="158"/>
      <c r="B963" s="159"/>
      <c r="C963" s="191" t="s">
        <v>346</v>
      </c>
      <c r="D963" s="165"/>
      <c r="E963" s="166"/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327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">
      <c r="A964" s="158"/>
      <c r="B964" s="159"/>
      <c r="C964" s="191" t="s">
        <v>338</v>
      </c>
      <c r="D964" s="165"/>
      <c r="E964" s="166">
        <v>8.2899999999999991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327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">
      <c r="A965" s="158"/>
      <c r="B965" s="159"/>
      <c r="C965" s="191" t="s">
        <v>339</v>
      </c>
      <c r="D965" s="165"/>
      <c r="E965" s="166">
        <v>3.22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327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3" x14ac:dyDescent="0.2">
      <c r="A966" s="158"/>
      <c r="B966" s="159"/>
      <c r="C966" s="191" t="s">
        <v>340</v>
      </c>
      <c r="D966" s="165"/>
      <c r="E966" s="166">
        <v>3.8</v>
      </c>
      <c r="F966" s="161"/>
      <c r="G966" s="161"/>
      <c r="H966" s="161"/>
      <c r="I966" s="161"/>
      <c r="J966" s="161"/>
      <c r="K966" s="161"/>
      <c r="L966" s="161"/>
      <c r="M966" s="161"/>
      <c r="N966" s="160"/>
      <c r="O966" s="160"/>
      <c r="P966" s="160"/>
      <c r="Q966" s="160"/>
      <c r="R966" s="161"/>
      <c r="S966" s="161"/>
      <c r="T966" s="161"/>
      <c r="U966" s="161"/>
      <c r="V966" s="161"/>
      <c r="W966" s="161"/>
      <c r="X966" s="161"/>
      <c r="Y966" s="161"/>
      <c r="Z966" s="151"/>
      <c r="AA966" s="151"/>
      <c r="AB966" s="151"/>
      <c r="AC966" s="151"/>
      <c r="AD966" s="151"/>
      <c r="AE966" s="151"/>
      <c r="AF966" s="151"/>
      <c r="AG966" s="151" t="s">
        <v>327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ht="22.5" outlineLevel="1" x14ac:dyDescent="0.2">
      <c r="A967" s="181">
        <v>121</v>
      </c>
      <c r="B967" s="182" t="s">
        <v>1716</v>
      </c>
      <c r="C967" s="190" t="s">
        <v>1717</v>
      </c>
      <c r="D967" s="183" t="s">
        <v>333</v>
      </c>
      <c r="E967" s="184">
        <v>6.4275000000000002</v>
      </c>
      <c r="F967" s="185"/>
      <c r="G967" s="186">
        <f>ROUND(E967*F967,2)</f>
        <v>0</v>
      </c>
      <c r="H967" s="185"/>
      <c r="I967" s="186">
        <f>ROUND(E967*H967,2)</f>
        <v>0</v>
      </c>
      <c r="J967" s="185"/>
      <c r="K967" s="186">
        <f>ROUND(E967*J967,2)</f>
        <v>0</v>
      </c>
      <c r="L967" s="186">
        <v>21</v>
      </c>
      <c r="M967" s="186">
        <f>G967*(1+L967/100)</f>
        <v>0</v>
      </c>
      <c r="N967" s="184">
        <v>5.8E-4</v>
      </c>
      <c r="O967" s="184">
        <f>ROUND(E967*N967,2)</f>
        <v>0</v>
      </c>
      <c r="P967" s="184">
        <v>0</v>
      </c>
      <c r="Q967" s="184">
        <f>ROUND(E967*P967,2)</f>
        <v>0</v>
      </c>
      <c r="R967" s="186"/>
      <c r="S967" s="186" t="s">
        <v>334</v>
      </c>
      <c r="T967" s="187" t="s">
        <v>320</v>
      </c>
      <c r="U967" s="161">
        <v>0.26600000000000001</v>
      </c>
      <c r="V967" s="161">
        <f>ROUND(E967*U967,2)</f>
        <v>1.71</v>
      </c>
      <c r="W967" s="161"/>
      <c r="X967" s="161" t="s">
        <v>321</v>
      </c>
      <c r="Y967" s="161" t="s">
        <v>322</v>
      </c>
      <c r="Z967" s="151"/>
      <c r="AA967" s="151"/>
      <c r="AB967" s="151"/>
      <c r="AC967" s="151"/>
      <c r="AD967" s="151"/>
      <c r="AE967" s="151"/>
      <c r="AF967" s="151"/>
      <c r="AG967" s="151" t="s">
        <v>323</v>
      </c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2" x14ac:dyDescent="0.2">
      <c r="A968" s="158"/>
      <c r="B968" s="159"/>
      <c r="C968" s="191" t="s">
        <v>335</v>
      </c>
      <c r="D968" s="165"/>
      <c r="E968" s="166"/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327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">
      <c r="A969" s="158"/>
      <c r="B969" s="159"/>
      <c r="C969" s="191" t="s">
        <v>346</v>
      </c>
      <c r="D969" s="165"/>
      <c r="E969" s="166"/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327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">
      <c r="A970" s="158"/>
      <c r="B970" s="159"/>
      <c r="C970" s="191" t="s">
        <v>1718</v>
      </c>
      <c r="D970" s="165"/>
      <c r="E970" s="166">
        <v>2.83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327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">
      <c r="A971" s="158"/>
      <c r="B971" s="159"/>
      <c r="C971" s="191" t="s">
        <v>1719</v>
      </c>
      <c r="D971" s="165"/>
      <c r="E971" s="166">
        <v>1.73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327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3" x14ac:dyDescent="0.2">
      <c r="A972" s="158"/>
      <c r="B972" s="159"/>
      <c r="C972" s="191" t="s">
        <v>1720</v>
      </c>
      <c r="D972" s="165"/>
      <c r="E972" s="166">
        <v>1.87</v>
      </c>
      <c r="F972" s="161"/>
      <c r="G972" s="161"/>
      <c r="H972" s="161"/>
      <c r="I972" s="161"/>
      <c r="J972" s="161"/>
      <c r="K972" s="161"/>
      <c r="L972" s="161"/>
      <c r="M972" s="161"/>
      <c r="N972" s="160"/>
      <c r="O972" s="160"/>
      <c r="P972" s="160"/>
      <c r="Q972" s="160"/>
      <c r="R972" s="161"/>
      <c r="S972" s="161"/>
      <c r="T972" s="161"/>
      <c r="U972" s="161"/>
      <c r="V972" s="161"/>
      <c r="W972" s="161"/>
      <c r="X972" s="161"/>
      <c r="Y972" s="161"/>
      <c r="Z972" s="151"/>
      <c r="AA972" s="151"/>
      <c r="AB972" s="151"/>
      <c r="AC972" s="151"/>
      <c r="AD972" s="151"/>
      <c r="AE972" s="151"/>
      <c r="AF972" s="151"/>
      <c r="AG972" s="151" t="s">
        <v>327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 x14ac:dyDescent="0.2">
      <c r="A973" s="181">
        <v>122</v>
      </c>
      <c r="B973" s="182" t="s">
        <v>1721</v>
      </c>
      <c r="C973" s="190" t="s">
        <v>1722</v>
      </c>
      <c r="D973" s="183" t="s">
        <v>333</v>
      </c>
      <c r="E973" s="184">
        <v>15.31</v>
      </c>
      <c r="F973" s="185"/>
      <c r="G973" s="186">
        <f>ROUND(E973*F973,2)</f>
        <v>0</v>
      </c>
      <c r="H973" s="185"/>
      <c r="I973" s="186">
        <f>ROUND(E973*H973,2)</f>
        <v>0</v>
      </c>
      <c r="J973" s="185"/>
      <c r="K973" s="186">
        <f>ROUND(E973*J973,2)</f>
        <v>0</v>
      </c>
      <c r="L973" s="186">
        <v>21</v>
      </c>
      <c r="M973" s="186">
        <f>G973*(1+L973/100)</f>
        <v>0</v>
      </c>
      <c r="N973" s="184">
        <v>0</v>
      </c>
      <c r="O973" s="184">
        <f>ROUND(E973*N973,2)</f>
        <v>0</v>
      </c>
      <c r="P973" s="184">
        <v>0</v>
      </c>
      <c r="Q973" s="184">
        <f>ROUND(E973*P973,2)</f>
        <v>0</v>
      </c>
      <c r="R973" s="186"/>
      <c r="S973" s="186" t="s">
        <v>334</v>
      </c>
      <c r="T973" s="187" t="s">
        <v>320</v>
      </c>
      <c r="U973" s="161">
        <v>0.20699999999999999</v>
      </c>
      <c r="V973" s="161">
        <f>ROUND(E973*U973,2)</f>
        <v>3.17</v>
      </c>
      <c r="W973" s="161"/>
      <c r="X973" s="161" t="s">
        <v>321</v>
      </c>
      <c r="Y973" s="161" t="s">
        <v>322</v>
      </c>
      <c r="Z973" s="151"/>
      <c r="AA973" s="151"/>
      <c r="AB973" s="151"/>
      <c r="AC973" s="151"/>
      <c r="AD973" s="151"/>
      <c r="AE973" s="151"/>
      <c r="AF973" s="151"/>
      <c r="AG973" s="151" t="s">
        <v>323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2" x14ac:dyDescent="0.2">
      <c r="A974" s="158"/>
      <c r="B974" s="159"/>
      <c r="C974" s="191" t="s">
        <v>335</v>
      </c>
      <c r="D974" s="165"/>
      <c r="E974" s="166"/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327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">
      <c r="A975" s="158"/>
      <c r="B975" s="159"/>
      <c r="C975" s="191" t="s">
        <v>346</v>
      </c>
      <c r="D975" s="165"/>
      <c r="E975" s="166"/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327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">
      <c r="A976" s="158"/>
      <c r="B976" s="159"/>
      <c r="C976" s="191" t="s">
        <v>338</v>
      </c>
      <c r="D976" s="165"/>
      <c r="E976" s="166">
        <v>8.2899999999999991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327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">
      <c r="A977" s="158"/>
      <c r="B977" s="159"/>
      <c r="C977" s="191" t="s">
        <v>339</v>
      </c>
      <c r="D977" s="165"/>
      <c r="E977" s="166">
        <v>3.22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327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3" x14ac:dyDescent="0.2">
      <c r="A978" s="158"/>
      <c r="B978" s="159"/>
      <c r="C978" s="191" t="s">
        <v>340</v>
      </c>
      <c r="D978" s="165"/>
      <c r="E978" s="166">
        <v>3.8</v>
      </c>
      <c r="F978" s="161"/>
      <c r="G978" s="161"/>
      <c r="H978" s="161"/>
      <c r="I978" s="161"/>
      <c r="J978" s="161"/>
      <c r="K978" s="161"/>
      <c r="L978" s="161"/>
      <c r="M978" s="161"/>
      <c r="N978" s="160"/>
      <c r="O978" s="160"/>
      <c r="P978" s="160"/>
      <c r="Q978" s="160"/>
      <c r="R978" s="161"/>
      <c r="S978" s="161"/>
      <c r="T978" s="161"/>
      <c r="U978" s="161"/>
      <c r="V978" s="161"/>
      <c r="W978" s="161"/>
      <c r="X978" s="161"/>
      <c r="Y978" s="161"/>
      <c r="Z978" s="151"/>
      <c r="AA978" s="151"/>
      <c r="AB978" s="151"/>
      <c r="AC978" s="151"/>
      <c r="AD978" s="151"/>
      <c r="AE978" s="151"/>
      <c r="AF978" s="151"/>
      <c r="AG978" s="151" t="s">
        <v>327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 x14ac:dyDescent="0.2">
      <c r="A979" s="181">
        <v>123</v>
      </c>
      <c r="B979" s="182" t="s">
        <v>1723</v>
      </c>
      <c r="C979" s="190" t="s">
        <v>1724</v>
      </c>
      <c r="D979" s="183" t="s">
        <v>333</v>
      </c>
      <c r="E979" s="184">
        <v>6.4275000000000002</v>
      </c>
      <c r="F979" s="185"/>
      <c r="G979" s="186">
        <f>ROUND(E979*F979,2)</f>
        <v>0</v>
      </c>
      <c r="H979" s="185"/>
      <c r="I979" s="186">
        <f>ROUND(E979*H979,2)</f>
        <v>0</v>
      </c>
      <c r="J979" s="185"/>
      <c r="K979" s="186">
        <f>ROUND(E979*J979,2)</f>
        <v>0</v>
      </c>
      <c r="L979" s="186">
        <v>21</v>
      </c>
      <c r="M979" s="186">
        <f>G979*(1+L979/100)</f>
        <v>0</v>
      </c>
      <c r="N979" s="184">
        <v>1.7000000000000001E-4</v>
      </c>
      <c r="O979" s="184">
        <f>ROUND(E979*N979,2)</f>
        <v>0</v>
      </c>
      <c r="P979" s="184">
        <v>0</v>
      </c>
      <c r="Q979" s="184">
        <f>ROUND(E979*P979,2)</f>
        <v>0</v>
      </c>
      <c r="R979" s="186"/>
      <c r="S979" s="186" t="s">
        <v>334</v>
      </c>
      <c r="T979" s="187" t="s">
        <v>320</v>
      </c>
      <c r="U979" s="161">
        <v>0.24099999999999999</v>
      </c>
      <c r="V979" s="161">
        <f>ROUND(E979*U979,2)</f>
        <v>1.55</v>
      </c>
      <c r="W979" s="161"/>
      <c r="X979" s="161" t="s">
        <v>321</v>
      </c>
      <c r="Y979" s="161" t="s">
        <v>322</v>
      </c>
      <c r="Z979" s="151"/>
      <c r="AA979" s="151"/>
      <c r="AB979" s="151"/>
      <c r="AC979" s="151"/>
      <c r="AD979" s="151"/>
      <c r="AE979" s="151"/>
      <c r="AF979" s="151"/>
      <c r="AG979" s="151" t="s">
        <v>323</v>
      </c>
      <c r="AH979" s="151"/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2" x14ac:dyDescent="0.2">
      <c r="A980" s="158"/>
      <c r="B980" s="159"/>
      <c r="C980" s="191" t="s">
        <v>335</v>
      </c>
      <c r="D980" s="165"/>
      <c r="E980" s="166"/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327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">
      <c r="A981" s="158"/>
      <c r="B981" s="159"/>
      <c r="C981" s="191" t="s">
        <v>346</v>
      </c>
      <c r="D981" s="165"/>
      <c r="E981" s="166"/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327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">
      <c r="A982" s="158"/>
      <c r="B982" s="159"/>
      <c r="C982" s="191" t="s">
        <v>1718</v>
      </c>
      <c r="D982" s="165"/>
      <c r="E982" s="166">
        <v>2.83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327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">
      <c r="A983" s="158"/>
      <c r="B983" s="159"/>
      <c r="C983" s="191" t="s">
        <v>1719</v>
      </c>
      <c r="D983" s="165"/>
      <c r="E983" s="166">
        <v>1.73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327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3" x14ac:dyDescent="0.2">
      <c r="A984" s="158"/>
      <c r="B984" s="159"/>
      <c r="C984" s="191" t="s">
        <v>1720</v>
      </c>
      <c r="D984" s="165"/>
      <c r="E984" s="166">
        <v>1.87</v>
      </c>
      <c r="F984" s="161"/>
      <c r="G984" s="161"/>
      <c r="H984" s="161"/>
      <c r="I984" s="161"/>
      <c r="J984" s="161"/>
      <c r="K984" s="161"/>
      <c r="L984" s="161"/>
      <c r="M984" s="161"/>
      <c r="N984" s="160"/>
      <c r="O984" s="160"/>
      <c r="P984" s="160"/>
      <c r="Q984" s="160"/>
      <c r="R984" s="161"/>
      <c r="S984" s="161"/>
      <c r="T984" s="161"/>
      <c r="U984" s="161"/>
      <c r="V984" s="161"/>
      <c r="W984" s="161"/>
      <c r="X984" s="161"/>
      <c r="Y984" s="161"/>
      <c r="Z984" s="151"/>
      <c r="AA984" s="151"/>
      <c r="AB984" s="151"/>
      <c r="AC984" s="151"/>
      <c r="AD984" s="151"/>
      <c r="AE984" s="151"/>
      <c r="AF984" s="151"/>
      <c r="AG984" s="151" t="s">
        <v>327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ht="22.5" outlineLevel="1" x14ac:dyDescent="0.2">
      <c r="A985" s="181">
        <v>124</v>
      </c>
      <c r="B985" s="182" t="s">
        <v>1725</v>
      </c>
      <c r="C985" s="190" t="s">
        <v>1726</v>
      </c>
      <c r="D985" s="183" t="s">
        <v>333</v>
      </c>
      <c r="E985" s="184">
        <v>1438.28</v>
      </c>
      <c r="F985" s="185"/>
      <c r="G985" s="186">
        <f>ROUND(E985*F985,2)</f>
        <v>0</v>
      </c>
      <c r="H985" s="185"/>
      <c r="I985" s="186">
        <f>ROUND(E985*H985,2)</f>
        <v>0</v>
      </c>
      <c r="J985" s="185"/>
      <c r="K985" s="186">
        <f>ROUND(E985*J985,2)</f>
        <v>0</v>
      </c>
      <c r="L985" s="186">
        <v>21</v>
      </c>
      <c r="M985" s="186">
        <f>G985*(1+L985/100)</f>
        <v>0</v>
      </c>
      <c r="N985" s="184">
        <v>0</v>
      </c>
      <c r="O985" s="184">
        <f>ROUND(E985*N985,2)</f>
        <v>0</v>
      </c>
      <c r="P985" s="184">
        <v>0</v>
      </c>
      <c r="Q985" s="184">
        <f>ROUND(E985*P985,2)</f>
        <v>0</v>
      </c>
      <c r="R985" s="186"/>
      <c r="S985" s="186" t="s">
        <v>334</v>
      </c>
      <c r="T985" s="187" t="s">
        <v>320</v>
      </c>
      <c r="U985" s="161">
        <v>0.05</v>
      </c>
      <c r="V985" s="161">
        <f>ROUND(E985*U985,2)</f>
        <v>71.91</v>
      </c>
      <c r="W985" s="161"/>
      <c r="X985" s="161" t="s">
        <v>321</v>
      </c>
      <c r="Y985" s="161" t="s">
        <v>322</v>
      </c>
      <c r="Z985" s="151"/>
      <c r="AA985" s="151"/>
      <c r="AB985" s="151"/>
      <c r="AC985" s="151"/>
      <c r="AD985" s="151"/>
      <c r="AE985" s="151"/>
      <c r="AF985" s="151"/>
      <c r="AG985" s="151" t="s">
        <v>323</v>
      </c>
      <c r="AH985" s="151"/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2" x14ac:dyDescent="0.2">
      <c r="A986" s="158"/>
      <c r="B986" s="159"/>
      <c r="C986" s="191" t="s">
        <v>359</v>
      </c>
      <c r="D986" s="165"/>
      <c r="E986" s="166"/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327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3" x14ac:dyDescent="0.2">
      <c r="A987" s="158"/>
      <c r="B987" s="159"/>
      <c r="C987" s="191" t="s">
        <v>1349</v>
      </c>
      <c r="D987" s="165"/>
      <c r="E987" s="166">
        <v>1438.28</v>
      </c>
      <c r="F987" s="161"/>
      <c r="G987" s="161"/>
      <c r="H987" s="161"/>
      <c r="I987" s="161"/>
      <c r="J987" s="161"/>
      <c r="K987" s="161"/>
      <c r="L987" s="161"/>
      <c r="M987" s="161"/>
      <c r="N987" s="160"/>
      <c r="O987" s="160"/>
      <c r="P987" s="160"/>
      <c r="Q987" s="160"/>
      <c r="R987" s="161"/>
      <c r="S987" s="161"/>
      <c r="T987" s="161"/>
      <c r="U987" s="161"/>
      <c r="V987" s="161"/>
      <c r="W987" s="161"/>
      <c r="X987" s="161"/>
      <c r="Y987" s="161"/>
      <c r="Z987" s="151"/>
      <c r="AA987" s="151"/>
      <c r="AB987" s="151"/>
      <c r="AC987" s="151"/>
      <c r="AD987" s="151"/>
      <c r="AE987" s="151"/>
      <c r="AF987" s="151"/>
      <c r="AG987" s="151" t="s">
        <v>327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ht="22.5" outlineLevel="1" x14ac:dyDescent="0.2">
      <c r="A988" s="181">
        <v>125</v>
      </c>
      <c r="B988" s="182" t="s">
        <v>1727</v>
      </c>
      <c r="C988" s="190" t="s">
        <v>1728</v>
      </c>
      <c r="D988" s="183" t="s">
        <v>333</v>
      </c>
      <c r="E988" s="184">
        <v>1438.28</v>
      </c>
      <c r="F988" s="185"/>
      <c r="G988" s="186">
        <f>ROUND(E988*F988,2)</f>
        <v>0</v>
      </c>
      <c r="H988" s="185"/>
      <c r="I988" s="186">
        <f>ROUND(E988*H988,2)</f>
        <v>0</v>
      </c>
      <c r="J988" s="185"/>
      <c r="K988" s="186">
        <f>ROUND(E988*J988,2)</f>
        <v>0</v>
      </c>
      <c r="L988" s="186">
        <v>21</v>
      </c>
      <c r="M988" s="186">
        <f>G988*(1+L988/100)</f>
        <v>0</v>
      </c>
      <c r="N988" s="184">
        <v>0</v>
      </c>
      <c r="O988" s="184">
        <f>ROUND(E988*N988,2)</f>
        <v>0</v>
      </c>
      <c r="P988" s="184">
        <v>0</v>
      </c>
      <c r="Q988" s="184">
        <f>ROUND(E988*P988,2)</f>
        <v>0</v>
      </c>
      <c r="R988" s="186"/>
      <c r="S988" s="186" t="s">
        <v>334</v>
      </c>
      <c r="T988" s="187" t="s">
        <v>320</v>
      </c>
      <c r="U988" s="161">
        <v>7.1999999999999995E-2</v>
      </c>
      <c r="V988" s="161">
        <f>ROUND(E988*U988,2)</f>
        <v>103.56</v>
      </c>
      <c r="W988" s="161"/>
      <c r="X988" s="161" t="s">
        <v>321</v>
      </c>
      <c r="Y988" s="161" t="s">
        <v>322</v>
      </c>
      <c r="Z988" s="151"/>
      <c r="AA988" s="151"/>
      <c r="AB988" s="151"/>
      <c r="AC988" s="151"/>
      <c r="AD988" s="151"/>
      <c r="AE988" s="151"/>
      <c r="AF988" s="151"/>
      <c r="AG988" s="151" t="s">
        <v>323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2" x14ac:dyDescent="0.2">
      <c r="A989" s="158"/>
      <c r="B989" s="159"/>
      <c r="C989" s="191" t="s">
        <v>1729</v>
      </c>
      <c r="D989" s="165"/>
      <c r="E989" s="166">
        <v>1438.28</v>
      </c>
      <c r="F989" s="161"/>
      <c r="G989" s="161"/>
      <c r="H989" s="161"/>
      <c r="I989" s="161"/>
      <c r="J989" s="161"/>
      <c r="K989" s="161"/>
      <c r="L989" s="161"/>
      <c r="M989" s="161"/>
      <c r="N989" s="160"/>
      <c r="O989" s="160"/>
      <c r="P989" s="160"/>
      <c r="Q989" s="160"/>
      <c r="R989" s="161"/>
      <c r="S989" s="161"/>
      <c r="T989" s="161"/>
      <c r="U989" s="161"/>
      <c r="V989" s="161"/>
      <c r="W989" s="161"/>
      <c r="X989" s="161"/>
      <c r="Y989" s="161"/>
      <c r="Z989" s="151"/>
      <c r="AA989" s="151"/>
      <c r="AB989" s="151"/>
      <c r="AC989" s="151"/>
      <c r="AD989" s="151"/>
      <c r="AE989" s="151"/>
      <c r="AF989" s="151"/>
      <c r="AG989" s="151" t="s">
        <v>327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 x14ac:dyDescent="0.2">
      <c r="A990" s="181">
        <v>126</v>
      </c>
      <c r="B990" s="182" t="s">
        <v>1730</v>
      </c>
      <c r="C990" s="190" t="s">
        <v>1731</v>
      </c>
      <c r="D990" s="183" t="s">
        <v>333</v>
      </c>
      <c r="E990" s="184">
        <v>8.0904000000000007</v>
      </c>
      <c r="F990" s="185"/>
      <c r="G990" s="186">
        <f>ROUND(E990*F990,2)</f>
        <v>0</v>
      </c>
      <c r="H990" s="185"/>
      <c r="I990" s="186">
        <f>ROUND(E990*H990,2)</f>
        <v>0</v>
      </c>
      <c r="J990" s="185"/>
      <c r="K990" s="186">
        <f>ROUND(E990*J990,2)</f>
        <v>0</v>
      </c>
      <c r="L990" s="186">
        <v>21</v>
      </c>
      <c r="M990" s="186">
        <f>G990*(1+L990/100)</f>
        <v>0</v>
      </c>
      <c r="N990" s="184">
        <v>2.1000000000000001E-4</v>
      </c>
      <c r="O990" s="184">
        <f>ROUND(E990*N990,2)</f>
        <v>0</v>
      </c>
      <c r="P990" s="184">
        <v>0</v>
      </c>
      <c r="Q990" s="184">
        <f>ROUND(E990*P990,2)</f>
        <v>0</v>
      </c>
      <c r="R990" s="186"/>
      <c r="S990" s="186" t="s">
        <v>334</v>
      </c>
      <c r="T990" s="187" t="s">
        <v>320</v>
      </c>
      <c r="U990" s="161">
        <v>9.5000000000000001E-2</v>
      </c>
      <c r="V990" s="161">
        <f>ROUND(E990*U990,2)</f>
        <v>0.77</v>
      </c>
      <c r="W990" s="161"/>
      <c r="X990" s="161" t="s">
        <v>321</v>
      </c>
      <c r="Y990" s="161" t="s">
        <v>322</v>
      </c>
      <c r="Z990" s="151"/>
      <c r="AA990" s="151"/>
      <c r="AB990" s="151"/>
      <c r="AC990" s="151"/>
      <c r="AD990" s="151"/>
      <c r="AE990" s="151"/>
      <c r="AF990" s="151"/>
      <c r="AG990" s="151" t="s">
        <v>323</v>
      </c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2" x14ac:dyDescent="0.2">
      <c r="A991" s="158"/>
      <c r="B991" s="159"/>
      <c r="C991" s="191" t="s">
        <v>1732</v>
      </c>
      <c r="D991" s="165"/>
      <c r="E991" s="166">
        <v>8.09</v>
      </c>
      <c r="F991" s="161"/>
      <c r="G991" s="161"/>
      <c r="H991" s="161"/>
      <c r="I991" s="161"/>
      <c r="J991" s="161"/>
      <c r="K991" s="161"/>
      <c r="L991" s="161"/>
      <c r="M991" s="161"/>
      <c r="N991" s="160"/>
      <c r="O991" s="160"/>
      <c r="P991" s="160"/>
      <c r="Q991" s="160"/>
      <c r="R991" s="161"/>
      <c r="S991" s="161"/>
      <c r="T991" s="161"/>
      <c r="U991" s="161"/>
      <c r="V991" s="161"/>
      <c r="W991" s="161"/>
      <c r="X991" s="161"/>
      <c r="Y991" s="161"/>
      <c r="Z991" s="151"/>
      <c r="AA991" s="151"/>
      <c r="AB991" s="151"/>
      <c r="AC991" s="151"/>
      <c r="AD991" s="151"/>
      <c r="AE991" s="151"/>
      <c r="AF991" s="151"/>
      <c r="AG991" s="151" t="s">
        <v>327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 x14ac:dyDescent="0.2">
      <c r="A992" s="181">
        <v>127</v>
      </c>
      <c r="B992" s="182" t="s">
        <v>1733</v>
      </c>
      <c r="C992" s="190" t="s">
        <v>1734</v>
      </c>
      <c r="D992" s="183" t="s">
        <v>333</v>
      </c>
      <c r="E992" s="184">
        <v>8.0904000000000007</v>
      </c>
      <c r="F992" s="185"/>
      <c r="G992" s="186">
        <f>ROUND(E992*F992,2)</f>
        <v>0</v>
      </c>
      <c r="H992" s="185"/>
      <c r="I992" s="186">
        <f>ROUND(E992*H992,2)</f>
        <v>0</v>
      </c>
      <c r="J992" s="185"/>
      <c r="K992" s="186">
        <f>ROUND(E992*J992,2)</f>
        <v>0</v>
      </c>
      <c r="L992" s="186">
        <v>21</v>
      </c>
      <c r="M992" s="186">
        <f>G992*(1+L992/100)</f>
        <v>0</v>
      </c>
      <c r="N992" s="184">
        <v>3.3999999999999998E-3</v>
      </c>
      <c r="O992" s="184">
        <f>ROUND(E992*N992,2)</f>
        <v>0.03</v>
      </c>
      <c r="P992" s="184">
        <v>0</v>
      </c>
      <c r="Q992" s="184">
        <f>ROUND(E992*P992,2)</f>
        <v>0</v>
      </c>
      <c r="R992" s="186"/>
      <c r="S992" s="186" t="s">
        <v>334</v>
      </c>
      <c r="T992" s="187" t="s">
        <v>320</v>
      </c>
      <c r="U992" s="161">
        <v>0.38500000000000001</v>
      </c>
      <c r="V992" s="161">
        <f>ROUND(E992*U992,2)</f>
        <v>3.11</v>
      </c>
      <c r="W992" s="161"/>
      <c r="X992" s="161" t="s">
        <v>321</v>
      </c>
      <c r="Y992" s="161" t="s">
        <v>322</v>
      </c>
      <c r="Z992" s="151"/>
      <c r="AA992" s="151"/>
      <c r="AB992" s="151"/>
      <c r="AC992" s="151"/>
      <c r="AD992" s="151"/>
      <c r="AE992" s="151"/>
      <c r="AF992" s="151"/>
      <c r="AG992" s="151" t="s">
        <v>323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">
      <c r="A993" s="158"/>
      <c r="B993" s="159"/>
      <c r="C993" s="272" t="s">
        <v>1735</v>
      </c>
      <c r="D993" s="273"/>
      <c r="E993" s="273"/>
      <c r="F993" s="273"/>
      <c r="G993" s="273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325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2" x14ac:dyDescent="0.2">
      <c r="A994" s="158"/>
      <c r="B994" s="159"/>
      <c r="C994" s="191" t="s">
        <v>335</v>
      </c>
      <c r="D994" s="165"/>
      <c r="E994" s="166"/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327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3" x14ac:dyDescent="0.2">
      <c r="A995" s="158"/>
      <c r="B995" s="159"/>
      <c r="C995" s="191" t="s">
        <v>1736</v>
      </c>
      <c r="D995" s="165"/>
      <c r="E995" s="166">
        <v>1.5</v>
      </c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327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3" x14ac:dyDescent="0.2">
      <c r="A996" s="158"/>
      <c r="B996" s="159"/>
      <c r="C996" s="191" t="s">
        <v>1737</v>
      </c>
      <c r="D996" s="165"/>
      <c r="E996" s="166">
        <v>-0.14000000000000001</v>
      </c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  <c r="R996" s="161"/>
      <c r="S996" s="161"/>
      <c r="T996" s="161"/>
      <c r="U996" s="161"/>
      <c r="V996" s="161"/>
      <c r="W996" s="161"/>
      <c r="X996" s="161"/>
      <c r="Y996" s="161"/>
      <c r="Z996" s="151"/>
      <c r="AA996" s="151"/>
      <c r="AB996" s="151"/>
      <c r="AC996" s="151"/>
      <c r="AD996" s="151"/>
      <c r="AE996" s="151"/>
      <c r="AF996" s="151"/>
      <c r="AG996" s="151" t="s">
        <v>327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3" x14ac:dyDescent="0.2">
      <c r="A997" s="158"/>
      <c r="B997" s="159"/>
      <c r="C997" s="191" t="s">
        <v>1738</v>
      </c>
      <c r="D997" s="165"/>
      <c r="E997" s="166">
        <v>3.49</v>
      </c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  <c r="R997" s="161"/>
      <c r="S997" s="161"/>
      <c r="T997" s="161"/>
      <c r="U997" s="161"/>
      <c r="V997" s="161"/>
      <c r="W997" s="161"/>
      <c r="X997" s="161"/>
      <c r="Y997" s="161"/>
      <c r="Z997" s="151"/>
      <c r="AA997" s="151"/>
      <c r="AB997" s="151"/>
      <c r="AC997" s="151"/>
      <c r="AD997" s="151"/>
      <c r="AE997" s="151"/>
      <c r="AF997" s="151"/>
      <c r="AG997" s="151" t="s">
        <v>327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3" x14ac:dyDescent="0.2">
      <c r="A998" s="158"/>
      <c r="B998" s="159"/>
      <c r="C998" s="191" t="s">
        <v>1739</v>
      </c>
      <c r="D998" s="165"/>
      <c r="E998" s="166">
        <v>3.24</v>
      </c>
      <c r="F998" s="161"/>
      <c r="G998" s="161"/>
      <c r="H998" s="161"/>
      <c r="I998" s="161"/>
      <c r="J998" s="161"/>
      <c r="K998" s="161"/>
      <c r="L998" s="161"/>
      <c r="M998" s="161"/>
      <c r="N998" s="160"/>
      <c r="O998" s="160"/>
      <c r="P998" s="160"/>
      <c r="Q998" s="160"/>
      <c r="R998" s="161"/>
      <c r="S998" s="161"/>
      <c r="T998" s="161"/>
      <c r="U998" s="161"/>
      <c r="V998" s="161"/>
      <c r="W998" s="161"/>
      <c r="X998" s="161"/>
      <c r="Y998" s="161"/>
      <c r="Z998" s="151"/>
      <c r="AA998" s="151"/>
      <c r="AB998" s="151"/>
      <c r="AC998" s="151"/>
      <c r="AD998" s="151"/>
      <c r="AE998" s="151"/>
      <c r="AF998" s="151"/>
      <c r="AG998" s="151" t="s">
        <v>327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 x14ac:dyDescent="0.2">
      <c r="A999" s="181">
        <v>128</v>
      </c>
      <c r="B999" s="182" t="s">
        <v>1740</v>
      </c>
      <c r="C999" s="190" t="s">
        <v>1741</v>
      </c>
      <c r="D999" s="183" t="s">
        <v>702</v>
      </c>
      <c r="E999" s="184">
        <v>6.78</v>
      </c>
      <c r="F999" s="185"/>
      <c r="G999" s="186">
        <f>ROUND(E999*F999,2)</f>
        <v>0</v>
      </c>
      <c r="H999" s="185"/>
      <c r="I999" s="186">
        <f>ROUND(E999*H999,2)</f>
        <v>0</v>
      </c>
      <c r="J999" s="185"/>
      <c r="K999" s="186">
        <f>ROUND(E999*J999,2)</f>
        <v>0</v>
      </c>
      <c r="L999" s="186">
        <v>21</v>
      </c>
      <c r="M999" s="186">
        <f>G999*(1+L999/100)</f>
        <v>0</v>
      </c>
      <c r="N999" s="184">
        <v>2.9E-4</v>
      </c>
      <c r="O999" s="184">
        <f>ROUND(E999*N999,2)</f>
        <v>0</v>
      </c>
      <c r="P999" s="184">
        <v>0</v>
      </c>
      <c r="Q999" s="184">
        <f>ROUND(E999*P999,2)</f>
        <v>0</v>
      </c>
      <c r="R999" s="186"/>
      <c r="S999" s="186" t="s">
        <v>334</v>
      </c>
      <c r="T999" s="187" t="s">
        <v>320</v>
      </c>
      <c r="U999" s="161">
        <v>0.11</v>
      </c>
      <c r="V999" s="161">
        <f>ROUND(E999*U999,2)</f>
        <v>0.75</v>
      </c>
      <c r="W999" s="161"/>
      <c r="X999" s="161" t="s">
        <v>321</v>
      </c>
      <c r="Y999" s="161" t="s">
        <v>322</v>
      </c>
      <c r="Z999" s="151"/>
      <c r="AA999" s="151"/>
      <c r="AB999" s="151"/>
      <c r="AC999" s="151"/>
      <c r="AD999" s="151"/>
      <c r="AE999" s="151"/>
      <c r="AF999" s="151"/>
      <c r="AG999" s="151" t="s">
        <v>323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2" x14ac:dyDescent="0.2">
      <c r="A1000" s="158"/>
      <c r="B1000" s="159"/>
      <c r="C1000" s="191" t="s">
        <v>335</v>
      </c>
      <c r="D1000" s="165"/>
      <c r="E1000" s="166"/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327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3" x14ac:dyDescent="0.2">
      <c r="A1001" s="158"/>
      <c r="B1001" s="159"/>
      <c r="C1001" s="191" t="s">
        <v>1742</v>
      </c>
      <c r="D1001" s="165"/>
      <c r="E1001" s="166">
        <v>7.48</v>
      </c>
      <c r="F1001" s="161"/>
      <c r="G1001" s="161"/>
      <c r="H1001" s="161"/>
      <c r="I1001" s="161"/>
      <c r="J1001" s="161"/>
      <c r="K1001" s="161"/>
      <c r="L1001" s="161"/>
      <c r="M1001" s="161"/>
      <c r="N1001" s="160"/>
      <c r="O1001" s="160"/>
      <c r="P1001" s="160"/>
      <c r="Q1001" s="160"/>
      <c r="R1001" s="161"/>
      <c r="S1001" s="161"/>
      <c r="T1001" s="161"/>
      <c r="U1001" s="161"/>
      <c r="V1001" s="161"/>
      <c r="W1001" s="161"/>
      <c r="X1001" s="161"/>
      <c r="Y1001" s="161"/>
      <c r="Z1001" s="151"/>
      <c r="AA1001" s="151"/>
      <c r="AB1001" s="151"/>
      <c r="AC1001" s="151"/>
      <c r="AD1001" s="151"/>
      <c r="AE1001" s="151"/>
      <c r="AF1001" s="151"/>
      <c r="AG1001" s="151" t="s">
        <v>327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3" x14ac:dyDescent="0.2">
      <c r="A1002" s="158"/>
      <c r="B1002" s="159"/>
      <c r="C1002" s="191" t="s">
        <v>1743</v>
      </c>
      <c r="D1002" s="165"/>
      <c r="E1002" s="166">
        <v>-0.7</v>
      </c>
      <c r="F1002" s="161"/>
      <c r="G1002" s="161"/>
      <c r="H1002" s="161"/>
      <c r="I1002" s="161"/>
      <c r="J1002" s="161"/>
      <c r="K1002" s="161"/>
      <c r="L1002" s="161"/>
      <c r="M1002" s="161"/>
      <c r="N1002" s="160"/>
      <c r="O1002" s="160"/>
      <c r="P1002" s="160"/>
      <c r="Q1002" s="160"/>
      <c r="R1002" s="161"/>
      <c r="S1002" s="161"/>
      <c r="T1002" s="161"/>
      <c r="U1002" s="161"/>
      <c r="V1002" s="161"/>
      <c r="W1002" s="161"/>
      <c r="X1002" s="161"/>
      <c r="Y1002" s="161"/>
      <c r="Z1002" s="151"/>
      <c r="AA1002" s="151"/>
      <c r="AB1002" s="151"/>
      <c r="AC1002" s="151"/>
      <c r="AD1002" s="151"/>
      <c r="AE1002" s="151"/>
      <c r="AF1002" s="151"/>
      <c r="AG1002" s="151" t="s">
        <v>327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 x14ac:dyDescent="0.2">
      <c r="A1003" s="181">
        <v>129</v>
      </c>
      <c r="B1003" s="182" t="s">
        <v>1744</v>
      </c>
      <c r="C1003" s="190" t="s">
        <v>1745</v>
      </c>
      <c r="D1003" s="183" t="s">
        <v>318</v>
      </c>
      <c r="E1003" s="184">
        <v>4</v>
      </c>
      <c r="F1003" s="185"/>
      <c r="G1003" s="186">
        <f>ROUND(E1003*F1003,2)</f>
        <v>0</v>
      </c>
      <c r="H1003" s="185"/>
      <c r="I1003" s="186">
        <f>ROUND(E1003*H1003,2)</f>
        <v>0</v>
      </c>
      <c r="J1003" s="185"/>
      <c r="K1003" s="186">
        <f>ROUND(E1003*J1003,2)</f>
        <v>0</v>
      </c>
      <c r="L1003" s="186">
        <v>21</v>
      </c>
      <c r="M1003" s="186">
        <f>G1003*(1+L1003/100)</f>
        <v>0</v>
      </c>
      <c r="N1003" s="184">
        <v>1.1E-4</v>
      </c>
      <c r="O1003" s="184">
        <f>ROUND(E1003*N1003,2)</f>
        <v>0</v>
      </c>
      <c r="P1003" s="184">
        <v>0</v>
      </c>
      <c r="Q1003" s="184">
        <f>ROUND(E1003*P1003,2)</f>
        <v>0</v>
      </c>
      <c r="R1003" s="186"/>
      <c r="S1003" s="186" t="s">
        <v>334</v>
      </c>
      <c r="T1003" s="187" t="s">
        <v>320</v>
      </c>
      <c r="U1003" s="161">
        <v>6.7000000000000004E-2</v>
      </c>
      <c r="V1003" s="161">
        <f>ROUND(E1003*U1003,2)</f>
        <v>0.27</v>
      </c>
      <c r="W1003" s="161"/>
      <c r="X1003" s="161" t="s">
        <v>321</v>
      </c>
      <c r="Y1003" s="161" t="s">
        <v>322</v>
      </c>
      <c r="Z1003" s="151"/>
      <c r="AA1003" s="151"/>
      <c r="AB1003" s="151"/>
      <c r="AC1003" s="151"/>
      <c r="AD1003" s="151"/>
      <c r="AE1003" s="151"/>
      <c r="AF1003" s="151"/>
      <c r="AG1003" s="151" t="s">
        <v>323</v>
      </c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2" x14ac:dyDescent="0.2">
      <c r="A1004" s="158"/>
      <c r="B1004" s="159"/>
      <c r="C1004" s="191" t="s">
        <v>335</v>
      </c>
      <c r="D1004" s="165"/>
      <c r="E1004" s="166"/>
      <c r="F1004" s="161"/>
      <c r="G1004" s="161"/>
      <c r="H1004" s="161"/>
      <c r="I1004" s="161"/>
      <c r="J1004" s="161"/>
      <c r="K1004" s="161"/>
      <c r="L1004" s="161"/>
      <c r="M1004" s="161"/>
      <c r="N1004" s="160"/>
      <c r="O1004" s="160"/>
      <c r="P1004" s="160"/>
      <c r="Q1004" s="160"/>
      <c r="R1004" s="161"/>
      <c r="S1004" s="161"/>
      <c r="T1004" s="161"/>
      <c r="U1004" s="161"/>
      <c r="V1004" s="161"/>
      <c r="W1004" s="161"/>
      <c r="X1004" s="161"/>
      <c r="Y1004" s="161"/>
      <c r="Z1004" s="151"/>
      <c r="AA1004" s="151"/>
      <c r="AB1004" s="151"/>
      <c r="AC1004" s="151"/>
      <c r="AD1004" s="151"/>
      <c r="AE1004" s="151"/>
      <c r="AF1004" s="151"/>
      <c r="AG1004" s="151" t="s">
        <v>327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3" x14ac:dyDescent="0.2">
      <c r="A1005" s="158"/>
      <c r="B1005" s="159"/>
      <c r="C1005" s="191" t="s">
        <v>1746</v>
      </c>
      <c r="D1005" s="165"/>
      <c r="E1005" s="166">
        <v>4</v>
      </c>
      <c r="F1005" s="161"/>
      <c r="G1005" s="161"/>
      <c r="H1005" s="161"/>
      <c r="I1005" s="161"/>
      <c r="J1005" s="161"/>
      <c r="K1005" s="161"/>
      <c r="L1005" s="161"/>
      <c r="M1005" s="161"/>
      <c r="N1005" s="160"/>
      <c r="O1005" s="160"/>
      <c r="P1005" s="160"/>
      <c r="Q1005" s="160"/>
      <c r="R1005" s="161"/>
      <c r="S1005" s="161"/>
      <c r="T1005" s="161"/>
      <c r="U1005" s="161"/>
      <c r="V1005" s="161"/>
      <c r="W1005" s="161"/>
      <c r="X1005" s="161"/>
      <c r="Y1005" s="161"/>
      <c r="Z1005" s="151"/>
      <c r="AA1005" s="151"/>
      <c r="AB1005" s="151"/>
      <c r="AC1005" s="151"/>
      <c r="AD1005" s="151"/>
      <c r="AE1005" s="151"/>
      <c r="AF1005" s="151"/>
      <c r="AG1005" s="151" t="s">
        <v>327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 x14ac:dyDescent="0.2">
      <c r="A1006" s="181">
        <v>130</v>
      </c>
      <c r="B1006" s="182" t="s">
        <v>1747</v>
      </c>
      <c r="C1006" s="190" t="s">
        <v>1748</v>
      </c>
      <c r="D1006" s="183" t="s">
        <v>702</v>
      </c>
      <c r="E1006" s="184">
        <v>2.6</v>
      </c>
      <c r="F1006" s="185"/>
      <c r="G1006" s="186">
        <f>ROUND(E1006*F1006,2)</f>
        <v>0</v>
      </c>
      <c r="H1006" s="185"/>
      <c r="I1006" s="186">
        <f>ROUND(E1006*H1006,2)</f>
        <v>0</v>
      </c>
      <c r="J1006" s="185"/>
      <c r="K1006" s="186">
        <f>ROUND(E1006*J1006,2)</f>
        <v>0</v>
      </c>
      <c r="L1006" s="186">
        <v>21</v>
      </c>
      <c r="M1006" s="186">
        <f>G1006*(1+L1006/100)</f>
        <v>0</v>
      </c>
      <c r="N1006" s="184">
        <v>2.9E-4</v>
      </c>
      <c r="O1006" s="184">
        <f>ROUND(E1006*N1006,2)</f>
        <v>0</v>
      </c>
      <c r="P1006" s="184">
        <v>0</v>
      </c>
      <c r="Q1006" s="184">
        <f>ROUND(E1006*P1006,2)</f>
        <v>0</v>
      </c>
      <c r="R1006" s="186"/>
      <c r="S1006" s="186" t="s">
        <v>334</v>
      </c>
      <c r="T1006" s="187" t="s">
        <v>320</v>
      </c>
      <c r="U1006" s="161">
        <v>0.14000000000000001</v>
      </c>
      <c r="V1006" s="161">
        <f>ROUND(E1006*U1006,2)</f>
        <v>0.36</v>
      </c>
      <c r="W1006" s="161"/>
      <c r="X1006" s="161" t="s">
        <v>321</v>
      </c>
      <c r="Y1006" s="161" t="s">
        <v>322</v>
      </c>
      <c r="Z1006" s="151"/>
      <c r="AA1006" s="151"/>
      <c r="AB1006" s="151"/>
      <c r="AC1006" s="151"/>
      <c r="AD1006" s="151"/>
      <c r="AE1006" s="151"/>
      <c r="AF1006" s="151"/>
      <c r="AG1006" s="151" t="s">
        <v>323</v>
      </c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2" x14ac:dyDescent="0.2">
      <c r="A1007" s="158"/>
      <c r="B1007" s="159"/>
      <c r="C1007" s="191" t="s">
        <v>335</v>
      </c>
      <c r="D1007" s="165"/>
      <c r="E1007" s="166"/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327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3" x14ac:dyDescent="0.2">
      <c r="A1008" s="158"/>
      <c r="B1008" s="159"/>
      <c r="C1008" s="191" t="s">
        <v>1749</v>
      </c>
      <c r="D1008" s="165"/>
      <c r="E1008" s="166">
        <v>0.6</v>
      </c>
      <c r="F1008" s="161"/>
      <c r="G1008" s="161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327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3" x14ac:dyDescent="0.2">
      <c r="A1009" s="158"/>
      <c r="B1009" s="159"/>
      <c r="C1009" s="191" t="s">
        <v>1750</v>
      </c>
      <c r="D1009" s="165"/>
      <c r="E1009" s="166">
        <v>2</v>
      </c>
      <c r="F1009" s="161"/>
      <c r="G1009" s="161"/>
      <c r="H1009" s="161"/>
      <c r="I1009" s="161"/>
      <c r="J1009" s="161"/>
      <c r="K1009" s="161"/>
      <c r="L1009" s="161"/>
      <c r="M1009" s="161"/>
      <c r="N1009" s="160"/>
      <c r="O1009" s="160"/>
      <c r="P1009" s="160"/>
      <c r="Q1009" s="160"/>
      <c r="R1009" s="161"/>
      <c r="S1009" s="161"/>
      <c r="T1009" s="161"/>
      <c r="U1009" s="161"/>
      <c r="V1009" s="161"/>
      <c r="W1009" s="161"/>
      <c r="X1009" s="161"/>
      <c r="Y1009" s="161"/>
      <c r="Z1009" s="151"/>
      <c r="AA1009" s="151"/>
      <c r="AB1009" s="151"/>
      <c r="AC1009" s="151"/>
      <c r="AD1009" s="151"/>
      <c r="AE1009" s="151"/>
      <c r="AF1009" s="151"/>
      <c r="AG1009" s="151" t="s">
        <v>327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ht="22.5" outlineLevel="1" x14ac:dyDescent="0.2">
      <c r="A1010" s="181">
        <v>131</v>
      </c>
      <c r="B1010" s="182" t="s">
        <v>1751</v>
      </c>
      <c r="C1010" s="190" t="s">
        <v>1752</v>
      </c>
      <c r="D1010" s="183" t="s">
        <v>333</v>
      </c>
      <c r="E1010" s="184">
        <v>25.319500000000001</v>
      </c>
      <c r="F1010" s="185"/>
      <c r="G1010" s="186">
        <f>ROUND(E1010*F1010,2)</f>
        <v>0</v>
      </c>
      <c r="H1010" s="185"/>
      <c r="I1010" s="186">
        <f>ROUND(E1010*H1010,2)</f>
        <v>0</v>
      </c>
      <c r="J1010" s="185"/>
      <c r="K1010" s="186">
        <f>ROUND(E1010*J1010,2)</f>
        <v>0</v>
      </c>
      <c r="L1010" s="186">
        <v>21</v>
      </c>
      <c r="M1010" s="186">
        <f>G1010*(1+L1010/100)</f>
        <v>0</v>
      </c>
      <c r="N1010" s="184">
        <v>4.4999999999999997E-3</v>
      </c>
      <c r="O1010" s="184">
        <f>ROUND(E1010*N1010,2)</f>
        <v>0.11</v>
      </c>
      <c r="P1010" s="184">
        <v>0</v>
      </c>
      <c r="Q1010" s="184">
        <f>ROUND(E1010*P1010,2)</f>
        <v>0</v>
      </c>
      <c r="R1010" s="186"/>
      <c r="S1010" s="186" t="s">
        <v>319</v>
      </c>
      <c r="T1010" s="187" t="s">
        <v>320</v>
      </c>
      <c r="U1010" s="161">
        <v>0</v>
      </c>
      <c r="V1010" s="161">
        <f>ROUND(E1010*U1010,2)</f>
        <v>0</v>
      </c>
      <c r="W1010" s="161"/>
      <c r="X1010" s="161" t="s">
        <v>365</v>
      </c>
      <c r="Y1010" s="161" t="s">
        <v>322</v>
      </c>
      <c r="Z1010" s="151"/>
      <c r="AA1010" s="151"/>
      <c r="AB1010" s="151"/>
      <c r="AC1010" s="151"/>
      <c r="AD1010" s="151"/>
      <c r="AE1010" s="151"/>
      <c r="AF1010" s="151"/>
      <c r="AG1010" s="151" t="s">
        <v>366</v>
      </c>
      <c r="AH1010" s="151"/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2" x14ac:dyDescent="0.2">
      <c r="A1011" s="158"/>
      <c r="B1011" s="159"/>
      <c r="C1011" s="191" t="s">
        <v>1753</v>
      </c>
      <c r="D1011" s="165"/>
      <c r="E1011" s="166">
        <v>15.31</v>
      </c>
      <c r="F1011" s="161"/>
      <c r="G1011" s="161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327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3" x14ac:dyDescent="0.2">
      <c r="A1012" s="158"/>
      <c r="B1012" s="159"/>
      <c r="C1012" s="192" t="s">
        <v>368</v>
      </c>
      <c r="D1012" s="167"/>
      <c r="E1012" s="168">
        <v>2.2999999999999998</v>
      </c>
      <c r="F1012" s="161"/>
      <c r="G1012" s="161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327</v>
      </c>
      <c r="AH1012" s="151">
        <v>4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3" x14ac:dyDescent="0.2">
      <c r="A1013" s="158"/>
      <c r="B1013" s="159"/>
      <c r="C1013" s="191" t="s">
        <v>1754</v>
      </c>
      <c r="D1013" s="165"/>
      <c r="E1013" s="166">
        <v>6.43</v>
      </c>
      <c r="F1013" s="161"/>
      <c r="G1013" s="161"/>
      <c r="H1013" s="161"/>
      <c r="I1013" s="161"/>
      <c r="J1013" s="161"/>
      <c r="K1013" s="161"/>
      <c r="L1013" s="161"/>
      <c r="M1013" s="161"/>
      <c r="N1013" s="160"/>
      <c r="O1013" s="160"/>
      <c r="P1013" s="160"/>
      <c r="Q1013" s="160"/>
      <c r="R1013" s="161"/>
      <c r="S1013" s="161"/>
      <c r="T1013" s="161"/>
      <c r="U1013" s="161"/>
      <c r="V1013" s="161"/>
      <c r="W1013" s="161"/>
      <c r="X1013" s="161"/>
      <c r="Y1013" s="161"/>
      <c r="Z1013" s="151"/>
      <c r="AA1013" s="151"/>
      <c r="AB1013" s="151"/>
      <c r="AC1013" s="151"/>
      <c r="AD1013" s="151"/>
      <c r="AE1013" s="151"/>
      <c r="AF1013" s="151"/>
      <c r="AG1013" s="151" t="s">
        <v>327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3" x14ac:dyDescent="0.2">
      <c r="A1014" s="158"/>
      <c r="B1014" s="159"/>
      <c r="C1014" s="192" t="s">
        <v>1755</v>
      </c>
      <c r="D1014" s="167"/>
      <c r="E1014" s="168">
        <v>1.29</v>
      </c>
      <c r="F1014" s="161"/>
      <c r="G1014" s="161"/>
      <c r="H1014" s="161"/>
      <c r="I1014" s="161"/>
      <c r="J1014" s="161"/>
      <c r="K1014" s="161"/>
      <c r="L1014" s="161"/>
      <c r="M1014" s="161"/>
      <c r="N1014" s="160"/>
      <c r="O1014" s="160"/>
      <c r="P1014" s="160"/>
      <c r="Q1014" s="160"/>
      <c r="R1014" s="161"/>
      <c r="S1014" s="161"/>
      <c r="T1014" s="161"/>
      <c r="U1014" s="161"/>
      <c r="V1014" s="161"/>
      <c r="W1014" s="161"/>
      <c r="X1014" s="161"/>
      <c r="Y1014" s="161"/>
      <c r="Z1014" s="151"/>
      <c r="AA1014" s="151"/>
      <c r="AB1014" s="151"/>
      <c r="AC1014" s="151"/>
      <c r="AD1014" s="151"/>
      <c r="AE1014" s="151"/>
      <c r="AF1014" s="151"/>
      <c r="AG1014" s="151" t="s">
        <v>327</v>
      </c>
      <c r="AH1014" s="151">
        <v>4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ht="22.5" outlineLevel="1" x14ac:dyDescent="0.2">
      <c r="A1015" s="181">
        <v>132</v>
      </c>
      <c r="B1015" s="182" t="s">
        <v>1756</v>
      </c>
      <c r="C1015" s="190" t="s">
        <v>1757</v>
      </c>
      <c r="D1015" s="183" t="s">
        <v>333</v>
      </c>
      <c r="E1015" s="184">
        <v>25.319500000000001</v>
      </c>
      <c r="F1015" s="185"/>
      <c r="G1015" s="186">
        <f>ROUND(E1015*F1015,2)</f>
        <v>0</v>
      </c>
      <c r="H1015" s="185"/>
      <c r="I1015" s="186">
        <f>ROUND(E1015*H1015,2)</f>
        <v>0</v>
      </c>
      <c r="J1015" s="185"/>
      <c r="K1015" s="186">
        <f>ROUND(E1015*J1015,2)</f>
        <v>0</v>
      </c>
      <c r="L1015" s="186">
        <v>21</v>
      </c>
      <c r="M1015" s="186">
        <f>G1015*(1+L1015/100)</f>
        <v>0</v>
      </c>
      <c r="N1015" s="184">
        <v>3.7000000000000002E-3</v>
      </c>
      <c r="O1015" s="184">
        <f>ROUND(E1015*N1015,2)</f>
        <v>0.09</v>
      </c>
      <c r="P1015" s="184">
        <v>0</v>
      </c>
      <c r="Q1015" s="184">
        <f>ROUND(E1015*P1015,2)</f>
        <v>0</v>
      </c>
      <c r="R1015" s="186"/>
      <c r="S1015" s="186" t="s">
        <v>319</v>
      </c>
      <c r="T1015" s="187" t="s">
        <v>320</v>
      </c>
      <c r="U1015" s="161">
        <v>0</v>
      </c>
      <c r="V1015" s="161">
        <f>ROUND(E1015*U1015,2)</f>
        <v>0</v>
      </c>
      <c r="W1015" s="161"/>
      <c r="X1015" s="161" t="s">
        <v>365</v>
      </c>
      <c r="Y1015" s="161" t="s">
        <v>322</v>
      </c>
      <c r="Z1015" s="151"/>
      <c r="AA1015" s="151"/>
      <c r="AB1015" s="151"/>
      <c r="AC1015" s="151"/>
      <c r="AD1015" s="151"/>
      <c r="AE1015" s="151"/>
      <c r="AF1015" s="151"/>
      <c r="AG1015" s="151" t="s">
        <v>366</v>
      </c>
      <c r="AH1015" s="151"/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2" x14ac:dyDescent="0.2">
      <c r="A1016" s="158"/>
      <c r="B1016" s="159"/>
      <c r="C1016" s="191" t="s">
        <v>1709</v>
      </c>
      <c r="D1016" s="165"/>
      <c r="E1016" s="166">
        <v>15.31</v>
      </c>
      <c r="F1016" s="161"/>
      <c r="G1016" s="161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327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3" x14ac:dyDescent="0.2">
      <c r="A1017" s="158"/>
      <c r="B1017" s="159"/>
      <c r="C1017" s="192" t="s">
        <v>368</v>
      </c>
      <c r="D1017" s="167"/>
      <c r="E1017" s="168">
        <v>2.2999999999999998</v>
      </c>
      <c r="F1017" s="161"/>
      <c r="G1017" s="161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327</v>
      </c>
      <c r="AH1017" s="151">
        <v>4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">
      <c r="A1018" s="158"/>
      <c r="B1018" s="159"/>
      <c r="C1018" s="191" t="s">
        <v>1713</v>
      </c>
      <c r="D1018" s="165"/>
      <c r="E1018" s="166">
        <v>6.43</v>
      </c>
      <c r="F1018" s="161"/>
      <c r="G1018" s="161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327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3" x14ac:dyDescent="0.2">
      <c r="A1019" s="158"/>
      <c r="B1019" s="159"/>
      <c r="C1019" s="192" t="s">
        <v>1755</v>
      </c>
      <c r="D1019" s="167"/>
      <c r="E1019" s="168">
        <v>1.29</v>
      </c>
      <c r="F1019" s="161"/>
      <c r="G1019" s="161"/>
      <c r="H1019" s="161"/>
      <c r="I1019" s="161"/>
      <c r="J1019" s="161"/>
      <c r="K1019" s="161"/>
      <c r="L1019" s="161"/>
      <c r="M1019" s="161"/>
      <c r="N1019" s="160"/>
      <c r="O1019" s="160"/>
      <c r="P1019" s="160"/>
      <c r="Q1019" s="160"/>
      <c r="R1019" s="161"/>
      <c r="S1019" s="161"/>
      <c r="T1019" s="161"/>
      <c r="U1019" s="161"/>
      <c r="V1019" s="161"/>
      <c r="W1019" s="161"/>
      <c r="X1019" s="161"/>
      <c r="Y1019" s="161"/>
      <c r="Z1019" s="151"/>
      <c r="AA1019" s="151"/>
      <c r="AB1019" s="151"/>
      <c r="AC1019" s="151"/>
      <c r="AD1019" s="151"/>
      <c r="AE1019" s="151"/>
      <c r="AF1019" s="151"/>
      <c r="AG1019" s="151" t="s">
        <v>327</v>
      </c>
      <c r="AH1019" s="151">
        <v>4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ht="22.5" outlineLevel="1" x14ac:dyDescent="0.2">
      <c r="A1020" s="181">
        <v>133</v>
      </c>
      <c r="B1020" s="182" t="s">
        <v>1758</v>
      </c>
      <c r="C1020" s="190" t="s">
        <v>1759</v>
      </c>
      <c r="D1020" s="183" t="s">
        <v>333</v>
      </c>
      <c r="E1020" s="184">
        <v>3164.2159999999999</v>
      </c>
      <c r="F1020" s="185"/>
      <c r="G1020" s="186">
        <f>ROUND(E1020*F1020,2)</f>
        <v>0</v>
      </c>
      <c r="H1020" s="185"/>
      <c r="I1020" s="186">
        <f>ROUND(E1020*H1020,2)</f>
        <v>0</v>
      </c>
      <c r="J1020" s="185"/>
      <c r="K1020" s="186">
        <f>ROUND(E1020*J1020,2)</f>
        <v>0</v>
      </c>
      <c r="L1020" s="186">
        <v>21</v>
      </c>
      <c r="M1020" s="186">
        <f>G1020*(1+L1020/100)</f>
        <v>0</v>
      </c>
      <c r="N1020" s="184">
        <v>2.9999999999999997E-4</v>
      </c>
      <c r="O1020" s="184">
        <f>ROUND(E1020*N1020,2)</f>
        <v>0.95</v>
      </c>
      <c r="P1020" s="184">
        <v>0</v>
      </c>
      <c r="Q1020" s="184">
        <f>ROUND(E1020*P1020,2)</f>
        <v>0</v>
      </c>
      <c r="R1020" s="186"/>
      <c r="S1020" s="186" t="s">
        <v>319</v>
      </c>
      <c r="T1020" s="187" t="s">
        <v>320</v>
      </c>
      <c r="U1020" s="161">
        <v>0</v>
      </c>
      <c r="V1020" s="161">
        <f>ROUND(E1020*U1020,2)</f>
        <v>0</v>
      </c>
      <c r="W1020" s="161"/>
      <c r="X1020" s="161" t="s">
        <v>365</v>
      </c>
      <c r="Y1020" s="161" t="s">
        <v>322</v>
      </c>
      <c r="Z1020" s="151"/>
      <c r="AA1020" s="151"/>
      <c r="AB1020" s="151"/>
      <c r="AC1020" s="151"/>
      <c r="AD1020" s="151"/>
      <c r="AE1020" s="151"/>
      <c r="AF1020" s="151"/>
      <c r="AG1020" s="151" t="s">
        <v>366</v>
      </c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2" x14ac:dyDescent="0.2">
      <c r="A1021" s="158"/>
      <c r="B1021" s="159"/>
      <c r="C1021" s="191" t="s">
        <v>1729</v>
      </c>
      <c r="D1021" s="165"/>
      <c r="E1021" s="166">
        <v>1438.28</v>
      </c>
      <c r="F1021" s="161"/>
      <c r="G1021" s="161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327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3" x14ac:dyDescent="0.2">
      <c r="A1022" s="158"/>
      <c r="B1022" s="159"/>
      <c r="C1022" s="191" t="s">
        <v>1760</v>
      </c>
      <c r="D1022" s="165"/>
      <c r="E1022" s="166">
        <v>1438.28</v>
      </c>
      <c r="F1022" s="161"/>
      <c r="G1022" s="161"/>
      <c r="H1022" s="161"/>
      <c r="I1022" s="161"/>
      <c r="J1022" s="161"/>
      <c r="K1022" s="161"/>
      <c r="L1022" s="161"/>
      <c r="M1022" s="161"/>
      <c r="N1022" s="160"/>
      <c r="O1022" s="160"/>
      <c r="P1022" s="160"/>
      <c r="Q1022" s="160"/>
      <c r="R1022" s="161"/>
      <c r="S1022" s="161"/>
      <c r="T1022" s="161"/>
      <c r="U1022" s="161"/>
      <c r="V1022" s="161"/>
      <c r="W1022" s="161"/>
      <c r="X1022" s="161"/>
      <c r="Y1022" s="161"/>
      <c r="Z1022" s="151"/>
      <c r="AA1022" s="151"/>
      <c r="AB1022" s="151"/>
      <c r="AC1022" s="151"/>
      <c r="AD1022" s="151"/>
      <c r="AE1022" s="151"/>
      <c r="AF1022" s="151"/>
      <c r="AG1022" s="151" t="s">
        <v>327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3" x14ac:dyDescent="0.2">
      <c r="A1023" s="158"/>
      <c r="B1023" s="159"/>
      <c r="C1023" s="192" t="s">
        <v>854</v>
      </c>
      <c r="D1023" s="167"/>
      <c r="E1023" s="168">
        <v>287.66000000000003</v>
      </c>
      <c r="F1023" s="161"/>
      <c r="G1023" s="161"/>
      <c r="H1023" s="161"/>
      <c r="I1023" s="161"/>
      <c r="J1023" s="161"/>
      <c r="K1023" s="161"/>
      <c r="L1023" s="161"/>
      <c r="M1023" s="161"/>
      <c r="N1023" s="160"/>
      <c r="O1023" s="160"/>
      <c r="P1023" s="160"/>
      <c r="Q1023" s="160"/>
      <c r="R1023" s="161"/>
      <c r="S1023" s="161"/>
      <c r="T1023" s="161"/>
      <c r="U1023" s="161"/>
      <c r="V1023" s="161"/>
      <c r="W1023" s="161"/>
      <c r="X1023" s="161"/>
      <c r="Y1023" s="161"/>
      <c r="Z1023" s="151"/>
      <c r="AA1023" s="151"/>
      <c r="AB1023" s="151"/>
      <c r="AC1023" s="151"/>
      <c r="AD1023" s="151"/>
      <c r="AE1023" s="151"/>
      <c r="AF1023" s="151"/>
      <c r="AG1023" s="151" t="s">
        <v>327</v>
      </c>
      <c r="AH1023" s="151">
        <v>4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 x14ac:dyDescent="0.2">
      <c r="A1024" s="181">
        <v>134</v>
      </c>
      <c r="B1024" s="182" t="s">
        <v>1761</v>
      </c>
      <c r="C1024" s="190" t="s">
        <v>1762</v>
      </c>
      <c r="D1024" s="183" t="s">
        <v>387</v>
      </c>
      <c r="E1024" s="184">
        <v>1.2087399999999999</v>
      </c>
      <c r="F1024" s="185"/>
      <c r="G1024" s="186">
        <f>ROUND(E1024*F1024,2)</f>
        <v>0</v>
      </c>
      <c r="H1024" s="185"/>
      <c r="I1024" s="186">
        <f>ROUND(E1024*H1024,2)</f>
        <v>0</v>
      </c>
      <c r="J1024" s="185"/>
      <c r="K1024" s="186">
        <f>ROUND(E1024*J1024,2)</f>
        <v>0</v>
      </c>
      <c r="L1024" s="186">
        <v>21</v>
      </c>
      <c r="M1024" s="186">
        <f>G1024*(1+L1024/100)</f>
        <v>0</v>
      </c>
      <c r="N1024" s="184">
        <v>0</v>
      </c>
      <c r="O1024" s="184">
        <f>ROUND(E1024*N1024,2)</f>
        <v>0</v>
      </c>
      <c r="P1024" s="184">
        <v>0</v>
      </c>
      <c r="Q1024" s="184">
        <f>ROUND(E1024*P1024,2)</f>
        <v>0</v>
      </c>
      <c r="R1024" s="186"/>
      <c r="S1024" s="186" t="s">
        <v>319</v>
      </c>
      <c r="T1024" s="187" t="s">
        <v>320</v>
      </c>
      <c r="U1024" s="161">
        <v>1.637</v>
      </c>
      <c r="V1024" s="161">
        <f>ROUND(E1024*U1024,2)</f>
        <v>1.98</v>
      </c>
      <c r="W1024" s="161"/>
      <c r="X1024" s="161" t="s">
        <v>321</v>
      </c>
      <c r="Y1024" s="161" t="s">
        <v>322</v>
      </c>
      <c r="Z1024" s="151"/>
      <c r="AA1024" s="151"/>
      <c r="AB1024" s="151"/>
      <c r="AC1024" s="151"/>
      <c r="AD1024" s="151"/>
      <c r="AE1024" s="151"/>
      <c r="AF1024" s="151"/>
      <c r="AG1024" s="151" t="s">
        <v>388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2" x14ac:dyDescent="0.2">
      <c r="A1025" s="158"/>
      <c r="B1025" s="159"/>
      <c r="C1025" s="272" t="s">
        <v>1763</v>
      </c>
      <c r="D1025" s="273"/>
      <c r="E1025" s="273"/>
      <c r="F1025" s="273"/>
      <c r="G1025" s="273"/>
      <c r="H1025" s="161"/>
      <c r="I1025" s="161"/>
      <c r="J1025" s="161"/>
      <c r="K1025" s="161"/>
      <c r="L1025" s="161"/>
      <c r="M1025" s="161"/>
      <c r="N1025" s="160"/>
      <c r="O1025" s="160"/>
      <c r="P1025" s="160"/>
      <c r="Q1025" s="160"/>
      <c r="R1025" s="161"/>
      <c r="S1025" s="161"/>
      <c r="T1025" s="161"/>
      <c r="U1025" s="161"/>
      <c r="V1025" s="161"/>
      <c r="W1025" s="161"/>
      <c r="X1025" s="161"/>
      <c r="Y1025" s="161"/>
      <c r="Z1025" s="151"/>
      <c r="AA1025" s="151"/>
      <c r="AB1025" s="151"/>
      <c r="AC1025" s="151"/>
      <c r="AD1025" s="151"/>
      <c r="AE1025" s="151"/>
      <c r="AF1025" s="151"/>
      <c r="AG1025" s="151" t="s">
        <v>325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x14ac:dyDescent="0.2">
      <c r="A1026" s="174" t="s">
        <v>314</v>
      </c>
      <c r="B1026" s="175" t="s">
        <v>177</v>
      </c>
      <c r="C1026" s="189" t="s">
        <v>178</v>
      </c>
      <c r="D1026" s="176"/>
      <c r="E1026" s="177"/>
      <c r="F1026" s="178"/>
      <c r="G1026" s="178">
        <f>SUMIF(AG1027:AG1045,"&lt;&gt;NOR",G1027:G1045)</f>
        <v>0</v>
      </c>
      <c r="H1026" s="178"/>
      <c r="I1026" s="178">
        <f>SUM(I1027:I1045)</f>
        <v>0</v>
      </c>
      <c r="J1026" s="178"/>
      <c r="K1026" s="178">
        <f>SUM(K1027:K1045)</f>
        <v>0</v>
      </c>
      <c r="L1026" s="178"/>
      <c r="M1026" s="178">
        <f>SUM(M1027:M1045)</f>
        <v>0</v>
      </c>
      <c r="N1026" s="177"/>
      <c r="O1026" s="177">
        <f>SUM(O1027:O1045)</f>
        <v>0.16</v>
      </c>
      <c r="P1026" s="177"/>
      <c r="Q1026" s="177">
        <f>SUM(Q1027:Q1045)</f>
        <v>0</v>
      </c>
      <c r="R1026" s="178"/>
      <c r="S1026" s="178"/>
      <c r="T1026" s="179"/>
      <c r="U1026" s="173"/>
      <c r="V1026" s="173">
        <f>SUM(V1027:V1045)</f>
        <v>56.51</v>
      </c>
      <c r="W1026" s="173"/>
      <c r="X1026" s="173"/>
      <c r="Y1026" s="173"/>
      <c r="AG1026" t="s">
        <v>315</v>
      </c>
    </row>
    <row r="1027" spans="1:60" ht="22.5" outlineLevel="1" x14ac:dyDescent="0.2">
      <c r="A1027" s="181">
        <v>135</v>
      </c>
      <c r="B1027" s="182" t="s">
        <v>1764</v>
      </c>
      <c r="C1027" s="190" t="s">
        <v>1765</v>
      </c>
      <c r="D1027" s="183" t="s">
        <v>333</v>
      </c>
      <c r="E1027" s="184">
        <v>61.481000000000002</v>
      </c>
      <c r="F1027" s="185"/>
      <c r="G1027" s="186">
        <f>ROUND(E1027*F1027,2)</f>
        <v>0</v>
      </c>
      <c r="H1027" s="185"/>
      <c r="I1027" s="186">
        <f>ROUND(E1027*H1027,2)</f>
        <v>0</v>
      </c>
      <c r="J1027" s="185"/>
      <c r="K1027" s="186">
        <f>ROUND(E1027*J1027,2)</f>
        <v>0</v>
      </c>
      <c r="L1027" s="186">
        <v>21</v>
      </c>
      <c r="M1027" s="186">
        <f>G1027*(1+L1027/100)</f>
        <v>0</v>
      </c>
      <c r="N1027" s="184">
        <v>0</v>
      </c>
      <c r="O1027" s="184">
        <f>ROUND(E1027*N1027,2)</f>
        <v>0</v>
      </c>
      <c r="P1027" s="184">
        <v>0</v>
      </c>
      <c r="Q1027" s="184">
        <f>ROUND(E1027*P1027,2)</f>
        <v>0</v>
      </c>
      <c r="R1027" s="186"/>
      <c r="S1027" s="186" t="s">
        <v>334</v>
      </c>
      <c r="T1027" s="187" t="s">
        <v>320</v>
      </c>
      <c r="U1027" s="161">
        <v>0.91459999999999997</v>
      </c>
      <c r="V1027" s="161">
        <f>ROUND(E1027*U1027,2)</f>
        <v>56.23</v>
      </c>
      <c r="W1027" s="161"/>
      <c r="X1027" s="161" t="s">
        <v>321</v>
      </c>
      <c r="Y1027" s="161" t="s">
        <v>322</v>
      </c>
      <c r="Z1027" s="151"/>
      <c r="AA1027" s="151"/>
      <c r="AB1027" s="151"/>
      <c r="AC1027" s="151"/>
      <c r="AD1027" s="151"/>
      <c r="AE1027" s="151"/>
      <c r="AF1027" s="151"/>
      <c r="AG1027" s="151" t="s">
        <v>323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">
      <c r="A1028" s="158"/>
      <c r="B1028" s="159"/>
      <c r="C1028" s="272" t="s">
        <v>1766</v>
      </c>
      <c r="D1028" s="273"/>
      <c r="E1028" s="273"/>
      <c r="F1028" s="273"/>
      <c r="G1028" s="273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325</v>
      </c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2" x14ac:dyDescent="0.2">
      <c r="A1029" s="158"/>
      <c r="B1029" s="159"/>
      <c r="C1029" s="191" t="s">
        <v>674</v>
      </c>
      <c r="D1029" s="165"/>
      <c r="E1029" s="166"/>
      <c r="F1029" s="161"/>
      <c r="G1029" s="161"/>
      <c r="H1029" s="161"/>
      <c r="I1029" s="161"/>
      <c r="J1029" s="161"/>
      <c r="K1029" s="161"/>
      <c r="L1029" s="161"/>
      <c r="M1029" s="161"/>
      <c r="N1029" s="160"/>
      <c r="O1029" s="160"/>
      <c r="P1029" s="160"/>
      <c r="Q1029" s="160"/>
      <c r="R1029" s="161"/>
      <c r="S1029" s="161"/>
      <c r="T1029" s="161"/>
      <c r="U1029" s="161"/>
      <c r="V1029" s="161"/>
      <c r="W1029" s="161"/>
      <c r="X1029" s="161"/>
      <c r="Y1029" s="161"/>
      <c r="Z1029" s="151"/>
      <c r="AA1029" s="151"/>
      <c r="AB1029" s="151"/>
      <c r="AC1029" s="151"/>
      <c r="AD1029" s="151"/>
      <c r="AE1029" s="151"/>
      <c r="AF1029" s="151"/>
      <c r="AG1029" s="151" t="s">
        <v>327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3" x14ac:dyDescent="0.2">
      <c r="A1030" s="158"/>
      <c r="B1030" s="159"/>
      <c r="C1030" s="191" t="s">
        <v>1767</v>
      </c>
      <c r="D1030" s="165"/>
      <c r="E1030" s="166"/>
      <c r="F1030" s="161"/>
      <c r="G1030" s="161"/>
      <c r="H1030" s="161"/>
      <c r="I1030" s="161"/>
      <c r="J1030" s="161"/>
      <c r="K1030" s="161"/>
      <c r="L1030" s="161"/>
      <c r="M1030" s="161"/>
      <c r="N1030" s="160"/>
      <c r="O1030" s="160"/>
      <c r="P1030" s="160"/>
      <c r="Q1030" s="160"/>
      <c r="R1030" s="161"/>
      <c r="S1030" s="161"/>
      <c r="T1030" s="161"/>
      <c r="U1030" s="161"/>
      <c r="V1030" s="161"/>
      <c r="W1030" s="161"/>
      <c r="X1030" s="161"/>
      <c r="Y1030" s="161"/>
      <c r="Z1030" s="151"/>
      <c r="AA1030" s="151"/>
      <c r="AB1030" s="151"/>
      <c r="AC1030" s="151"/>
      <c r="AD1030" s="151"/>
      <c r="AE1030" s="151"/>
      <c r="AF1030" s="151"/>
      <c r="AG1030" s="151" t="s">
        <v>327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3" x14ac:dyDescent="0.2">
      <c r="A1031" s="158"/>
      <c r="B1031" s="159"/>
      <c r="C1031" s="191" t="s">
        <v>680</v>
      </c>
      <c r="D1031" s="165"/>
      <c r="E1031" s="166">
        <v>24.6</v>
      </c>
      <c r="F1031" s="161"/>
      <c r="G1031" s="161"/>
      <c r="H1031" s="161"/>
      <c r="I1031" s="161"/>
      <c r="J1031" s="161"/>
      <c r="K1031" s="161"/>
      <c r="L1031" s="161"/>
      <c r="M1031" s="161"/>
      <c r="N1031" s="160"/>
      <c r="O1031" s="160"/>
      <c r="P1031" s="160"/>
      <c r="Q1031" s="160"/>
      <c r="R1031" s="161"/>
      <c r="S1031" s="161"/>
      <c r="T1031" s="161"/>
      <c r="U1031" s="161"/>
      <c r="V1031" s="161"/>
      <c r="W1031" s="161"/>
      <c r="X1031" s="161"/>
      <c r="Y1031" s="161"/>
      <c r="Z1031" s="151"/>
      <c r="AA1031" s="151"/>
      <c r="AB1031" s="151"/>
      <c r="AC1031" s="151"/>
      <c r="AD1031" s="151"/>
      <c r="AE1031" s="151"/>
      <c r="AF1031" s="151"/>
      <c r="AG1031" s="151" t="s">
        <v>327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3" x14ac:dyDescent="0.2">
      <c r="A1032" s="158"/>
      <c r="B1032" s="159"/>
      <c r="C1032" s="191" t="s">
        <v>681</v>
      </c>
      <c r="D1032" s="165"/>
      <c r="E1032" s="166">
        <v>23.65</v>
      </c>
      <c r="F1032" s="161"/>
      <c r="G1032" s="161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327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3" x14ac:dyDescent="0.2">
      <c r="A1033" s="158"/>
      <c r="B1033" s="159"/>
      <c r="C1033" s="191" t="s">
        <v>1768</v>
      </c>
      <c r="D1033" s="165"/>
      <c r="E1033" s="166">
        <v>6.91</v>
      </c>
      <c r="F1033" s="161"/>
      <c r="G1033" s="161"/>
      <c r="H1033" s="161"/>
      <c r="I1033" s="161"/>
      <c r="J1033" s="161"/>
      <c r="K1033" s="161"/>
      <c r="L1033" s="161"/>
      <c r="M1033" s="161"/>
      <c r="N1033" s="160"/>
      <c r="O1033" s="160"/>
      <c r="P1033" s="160"/>
      <c r="Q1033" s="160"/>
      <c r="R1033" s="161"/>
      <c r="S1033" s="161"/>
      <c r="T1033" s="161"/>
      <c r="U1033" s="161"/>
      <c r="V1033" s="161"/>
      <c r="W1033" s="161"/>
      <c r="X1033" s="161"/>
      <c r="Y1033" s="161"/>
      <c r="Z1033" s="151"/>
      <c r="AA1033" s="151"/>
      <c r="AB1033" s="151"/>
      <c r="AC1033" s="151"/>
      <c r="AD1033" s="151"/>
      <c r="AE1033" s="151"/>
      <c r="AF1033" s="151"/>
      <c r="AG1033" s="151" t="s">
        <v>327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3" x14ac:dyDescent="0.2">
      <c r="A1034" s="158"/>
      <c r="B1034" s="159"/>
      <c r="C1034" s="191" t="s">
        <v>1769</v>
      </c>
      <c r="D1034" s="165"/>
      <c r="E1034" s="166">
        <v>6.32</v>
      </c>
      <c r="F1034" s="161"/>
      <c r="G1034" s="161"/>
      <c r="H1034" s="161"/>
      <c r="I1034" s="161"/>
      <c r="J1034" s="161"/>
      <c r="K1034" s="161"/>
      <c r="L1034" s="161"/>
      <c r="M1034" s="161"/>
      <c r="N1034" s="160"/>
      <c r="O1034" s="160"/>
      <c r="P1034" s="160"/>
      <c r="Q1034" s="160"/>
      <c r="R1034" s="161"/>
      <c r="S1034" s="161"/>
      <c r="T1034" s="161"/>
      <c r="U1034" s="161"/>
      <c r="V1034" s="161"/>
      <c r="W1034" s="161"/>
      <c r="X1034" s="161"/>
      <c r="Y1034" s="161"/>
      <c r="Z1034" s="151"/>
      <c r="AA1034" s="151"/>
      <c r="AB1034" s="151"/>
      <c r="AC1034" s="151"/>
      <c r="AD1034" s="151"/>
      <c r="AE1034" s="151"/>
      <c r="AF1034" s="151"/>
      <c r="AG1034" s="151" t="s">
        <v>327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ht="22.5" outlineLevel="1" x14ac:dyDescent="0.2">
      <c r="A1035" s="181">
        <v>136</v>
      </c>
      <c r="B1035" s="182" t="s">
        <v>1770</v>
      </c>
      <c r="C1035" s="190" t="s">
        <v>1771</v>
      </c>
      <c r="D1035" s="183" t="s">
        <v>333</v>
      </c>
      <c r="E1035" s="184">
        <v>71.364699999999999</v>
      </c>
      <c r="F1035" s="185"/>
      <c r="G1035" s="186">
        <f>ROUND(E1035*F1035,2)</f>
        <v>0</v>
      </c>
      <c r="H1035" s="185"/>
      <c r="I1035" s="186">
        <f>ROUND(E1035*H1035,2)</f>
        <v>0</v>
      </c>
      <c r="J1035" s="185"/>
      <c r="K1035" s="186">
        <f>ROUND(E1035*J1035,2)</f>
        <v>0</v>
      </c>
      <c r="L1035" s="186">
        <v>21</v>
      </c>
      <c r="M1035" s="186">
        <f>G1035*(1+L1035/100)</f>
        <v>0</v>
      </c>
      <c r="N1035" s="184">
        <v>2.3E-3</v>
      </c>
      <c r="O1035" s="184">
        <f>ROUND(E1035*N1035,2)</f>
        <v>0.16</v>
      </c>
      <c r="P1035" s="184">
        <v>0</v>
      </c>
      <c r="Q1035" s="184">
        <f>ROUND(E1035*P1035,2)</f>
        <v>0</v>
      </c>
      <c r="R1035" s="186"/>
      <c r="S1035" s="186" t="s">
        <v>319</v>
      </c>
      <c r="T1035" s="187" t="s">
        <v>320</v>
      </c>
      <c r="U1035" s="161">
        <v>0</v>
      </c>
      <c r="V1035" s="161">
        <f>ROUND(E1035*U1035,2)</f>
        <v>0</v>
      </c>
      <c r="W1035" s="161"/>
      <c r="X1035" s="161" t="s">
        <v>365</v>
      </c>
      <c r="Y1035" s="161" t="s">
        <v>322</v>
      </c>
      <c r="Z1035" s="151"/>
      <c r="AA1035" s="151"/>
      <c r="AB1035" s="151"/>
      <c r="AC1035" s="151"/>
      <c r="AD1035" s="151"/>
      <c r="AE1035" s="151"/>
      <c r="AF1035" s="151"/>
      <c r="AG1035" s="151" t="s">
        <v>366</v>
      </c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2" x14ac:dyDescent="0.2">
      <c r="A1036" s="158"/>
      <c r="B1036" s="159"/>
      <c r="C1036" s="191" t="s">
        <v>674</v>
      </c>
      <c r="D1036" s="165"/>
      <c r="E1036" s="166"/>
      <c r="F1036" s="161"/>
      <c r="G1036" s="161"/>
      <c r="H1036" s="161"/>
      <c r="I1036" s="161"/>
      <c r="J1036" s="161"/>
      <c r="K1036" s="161"/>
      <c r="L1036" s="161"/>
      <c r="M1036" s="161"/>
      <c r="N1036" s="160"/>
      <c r="O1036" s="160"/>
      <c r="P1036" s="160"/>
      <c r="Q1036" s="160"/>
      <c r="R1036" s="161"/>
      <c r="S1036" s="161"/>
      <c r="T1036" s="161"/>
      <c r="U1036" s="161"/>
      <c r="V1036" s="161"/>
      <c r="W1036" s="161"/>
      <c r="X1036" s="161"/>
      <c r="Y1036" s="161"/>
      <c r="Z1036" s="151"/>
      <c r="AA1036" s="151"/>
      <c r="AB1036" s="151"/>
      <c r="AC1036" s="151"/>
      <c r="AD1036" s="151"/>
      <c r="AE1036" s="151"/>
      <c r="AF1036" s="151"/>
      <c r="AG1036" s="151" t="s">
        <v>327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3" x14ac:dyDescent="0.2">
      <c r="A1037" s="158"/>
      <c r="B1037" s="159"/>
      <c r="C1037" s="191" t="s">
        <v>1767</v>
      </c>
      <c r="D1037" s="165"/>
      <c r="E1037" s="166"/>
      <c r="F1037" s="161"/>
      <c r="G1037" s="161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327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3" x14ac:dyDescent="0.2">
      <c r="A1038" s="158"/>
      <c r="B1038" s="159"/>
      <c r="C1038" s="191" t="s">
        <v>680</v>
      </c>
      <c r="D1038" s="165"/>
      <c r="E1038" s="166">
        <v>24.6</v>
      </c>
      <c r="F1038" s="161"/>
      <c r="G1038" s="161"/>
      <c r="H1038" s="161"/>
      <c r="I1038" s="161"/>
      <c r="J1038" s="161"/>
      <c r="K1038" s="161"/>
      <c r="L1038" s="161"/>
      <c r="M1038" s="161"/>
      <c r="N1038" s="160"/>
      <c r="O1038" s="160"/>
      <c r="P1038" s="160"/>
      <c r="Q1038" s="160"/>
      <c r="R1038" s="161"/>
      <c r="S1038" s="161"/>
      <c r="T1038" s="161"/>
      <c r="U1038" s="161"/>
      <c r="V1038" s="161"/>
      <c r="W1038" s="161"/>
      <c r="X1038" s="161"/>
      <c r="Y1038" s="161"/>
      <c r="Z1038" s="151"/>
      <c r="AA1038" s="151"/>
      <c r="AB1038" s="151"/>
      <c r="AC1038" s="151"/>
      <c r="AD1038" s="151"/>
      <c r="AE1038" s="151"/>
      <c r="AF1038" s="151"/>
      <c r="AG1038" s="151" t="s">
        <v>327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3" x14ac:dyDescent="0.2">
      <c r="A1039" s="158"/>
      <c r="B1039" s="159"/>
      <c r="C1039" s="191" t="s">
        <v>681</v>
      </c>
      <c r="D1039" s="165"/>
      <c r="E1039" s="166">
        <v>23.65</v>
      </c>
      <c r="F1039" s="161"/>
      <c r="G1039" s="161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327</v>
      </c>
      <c r="AH1039" s="151">
        <v>0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3" x14ac:dyDescent="0.2">
      <c r="A1040" s="158"/>
      <c r="B1040" s="159"/>
      <c r="C1040" s="192" t="s">
        <v>368</v>
      </c>
      <c r="D1040" s="167"/>
      <c r="E1040" s="168">
        <v>7.24</v>
      </c>
      <c r="F1040" s="161"/>
      <c r="G1040" s="161"/>
      <c r="H1040" s="161"/>
      <c r="I1040" s="161"/>
      <c r="J1040" s="161"/>
      <c r="K1040" s="161"/>
      <c r="L1040" s="161"/>
      <c r="M1040" s="161"/>
      <c r="N1040" s="160"/>
      <c r="O1040" s="160"/>
      <c r="P1040" s="160"/>
      <c r="Q1040" s="160"/>
      <c r="R1040" s="161"/>
      <c r="S1040" s="161"/>
      <c r="T1040" s="161"/>
      <c r="U1040" s="161"/>
      <c r="V1040" s="161"/>
      <c r="W1040" s="161"/>
      <c r="X1040" s="161"/>
      <c r="Y1040" s="161"/>
      <c r="Z1040" s="151"/>
      <c r="AA1040" s="151"/>
      <c r="AB1040" s="151"/>
      <c r="AC1040" s="151"/>
      <c r="AD1040" s="151"/>
      <c r="AE1040" s="151"/>
      <c r="AF1040" s="151"/>
      <c r="AG1040" s="151" t="s">
        <v>327</v>
      </c>
      <c r="AH1040" s="151">
        <v>4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3" x14ac:dyDescent="0.2">
      <c r="A1041" s="158"/>
      <c r="B1041" s="159"/>
      <c r="C1041" s="191" t="s">
        <v>1768</v>
      </c>
      <c r="D1041" s="165"/>
      <c r="E1041" s="166">
        <v>6.91</v>
      </c>
      <c r="F1041" s="161"/>
      <c r="G1041" s="161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327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3" x14ac:dyDescent="0.2">
      <c r="A1042" s="158"/>
      <c r="B1042" s="159"/>
      <c r="C1042" s="191" t="s">
        <v>1769</v>
      </c>
      <c r="D1042" s="165"/>
      <c r="E1042" s="166">
        <v>6.32</v>
      </c>
      <c r="F1042" s="161"/>
      <c r="G1042" s="161"/>
      <c r="H1042" s="161"/>
      <c r="I1042" s="161"/>
      <c r="J1042" s="161"/>
      <c r="K1042" s="161"/>
      <c r="L1042" s="161"/>
      <c r="M1042" s="161"/>
      <c r="N1042" s="160"/>
      <c r="O1042" s="160"/>
      <c r="P1042" s="160"/>
      <c r="Q1042" s="160"/>
      <c r="R1042" s="161"/>
      <c r="S1042" s="161"/>
      <c r="T1042" s="161"/>
      <c r="U1042" s="161"/>
      <c r="V1042" s="161"/>
      <c r="W1042" s="161"/>
      <c r="X1042" s="161"/>
      <c r="Y1042" s="161"/>
      <c r="Z1042" s="151"/>
      <c r="AA1042" s="151"/>
      <c r="AB1042" s="151"/>
      <c r="AC1042" s="151"/>
      <c r="AD1042" s="151"/>
      <c r="AE1042" s="151"/>
      <c r="AF1042" s="151"/>
      <c r="AG1042" s="151" t="s">
        <v>327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3" x14ac:dyDescent="0.2">
      <c r="A1043" s="158"/>
      <c r="B1043" s="159"/>
      <c r="C1043" s="192" t="s">
        <v>1755</v>
      </c>
      <c r="D1043" s="167"/>
      <c r="E1043" s="168">
        <v>2.65</v>
      </c>
      <c r="F1043" s="161"/>
      <c r="G1043" s="161"/>
      <c r="H1043" s="161"/>
      <c r="I1043" s="161"/>
      <c r="J1043" s="161"/>
      <c r="K1043" s="161"/>
      <c r="L1043" s="161"/>
      <c r="M1043" s="161"/>
      <c r="N1043" s="160"/>
      <c r="O1043" s="160"/>
      <c r="P1043" s="160"/>
      <c r="Q1043" s="160"/>
      <c r="R1043" s="161"/>
      <c r="S1043" s="161"/>
      <c r="T1043" s="161"/>
      <c r="U1043" s="161"/>
      <c r="V1043" s="161"/>
      <c r="W1043" s="161"/>
      <c r="X1043" s="161"/>
      <c r="Y1043" s="161"/>
      <c r="Z1043" s="151"/>
      <c r="AA1043" s="151"/>
      <c r="AB1043" s="151"/>
      <c r="AC1043" s="151"/>
      <c r="AD1043" s="151"/>
      <c r="AE1043" s="151"/>
      <c r="AF1043" s="151"/>
      <c r="AG1043" s="151" t="s">
        <v>327</v>
      </c>
      <c r="AH1043" s="151">
        <v>4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">
      <c r="A1044" s="181">
        <v>137</v>
      </c>
      <c r="B1044" s="182" t="s">
        <v>1772</v>
      </c>
      <c r="C1044" s="190" t="s">
        <v>1773</v>
      </c>
      <c r="D1044" s="183" t="s">
        <v>387</v>
      </c>
      <c r="E1044" s="184">
        <v>0.16414000000000001</v>
      </c>
      <c r="F1044" s="185"/>
      <c r="G1044" s="186">
        <f>ROUND(E1044*F1044,2)</f>
        <v>0</v>
      </c>
      <c r="H1044" s="185"/>
      <c r="I1044" s="186">
        <f>ROUND(E1044*H1044,2)</f>
        <v>0</v>
      </c>
      <c r="J1044" s="185"/>
      <c r="K1044" s="186">
        <f>ROUND(E1044*J1044,2)</f>
        <v>0</v>
      </c>
      <c r="L1044" s="186">
        <v>21</v>
      </c>
      <c r="M1044" s="186">
        <f>G1044*(1+L1044/100)</f>
        <v>0</v>
      </c>
      <c r="N1044" s="184">
        <v>0</v>
      </c>
      <c r="O1044" s="184">
        <f>ROUND(E1044*N1044,2)</f>
        <v>0</v>
      </c>
      <c r="P1044" s="184">
        <v>0</v>
      </c>
      <c r="Q1044" s="184">
        <f>ROUND(E1044*P1044,2)</f>
        <v>0</v>
      </c>
      <c r="R1044" s="186"/>
      <c r="S1044" s="186" t="s">
        <v>319</v>
      </c>
      <c r="T1044" s="187" t="s">
        <v>320</v>
      </c>
      <c r="U1044" s="161">
        <v>1.6850000000000001</v>
      </c>
      <c r="V1044" s="161">
        <f>ROUND(E1044*U1044,2)</f>
        <v>0.28000000000000003</v>
      </c>
      <c r="W1044" s="161"/>
      <c r="X1044" s="161" t="s">
        <v>321</v>
      </c>
      <c r="Y1044" s="161" t="s">
        <v>322</v>
      </c>
      <c r="Z1044" s="151"/>
      <c r="AA1044" s="151"/>
      <c r="AB1044" s="151"/>
      <c r="AC1044" s="151"/>
      <c r="AD1044" s="151"/>
      <c r="AE1044" s="151"/>
      <c r="AF1044" s="151"/>
      <c r="AG1044" s="151" t="s">
        <v>388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2" x14ac:dyDescent="0.2">
      <c r="A1045" s="158"/>
      <c r="B1045" s="159"/>
      <c r="C1045" s="272" t="s">
        <v>389</v>
      </c>
      <c r="D1045" s="273"/>
      <c r="E1045" s="273"/>
      <c r="F1045" s="273"/>
      <c r="G1045" s="273"/>
      <c r="H1045" s="161"/>
      <c r="I1045" s="161"/>
      <c r="J1045" s="161"/>
      <c r="K1045" s="161"/>
      <c r="L1045" s="161"/>
      <c r="M1045" s="161"/>
      <c r="N1045" s="160"/>
      <c r="O1045" s="160"/>
      <c r="P1045" s="160"/>
      <c r="Q1045" s="160"/>
      <c r="R1045" s="161"/>
      <c r="S1045" s="161"/>
      <c r="T1045" s="161"/>
      <c r="U1045" s="161"/>
      <c r="V1045" s="161"/>
      <c r="W1045" s="161"/>
      <c r="X1045" s="161"/>
      <c r="Y1045" s="161"/>
      <c r="Z1045" s="151"/>
      <c r="AA1045" s="151"/>
      <c r="AB1045" s="151"/>
      <c r="AC1045" s="151"/>
      <c r="AD1045" s="151"/>
      <c r="AE1045" s="151"/>
      <c r="AF1045" s="151"/>
      <c r="AG1045" s="151" t="s">
        <v>325</v>
      </c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x14ac:dyDescent="0.2">
      <c r="A1046" s="174" t="s">
        <v>314</v>
      </c>
      <c r="B1046" s="175" t="s">
        <v>195</v>
      </c>
      <c r="C1046" s="189" t="s">
        <v>196</v>
      </c>
      <c r="D1046" s="176"/>
      <c r="E1046" s="177"/>
      <c r="F1046" s="178"/>
      <c r="G1046" s="178">
        <f>SUMIF(AG1047:AG2005,"&lt;&gt;NOR",G1047:G2005)</f>
        <v>0</v>
      </c>
      <c r="H1046" s="178"/>
      <c r="I1046" s="178">
        <f>SUM(I1047:I2005)</f>
        <v>0</v>
      </c>
      <c r="J1046" s="178"/>
      <c r="K1046" s="178">
        <f>SUM(K1047:K2005)</f>
        <v>0</v>
      </c>
      <c r="L1046" s="178"/>
      <c r="M1046" s="178">
        <f>SUM(M1047:M2005)</f>
        <v>0</v>
      </c>
      <c r="N1046" s="177"/>
      <c r="O1046" s="177">
        <f>SUM(O1047:O2005)</f>
        <v>6.33</v>
      </c>
      <c r="P1046" s="177"/>
      <c r="Q1046" s="177">
        <f>SUM(Q1047:Q2005)</f>
        <v>0</v>
      </c>
      <c r="R1046" s="178"/>
      <c r="S1046" s="178"/>
      <c r="T1046" s="179"/>
      <c r="U1046" s="173"/>
      <c r="V1046" s="173">
        <f>SUM(V1047:V2005)</f>
        <v>440.3</v>
      </c>
      <c r="W1046" s="173"/>
      <c r="X1046" s="173"/>
      <c r="Y1046" s="173"/>
      <c r="AG1046" t="s">
        <v>315</v>
      </c>
    </row>
    <row r="1047" spans="1:60" outlineLevel="1" x14ac:dyDescent="0.2">
      <c r="A1047" s="181">
        <v>138</v>
      </c>
      <c r="B1047" s="182" t="s">
        <v>1774</v>
      </c>
      <c r="C1047" s="190" t="s">
        <v>1775</v>
      </c>
      <c r="D1047" s="183" t="s">
        <v>1776</v>
      </c>
      <c r="E1047" s="184">
        <v>4211.9399999999996</v>
      </c>
      <c r="F1047" s="185"/>
      <c r="G1047" s="186">
        <f>ROUND(E1047*F1047,2)</f>
        <v>0</v>
      </c>
      <c r="H1047" s="185"/>
      <c r="I1047" s="186">
        <f>ROUND(E1047*H1047,2)</f>
        <v>0</v>
      </c>
      <c r="J1047" s="185"/>
      <c r="K1047" s="186">
        <f>ROUND(E1047*J1047,2)</f>
        <v>0</v>
      </c>
      <c r="L1047" s="186">
        <v>21</v>
      </c>
      <c r="M1047" s="186">
        <f>G1047*(1+L1047/100)</f>
        <v>0</v>
      </c>
      <c r="N1047" s="184">
        <v>5.0000000000000002E-5</v>
      </c>
      <c r="O1047" s="184">
        <f>ROUND(E1047*N1047,2)</f>
        <v>0.21</v>
      </c>
      <c r="P1047" s="184">
        <v>0</v>
      </c>
      <c r="Q1047" s="184">
        <f>ROUND(E1047*P1047,2)</f>
        <v>0</v>
      </c>
      <c r="R1047" s="186"/>
      <c r="S1047" s="186" t="s">
        <v>334</v>
      </c>
      <c r="T1047" s="187" t="s">
        <v>320</v>
      </c>
      <c r="U1047" s="161">
        <v>0.1</v>
      </c>
      <c r="V1047" s="161">
        <f>ROUND(E1047*U1047,2)</f>
        <v>421.19</v>
      </c>
      <c r="W1047" s="161"/>
      <c r="X1047" s="161" t="s">
        <v>321</v>
      </c>
      <c r="Y1047" s="161" t="s">
        <v>322</v>
      </c>
      <c r="Z1047" s="151"/>
      <c r="AA1047" s="151"/>
      <c r="AB1047" s="151"/>
      <c r="AC1047" s="151"/>
      <c r="AD1047" s="151"/>
      <c r="AE1047" s="151"/>
      <c r="AF1047" s="151"/>
      <c r="AG1047" s="151" t="s">
        <v>323</v>
      </c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2" x14ac:dyDescent="0.2">
      <c r="A1048" s="158"/>
      <c r="B1048" s="159"/>
      <c r="C1048" s="191" t="s">
        <v>1112</v>
      </c>
      <c r="D1048" s="165"/>
      <c r="E1048" s="166"/>
      <c r="F1048" s="161"/>
      <c r="G1048" s="161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327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3" x14ac:dyDescent="0.2">
      <c r="A1049" s="158"/>
      <c r="B1049" s="159"/>
      <c r="C1049" s="191" t="s">
        <v>1777</v>
      </c>
      <c r="D1049" s="165"/>
      <c r="E1049" s="166">
        <v>452.16</v>
      </c>
      <c r="F1049" s="161"/>
      <c r="G1049" s="161"/>
      <c r="H1049" s="161"/>
      <c r="I1049" s="161"/>
      <c r="J1049" s="161"/>
      <c r="K1049" s="161"/>
      <c r="L1049" s="161"/>
      <c r="M1049" s="161"/>
      <c r="N1049" s="160"/>
      <c r="O1049" s="160"/>
      <c r="P1049" s="160"/>
      <c r="Q1049" s="160"/>
      <c r="R1049" s="161"/>
      <c r="S1049" s="161"/>
      <c r="T1049" s="161"/>
      <c r="U1049" s="161"/>
      <c r="V1049" s="161"/>
      <c r="W1049" s="161"/>
      <c r="X1049" s="161"/>
      <c r="Y1049" s="161"/>
      <c r="Z1049" s="151"/>
      <c r="AA1049" s="151"/>
      <c r="AB1049" s="151"/>
      <c r="AC1049" s="151"/>
      <c r="AD1049" s="151"/>
      <c r="AE1049" s="151"/>
      <c r="AF1049" s="151"/>
      <c r="AG1049" s="151" t="s">
        <v>327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3" x14ac:dyDescent="0.2">
      <c r="A1050" s="158"/>
      <c r="B1050" s="159"/>
      <c r="C1050" s="191" t="s">
        <v>1778</v>
      </c>
      <c r="D1050" s="165"/>
      <c r="E1050" s="166">
        <v>63.59</v>
      </c>
      <c r="F1050" s="161"/>
      <c r="G1050" s="161"/>
      <c r="H1050" s="161"/>
      <c r="I1050" s="161"/>
      <c r="J1050" s="161"/>
      <c r="K1050" s="161"/>
      <c r="L1050" s="161"/>
      <c r="M1050" s="161"/>
      <c r="N1050" s="160"/>
      <c r="O1050" s="160"/>
      <c r="P1050" s="160"/>
      <c r="Q1050" s="160"/>
      <c r="R1050" s="161"/>
      <c r="S1050" s="161"/>
      <c r="T1050" s="161"/>
      <c r="U1050" s="161"/>
      <c r="V1050" s="161"/>
      <c r="W1050" s="161"/>
      <c r="X1050" s="161"/>
      <c r="Y1050" s="161"/>
      <c r="Z1050" s="151"/>
      <c r="AA1050" s="151"/>
      <c r="AB1050" s="151"/>
      <c r="AC1050" s="151"/>
      <c r="AD1050" s="151"/>
      <c r="AE1050" s="151"/>
      <c r="AF1050" s="151"/>
      <c r="AG1050" s="151" t="s">
        <v>327</v>
      </c>
      <c r="AH1050" s="151">
        <v>0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3" x14ac:dyDescent="0.2">
      <c r="A1051" s="158"/>
      <c r="B1051" s="159"/>
      <c r="C1051" s="191" t="s">
        <v>1779</v>
      </c>
      <c r="D1051" s="165"/>
      <c r="E1051" s="166">
        <v>14.72</v>
      </c>
      <c r="F1051" s="161"/>
      <c r="G1051" s="161"/>
      <c r="H1051" s="161"/>
      <c r="I1051" s="161"/>
      <c r="J1051" s="161"/>
      <c r="K1051" s="161"/>
      <c r="L1051" s="161"/>
      <c r="M1051" s="161"/>
      <c r="N1051" s="160"/>
      <c r="O1051" s="160"/>
      <c r="P1051" s="160"/>
      <c r="Q1051" s="160"/>
      <c r="R1051" s="161"/>
      <c r="S1051" s="161"/>
      <c r="T1051" s="161"/>
      <c r="U1051" s="161"/>
      <c r="V1051" s="161"/>
      <c r="W1051" s="161"/>
      <c r="X1051" s="161"/>
      <c r="Y1051" s="161"/>
      <c r="Z1051" s="151"/>
      <c r="AA1051" s="151"/>
      <c r="AB1051" s="151"/>
      <c r="AC1051" s="151"/>
      <c r="AD1051" s="151"/>
      <c r="AE1051" s="151"/>
      <c r="AF1051" s="151"/>
      <c r="AG1051" s="151" t="s">
        <v>327</v>
      </c>
      <c r="AH1051" s="151">
        <v>0</v>
      </c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3" x14ac:dyDescent="0.2">
      <c r="A1052" s="158"/>
      <c r="B1052" s="159"/>
      <c r="C1052" s="191" t="s">
        <v>1780</v>
      </c>
      <c r="D1052" s="165"/>
      <c r="E1052" s="166"/>
      <c r="F1052" s="161"/>
      <c r="G1052" s="161"/>
      <c r="H1052" s="161"/>
      <c r="I1052" s="161"/>
      <c r="J1052" s="161"/>
      <c r="K1052" s="161"/>
      <c r="L1052" s="161"/>
      <c r="M1052" s="161"/>
      <c r="N1052" s="160"/>
      <c r="O1052" s="160"/>
      <c r="P1052" s="160"/>
      <c r="Q1052" s="160"/>
      <c r="R1052" s="161"/>
      <c r="S1052" s="161"/>
      <c r="T1052" s="161"/>
      <c r="U1052" s="161"/>
      <c r="V1052" s="161"/>
      <c r="W1052" s="161"/>
      <c r="X1052" s="161"/>
      <c r="Y1052" s="161"/>
      <c r="Z1052" s="151"/>
      <c r="AA1052" s="151"/>
      <c r="AB1052" s="151"/>
      <c r="AC1052" s="151"/>
      <c r="AD1052" s="151"/>
      <c r="AE1052" s="151"/>
      <c r="AF1052" s="151"/>
      <c r="AG1052" s="151" t="s">
        <v>327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3" x14ac:dyDescent="0.2">
      <c r="A1053" s="158"/>
      <c r="B1053" s="159"/>
      <c r="C1053" s="191" t="s">
        <v>1781</v>
      </c>
      <c r="D1053" s="165"/>
      <c r="E1053" s="166">
        <v>621.72</v>
      </c>
      <c r="F1053" s="161"/>
      <c r="G1053" s="161"/>
      <c r="H1053" s="161"/>
      <c r="I1053" s="161"/>
      <c r="J1053" s="161"/>
      <c r="K1053" s="161"/>
      <c r="L1053" s="161"/>
      <c r="M1053" s="161"/>
      <c r="N1053" s="160"/>
      <c r="O1053" s="160"/>
      <c r="P1053" s="160"/>
      <c r="Q1053" s="160"/>
      <c r="R1053" s="161"/>
      <c r="S1053" s="161"/>
      <c r="T1053" s="161"/>
      <c r="U1053" s="161"/>
      <c r="V1053" s="161"/>
      <c r="W1053" s="161"/>
      <c r="X1053" s="161"/>
      <c r="Y1053" s="161"/>
      <c r="Z1053" s="151"/>
      <c r="AA1053" s="151"/>
      <c r="AB1053" s="151"/>
      <c r="AC1053" s="151"/>
      <c r="AD1053" s="151"/>
      <c r="AE1053" s="151"/>
      <c r="AF1053" s="151"/>
      <c r="AG1053" s="151" t="s">
        <v>327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3" x14ac:dyDescent="0.2">
      <c r="A1054" s="158"/>
      <c r="B1054" s="159"/>
      <c r="C1054" s="191" t="s">
        <v>1782</v>
      </c>
      <c r="D1054" s="165"/>
      <c r="E1054" s="166">
        <v>127.17</v>
      </c>
      <c r="F1054" s="161"/>
      <c r="G1054" s="161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327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3" x14ac:dyDescent="0.2">
      <c r="A1055" s="158"/>
      <c r="B1055" s="159"/>
      <c r="C1055" s="191" t="s">
        <v>1783</v>
      </c>
      <c r="D1055" s="165"/>
      <c r="E1055" s="166">
        <v>29.44</v>
      </c>
      <c r="F1055" s="161"/>
      <c r="G1055" s="161"/>
      <c r="H1055" s="161"/>
      <c r="I1055" s="161"/>
      <c r="J1055" s="161"/>
      <c r="K1055" s="161"/>
      <c r="L1055" s="161"/>
      <c r="M1055" s="161"/>
      <c r="N1055" s="160"/>
      <c r="O1055" s="160"/>
      <c r="P1055" s="160"/>
      <c r="Q1055" s="160"/>
      <c r="R1055" s="161"/>
      <c r="S1055" s="161"/>
      <c r="T1055" s="161"/>
      <c r="U1055" s="161"/>
      <c r="V1055" s="161"/>
      <c r="W1055" s="161"/>
      <c r="X1055" s="161"/>
      <c r="Y1055" s="161"/>
      <c r="Z1055" s="151"/>
      <c r="AA1055" s="151"/>
      <c r="AB1055" s="151"/>
      <c r="AC1055" s="151"/>
      <c r="AD1055" s="151"/>
      <c r="AE1055" s="151"/>
      <c r="AF1055" s="151"/>
      <c r="AG1055" s="151" t="s">
        <v>327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3" x14ac:dyDescent="0.2">
      <c r="A1056" s="158"/>
      <c r="B1056" s="159"/>
      <c r="C1056" s="191" t="s">
        <v>1784</v>
      </c>
      <c r="D1056" s="165"/>
      <c r="E1056" s="166">
        <v>94.2</v>
      </c>
      <c r="F1056" s="161"/>
      <c r="G1056" s="161"/>
      <c r="H1056" s="161"/>
      <c r="I1056" s="161"/>
      <c r="J1056" s="161"/>
      <c r="K1056" s="161"/>
      <c r="L1056" s="161"/>
      <c r="M1056" s="161"/>
      <c r="N1056" s="160"/>
      <c r="O1056" s="160"/>
      <c r="P1056" s="160"/>
      <c r="Q1056" s="160"/>
      <c r="R1056" s="161"/>
      <c r="S1056" s="161"/>
      <c r="T1056" s="161"/>
      <c r="U1056" s="161"/>
      <c r="V1056" s="161"/>
      <c r="W1056" s="161"/>
      <c r="X1056" s="161"/>
      <c r="Y1056" s="161"/>
      <c r="Z1056" s="151"/>
      <c r="AA1056" s="151"/>
      <c r="AB1056" s="151"/>
      <c r="AC1056" s="151"/>
      <c r="AD1056" s="151"/>
      <c r="AE1056" s="151"/>
      <c r="AF1056" s="151"/>
      <c r="AG1056" s="151" t="s">
        <v>327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3" x14ac:dyDescent="0.2">
      <c r="A1057" s="158"/>
      <c r="B1057" s="159"/>
      <c r="C1057" s="191" t="s">
        <v>1785</v>
      </c>
      <c r="D1057" s="165"/>
      <c r="E1057" s="166"/>
      <c r="F1057" s="161"/>
      <c r="G1057" s="161"/>
      <c r="H1057" s="161"/>
      <c r="I1057" s="161"/>
      <c r="J1057" s="161"/>
      <c r="K1057" s="161"/>
      <c r="L1057" s="161"/>
      <c r="M1057" s="161"/>
      <c r="N1057" s="160"/>
      <c r="O1057" s="160"/>
      <c r="P1057" s="160"/>
      <c r="Q1057" s="160"/>
      <c r="R1057" s="161"/>
      <c r="S1057" s="161"/>
      <c r="T1057" s="161"/>
      <c r="U1057" s="161"/>
      <c r="V1057" s="161"/>
      <c r="W1057" s="161"/>
      <c r="X1057" s="161"/>
      <c r="Y1057" s="161"/>
      <c r="Z1057" s="151"/>
      <c r="AA1057" s="151"/>
      <c r="AB1057" s="151"/>
      <c r="AC1057" s="151"/>
      <c r="AD1057" s="151"/>
      <c r="AE1057" s="151"/>
      <c r="AF1057" s="151"/>
      <c r="AG1057" s="151" t="s">
        <v>327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3" x14ac:dyDescent="0.2">
      <c r="A1058" s="158"/>
      <c r="B1058" s="159"/>
      <c r="C1058" s="191" t="s">
        <v>1784</v>
      </c>
      <c r="D1058" s="165"/>
      <c r="E1058" s="166">
        <v>94.2</v>
      </c>
      <c r="F1058" s="161"/>
      <c r="G1058" s="161"/>
      <c r="H1058" s="161"/>
      <c r="I1058" s="161"/>
      <c r="J1058" s="161"/>
      <c r="K1058" s="161"/>
      <c r="L1058" s="161"/>
      <c r="M1058" s="161"/>
      <c r="N1058" s="160"/>
      <c r="O1058" s="160"/>
      <c r="P1058" s="160"/>
      <c r="Q1058" s="160"/>
      <c r="R1058" s="161"/>
      <c r="S1058" s="161"/>
      <c r="T1058" s="161"/>
      <c r="U1058" s="161"/>
      <c r="V1058" s="161"/>
      <c r="W1058" s="161"/>
      <c r="X1058" s="161"/>
      <c r="Y1058" s="161"/>
      <c r="Z1058" s="151"/>
      <c r="AA1058" s="151"/>
      <c r="AB1058" s="151"/>
      <c r="AC1058" s="151"/>
      <c r="AD1058" s="151"/>
      <c r="AE1058" s="151"/>
      <c r="AF1058" s="151"/>
      <c r="AG1058" s="151" t="s">
        <v>327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3" x14ac:dyDescent="0.2">
      <c r="A1059" s="158"/>
      <c r="B1059" s="159"/>
      <c r="C1059" s="191" t="s">
        <v>1782</v>
      </c>
      <c r="D1059" s="165"/>
      <c r="E1059" s="166">
        <v>127.17</v>
      </c>
      <c r="F1059" s="161"/>
      <c r="G1059" s="161"/>
      <c r="H1059" s="161"/>
      <c r="I1059" s="161"/>
      <c r="J1059" s="161"/>
      <c r="K1059" s="161"/>
      <c r="L1059" s="161"/>
      <c r="M1059" s="161"/>
      <c r="N1059" s="160"/>
      <c r="O1059" s="160"/>
      <c r="P1059" s="160"/>
      <c r="Q1059" s="160"/>
      <c r="R1059" s="161"/>
      <c r="S1059" s="161"/>
      <c r="T1059" s="161"/>
      <c r="U1059" s="161"/>
      <c r="V1059" s="161"/>
      <c r="W1059" s="161"/>
      <c r="X1059" s="161"/>
      <c r="Y1059" s="161"/>
      <c r="Z1059" s="151"/>
      <c r="AA1059" s="151"/>
      <c r="AB1059" s="151"/>
      <c r="AC1059" s="151"/>
      <c r="AD1059" s="151"/>
      <c r="AE1059" s="151"/>
      <c r="AF1059" s="151"/>
      <c r="AG1059" s="151" t="s">
        <v>327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3" x14ac:dyDescent="0.2">
      <c r="A1060" s="158"/>
      <c r="B1060" s="159"/>
      <c r="C1060" s="191" t="s">
        <v>1783</v>
      </c>
      <c r="D1060" s="165"/>
      <c r="E1060" s="166">
        <v>29.44</v>
      </c>
      <c r="F1060" s="161"/>
      <c r="G1060" s="161"/>
      <c r="H1060" s="161"/>
      <c r="I1060" s="161"/>
      <c r="J1060" s="161"/>
      <c r="K1060" s="161"/>
      <c r="L1060" s="161"/>
      <c r="M1060" s="161"/>
      <c r="N1060" s="160"/>
      <c r="O1060" s="160"/>
      <c r="P1060" s="160"/>
      <c r="Q1060" s="160"/>
      <c r="R1060" s="161"/>
      <c r="S1060" s="161"/>
      <c r="T1060" s="161"/>
      <c r="U1060" s="161"/>
      <c r="V1060" s="161"/>
      <c r="W1060" s="161"/>
      <c r="X1060" s="161"/>
      <c r="Y1060" s="161"/>
      <c r="Z1060" s="151"/>
      <c r="AA1060" s="151"/>
      <c r="AB1060" s="151"/>
      <c r="AC1060" s="151"/>
      <c r="AD1060" s="151"/>
      <c r="AE1060" s="151"/>
      <c r="AF1060" s="151"/>
      <c r="AG1060" s="151" t="s">
        <v>327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3" x14ac:dyDescent="0.2">
      <c r="A1061" s="158"/>
      <c r="B1061" s="159"/>
      <c r="C1061" s="191" t="s">
        <v>1786</v>
      </c>
      <c r="D1061" s="165"/>
      <c r="E1061" s="166"/>
      <c r="F1061" s="161"/>
      <c r="G1061" s="161"/>
      <c r="H1061" s="161"/>
      <c r="I1061" s="161"/>
      <c r="J1061" s="161"/>
      <c r="K1061" s="161"/>
      <c r="L1061" s="161"/>
      <c r="M1061" s="161"/>
      <c r="N1061" s="160"/>
      <c r="O1061" s="160"/>
      <c r="P1061" s="160"/>
      <c r="Q1061" s="160"/>
      <c r="R1061" s="161"/>
      <c r="S1061" s="161"/>
      <c r="T1061" s="161"/>
      <c r="U1061" s="161"/>
      <c r="V1061" s="161"/>
      <c r="W1061" s="161"/>
      <c r="X1061" s="161"/>
      <c r="Y1061" s="161"/>
      <c r="Z1061" s="151"/>
      <c r="AA1061" s="151"/>
      <c r="AB1061" s="151"/>
      <c r="AC1061" s="151"/>
      <c r="AD1061" s="151"/>
      <c r="AE1061" s="151"/>
      <c r="AF1061" s="151"/>
      <c r="AG1061" s="151" t="s">
        <v>327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3" x14ac:dyDescent="0.2">
      <c r="A1062" s="158"/>
      <c r="B1062" s="159"/>
      <c r="C1062" s="191" t="s">
        <v>1781</v>
      </c>
      <c r="D1062" s="165"/>
      <c r="E1062" s="166">
        <v>621.72</v>
      </c>
      <c r="F1062" s="161"/>
      <c r="G1062" s="161"/>
      <c r="H1062" s="161"/>
      <c r="I1062" s="161"/>
      <c r="J1062" s="161"/>
      <c r="K1062" s="161"/>
      <c r="L1062" s="161"/>
      <c r="M1062" s="161"/>
      <c r="N1062" s="160"/>
      <c r="O1062" s="160"/>
      <c r="P1062" s="160"/>
      <c r="Q1062" s="160"/>
      <c r="R1062" s="161"/>
      <c r="S1062" s="161"/>
      <c r="T1062" s="161"/>
      <c r="U1062" s="161"/>
      <c r="V1062" s="161"/>
      <c r="W1062" s="161"/>
      <c r="X1062" s="161"/>
      <c r="Y1062" s="161"/>
      <c r="Z1062" s="151"/>
      <c r="AA1062" s="151"/>
      <c r="AB1062" s="151"/>
      <c r="AC1062" s="151"/>
      <c r="AD1062" s="151"/>
      <c r="AE1062" s="151"/>
      <c r="AF1062" s="151"/>
      <c r="AG1062" s="151" t="s">
        <v>327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3" x14ac:dyDescent="0.2">
      <c r="A1063" s="158"/>
      <c r="B1063" s="159"/>
      <c r="C1063" s="191" t="s">
        <v>1782</v>
      </c>
      <c r="D1063" s="165"/>
      <c r="E1063" s="166">
        <v>127.17</v>
      </c>
      <c r="F1063" s="161"/>
      <c r="G1063" s="161"/>
      <c r="H1063" s="161"/>
      <c r="I1063" s="161"/>
      <c r="J1063" s="161"/>
      <c r="K1063" s="161"/>
      <c r="L1063" s="161"/>
      <c r="M1063" s="161"/>
      <c r="N1063" s="160"/>
      <c r="O1063" s="160"/>
      <c r="P1063" s="160"/>
      <c r="Q1063" s="160"/>
      <c r="R1063" s="161"/>
      <c r="S1063" s="161"/>
      <c r="T1063" s="161"/>
      <c r="U1063" s="161"/>
      <c r="V1063" s="161"/>
      <c r="W1063" s="161"/>
      <c r="X1063" s="161"/>
      <c r="Y1063" s="161"/>
      <c r="Z1063" s="151"/>
      <c r="AA1063" s="151"/>
      <c r="AB1063" s="151"/>
      <c r="AC1063" s="151"/>
      <c r="AD1063" s="151"/>
      <c r="AE1063" s="151"/>
      <c r="AF1063" s="151"/>
      <c r="AG1063" s="151" t="s">
        <v>327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3" x14ac:dyDescent="0.2">
      <c r="A1064" s="158"/>
      <c r="B1064" s="159"/>
      <c r="C1064" s="191" t="s">
        <v>1783</v>
      </c>
      <c r="D1064" s="165"/>
      <c r="E1064" s="166">
        <v>29.44</v>
      </c>
      <c r="F1064" s="161"/>
      <c r="G1064" s="161"/>
      <c r="H1064" s="161"/>
      <c r="I1064" s="161"/>
      <c r="J1064" s="161"/>
      <c r="K1064" s="161"/>
      <c r="L1064" s="161"/>
      <c r="M1064" s="161"/>
      <c r="N1064" s="160"/>
      <c r="O1064" s="160"/>
      <c r="P1064" s="160"/>
      <c r="Q1064" s="160"/>
      <c r="R1064" s="161"/>
      <c r="S1064" s="161"/>
      <c r="T1064" s="161"/>
      <c r="U1064" s="161"/>
      <c r="V1064" s="161"/>
      <c r="W1064" s="161"/>
      <c r="X1064" s="161"/>
      <c r="Y1064" s="161"/>
      <c r="Z1064" s="151"/>
      <c r="AA1064" s="151"/>
      <c r="AB1064" s="151"/>
      <c r="AC1064" s="151"/>
      <c r="AD1064" s="151"/>
      <c r="AE1064" s="151"/>
      <c r="AF1064" s="151"/>
      <c r="AG1064" s="151" t="s">
        <v>327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3" x14ac:dyDescent="0.2">
      <c r="A1065" s="158"/>
      <c r="B1065" s="159"/>
      <c r="C1065" s="191" t="s">
        <v>1784</v>
      </c>
      <c r="D1065" s="165"/>
      <c r="E1065" s="166">
        <v>94.2</v>
      </c>
      <c r="F1065" s="161"/>
      <c r="G1065" s="161"/>
      <c r="H1065" s="161"/>
      <c r="I1065" s="161"/>
      <c r="J1065" s="161"/>
      <c r="K1065" s="161"/>
      <c r="L1065" s="161"/>
      <c r="M1065" s="161"/>
      <c r="N1065" s="160"/>
      <c r="O1065" s="160"/>
      <c r="P1065" s="160"/>
      <c r="Q1065" s="160"/>
      <c r="R1065" s="161"/>
      <c r="S1065" s="161"/>
      <c r="T1065" s="161"/>
      <c r="U1065" s="161"/>
      <c r="V1065" s="161"/>
      <c r="W1065" s="161"/>
      <c r="X1065" s="161"/>
      <c r="Y1065" s="161"/>
      <c r="Z1065" s="151"/>
      <c r="AA1065" s="151"/>
      <c r="AB1065" s="151"/>
      <c r="AC1065" s="151"/>
      <c r="AD1065" s="151"/>
      <c r="AE1065" s="151"/>
      <c r="AF1065" s="151"/>
      <c r="AG1065" s="151" t="s">
        <v>327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3" x14ac:dyDescent="0.2">
      <c r="A1066" s="158"/>
      <c r="B1066" s="159"/>
      <c r="C1066" s="191" t="s">
        <v>1787</v>
      </c>
      <c r="D1066" s="165"/>
      <c r="E1066" s="166"/>
      <c r="F1066" s="161"/>
      <c r="G1066" s="161"/>
      <c r="H1066" s="161"/>
      <c r="I1066" s="161"/>
      <c r="J1066" s="161"/>
      <c r="K1066" s="161"/>
      <c r="L1066" s="161"/>
      <c r="M1066" s="161"/>
      <c r="N1066" s="160"/>
      <c r="O1066" s="160"/>
      <c r="P1066" s="160"/>
      <c r="Q1066" s="160"/>
      <c r="R1066" s="161"/>
      <c r="S1066" s="161"/>
      <c r="T1066" s="161"/>
      <c r="U1066" s="161"/>
      <c r="V1066" s="161"/>
      <c r="W1066" s="161"/>
      <c r="X1066" s="161"/>
      <c r="Y1066" s="161"/>
      <c r="Z1066" s="151"/>
      <c r="AA1066" s="151"/>
      <c r="AB1066" s="151"/>
      <c r="AC1066" s="151"/>
      <c r="AD1066" s="151"/>
      <c r="AE1066" s="151"/>
      <c r="AF1066" s="151"/>
      <c r="AG1066" s="151" t="s">
        <v>327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3" x14ac:dyDescent="0.2">
      <c r="A1067" s="158"/>
      <c r="B1067" s="159"/>
      <c r="C1067" s="191" t="s">
        <v>1781</v>
      </c>
      <c r="D1067" s="165"/>
      <c r="E1067" s="166">
        <v>621.72</v>
      </c>
      <c r="F1067" s="161"/>
      <c r="G1067" s="161"/>
      <c r="H1067" s="161"/>
      <c r="I1067" s="161"/>
      <c r="J1067" s="161"/>
      <c r="K1067" s="161"/>
      <c r="L1067" s="161"/>
      <c r="M1067" s="161"/>
      <c r="N1067" s="160"/>
      <c r="O1067" s="160"/>
      <c r="P1067" s="160"/>
      <c r="Q1067" s="160"/>
      <c r="R1067" s="161"/>
      <c r="S1067" s="161"/>
      <c r="T1067" s="161"/>
      <c r="U1067" s="161"/>
      <c r="V1067" s="161"/>
      <c r="W1067" s="161"/>
      <c r="X1067" s="161"/>
      <c r="Y1067" s="161"/>
      <c r="Z1067" s="151"/>
      <c r="AA1067" s="151"/>
      <c r="AB1067" s="151"/>
      <c r="AC1067" s="151"/>
      <c r="AD1067" s="151"/>
      <c r="AE1067" s="151"/>
      <c r="AF1067" s="151"/>
      <c r="AG1067" s="151" t="s">
        <v>327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3" x14ac:dyDescent="0.2">
      <c r="A1068" s="158"/>
      <c r="B1068" s="159"/>
      <c r="C1068" s="191" t="s">
        <v>1782</v>
      </c>
      <c r="D1068" s="165"/>
      <c r="E1068" s="166">
        <v>127.17</v>
      </c>
      <c r="F1068" s="161"/>
      <c r="G1068" s="161"/>
      <c r="H1068" s="161"/>
      <c r="I1068" s="161"/>
      <c r="J1068" s="161"/>
      <c r="K1068" s="161"/>
      <c r="L1068" s="161"/>
      <c r="M1068" s="161"/>
      <c r="N1068" s="160"/>
      <c r="O1068" s="160"/>
      <c r="P1068" s="160"/>
      <c r="Q1068" s="160"/>
      <c r="R1068" s="161"/>
      <c r="S1068" s="161"/>
      <c r="T1068" s="161"/>
      <c r="U1068" s="161"/>
      <c r="V1068" s="161"/>
      <c r="W1068" s="161"/>
      <c r="X1068" s="161"/>
      <c r="Y1068" s="161"/>
      <c r="Z1068" s="151"/>
      <c r="AA1068" s="151"/>
      <c r="AB1068" s="151"/>
      <c r="AC1068" s="151"/>
      <c r="AD1068" s="151"/>
      <c r="AE1068" s="151"/>
      <c r="AF1068" s="151"/>
      <c r="AG1068" s="151" t="s">
        <v>327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3" x14ac:dyDescent="0.2">
      <c r="A1069" s="158"/>
      <c r="B1069" s="159"/>
      <c r="C1069" s="191" t="s">
        <v>1783</v>
      </c>
      <c r="D1069" s="165"/>
      <c r="E1069" s="166">
        <v>29.44</v>
      </c>
      <c r="F1069" s="161"/>
      <c r="G1069" s="161"/>
      <c r="H1069" s="161"/>
      <c r="I1069" s="161"/>
      <c r="J1069" s="161"/>
      <c r="K1069" s="161"/>
      <c r="L1069" s="161"/>
      <c r="M1069" s="161"/>
      <c r="N1069" s="160"/>
      <c r="O1069" s="160"/>
      <c r="P1069" s="160"/>
      <c r="Q1069" s="160"/>
      <c r="R1069" s="161"/>
      <c r="S1069" s="161"/>
      <c r="T1069" s="161"/>
      <c r="U1069" s="161"/>
      <c r="V1069" s="161"/>
      <c r="W1069" s="161"/>
      <c r="X1069" s="161"/>
      <c r="Y1069" s="161"/>
      <c r="Z1069" s="151"/>
      <c r="AA1069" s="151"/>
      <c r="AB1069" s="151"/>
      <c r="AC1069" s="151"/>
      <c r="AD1069" s="151"/>
      <c r="AE1069" s="151"/>
      <c r="AF1069" s="151"/>
      <c r="AG1069" s="151" t="s">
        <v>327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3" x14ac:dyDescent="0.2">
      <c r="A1070" s="158"/>
      <c r="B1070" s="159"/>
      <c r="C1070" s="191" t="s">
        <v>1784</v>
      </c>
      <c r="D1070" s="165"/>
      <c r="E1070" s="166">
        <v>94.2</v>
      </c>
      <c r="F1070" s="161"/>
      <c r="G1070" s="161"/>
      <c r="H1070" s="161"/>
      <c r="I1070" s="161"/>
      <c r="J1070" s="161"/>
      <c r="K1070" s="161"/>
      <c r="L1070" s="161"/>
      <c r="M1070" s="161"/>
      <c r="N1070" s="160"/>
      <c r="O1070" s="160"/>
      <c r="P1070" s="160"/>
      <c r="Q1070" s="160"/>
      <c r="R1070" s="161"/>
      <c r="S1070" s="161"/>
      <c r="T1070" s="161"/>
      <c r="U1070" s="161"/>
      <c r="V1070" s="161"/>
      <c r="W1070" s="161"/>
      <c r="X1070" s="161"/>
      <c r="Y1070" s="161"/>
      <c r="Z1070" s="151"/>
      <c r="AA1070" s="151"/>
      <c r="AB1070" s="151"/>
      <c r="AC1070" s="151"/>
      <c r="AD1070" s="151"/>
      <c r="AE1070" s="151"/>
      <c r="AF1070" s="151"/>
      <c r="AG1070" s="151" t="s">
        <v>327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3" x14ac:dyDescent="0.2">
      <c r="A1071" s="158"/>
      <c r="B1071" s="159"/>
      <c r="C1071" s="191" t="s">
        <v>1788</v>
      </c>
      <c r="D1071" s="165"/>
      <c r="E1071" s="166"/>
      <c r="F1071" s="161"/>
      <c r="G1071" s="161"/>
      <c r="H1071" s="161"/>
      <c r="I1071" s="161"/>
      <c r="J1071" s="161"/>
      <c r="K1071" s="161"/>
      <c r="L1071" s="161"/>
      <c r="M1071" s="161"/>
      <c r="N1071" s="160"/>
      <c r="O1071" s="160"/>
      <c r="P1071" s="160"/>
      <c r="Q1071" s="160"/>
      <c r="R1071" s="161"/>
      <c r="S1071" s="161"/>
      <c r="T1071" s="161"/>
      <c r="U1071" s="161"/>
      <c r="V1071" s="161"/>
      <c r="W1071" s="161"/>
      <c r="X1071" s="161"/>
      <c r="Y1071" s="161"/>
      <c r="Z1071" s="151"/>
      <c r="AA1071" s="151"/>
      <c r="AB1071" s="151"/>
      <c r="AC1071" s="151"/>
      <c r="AD1071" s="151"/>
      <c r="AE1071" s="151"/>
      <c r="AF1071" s="151"/>
      <c r="AG1071" s="151" t="s">
        <v>327</v>
      </c>
      <c r="AH1071" s="151">
        <v>0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3" x14ac:dyDescent="0.2">
      <c r="A1072" s="158"/>
      <c r="B1072" s="159"/>
      <c r="C1072" s="191" t="s">
        <v>1789</v>
      </c>
      <c r="D1072" s="165"/>
      <c r="E1072" s="166">
        <v>640.55999999999995</v>
      </c>
      <c r="F1072" s="161"/>
      <c r="G1072" s="161"/>
      <c r="H1072" s="161"/>
      <c r="I1072" s="161"/>
      <c r="J1072" s="161"/>
      <c r="K1072" s="161"/>
      <c r="L1072" s="161"/>
      <c r="M1072" s="161"/>
      <c r="N1072" s="160"/>
      <c r="O1072" s="160"/>
      <c r="P1072" s="160"/>
      <c r="Q1072" s="160"/>
      <c r="R1072" s="161"/>
      <c r="S1072" s="161"/>
      <c r="T1072" s="161"/>
      <c r="U1072" s="161"/>
      <c r="V1072" s="161"/>
      <c r="W1072" s="161"/>
      <c r="X1072" s="161"/>
      <c r="Y1072" s="161"/>
      <c r="Z1072" s="151"/>
      <c r="AA1072" s="151"/>
      <c r="AB1072" s="151"/>
      <c r="AC1072" s="151"/>
      <c r="AD1072" s="151"/>
      <c r="AE1072" s="151"/>
      <c r="AF1072" s="151"/>
      <c r="AG1072" s="151" t="s">
        <v>327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3" x14ac:dyDescent="0.2">
      <c r="A1073" s="158"/>
      <c r="B1073" s="159"/>
      <c r="C1073" s="191" t="s">
        <v>1778</v>
      </c>
      <c r="D1073" s="165"/>
      <c r="E1073" s="166">
        <v>63.59</v>
      </c>
      <c r="F1073" s="161"/>
      <c r="G1073" s="161"/>
      <c r="H1073" s="161"/>
      <c r="I1073" s="161"/>
      <c r="J1073" s="161"/>
      <c r="K1073" s="161"/>
      <c r="L1073" s="161"/>
      <c r="M1073" s="161"/>
      <c r="N1073" s="160"/>
      <c r="O1073" s="160"/>
      <c r="P1073" s="160"/>
      <c r="Q1073" s="160"/>
      <c r="R1073" s="161"/>
      <c r="S1073" s="161"/>
      <c r="T1073" s="161"/>
      <c r="U1073" s="161"/>
      <c r="V1073" s="161"/>
      <c r="W1073" s="161"/>
      <c r="X1073" s="161"/>
      <c r="Y1073" s="161"/>
      <c r="Z1073" s="151"/>
      <c r="AA1073" s="151"/>
      <c r="AB1073" s="151"/>
      <c r="AC1073" s="151"/>
      <c r="AD1073" s="151"/>
      <c r="AE1073" s="151"/>
      <c r="AF1073" s="151"/>
      <c r="AG1073" s="151" t="s">
        <v>327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3" x14ac:dyDescent="0.2">
      <c r="A1074" s="158"/>
      <c r="B1074" s="159"/>
      <c r="C1074" s="191" t="s">
        <v>1779</v>
      </c>
      <c r="D1074" s="165"/>
      <c r="E1074" s="166">
        <v>14.72</v>
      </c>
      <c r="F1074" s="161"/>
      <c r="G1074" s="161"/>
      <c r="H1074" s="161"/>
      <c r="I1074" s="161"/>
      <c r="J1074" s="161"/>
      <c r="K1074" s="161"/>
      <c r="L1074" s="161"/>
      <c r="M1074" s="161"/>
      <c r="N1074" s="160"/>
      <c r="O1074" s="160"/>
      <c r="P1074" s="160"/>
      <c r="Q1074" s="160"/>
      <c r="R1074" s="161"/>
      <c r="S1074" s="161"/>
      <c r="T1074" s="161"/>
      <c r="U1074" s="161"/>
      <c r="V1074" s="161"/>
      <c r="W1074" s="161"/>
      <c r="X1074" s="161"/>
      <c r="Y1074" s="161"/>
      <c r="Z1074" s="151"/>
      <c r="AA1074" s="151"/>
      <c r="AB1074" s="151"/>
      <c r="AC1074" s="151"/>
      <c r="AD1074" s="151"/>
      <c r="AE1074" s="151"/>
      <c r="AF1074" s="151"/>
      <c r="AG1074" s="151" t="s">
        <v>327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3" x14ac:dyDescent="0.2">
      <c r="A1075" s="158"/>
      <c r="B1075" s="159"/>
      <c r="C1075" s="191" t="s">
        <v>1784</v>
      </c>
      <c r="D1075" s="165"/>
      <c r="E1075" s="166">
        <v>94.2</v>
      </c>
      <c r="F1075" s="161"/>
      <c r="G1075" s="161"/>
      <c r="H1075" s="161"/>
      <c r="I1075" s="161"/>
      <c r="J1075" s="161"/>
      <c r="K1075" s="161"/>
      <c r="L1075" s="161"/>
      <c r="M1075" s="161"/>
      <c r="N1075" s="160"/>
      <c r="O1075" s="160"/>
      <c r="P1075" s="160"/>
      <c r="Q1075" s="160"/>
      <c r="R1075" s="161"/>
      <c r="S1075" s="161"/>
      <c r="T1075" s="161"/>
      <c r="U1075" s="161"/>
      <c r="V1075" s="161"/>
      <c r="W1075" s="161"/>
      <c r="X1075" s="161"/>
      <c r="Y1075" s="161"/>
      <c r="Z1075" s="151"/>
      <c r="AA1075" s="151"/>
      <c r="AB1075" s="151"/>
      <c r="AC1075" s="151"/>
      <c r="AD1075" s="151"/>
      <c r="AE1075" s="151"/>
      <c r="AF1075" s="151"/>
      <c r="AG1075" s="151" t="s">
        <v>327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 x14ac:dyDescent="0.2">
      <c r="A1076" s="181">
        <v>139</v>
      </c>
      <c r="B1076" s="182" t="s">
        <v>1790</v>
      </c>
      <c r="C1076" s="190" t="s">
        <v>1791</v>
      </c>
      <c r="D1076" s="183" t="s">
        <v>318</v>
      </c>
      <c r="E1076" s="184">
        <v>12</v>
      </c>
      <c r="F1076" s="185"/>
      <c r="G1076" s="186">
        <f>ROUND(E1076*F1076,2)</f>
        <v>0</v>
      </c>
      <c r="H1076" s="185"/>
      <c r="I1076" s="186">
        <f>ROUND(E1076*H1076,2)</f>
        <v>0</v>
      </c>
      <c r="J1076" s="185"/>
      <c r="K1076" s="186">
        <f>ROUND(E1076*J1076,2)</f>
        <v>0</v>
      </c>
      <c r="L1076" s="186">
        <v>21</v>
      </c>
      <c r="M1076" s="186">
        <f>G1076*(1+L1076/100)</f>
        <v>0</v>
      </c>
      <c r="N1076" s="184">
        <v>0</v>
      </c>
      <c r="O1076" s="184">
        <f>ROUND(E1076*N1076,2)</f>
        <v>0</v>
      </c>
      <c r="P1076" s="184">
        <v>0</v>
      </c>
      <c r="Q1076" s="184">
        <f>ROUND(E1076*P1076,2)</f>
        <v>0</v>
      </c>
      <c r="R1076" s="186"/>
      <c r="S1076" s="186" t="s">
        <v>319</v>
      </c>
      <c r="T1076" s="187" t="s">
        <v>320</v>
      </c>
      <c r="U1076" s="161">
        <v>0</v>
      </c>
      <c r="V1076" s="161">
        <f>ROUND(E1076*U1076,2)</f>
        <v>0</v>
      </c>
      <c r="W1076" s="161"/>
      <c r="X1076" s="161" t="s">
        <v>321</v>
      </c>
      <c r="Y1076" s="161" t="s">
        <v>322</v>
      </c>
      <c r="Z1076" s="151"/>
      <c r="AA1076" s="151"/>
      <c r="AB1076" s="151"/>
      <c r="AC1076" s="151"/>
      <c r="AD1076" s="151"/>
      <c r="AE1076" s="151"/>
      <c r="AF1076" s="151"/>
      <c r="AG1076" s="151" t="s">
        <v>323</v>
      </c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2" x14ac:dyDescent="0.2">
      <c r="A1077" s="158"/>
      <c r="B1077" s="159"/>
      <c r="C1077" s="272" t="s">
        <v>1792</v>
      </c>
      <c r="D1077" s="273"/>
      <c r="E1077" s="273"/>
      <c r="F1077" s="273"/>
      <c r="G1077" s="273"/>
      <c r="H1077" s="161"/>
      <c r="I1077" s="161"/>
      <c r="J1077" s="161"/>
      <c r="K1077" s="161"/>
      <c r="L1077" s="161"/>
      <c r="M1077" s="161"/>
      <c r="N1077" s="160"/>
      <c r="O1077" s="160"/>
      <c r="P1077" s="160"/>
      <c r="Q1077" s="160"/>
      <c r="R1077" s="161"/>
      <c r="S1077" s="161"/>
      <c r="T1077" s="161"/>
      <c r="U1077" s="161"/>
      <c r="V1077" s="161"/>
      <c r="W1077" s="161"/>
      <c r="X1077" s="161"/>
      <c r="Y1077" s="161"/>
      <c r="Z1077" s="151"/>
      <c r="AA1077" s="151"/>
      <c r="AB1077" s="151"/>
      <c r="AC1077" s="151"/>
      <c r="AD1077" s="151"/>
      <c r="AE1077" s="151"/>
      <c r="AF1077" s="151"/>
      <c r="AG1077" s="151" t="s">
        <v>325</v>
      </c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3" x14ac:dyDescent="0.2">
      <c r="A1078" s="158"/>
      <c r="B1078" s="159"/>
      <c r="C1078" s="270" t="s">
        <v>1793</v>
      </c>
      <c r="D1078" s="271"/>
      <c r="E1078" s="271"/>
      <c r="F1078" s="271"/>
      <c r="G1078" s="271"/>
      <c r="H1078" s="161"/>
      <c r="I1078" s="161"/>
      <c r="J1078" s="161"/>
      <c r="K1078" s="161"/>
      <c r="L1078" s="161"/>
      <c r="M1078" s="161"/>
      <c r="N1078" s="160"/>
      <c r="O1078" s="160"/>
      <c r="P1078" s="160"/>
      <c r="Q1078" s="160"/>
      <c r="R1078" s="161"/>
      <c r="S1078" s="161"/>
      <c r="T1078" s="161"/>
      <c r="U1078" s="161"/>
      <c r="V1078" s="161"/>
      <c r="W1078" s="161"/>
      <c r="X1078" s="161"/>
      <c r="Y1078" s="161"/>
      <c r="Z1078" s="151"/>
      <c r="AA1078" s="151"/>
      <c r="AB1078" s="151"/>
      <c r="AC1078" s="151"/>
      <c r="AD1078" s="151"/>
      <c r="AE1078" s="151"/>
      <c r="AF1078" s="151"/>
      <c r="AG1078" s="151" t="s">
        <v>325</v>
      </c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3" x14ac:dyDescent="0.2">
      <c r="A1079" s="158"/>
      <c r="B1079" s="159"/>
      <c r="C1079" s="270" t="s">
        <v>1794</v>
      </c>
      <c r="D1079" s="271"/>
      <c r="E1079" s="271"/>
      <c r="F1079" s="271"/>
      <c r="G1079" s="271"/>
      <c r="H1079" s="161"/>
      <c r="I1079" s="161"/>
      <c r="J1079" s="161"/>
      <c r="K1079" s="161"/>
      <c r="L1079" s="161"/>
      <c r="M1079" s="161"/>
      <c r="N1079" s="160"/>
      <c r="O1079" s="160"/>
      <c r="P1079" s="160"/>
      <c r="Q1079" s="160"/>
      <c r="R1079" s="161"/>
      <c r="S1079" s="161"/>
      <c r="T1079" s="161"/>
      <c r="U1079" s="161"/>
      <c r="V1079" s="161"/>
      <c r="W1079" s="161"/>
      <c r="X1079" s="161"/>
      <c r="Y1079" s="161"/>
      <c r="Z1079" s="151"/>
      <c r="AA1079" s="151"/>
      <c r="AB1079" s="151"/>
      <c r="AC1079" s="151"/>
      <c r="AD1079" s="151"/>
      <c r="AE1079" s="151"/>
      <c r="AF1079" s="151"/>
      <c r="AG1079" s="151" t="s">
        <v>325</v>
      </c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3" x14ac:dyDescent="0.2">
      <c r="A1080" s="158"/>
      <c r="B1080" s="159"/>
      <c r="C1080" s="270" t="s">
        <v>1795</v>
      </c>
      <c r="D1080" s="271"/>
      <c r="E1080" s="271"/>
      <c r="F1080" s="271"/>
      <c r="G1080" s="271"/>
      <c r="H1080" s="161"/>
      <c r="I1080" s="161"/>
      <c r="J1080" s="161"/>
      <c r="K1080" s="161"/>
      <c r="L1080" s="161"/>
      <c r="M1080" s="161"/>
      <c r="N1080" s="160"/>
      <c r="O1080" s="160"/>
      <c r="P1080" s="160"/>
      <c r="Q1080" s="160"/>
      <c r="R1080" s="161"/>
      <c r="S1080" s="161"/>
      <c r="T1080" s="161"/>
      <c r="U1080" s="161"/>
      <c r="V1080" s="161"/>
      <c r="W1080" s="161"/>
      <c r="X1080" s="161"/>
      <c r="Y1080" s="161"/>
      <c r="Z1080" s="151"/>
      <c r="AA1080" s="151"/>
      <c r="AB1080" s="151"/>
      <c r="AC1080" s="151"/>
      <c r="AD1080" s="151"/>
      <c r="AE1080" s="151"/>
      <c r="AF1080" s="151"/>
      <c r="AG1080" s="151" t="s">
        <v>325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3" x14ac:dyDescent="0.2">
      <c r="A1081" s="158"/>
      <c r="B1081" s="159"/>
      <c r="C1081" s="270" t="s">
        <v>1796</v>
      </c>
      <c r="D1081" s="271"/>
      <c r="E1081" s="271"/>
      <c r="F1081" s="271"/>
      <c r="G1081" s="271"/>
      <c r="H1081" s="161"/>
      <c r="I1081" s="161"/>
      <c r="J1081" s="161"/>
      <c r="K1081" s="161"/>
      <c r="L1081" s="161"/>
      <c r="M1081" s="161"/>
      <c r="N1081" s="160"/>
      <c r="O1081" s="160"/>
      <c r="P1081" s="160"/>
      <c r="Q1081" s="160"/>
      <c r="R1081" s="161"/>
      <c r="S1081" s="161"/>
      <c r="T1081" s="161"/>
      <c r="U1081" s="161"/>
      <c r="V1081" s="161"/>
      <c r="W1081" s="161"/>
      <c r="X1081" s="161"/>
      <c r="Y1081" s="161"/>
      <c r="Z1081" s="151"/>
      <c r="AA1081" s="151"/>
      <c r="AB1081" s="151"/>
      <c r="AC1081" s="151"/>
      <c r="AD1081" s="151"/>
      <c r="AE1081" s="151"/>
      <c r="AF1081" s="151"/>
      <c r="AG1081" s="151" t="s">
        <v>325</v>
      </c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3" x14ac:dyDescent="0.2">
      <c r="A1082" s="158"/>
      <c r="B1082" s="159"/>
      <c r="C1082" s="270" t="s">
        <v>1797</v>
      </c>
      <c r="D1082" s="271"/>
      <c r="E1082" s="271"/>
      <c r="F1082" s="271"/>
      <c r="G1082" s="271"/>
      <c r="H1082" s="161"/>
      <c r="I1082" s="161"/>
      <c r="J1082" s="161"/>
      <c r="K1082" s="161"/>
      <c r="L1082" s="161"/>
      <c r="M1082" s="161"/>
      <c r="N1082" s="160"/>
      <c r="O1082" s="160"/>
      <c r="P1082" s="160"/>
      <c r="Q1082" s="160"/>
      <c r="R1082" s="161"/>
      <c r="S1082" s="161"/>
      <c r="T1082" s="161"/>
      <c r="U1082" s="161"/>
      <c r="V1082" s="161"/>
      <c r="W1082" s="161"/>
      <c r="X1082" s="161"/>
      <c r="Y1082" s="161"/>
      <c r="Z1082" s="151"/>
      <c r="AA1082" s="151"/>
      <c r="AB1082" s="151"/>
      <c r="AC1082" s="151"/>
      <c r="AD1082" s="151"/>
      <c r="AE1082" s="151"/>
      <c r="AF1082" s="151"/>
      <c r="AG1082" s="151" t="s">
        <v>325</v>
      </c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3" x14ac:dyDescent="0.2">
      <c r="A1083" s="158"/>
      <c r="B1083" s="159"/>
      <c r="C1083" s="270" t="s">
        <v>1798</v>
      </c>
      <c r="D1083" s="271"/>
      <c r="E1083" s="271"/>
      <c r="F1083" s="271"/>
      <c r="G1083" s="271"/>
      <c r="H1083" s="161"/>
      <c r="I1083" s="161"/>
      <c r="J1083" s="161"/>
      <c r="K1083" s="161"/>
      <c r="L1083" s="161"/>
      <c r="M1083" s="161"/>
      <c r="N1083" s="160"/>
      <c r="O1083" s="160"/>
      <c r="P1083" s="160"/>
      <c r="Q1083" s="160"/>
      <c r="R1083" s="161"/>
      <c r="S1083" s="161"/>
      <c r="T1083" s="161"/>
      <c r="U1083" s="161"/>
      <c r="V1083" s="161"/>
      <c r="W1083" s="161"/>
      <c r="X1083" s="161"/>
      <c r="Y1083" s="161"/>
      <c r="Z1083" s="151"/>
      <c r="AA1083" s="151"/>
      <c r="AB1083" s="151"/>
      <c r="AC1083" s="151"/>
      <c r="AD1083" s="151"/>
      <c r="AE1083" s="151"/>
      <c r="AF1083" s="151"/>
      <c r="AG1083" s="151" t="s">
        <v>325</v>
      </c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3" x14ac:dyDescent="0.2">
      <c r="A1084" s="158"/>
      <c r="B1084" s="159"/>
      <c r="C1084" s="270" t="s">
        <v>1799</v>
      </c>
      <c r="D1084" s="271"/>
      <c r="E1084" s="271"/>
      <c r="F1084" s="271"/>
      <c r="G1084" s="271"/>
      <c r="H1084" s="161"/>
      <c r="I1084" s="161"/>
      <c r="J1084" s="161"/>
      <c r="K1084" s="161"/>
      <c r="L1084" s="161"/>
      <c r="M1084" s="161"/>
      <c r="N1084" s="160"/>
      <c r="O1084" s="160"/>
      <c r="P1084" s="160"/>
      <c r="Q1084" s="160"/>
      <c r="R1084" s="161"/>
      <c r="S1084" s="161"/>
      <c r="T1084" s="161"/>
      <c r="U1084" s="161"/>
      <c r="V1084" s="161"/>
      <c r="W1084" s="161"/>
      <c r="X1084" s="161"/>
      <c r="Y1084" s="161"/>
      <c r="Z1084" s="151"/>
      <c r="AA1084" s="151"/>
      <c r="AB1084" s="151"/>
      <c r="AC1084" s="151"/>
      <c r="AD1084" s="151"/>
      <c r="AE1084" s="151"/>
      <c r="AF1084" s="151"/>
      <c r="AG1084" s="151" t="s">
        <v>325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3" x14ac:dyDescent="0.2">
      <c r="A1085" s="158"/>
      <c r="B1085" s="159"/>
      <c r="C1085" s="270" t="s">
        <v>1800</v>
      </c>
      <c r="D1085" s="271"/>
      <c r="E1085" s="271"/>
      <c r="F1085" s="271"/>
      <c r="G1085" s="271"/>
      <c r="H1085" s="161"/>
      <c r="I1085" s="161"/>
      <c r="J1085" s="161"/>
      <c r="K1085" s="161"/>
      <c r="L1085" s="161"/>
      <c r="M1085" s="161"/>
      <c r="N1085" s="160"/>
      <c r="O1085" s="160"/>
      <c r="P1085" s="160"/>
      <c r="Q1085" s="160"/>
      <c r="R1085" s="161"/>
      <c r="S1085" s="161"/>
      <c r="T1085" s="161"/>
      <c r="U1085" s="161"/>
      <c r="V1085" s="161"/>
      <c r="W1085" s="161"/>
      <c r="X1085" s="161"/>
      <c r="Y1085" s="161"/>
      <c r="Z1085" s="151"/>
      <c r="AA1085" s="151"/>
      <c r="AB1085" s="151"/>
      <c r="AC1085" s="151"/>
      <c r="AD1085" s="151"/>
      <c r="AE1085" s="151"/>
      <c r="AF1085" s="151"/>
      <c r="AG1085" s="151" t="s">
        <v>325</v>
      </c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3" x14ac:dyDescent="0.2">
      <c r="A1086" s="158"/>
      <c r="B1086" s="159"/>
      <c r="C1086" s="270" t="s">
        <v>1801</v>
      </c>
      <c r="D1086" s="271"/>
      <c r="E1086" s="271"/>
      <c r="F1086" s="271"/>
      <c r="G1086" s="271"/>
      <c r="H1086" s="161"/>
      <c r="I1086" s="161"/>
      <c r="J1086" s="161"/>
      <c r="K1086" s="161"/>
      <c r="L1086" s="161"/>
      <c r="M1086" s="161"/>
      <c r="N1086" s="160"/>
      <c r="O1086" s="160"/>
      <c r="P1086" s="160"/>
      <c r="Q1086" s="160"/>
      <c r="R1086" s="161"/>
      <c r="S1086" s="161"/>
      <c r="T1086" s="161"/>
      <c r="U1086" s="161"/>
      <c r="V1086" s="161"/>
      <c r="W1086" s="161"/>
      <c r="X1086" s="161"/>
      <c r="Y1086" s="161"/>
      <c r="Z1086" s="151"/>
      <c r="AA1086" s="151"/>
      <c r="AB1086" s="151"/>
      <c r="AC1086" s="151"/>
      <c r="AD1086" s="151"/>
      <c r="AE1086" s="151"/>
      <c r="AF1086" s="151"/>
      <c r="AG1086" s="151" t="s">
        <v>325</v>
      </c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3" x14ac:dyDescent="0.2">
      <c r="A1087" s="158"/>
      <c r="B1087" s="159"/>
      <c r="C1087" s="270" t="s">
        <v>858</v>
      </c>
      <c r="D1087" s="271"/>
      <c r="E1087" s="271"/>
      <c r="F1087" s="271"/>
      <c r="G1087" s="271"/>
      <c r="H1087" s="161"/>
      <c r="I1087" s="161"/>
      <c r="J1087" s="161"/>
      <c r="K1087" s="161"/>
      <c r="L1087" s="161"/>
      <c r="M1087" s="161"/>
      <c r="N1087" s="160"/>
      <c r="O1087" s="160"/>
      <c r="P1087" s="160"/>
      <c r="Q1087" s="160"/>
      <c r="R1087" s="161"/>
      <c r="S1087" s="161"/>
      <c r="T1087" s="161"/>
      <c r="U1087" s="161"/>
      <c r="V1087" s="161"/>
      <c r="W1087" s="161"/>
      <c r="X1087" s="161"/>
      <c r="Y1087" s="161"/>
      <c r="Z1087" s="151"/>
      <c r="AA1087" s="151"/>
      <c r="AB1087" s="151"/>
      <c r="AC1087" s="151"/>
      <c r="AD1087" s="151"/>
      <c r="AE1087" s="151"/>
      <c r="AF1087" s="151"/>
      <c r="AG1087" s="151" t="s">
        <v>325</v>
      </c>
      <c r="AH1087" s="151"/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2" x14ac:dyDescent="0.2">
      <c r="A1088" s="158"/>
      <c r="B1088" s="159"/>
      <c r="C1088" s="191" t="s">
        <v>1802</v>
      </c>
      <c r="D1088" s="165"/>
      <c r="E1088" s="166"/>
      <c r="F1088" s="161"/>
      <c r="G1088" s="161"/>
      <c r="H1088" s="161"/>
      <c r="I1088" s="161"/>
      <c r="J1088" s="161"/>
      <c r="K1088" s="161"/>
      <c r="L1088" s="161"/>
      <c r="M1088" s="161"/>
      <c r="N1088" s="160"/>
      <c r="O1088" s="160"/>
      <c r="P1088" s="160"/>
      <c r="Q1088" s="160"/>
      <c r="R1088" s="161"/>
      <c r="S1088" s="161"/>
      <c r="T1088" s="161"/>
      <c r="U1088" s="161"/>
      <c r="V1088" s="161"/>
      <c r="W1088" s="161"/>
      <c r="X1088" s="161"/>
      <c r="Y1088" s="161"/>
      <c r="Z1088" s="151"/>
      <c r="AA1088" s="151"/>
      <c r="AB1088" s="151"/>
      <c r="AC1088" s="151"/>
      <c r="AD1088" s="151"/>
      <c r="AE1088" s="151"/>
      <c r="AF1088" s="151"/>
      <c r="AG1088" s="151" t="s">
        <v>327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3" x14ac:dyDescent="0.2">
      <c r="A1089" s="158"/>
      <c r="B1089" s="159"/>
      <c r="C1089" s="191" t="s">
        <v>1803</v>
      </c>
      <c r="D1089" s="165"/>
      <c r="E1089" s="166">
        <v>12</v>
      </c>
      <c r="F1089" s="161"/>
      <c r="G1089" s="161"/>
      <c r="H1089" s="161"/>
      <c r="I1089" s="161"/>
      <c r="J1089" s="161"/>
      <c r="K1089" s="161"/>
      <c r="L1089" s="161"/>
      <c r="M1089" s="161"/>
      <c r="N1089" s="160"/>
      <c r="O1089" s="160"/>
      <c r="P1089" s="160"/>
      <c r="Q1089" s="160"/>
      <c r="R1089" s="161"/>
      <c r="S1089" s="161"/>
      <c r="T1089" s="161"/>
      <c r="U1089" s="161"/>
      <c r="V1089" s="161"/>
      <c r="W1089" s="161"/>
      <c r="X1089" s="161"/>
      <c r="Y1089" s="161"/>
      <c r="Z1089" s="151"/>
      <c r="AA1089" s="151"/>
      <c r="AB1089" s="151"/>
      <c r="AC1089" s="151"/>
      <c r="AD1089" s="151"/>
      <c r="AE1089" s="151"/>
      <c r="AF1089" s="151"/>
      <c r="AG1089" s="151" t="s">
        <v>327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 x14ac:dyDescent="0.2">
      <c r="A1090" s="181">
        <v>140</v>
      </c>
      <c r="B1090" s="182" t="s">
        <v>1804</v>
      </c>
      <c r="C1090" s="190" t="s">
        <v>1805</v>
      </c>
      <c r="D1090" s="183" t="s">
        <v>318</v>
      </c>
      <c r="E1090" s="184">
        <v>2</v>
      </c>
      <c r="F1090" s="185"/>
      <c r="G1090" s="186">
        <f>ROUND(E1090*F1090,2)</f>
        <v>0</v>
      </c>
      <c r="H1090" s="185"/>
      <c r="I1090" s="186">
        <f>ROUND(E1090*H1090,2)</f>
        <v>0</v>
      </c>
      <c r="J1090" s="185"/>
      <c r="K1090" s="186">
        <f>ROUND(E1090*J1090,2)</f>
        <v>0</v>
      </c>
      <c r="L1090" s="186">
        <v>21</v>
      </c>
      <c r="M1090" s="186">
        <f>G1090*(1+L1090/100)</f>
        <v>0</v>
      </c>
      <c r="N1090" s="184">
        <v>0</v>
      </c>
      <c r="O1090" s="184">
        <f>ROUND(E1090*N1090,2)</f>
        <v>0</v>
      </c>
      <c r="P1090" s="184">
        <v>0</v>
      </c>
      <c r="Q1090" s="184">
        <f>ROUND(E1090*P1090,2)</f>
        <v>0</v>
      </c>
      <c r="R1090" s="186"/>
      <c r="S1090" s="186" t="s">
        <v>319</v>
      </c>
      <c r="T1090" s="187" t="s">
        <v>320</v>
      </c>
      <c r="U1090" s="161">
        <v>0</v>
      </c>
      <c r="V1090" s="161">
        <f>ROUND(E1090*U1090,2)</f>
        <v>0</v>
      </c>
      <c r="W1090" s="161"/>
      <c r="X1090" s="161" t="s">
        <v>321</v>
      </c>
      <c r="Y1090" s="161" t="s">
        <v>322</v>
      </c>
      <c r="Z1090" s="151"/>
      <c r="AA1090" s="151"/>
      <c r="AB1090" s="151"/>
      <c r="AC1090" s="151"/>
      <c r="AD1090" s="151"/>
      <c r="AE1090" s="151"/>
      <c r="AF1090" s="151"/>
      <c r="AG1090" s="151" t="s">
        <v>323</v>
      </c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2" x14ac:dyDescent="0.2">
      <c r="A1091" s="158"/>
      <c r="B1091" s="159"/>
      <c r="C1091" s="272" t="s">
        <v>1792</v>
      </c>
      <c r="D1091" s="273"/>
      <c r="E1091" s="273"/>
      <c r="F1091" s="273"/>
      <c r="G1091" s="273"/>
      <c r="H1091" s="161"/>
      <c r="I1091" s="161"/>
      <c r="J1091" s="161"/>
      <c r="K1091" s="161"/>
      <c r="L1091" s="161"/>
      <c r="M1091" s="161"/>
      <c r="N1091" s="160"/>
      <c r="O1091" s="160"/>
      <c r="P1091" s="160"/>
      <c r="Q1091" s="160"/>
      <c r="R1091" s="161"/>
      <c r="S1091" s="161"/>
      <c r="T1091" s="161"/>
      <c r="U1091" s="161"/>
      <c r="V1091" s="161"/>
      <c r="W1091" s="161"/>
      <c r="X1091" s="161"/>
      <c r="Y1091" s="161"/>
      <c r="Z1091" s="151"/>
      <c r="AA1091" s="151"/>
      <c r="AB1091" s="151"/>
      <c r="AC1091" s="151"/>
      <c r="AD1091" s="151"/>
      <c r="AE1091" s="151"/>
      <c r="AF1091" s="151"/>
      <c r="AG1091" s="151" t="s">
        <v>325</v>
      </c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3" x14ac:dyDescent="0.2">
      <c r="A1092" s="158"/>
      <c r="B1092" s="159"/>
      <c r="C1092" s="270" t="s">
        <v>1793</v>
      </c>
      <c r="D1092" s="271"/>
      <c r="E1092" s="271"/>
      <c r="F1092" s="271"/>
      <c r="G1092" s="271"/>
      <c r="H1092" s="161"/>
      <c r="I1092" s="161"/>
      <c r="J1092" s="161"/>
      <c r="K1092" s="161"/>
      <c r="L1092" s="161"/>
      <c r="M1092" s="161"/>
      <c r="N1092" s="160"/>
      <c r="O1092" s="160"/>
      <c r="P1092" s="160"/>
      <c r="Q1092" s="160"/>
      <c r="R1092" s="161"/>
      <c r="S1092" s="161"/>
      <c r="T1092" s="161"/>
      <c r="U1092" s="161"/>
      <c r="V1092" s="161"/>
      <c r="W1092" s="161"/>
      <c r="X1092" s="161"/>
      <c r="Y1092" s="161"/>
      <c r="Z1092" s="151"/>
      <c r="AA1092" s="151"/>
      <c r="AB1092" s="151"/>
      <c r="AC1092" s="151"/>
      <c r="AD1092" s="151"/>
      <c r="AE1092" s="151"/>
      <c r="AF1092" s="151"/>
      <c r="AG1092" s="151" t="s">
        <v>325</v>
      </c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3" x14ac:dyDescent="0.2">
      <c r="A1093" s="158"/>
      <c r="B1093" s="159"/>
      <c r="C1093" s="270" t="s">
        <v>1794</v>
      </c>
      <c r="D1093" s="271"/>
      <c r="E1093" s="271"/>
      <c r="F1093" s="271"/>
      <c r="G1093" s="271"/>
      <c r="H1093" s="161"/>
      <c r="I1093" s="161"/>
      <c r="J1093" s="161"/>
      <c r="K1093" s="161"/>
      <c r="L1093" s="161"/>
      <c r="M1093" s="161"/>
      <c r="N1093" s="160"/>
      <c r="O1093" s="160"/>
      <c r="P1093" s="160"/>
      <c r="Q1093" s="160"/>
      <c r="R1093" s="161"/>
      <c r="S1093" s="161"/>
      <c r="T1093" s="161"/>
      <c r="U1093" s="161"/>
      <c r="V1093" s="161"/>
      <c r="W1093" s="161"/>
      <c r="X1093" s="161"/>
      <c r="Y1093" s="161"/>
      <c r="Z1093" s="151"/>
      <c r="AA1093" s="151"/>
      <c r="AB1093" s="151"/>
      <c r="AC1093" s="151"/>
      <c r="AD1093" s="151"/>
      <c r="AE1093" s="151"/>
      <c r="AF1093" s="151"/>
      <c r="AG1093" s="151" t="s">
        <v>325</v>
      </c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3" x14ac:dyDescent="0.2">
      <c r="A1094" s="158"/>
      <c r="B1094" s="159"/>
      <c r="C1094" s="270" t="s">
        <v>1806</v>
      </c>
      <c r="D1094" s="271"/>
      <c r="E1094" s="271"/>
      <c r="F1094" s="271"/>
      <c r="G1094" s="271"/>
      <c r="H1094" s="161"/>
      <c r="I1094" s="161"/>
      <c r="J1094" s="161"/>
      <c r="K1094" s="161"/>
      <c r="L1094" s="161"/>
      <c r="M1094" s="161"/>
      <c r="N1094" s="160"/>
      <c r="O1094" s="160"/>
      <c r="P1094" s="160"/>
      <c r="Q1094" s="160"/>
      <c r="R1094" s="161"/>
      <c r="S1094" s="161"/>
      <c r="T1094" s="161"/>
      <c r="U1094" s="161"/>
      <c r="V1094" s="161"/>
      <c r="W1094" s="161"/>
      <c r="X1094" s="161"/>
      <c r="Y1094" s="161"/>
      <c r="Z1094" s="151"/>
      <c r="AA1094" s="151"/>
      <c r="AB1094" s="151"/>
      <c r="AC1094" s="151"/>
      <c r="AD1094" s="151"/>
      <c r="AE1094" s="151"/>
      <c r="AF1094" s="151"/>
      <c r="AG1094" s="151" t="s">
        <v>325</v>
      </c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3" x14ac:dyDescent="0.2">
      <c r="A1095" s="158"/>
      <c r="B1095" s="159"/>
      <c r="C1095" s="270" t="s">
        <v>1797</v>
      </c>
      <c r="D1095" s="271"/>
      <c r="E1095" s="271"/>
      <c r="F1095" s="271"/>
      <c r="G1095" s="271"/>
      <c r="H1095" s="161"/>
      <c r="I1095" s="161"/>
      <c r="J1095" s="161"/>
      <c r="K1095" s="161"/>
      <c r="L1095" s="161"/>
      <c r="M1095" s="161"/>
      <c r="N1095" s="160"/>
      <c r="O1095" s="160"/>
      <c r="P1095" s="160"/>
      <c r="Q1095" s="160"/>
      <c r="R1095" s="161"/>
      <c r="S1095" s="161"/>
      <c r="T1095" s="161"/>
      <c r="U1095" s="161"/>
      <c r="V1095" s="161"/>
      <c r="W1095" s="161"/>
      <c r="X1095" s="161"/>
      <c r="Y1095" s="161"/>
      <c r="Z1095" s="151"/>
      <c r="AA1095" s="151"/>
      <c r="AB1095" s="151"/>
      <c r="AC1095" s="151"/>
      <c r="AD1095" s="151"/>
      <c r="AE1095" s="151"/>
      <c r="AF1095" s="151"/>
      <c r="AG1095" s="151" t="s">
        <v>325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3" x14ac:dyDescent="0.2">
      <c r="A1096" s="158"/>
      <c r="B1096" s="159"/>
      <c r="C1096" s="270" t="s">
        <v>1798</v>
      </c>
      <c r="D1096" s="271"/>
      <c r="E1096" s="271"/>
      <c r="F1096" s="271"/>
      <c r="G1096" s="271"/>
      <c r="H1096" s="161"/>
      <c r="I1096" s="161"/>
      <c r="J1096" s="161"/>
      <c r="K1096" s="161"/>
      <c r="L1096" s="161"/>
      <c r="M1096" s="161"/>
      <c r="N1096" s="160"/>
      <c r="O1096" s="160"/>
      <c r="P1096" s="160"/>
      <c r="Q1096" s="160"/>
      <c r="R1096" s="161"/>
      <c r="S1096" s="161"/>
      <c r="T1096" s="161"/>
      <c r="U1096" s="161"/>
      <c r="V1096" s="161"/>
      <c r="W1096" s="161"/>
      <c r="X1096" s="161"/>
      <c r="Y1096" s="161"/>
      <c r="Z1096" s="151"/>
      <c r="AA1096" s="151"/>
      <c r="AB1096" s="151"/>
      <c r="AC1096" s="151"/>
      <c r="AD1096" s="151"/>
      <c r="AE1096" s="151"/>
      <c r="AF1096" s="151"/>
      <c r="AG1096" s="151" t="s">
        <v>325</v>
      </c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3" x14ac:dyDescent="0.2">
      <c r="A1097" s="158"/>
      <c r="B1097" s="159"/>
      <c r="C1097" s="270" t="s">
        <v>1807</v>
      </c>
      <c r="D1097" s="271"/>
      <c r="E1097" s="271"/>
      <c r="F1097" s="271"/>
      <c r="G1097" s="271"/>
      <c r="H1097" s="161"/>
      <c r="I1097" s="161"/>
      <c r="J1097" s="161"/>
      <c r="K1097" s="161"/>
      <c r="L1097" s="161"/>
      <c r="M1097" s="161"/>
      <c r="N1097" s="160"/>
      <c r="O1097" s="160"/>
      <c r="P1097" s="160"/>
      <c r="Q1097" s="160"/>
      <c r="R1097" s="161"/>
      <c r="S1097" s="161"/>
      <c r="T1097" s="161"/>
      <c r="U1097" s="161"/>
      <c r="V1097" s="161"/>
      <c r="W1097" s="161"/>
      <c r="X1097" s="161"/>
      <c r="Y1097" s="161"/>
      <c r="Z1097" s="151"/>
      <c r="AA1097" s="151"/>
      <c r="AB1097" s="151"/>
      <c r="AC1097" s="151"/>
      <c r="AD1097" s="151"/>
      <c r="AE1097" s="151"/>
      <c r="AF1097" s="151"/>
      <c r="AG1097" s="151" t="s">
        <v>325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3" x14ac:dyDescent="0.2">
      <c r="A1098" s="158"/>
      <c r="B1098" s="159"/>
      <c r="C1098" s="270" t="s">
        <v>1801</v>
      </c>
      <c r="D1098" s="271"/>
      <c r="E1098" s="271"/>
      <c r="F1098" s="271"/>
      <c r="G1098" s="271"/>
      <c r="H1098" s="161"/>
      <c r="I1098" s="161"/>
      <c r="J1098" s="161"/>
      <c r="K1098" s="161"/>
      <c r="L1098" s="161"/>
      <c r="M1098" s="161"/>
      <c r="N1098" s="160"/>
      <c r="O1098" s="160"/>
      <c r="P1098" s="160"/>
      <c r="Q1098" s="160"/>
      <c r="R1098" s="161"/>
      <c r="S1098" s="161"/>
      <c r="T1098" s="161"/>
      <c r="U1098" s="161"/>
      <c r="V1098" s="161"/>
      <c r="W1098" s="161"/>
      <c r="X1098" s="161"/>
      <c r="Y1098" s="161"/>
      <c r="Z1098" s="151"/>
      <c r="AA1098" s="151"/>
      <c r="AB1098" s="151"/>
      <c r="AC1098" s="151"/>
      <c r="AD1098" s="151"/>
      <c r="AE1098" s="151"/>
      <c r="AF1098" s="151"/>
      <c r="AG1098" s="151" t="s">
        <v>325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3" x14ac:dyDescent="0.2">
      <c r="A1099" s="158"/>
      <c r="B1099" s="159"/>
      <c r="C1099" s="270" t="s">
        <v>858</v>
      </c>
      <c r="D1099" s="271"/>
      <c r="E1099" s="271"/>
      <c r="F1099" s="271"/>
      <c r="G1099" s="271"/>
      <c r="H1099" s="161"/>
      <c r="I1099" s="161"/>
      <c r="J1099" s="161"/>
      <c r="K1099" s="161"/>
      <c r="L1099" s="161"/>
      <c r="M1099" s="161"/>
      <c r="N1099" s="160"/>
      <c r="O1099" s="160"/>
      <c r="P1099" s="160"/>
      <c r="Q1099" s="160"/>
      <c r="R1099" s="161"/>
      <c r="S1099" s="161"/>
      <c r="T1099" s="161"/>
      <c r="U1099" s="161"/>
      <c r="V1099" s="161"/>
      <c r="W1099" s="161"/>
      <c r="X1099" s="161"/>
      <c r="Y1099" s="161"/>
      <c r="Z1099" s="151"/>
      <c r="AA1099" s="151"/>
      <c r="AB1099" s="151"/>
      <c r="AC1099" s="151"/>
      <c r="AD1099" s="151"/>
      <c r="AE1099" s="151"/>
      <c r="AF1099" s="151"/>
      <c r="AG1099" s="151" t="s">
        <v>325</v>
      </c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2" x14ac:dyDescent="0.2">
      <c r="A1100" s="158"/>
      <c r="B1100" s="159"/>
      <c r="C1100" s="191" t="s">
        <v>1802</v>
      </c>
      <c r="D1100" s="165"/>
      <c r="E1100" s="166"/>
      <c r="F1100" s="161"/>
      <c r="G1100" s="161"/>
      <c r="H1100" s="161"/>
      <c r="I1100" s="161"/>
      <c r="J1100" s="161"/>
      <c r="K1100" s="161"/>
      <c r="L1100" s="161"/>
      <c r="M1100" s="161"/>
      <c r="N1100" s="160"/>
      <c r="O1100" s="160"/>
      <c r="P1100" s="160"/>
      <c r="Q1100" s="160"/>
      <c r="R1100" s="161"/>
      <c r="S1100" s="161"/>
      <c r="T1100" s="161"/>
      <c r="U1100" s="161"/>
      <c r="V1100" s="161"/>
      <c r="W1100" s="161"/>
      <c r="X1100" s="161"/>
      <c r="Y1100" s="161"/>
      <c r="Z1100" s="151"/>
      <c r="AA1100" s="151"/>
      <c r="AB1100" s="151"/>
      <c r="AC1100" s="151"/>
      <c r="AD1100" s="151"/>
      <c r="AE1100" s="151"/>
      <c r="AF1100" s="151"/>
      <c r="AG1100" s="151" t="s">
        <v>327</v>
      </c>
      <c r="AH1100" s="151">
        <v>0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3" x14ac:dyDescent="0.2">
      <c r="A1101" s="158"/>
      <c r="B1101" s="159"/>
      <c r="C1101" s="191" t="s">
        <v>878</v>
      </c>
      <c r="D1101" s="165"/>
      <c r="E1101" s="166">
        <v>2</v>
      </c>
      <c r="F1101" s="161"/>
      <c r="G1101" s="161"/>
      <c r="H1101" s="161"/>
      <c r="I1101" s="161"/>
      <c r="J1101" s="161"/>
      <c r="K1101" s="161"/>
      <c r="L1101" s="161"/>
      <c r="M1101" s="161"/>
      <c r="N1101" s="160"/>
      <c r="O1101" s="160"/>
      <c r="P1101" s="160"/>
      <c r="Q1101" s="160"/>
      <c r="R1101" s="161"/>
      <c r="S1101" s="161"/>
      <c r="T1101" s="161"/>
      <c r="U1101" s="161"/>
      <c r="V1101" s="161"/>
      <c r="W1101" s="161"/>
      <c r="X1101" s="161"/>
      <c r="Y1101" s="161"/>
      <c r="Z1101" s="151"/>
      <c r="AA1101" s="151"/>
      <c r="AB1101" s="151"/>
      <c r="AC1101" s="151"/>
      <c r="AD1101" s="151"/>
      <c r="AE1101" s="151"/>
      <c r="AF1101" s="151"/>
      <c r="AG1101" s="151" t="s">
        <v>327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 x14ac:dyDescent="0.2">
      <c r="A1102" s="181">
        <v>141</v>
      </c>
      <c r="B1102" s="182" t="s">
        <v>1808</v>
      </c>
      <c r="C1102" s="190" t="s">
        <v>1809</v>
      </c>
      <c r="D1102" s="183" t="s">
        <v>318</v>
      </c>
      <c r="E1102" s="184">
        <v>1</v>
      </c>
      <c r="F1102" s="185"/>
      <c r="G1102" s="186">
        <f>ROUND(E1102*F1102,2)</f>
        <v>0</v>
      </c>
      <c r="H1102" s="185"/>
      <c r="I1102" s="186">
        <f>ROUND(E1102*H1102,2)</f>
        <v>0</v>
      </c>
      <c r="J1102" s="185"/>
      <c r="K1102" s="186">
        <f>ROUND(E1102*J1102,2)</f>
        <v>0</v>
      </c>
      <c r="L1102" s="186">
        <v>21</v>
      </c>
      <c r="M1102" s="186">
        <f>G1102*(1+L1102/100)</f>
        <v>0</v>
      </c>
      <c r="N1102" s="184">
        <v>0</v>
      </c>
      <c r="O1102" s="184">
        <f>ROUND(E1102*N1102,2)</f>
        <v>0</v>
      </c>
      <c r="P1102" s="184">
        <v>0</v>
      </c>
      <c r="Q1102" s="184">
        <f>ROUND(E1102*P1102,2)</f>
        <v>0</v>
      </c>
      <c r="R1102" s="186"/>
      <c r="S1102" s="186" t="s">
        <v>319</v>
      </c>
      <c r="T1102" s="187" t="s">
        <v>320</v>
      </c>
      <c r="U1102" s="161">
        <v>0</v>
      </c>
      <c r="V1102" s="161">
        <f>ROUND(E1102*U1102,2)</f>
        <v>0</v>
      </c>
      <c r="W1102" s="161"/>
      <c r="X1102" s="161" t="s">
        <v>321</v>
      </c>
      <c r="Y1102" s="161" t="s">
        <v>322</v>
      </c>
      <c r="Z1102" s="151"/>
      <c r="AA1102" s="151"/>
      <c r="AB1102" s="151"/>
      <c r="AC1102" s="151"/>
      <c r="AD1102" s="151"/>
      <c r="AE1102" s="151"/>
      <c r="AF1102" s="151"/>
      <c r="AG1102" s="151" t="s">
        <v>323</v>
      </c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2" x14ac:dyDescent="0.2">
      <c r="A1103" s="158"/>
      <c r="B1103" s="159"/>
      <c r="C1103" s="272" t="s">
        <v>1810</v>
      </c>
      <c r="D1103" s="273"/>
      <c r="E1103" s="273"/>
      <c r="F1103" s="273"/>
      <c r="G1103" s="273"/>
      <c r="H1103" s="161"/>
      <c r="I1103" s="161"/>
      <c r="J1103" s="161"/>
      <c r="K1103" s="161"/>
      <c r="L1103" s="161"/>
      <c r="M1103" s="161"/>
      <c r="N1103" s="160"/>
      <c r="O1103" s="160"/>
      <c r="P1103" s="160"/>
      <c r="Q1103" s="160"/>
      <c r="R1103" s="161"/>
      <c r="S1103" s="161"/>
      <c r="T1103" s="161"/>
      <c r="U1103" s="161"/>
      <c r="V1103" s="161"/>
      <c r="W1103" s="161"/>
      <c r="X1103" s="161"/>
      <c r="Y1103" s="161"/>
      <c r="Z1103" s="151"/>
      <c r="AA1103" s="151"/>
      <c r="AB1103" s="151"/>
      <c r="AC1103" s="151"/>
      <c r="AD1103" s="151"/>
      <c r="AE1103" s="151"/>
      <c r="AF1103" s="151"/>
      <c r="AG1103" s="151" t="s">
        <v>325</v>
      </c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3" x14ac:dyDescent="0.2">
      <c r="A1104" s="158"/>
      <c r="B1104" s="159"/>
      <c r="C1104" s="270" t="s">
        <v>1811</v>
      </c>
      <c r="D1104" s="271"/>
      <c r="E1104" s="271"/>
      <c r="F1104" s="271"/>
      <c r="G1104" s="271"/>
      <c r="H1104" s="161"/>
      <c r="I1104" s="161"/>
      <c r="J1104" s="161"/>
      <c r="K1104" s="161"/>
      <c r="L1104" s="161"/>
      <c r="M1104" s="161"/>
      <c r="N1104" s="160"/>
      <c r="O1104" s="160"/>
      <c r="P1104" s="160"/>
      <c r="Q1104" s="160"/>
      <c r="R1104" s="161"/>
      <c r="S1104" s="161"/>
      <c r="T1104" s="161"/>
      <c r="U1104" s="161"/>
      <c r="V1104" s="161"/>
      <c r="W1104" s="161"/>
      <c r="X1104" s="161"/>
      <c r="Y1104" s="161"/>
      <c r="Z1104" s="151"/>
      <c r="AA1104" s="151"/>
      <c r="AB1104" s="151"/>
      <c r="AC1104" s="151"/>
      <c r="AD1104" s="151"/>
      <c r="AE1104" s="151"/>
      <c r="AF1104" s="151"/>
      <c r="AG1104" s="151" t="s">
        <v>325</v>
      </c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3" x14ac:dyDescent="0.2">
      <c r="A1105" s="158"/>
      <c r="B1105" s="159"/>
      <c r="C1105" s="270" t="s">
        <v>1812</v>
      </c>
      <c r="D1105" s="271"/>
      <c r="E1105" s="271"/>
      <c r="F1105" s="271"/>
      <c r="G1105" s="271"/>
      <c r="H1105" s="161"/>
      <c r="I1105" s="161"/>
      <c r="J1105" s="161"/>
      <c r="K1105" s="161"/>
      <c r="L1105" s="161"/>
      <c r="M1105" s="161"/>
      <c r="N1105" s="160"/>
      <c r="O1105" s="160"/>
      <c r="P1105" s="160"/>
      <c r="Q1105" s="160"/>
      <c r="R1105" s="161"/>
      <c r="S1105" s="161"/>
      <c r="T1105" s="161"/>
      <c r="U1105" s="161"/>
      <c r="V1105" s="161"/>
      <c r="W1105" s="161"/>
      <c r="X1105" s="161"/>
      <c r="Y1105" s="161"/>
      <c r="Z1105" s="151"/>
      <c r="AA1105" s="151"/>
      <c r="AB1105" s="151"/>
      <c r="AC1105" s="151"/>
      <c r="AD1105" s="151"/>
      <c r="AE1105" s="151"/>
      <c r="AF1105" s="151"/>
      <c r="AG1105" s="151" t="s">
        <v>325</v>
      </c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3" x14ac:dyDescent="0.2">
      <c r="A1106" s="158"/>
      <c r="B1106" s="159"/>
      <c r="C1106" s="270" t="s">
        <v>1813</v>
      </c>
      <c r="D1106" s="271"/>
      <c r="E1106" s="271"/>
      <c r="F1106" s="271"/>
      <c r="G1106" s="271"/>
      <c r="H1106" s="161"/>
      <c r="I1106" s="161"/>
      <c r="J1106" s="161"/>
      <c r="K1106" s="161"/>
      <c r="L1106" s="161"/>
      <c r="M1106" s="161"/>
      <c r="N1106" s="160"/>
      <c r="O1106" s="160"/>
      <c r="P1106" s="160"/>
      <c r="Q1106" s="160"/>
      <c r="R1106" s="161"/>
      <c r="S1106" s="161"/>
      <c r="T1106" s="161"/>
      <c r="U1106" s="161"/>
      <c r="V1106" s="161"/>
      <c r="W1106" s="161"/>
      <c r="X1106" s="161"/>
      <c r="Y1106" s="161"/>
      <c r="Z1106" s="151"/>
      <c r="AA1106" s="151"/>
      <c r="AB1106" s="151"/>
      <c r="AC1106" s="151"/>
      <c r="AD1106" s="151"/>
      <c r="AE1106" s="151"/>
      <c r="AF1106" s="151"/>
      <c r="AG1106" s="151" t="s">
        <v>325</v>
      </c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3" x14ac:dyDescent="0.2">
      <c r="A1107" s="158"/>
      <c r="B1107" s="159"/>
      <c r="C1107" s="270" t="s">
        <v>1814</v>
      </c>
      <c r="D1107" s="271"/>
      <c r="E1107" s="271"/>
      <c r="F1107" s="271"/>
      <c r="G1107" s="271"/>
      <c r="H1107" s="161"/>
      <c r="I1107" s="161"/>
      <c r="J1107" s="161"/>
      <c r="K1107" s="161"/>
      <c r="L1107" s="161"/>
      <c r="M1107" s="161"/>
      <c r="N1107" s="160"/>
      <c r="O1107" s="160"/>
      <c r="P1107" s="160"/>
      <c r="Q1107" s="160"/>
      <c r="R1107" s="161"/>
      <c r="S1107" s="161"/>
      <c r="T1107" s="161"/>
      <c r="U1107" s="161"/>
      <c r="V1107" s="161"/>
      <c r="W1107" s="161"/>
      <c r="X1107" s="161"/>
      <c r="Y1107" s="161"/>
      <c r="Z1107" s="151"/>
      <c r="AA1107" s="151"/>
      <c r="AB1107" s="151"/>
      <c r="AC1107" s="151"/>
      <c r="AD1107" s="151"/>
      <c r="AE1107" s="151"/>
      <c r="AF1107" s="151"/>
      <c r="AG1107" s="151" t="s">
        <v>325</v>
      </c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3" x14ac:dyDescent="0.2">
      <c r="A1108" s="158"/>
      <c r="B1108" s="159"/>
      <c r="C1108" s="270" t="s">
        <v>858</v>
      </c>
      <c r="D1108" s="271"/>
      <c r="E1108" s="271"/>
      <c r="F1108" s="271"/>
      <c r="G1108" s="271"/>
      <c r="H1108" s="161"/>
      <c r="I1108" s="161"/>
      <c r="J1108" s="161"/>
      <c r="K1108" s="161"/>
      <c r="L1108" s="161"/>
      <c r="M1108" s="161"/>
      <c r="N1108" s="160"/>
      <c r="O1108" s="160"/>
      <c r="P1108" s="160"/>
      <c r="Q1108" s="160"/>
      <c r="R1108" s="161"/>
      <c r="S1108" s="161"/>
      <c r="T1108" s="161"/>
      <c r="U1108" s="161"/>
      <c r="V1108" s="161"/>
      <c r="W1108" s="161"/>
      <c r="X1108" s="161"/>
      <c r="Y1108" s="161"/>
      <c r="Z1108" s="151"/>
      <c r="AA1108" s="151"/>
      <c r="AB1108" s="151"/>
      <c r="AC1108" s="151"/>
      <c r="AD1108" s="151"/>
      <c r="AE1108" s="151"/>
      <c r="AF1108" s="151"/>
      <c r="AG1108" s="151" t="s">
        <v>325</v>
      </c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3" x14ac:dyDescent="0.2">
      <c r="A1109" s="158"/>
      <c r="B1109" s="159"/>
      <c r="C1109" s="270" t="s">
        <v>1800</v>
      </c>
      <c r="D1109" s="271"/>
      <c r="E1109" s="271"/>
      <c r="F1109" s="271"/>
      <c r="G1109" s="271"/>
      <c r="H1109" s="161"/>
      <c r="I1109" s="161"/>
      <c r="J1109" s="161"/>
      <c r="K1109" s="161"/>
      <c r="L1109" s="161"/>
      <c r="M1109" s="161"/>
      <c r="N1109" s="160"/>
      <c r="O1109" s="160"/>
      <c r="P1109" s="160"/>
      <c r="Q1109" s="160"/>
      <c r="R1109" s="161"/>
      <c r="S1109" s="161"/>
      <c r="T1109" s="161"/>
      <c r="U1109" s="161"/>
      <c r="V1109" s="161"/>
      <c r="W1109" s="161"/>
      <c r="X1109" s="161"/>
      <c r="Y1109" s="161"/>
      <c r="Z1109" s="151"/>
      <c r="AA1109" s="151"/>
      <c r="AB1109" s="151"/>
      <c r="AC1109" s="151"/>
      <c r="AD1109" s="151"/>
      <c r="AE1109" s="151"/>
      <c r="AF1109" s="151"/>
      <c r="AG1109" s="151" t="s">
        <v>325</v>
      </c>
      <c r="AH1109" s="151"/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2" x14ac:dyDescent="0.2">
      <c r="A1110" s="158"/>
      <c r="B1110" s="159"/>
      <c r="C1110" s="191" t="s">
        <v>1802</v>
      </c>
      <c r="D1110" s="165"/>
      <c r="E1110" s="166"/>
      <c r="F1110" s="161"/>
      <c r="G1110" s="161"/>
      <c r="H1110" s="161"/>
      <c r="I1110" s="161"/>
      <c r="J1110" s="161"/>
      <c r="K1110" s="161"/>
      <c r="L1110" s="161"/>
      <c r="M1110" s="161"/>
      <c r="N1110" s="160"/>
      <c r="O1110" s="160"/>
      <c r="P1110" s="160"/>
      <c r="Q1110" s="160"/>
      <c r="R1110" s="161"/>
      <c r="S1110" s="161"/>
      <c r="T1110" s="161"/>
      <c r="U1110" s="161"/>
      <c r="V1110" s="161"/>
      <c r="W1110" s="161"/>
      <c r="X1110" s="161"/>
      <c r="Y1110" s="161"/>
      <c r="Z1110" s="151"/>
      <c r="AA1110" s="151"/>
      <c r="AB1110" s="151"/>
      <c r="AC1110" s="151"/>
      <c r="AD1110" s="151"/>
      <c r="AE1110" s="151"/>
      <c r="AF1110" s="151"/>
      <c r="AG1110" s="151" t="s">
        <v>327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3" x14ac:dyDescent="0.2">
      <c r="A1111" s="158"/>
      <c r="B1111" s="159"/>
      <c r="C1111" s="191" t="s">
        <v>328</v>
      </c>
      <c r="D1111" s="165"/>
      <c r="E1111" s="166">
        <v>1</v>
      </c>
      <c r="F1111" s="161"/>
      <c r="G1111" s="161"/>
      <c r="H1111" s="161"/>
      <c r="I1111" s="161"/>
      <c r="J1111" s="161"/>
      <c r="K1111" s="161"/>
      <c r="L1111" s="161"/>
      <c r="M1111" s="161"/>
      <c r="N1111" s="160"/>
      <c r="O1111" s="160"/>
      <c r="P1111" s="160"/>
      <c r="Q1111" s="160"/>
      <c r="R1111" s="161"/>
      <c r="S1111" s="161"/>
      <c r="T1111" s="161"/>
      <c r="U1111" s="161"/>
      <c r="V1111" s="161"/>
      <c r="W1111" s="161"/>
      <c r="X1111" s="161"/>
      <c r="Y1111" s="161"/>
      <c r="Z1111" s="151"/>
      <c r="AA1111" s="151"/>
      <c r="AB1111" s="151"/>
      <c r="AC1111" s="151"/>
      <c r="AD1111" s="151"/>
      <c r="AE1111" s="151"/>
      <c r="AF1111" s="151"/>
      <c r="AG1111" s="151" t="s">
        <v>327</v>
      </c>
      <c r="AH1111" s="151">
        <v>0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 x14ac:dyDescent="0.2">
      <c r="A1112" s="181">
        <v>142</v>
      </c>
      <c r="B1112" s="182" t="s">
        <v>1815</v>
      </c>
      <c r="C1112" s="190" t="s">
        <v>1816</v>
      </c>
      <c r="D1112" s="183" t="s">
        <v>318</v>
      </c>
      <c r="E1112" s="184">
        <v>1</v>
      </c>
      <c r="F1112" s="185"/>
      <c r="G1112" s="186">
        <f>ROUND(E1112*F1112,2)</f>
        <v>0</v>
      </c>
      <c r="H1112" s="185"/>
      <c r="I1112" s="186">
        <f>ROUND(E1112*H1112,2)</f>
        <v>0</v>
      </c>
      <c r="J1112" s="185"/>
      <c r="K1112" s="186">
        <f>ROUND(E1112*J1112,2)</f>
        <v>0</v>
      </c>
      <c r="L1112" s="186">
        <v>21</v>
      </c>
      <c r="M1112" s="186">
        <f>G1112*(1+L1112/100)</f>
        <v>0</v>
      </c>
      <c r="N1112" s="184">
        <v>0</v>
      </c>
      <c r="O1112" s="184">
        <f>ROUND(E1112*N1112,2)</f>
        <v>0</v>
      </c>
      <c r="P1112" s="184">
        <v>0</v>
      </c>
      <c r="Q1112" s="184">
        <f>ROUND(E1112*P1112,2)</f>
        <v>0</v>
      </c>
      <c r="R1112" s="186"/>
      <c r="S1112" s="186" t="s">
        <v>319</v>
      </c>
      <c r="T1112" s="187" t="s">
        <v>320</v>
      </c>
      <c r="U1112" s="161">
        <v>0</v>
      </c>
      <c r="V1112" s="161">
        <f>ROUND(E1112*U1112,2)</f>
        <v>0</v>
      </c>
      <c r="W1112" s="161"/>
      <c r="X1112" s="161" t="s">
        <v>321</v>
      </c>
      <c r="Y1112" s="161" t="s">
        <v>322</v>
      </c>
      <c r="Z1112" s="151"/>
      <c r="AA1112" s="151"/>
      <c r="AB1112" s="151"/>
      <c r="AC1112" s="151"/>
      <c r="AD1112" s="151"/>
      <c r="AE1112" s="151"/>
      <c r="AF1112" s="151"/>
      <c r="AG1112" s="151" t="s">
        <v>323</v>
      </c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2" x14ac:dyDescent="0.2">
      <c r="A1113" s="158"/>
      <c r="B1113" s="159"/>
      <c r="C1113" s="272" t="s">
        <v>1810</v>
      </c>
      <c r="D1113" s="273"/>
      <c r="E1113" s="273"/>
      <c r="F1113" s="273"/>
      <c r="G1113" s="273"/>
      <c r="H1113" s="161"/>
      <c r="I1113" s="161"/>
      <c r="J1113" s="161"/>
      <c r="K1113" s="161"/>
      <c r="L1113" s="161"/>
      <c r="M1113" s="161"/>
      <c r="N1113" s="160"/>
      <c r="O1113" s="160"/>
      <c r="P1113" s="160"/>
      <c r="Q1113" s="160"/>
      <c r="R1113" s="161"/>
      <c r="S1113" s="161"/>
      <c r="T1113" s="161"/>
      <c r="U1113" s="161"/>
      <c r="V1113" s="161"/>
      <c r="W1113" s="161"/>
      <c r="X1113" s="161"/>
      <c r="Y1113" s="161"/>
      <c r="Z1113" s="151"/>
      <c r="AA1113" s="151"/>
      <c r="AB1113" s="151"/>
      <c r="AC1113" s="151"/>
      <c r="AD1113" s="151"/>
      <c r="AE1113" s="151"/>
      <c r="AF1113" s="151"/>
      <c r="AG1113" s="151" t="s">
        <v>325</v>
      </c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3" x14ac:dyDescent="0.2">
      <c r="A1114" s="158"/>
      <c r="B1114" s="159"/>
      <c r="C1114" s="270" t="s">
        <v>1811</v>
      </c>
      <c r="D1114" s="271"/>
      <c r="E1114" s="271"/>
      <c r="F1114" s="271"/>
      <c r="G1114" s="271"/>
      <c r="H1114" s="161"/>
      <c r="I1114" s="161"/>
      <c r="J1114" s="161"/>
      <c r="K1114" s="161"/>
      <c r="L1114" s="161"/>
      <c r="M1114" s="161"/>
      <c r="N1114" s="160"/>
      <c r="O1114" s="160"/>
      <c r="P1114" s="160"/>
      <c r="Q1114" s="160"/>
      <c r="R1114" s="161"/>
      <c r="S1114" s="161"/>
      <c r="T1114" s="161"/>
      <c r="U1114" s="161"/>
      <c r="V1114" s="161"/>
      <c r="W1114" s="161"/>
      <c r="X1114" s="161"/>
      <c r="Y1114" s="161"/>
      <c r="Z1114" s="151"/>
      <c r="AA1114" s="151"/>
      <c r="AB1114" s="151"/>
      <c r="AC1114" s="151"/>
      <c r="AD1114" s="151"/>
      <c r="AE1114" s="151"/>
      <c r="AF1114" s="151"/>
      <c r="AG1114" s="151" t="s">
        <v>325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3" x14ac:dyDescent="0.2">
      <c r="A1115" s="158"/>
      <c r="B1115" s="159"/>
      <c r="C1115" s="270" t="s">
        <v>1812</v>
      </c>
      <c r="D1115" s="271"/>
      <c r="E1115" s="271"/>
      <c r="F1115" s="271"/>
      <c r="G1115" s="271"/>
      <c r="H1115" s="161"/>
      <c r="I1115" s="161"/>
      <c r="J1115" s="161"/>
      <c r="K1115" s="161"/>
      <c r="L1115" s="161"/>
      <c r="M1115" s="161"/>
      <c r="N1115" s="160"/>
      <c r="O1115" s="160"/>
      <c r="P1115" s="160"/>
      <c r="Q1115" s="160"/>
      <c r="R1115" s="161"/>
      <c r="S1115" s="161"/>
      <c r="T1115" s="161"/>
      <c r="U1115" s="161"/>
      <c r="V1115" s="161"/>
      <c r="W1115" s="161"/>
      <c r="X1115" s="161"/>
      <c r="Y1115" s="161"/>
      <c r="Z1115" s="151"/>
      <c r="AA1115" s="151"/>
      <c r="AB1115" s="151"/>
      <c r="AC1115" s="151"/>
      <c r="AD1115" s="151"/>
      <c r="AE1115" s="151"/>
      <c r="AF1115" s="151"/>
      <c r="AG1115" s="151" t="s">
        <v>325</v>
      </c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3" x14ac:dyDescent="0.2">
      <c r="A1116" s="158"/>
      <c r="B1116" s="159"/>
      <c r="C1116" s="270" t="s">
        <v>1813</v>
      </c>
      <c r="D1116" s="271"/>
      <c r="E1116" s="271"/>
      <c r="F1116" s="271"/>
      <c r="G1116" s="271"/>
      <c r="H1116" s="161"/>
      <c r="I1116" s="161"/>
      <c r="J1116" s="161"/>
      <c r="K1116" s="161"/>
      <c r="L1116" s="161"/>
      <c r="M1116" s="161"/>
      <c r="N1116" s="160"/>
      <c r="O1116" s="160"/>
      <c r="P1116" s="160"/>
      <c r="Q1116" s="160"/>
      <c r="R1116" s="161"/>
      <c r="S1116" s="161"/>
      <c r="T1116" s="161"/>
      <c r="U1116" s="161"/>
      <c r="V1116" s="161"/>
      <c r="W1116" s="161"/>
      <c r="X1116" s="161"/>
      <c r="Y1116" s="161"/>
      <c r="Z1116" s="151"/>
      <c r="AA1116" s="151"/>
      <c r="AB1116" s="151"/>
      <c r="AC1116" s="151"/>
      <c r="AD1116" s="151"/>
      <c r="AE1116" s="151"/>
      <c r="AF1116" s="151"/>
      <c r="AG1116" s="151" t="s">
        <v>325</v>
      </c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3" x14ac:dyDescent="0.2">
      <c r="A1117" s="158"/>
      <c r="B1117" s="159"/>
      <c r="C1117" s="270" t="s">
        <v>1814</v>
      </c>
      <c r="D1117" s="271"/>
      <c r="E1117" s="271"/>
      <c r="F1117" s="271"/>
      <c r="G1117" s="271"/>
      <c r="H1117" s="161"/>
      <c r="I1117" s="161"/>
      <c r="J1117" s="161"/>
      <c r="K1117" s="161"/>
      <c r="L1117" s="161"/>
      <c r="M1117" s="161"/>
      <c r="N1117" s="160"/>
      <c r="O1117" s="160"/>
      <c r="P1117" s="160"/>
      <c r="Q1117" s="160"/>
      <c r="R1117" s="161"/>
      <c r="S1117" s="161"/>
      <c r="T1117" s="161"/>
      <c r="U1117" s="161"/>
      <c r="V1117" s="161"/>
      <c r="W1117" s="161"/>
      <c r="X1117" s="161"/>
      <c r="Y1117" s="161"/>
      <c r="Z1117" s="151"/>
      <c r="AA1117" s="151"/>
      <c r="AB1117" s="151"/>
      <c r="AC1117" s="151"/>
      <c r="AD1117" s="151"/>
      <c r="AE1117" s="151"/>
      <c r="AF1117" s="151"/>
      <c r="AG1117" s="151" t="s">
        <v>325</v>
      </c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3" x14ac:dyDescent="0.2">
      <c r="A1118" s="158"/>
      <c r="B1118" s="159"/>
      <c r="C1118" s="270" t="s">
        <v>858</v>
      </c>
      <c r="D1118" s="271"/>
      <c r="E1118" s="271"/>
      <c r="F1118" s="271"/>
      <c r="G1118" s="271"/>
      <c r="H1118" s="161"/>
      <c r="I1118" s="161"/>
      <c r="J1118" s="161"/>
      <c r="K1118" s="161"/>
      <c r="L1118" s="161"/>
      <c r="M1118" s="161"/>
      <c r="N1118" s="160"/>
      <c r="O1118" s="160"/>
      <c r="P1118" s="160"/>
      <c r="Q1118" s="160"/>
      <c r="R1118" s="161"/>
      <c r="S1118" s="161"/>
      <c r="T1118" s="161"/>
      <c r="U1118" s="161"/>
      <c r="V1118" s="161"/>
      <c r="W1118" s="161"/>
      <c r="X1118" s="161"/>
      <c r="Y1118" s="161"/>
      <c r="Z1118" s="151"/>
      <c r="AA1118" s="151"/>
      <c r="AB1118" s="151"/>
      <c r="AC1118" s="151"/>
      <c r="AD1118" s="151"/>
      <c r="AE1118" s="151"/>
      <c r="AF1118" s="151"/>
      <c r="AG1118" s="151" t="s">
        <v>325</v>
      </c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2" x14ac:dyDescent="0.2">
      <c r="A1119" s="158"/>
      <c r="B1119" s="159"/>
      <c r="C1119" s="191" t="s">
        <v>1802</v>
      </c>
      <c r="D1119" s="165"/>
      <c r="E1119" s="166"/>
      <c r="F1119" s="161"/>
      <c r="G1119" s="161"/>
      <c r="H1119" s="161"/>
      <c r="I1119" s="161"/>
      <c r="J1119" s="161"/>
      <c r="K1119" s="161"/>
      <c r="L1119" s="161"/>
      <c r="M1119" s="161"/>
      <c r="N1119" s="160"/>
      <c r="O1119" s="160"/>
      <c r="P1119" s="160"/>
      <c r="Q1119" s="160"/>
      <c r="R1119" s="161"/>
      <c r="S1119" s="161"/>
      <c r="T1119" s="161"/>
      <c r="U1119" s="161"/>
      <c r="V1119" s="161"/>
      <c r="W1119" s="161"/>
      <c r="X1119" s="161"/>
      <c r="Y1119" s="161"/>
      <c r="Z1119" s="151"/>
      <c r="AA1119" s="151"/>
      <c r="AB1119" s="151"/>
      <c r="AC1119" s="151"/>
      <c r="AD1119" s="151"/>
      <c r="AE1119" s="151"/>
      <c r="AF1119" s="151"/>
      <c r="AG1119" s="151" t="s">
        <v>327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3" x14ac:dyDescent="0.2">
      <c r="A1120" s="158"/>
      <c r="B1120" s="159"/>
      <c r="C1120" s="191" t="s">
        <v>328</v>
      </c>
      <c r="D1120" s="165"/>
      <c r="E1120" s="166">
        <v>1</v>
      </c>
      <c r="F1120" s="161"/>
      <c r="G1120" s="161"/>
      <c r="H1120" s="161"/>
      <c r="I1120" s="161"/>
      <c r="J1120" s="161"/>
      <c r="K1120" s="161"/>
      <c r="L1120" s="161"/>
      <c r="M1120" s="161"/>
      <c r="N1120" s="160"/>
      <c r="O1120" s="160"/>
      <c r="P1120" s="160"/>
      <c r="Q1120" s="160"/>
      <c r="R1120" s="161"/>
      <c r="S1120" s="161"/>
      <c r="T1120" s="161"/>
      <c r="U1120" s="161"/>
      <c r="V1120" s="161"/>
      <c r="W1120" s="161"/>
      <c r="X1120" s="161"/>
      <c r="Y1120" s="161"/>
      <c r="Z1120" s="151"/>
      <c r="AA1120" s="151"/>
      <c r="AB1120" s="151"/>
      <c r="AC1120" s="151"/>
      <c r="AD1120" s="151"/>
      <c r="AE1120" s="151"/>
      <c r="AF1120" s="151"/>
      <c r="AG1120" s="151" t="s">
        <v>327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 x14ac:dyDescent="0.2">
      <c r="A1121" s="181">
        <v>143</v>
      </c>
      <c r="B1121" s="182" t="s">
        <v>1817</v>
      </c>
      <c r="C1121" s="190" t="s">
        <v>1818</v>
      </c>
      <c r="D1121" s="183" t="s">
        <v>318</v>
      </c>
      <c r="E1121" s="184">
        <v>1</v>
      </c>
      <c r="F1121" s="185"/>
      <c r="G1121" s="186">
        <f>ROUND(E1121*F1121,2)</f>
        <v>0</v>
      </c>
      <c r="H1121" s="185"/>
      <c r="I1121" s="186">
        <f>ROUND(E1121*H1121,2)</f>
        <v>0</v>
      </c>
      <c r="J1121" s="185"/>
      <c r="K1121" s="186">
        <f>ROUND(E1121*J1121,2)</f>
        <v>0</v>
      </c>
      <c r="L1121" s="186">
        <v>21</v>
      </c>
      <c r="M1121" s="186">
        <f>G1121*(1+L1121/100)</f>
        <v>0</v>
      </c>
      <c r="N1121" s="184">
        <v>0</v>
      </c>
      <c r="O1121" s="184">
        <f>ROUND(E1121*N1121,2)</f>
        <v>0</v>
      </c>
      <c r="P1121" s="184">
        <v>0</v>
      </c>
      <c r="Q1121" s="184">
        <f>ROUND(E1121*P1121,2)</f>
        <v>0</v>
      </c>
      <c r="R1121" s="186"/>
      <c r="S1121" s="186" t="s">
        <v>319</v>
      </c>
      <c r="T1121" s="187" t="s">
        <v>320</v>
      </c>
      <c r="U1121" s="161">
        <v>0</v>
      </c>
      <c r="V1121" s="161">
        <f>ROUND(E1121*U1121,2)</f>
        <v>0</v>
      </c>
      <c r="W1121" s="161"/>
      <c r="X1121" s="161" t="s">
        <v>321</v>
      </c>
      <c r="Y1121" s="161" t="s">
        <v>322</v>
      </c>
      <c r="Z1121" s="151"/>
      <c r="AA1121" s="151"/>
      <c r="AB1121" s="151"/>
      <c r="AC1121" s="151"/>
      <c r="AD1121" s="151"/>
      <c r="AE1121" s="151"/>
      <c r="AF1121" s="151"/>
      <c r="AG1121" s="151" t="s">
        <v>323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2" x14ac:dyDescent="0.2">
      <c r="A1122" s="158"/>
      <c r="B1122" s="159"/>
      <c r="C1122" s="272" t="s">
        <v>1819</v>
      </c>
      <c r="D1122" s="273"/>
      <c r="E1122" s="273"/>
      <c r="F1122" s="273"/>
      <c r="G1122" s="273"/>
      <c r="H1122" s="161"/>
      <c r="I1122" s="161"/>
      <c r="J1122" s="161"/>
      <c r="K1122" s="161"/>
      <c r="L1122" s="161"/>
      <c r="M1122" s="161"/>
      <c r="N1122" s="160"/>
      <c r="O1122" s="160"/>
      <c r="P1122" s="160"/>
      <c r="Q1122" s="160"/>
      <c r="R1122" s="161"/>
      <c r="S1122" s="161"/>
      <c r="T1122" s="161"/>
      <c r="U1122" s="161"/>
      <c r="V1122" s="161"/>
      <c r="W1122" s="161"/>
      <c r="X1122" s="161"/>
      <c r="Y1122" s="161"/>
      <c r="Z1122" s="151"/>
      <c r="AA1122" s="151"/>
      <c r="AB1122" s="151"/>
      <c r="AC1122" s="151"/>
      <c r="AD1122" s="151"/>
      <c r="AE1122" s="151"/>
      <c r="AF1122" s="151"/>
      <c r="AG1122" s="151" t="s">
        <v>325</v>
      </c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3" x14ac:dyDescent="0.2">
      <c r="A1123" s="158"/>
      <c r="B1123" s="159"/>
      <c r="C1123" s="270" t="s">
        <v>1793</v>
      </c>
      <c r="D1123" s="271"/>
      <c r="E1123" s="271"/>
      <c r="F1123" s="271"/>
      <c r="G1123" s="271"/>
      <c r="H1123" s="161"/>
      <c r="I1123" s="161"/>
      <c r="J1123" s="161"/>
      <c r="K1123" s="161"/>
      <c r="L1123" s="161"/>
      <c r="M1123" s="161"/>
      <c r="N1123" s="160"/>
      <c r="O1123" s="160"/>
      <c r="P1123" s="160"/>
      <c r="Q1123" s="160"/>
      <c r="R1123" s="161"/>
      <c r="S1123" s="161"/>
      <c r="T1123" s="161"/>
      <c r="U1123" s="161"/>
      <c r="V1123" s="161"/>
      <c r="W1123" s="161"/>
      <c r="X1123" s="161"/>
      <c r="Y1123" s="161"/>
      <c r="Z1123" s="151"/>
      <c r="AA1123" s="151"/>
      <c r="AB1123" s="151"/>
      <c r="AC1123" s="151"/>
      <c r="AD1123" s="151"/>
      <c r="AE1123" s="151"/>
      <c r="AF1123" s="151"/>
      <c r="AG1123" s="151" t="s">
        <v>325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3" x14ac:dyDescent="0.2">
      <c r="A1124" s="158"/>
      <c r="B1124" s="159"/>
      <c r="C1124" s="270" t="s">
        <v>1794</v>
      </c>
      <c r="D1124" s="271"/>
      <c r="E1124" s="271"/>
      <c r="F1124" s="271"/>
      <c r="G1124" s="271"/>
      <c r="H1124" s="161"/>
      <c r="I1124" s="161"/>
      <c r="J1124" s="161"/>
      <c r="K1124" s="161"/>
      <c r="L1124" s="161"/>
      <c r="M1124" s="161"/>
      <c r="N1124" s="160"/>
      <c r="O1124" s="160"/>
      <c r="P1124" s="160"/>
      <c r="Q1124" s="160"/>
      <c r="R1124" s="161"/>
      <c r="S1124" s="161"/>
      <c r="T1124" s="161"/>
      <c r="U1124" s="161"/>
      <c r="V1124" s="161"/>
      <c r="W1124" s="161"/>
      <c r="X1124" s="161"/>
      <c r="Y1124" s="161"/>
      <c r="Z1124" s="151"/>
      <c r="AA1124" s="151"/>
      <c r="AB1124" s="151"/>
      <c r="AC1124" s="151"/>
      <c r="AD1124" s="151"/>
      <c r="AE1124" s="151"/>
      <c r="AF1124" s="151"/>
      <c r="AG1124" s="151" t="s">
        <v>325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3" x14ac:dyDescent="0.2">
      <c r="A1125" s="158"/>
      <c r="B1125" s="159"/>
      <c r="C1125" s="270" t="s">
        <v>1795</v>
      </c>
      <c r="D1125" s="271"/>
      <c r="E1125" s="271"/>
      <c r="F1125" s="271"/>
      <c r="G1125" s="271"/>
      <c r="H1125" s="161"/>
      <c r="I1125" s="161"/>
      <c r="J1125" s="161"/>
      <c r="K1125" s="161"/>
      <c r="L1125" s="161"/>
      <c r="M1125" s="161"/>
      <c r="N1125" s="160"/>
      <c r="O1125" s="160"/>
      <c r="P1125" s="160"/>
      <c r="Q1125" s="160"/>
      <c r="R1125" s="161"/>
      <c r="S1125" s="161"/>
      <c r="T1125" s="161"/>
      <c r="U1125" s="161"/>
      <c r="V1125" s="161"/>
      <c r="W1125" s="161"/>
      <c r="X1125" s="161"/>
      <c r="Y1125" s="161"/>
      <c r="Z1125" s="151"/>
      <c r="AA1125" s="151"/>
      <c r="AB1125" s="151"/>
      <c r="AC1125" s="151"/>
      <c r="AD1125" s="151"/>
      <c r="AE1125" s="151"/>
      <c r="AF1125" s="151"/>
      <c r="AG1125" s="151" t="s">
        <v>325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3" x14ac:dyDescent="0.2">
      <c r="A1126" s="158"/>
      <c r="B1126" s="159"/>
      <c r="C1126" s="270" t="s">
        <v>1796</v>
      </c>
      <c r="D1126" s="271"/>
      <c r="E1126" s="271"/>
      <c r="F1126" s="271"/>
      <c r="G1126" s="271"/>
      <c r="H1126" s="161"/>
      <c r="I1126" s="161"/>
      <c r="J1126" s="161"/>
      <c r="K1126" s="161"/>
      <c r="L1126" s="161"/>
      <c r="M1126" s="161"/>
      <c r="N1126" s="160"/>
      <c r="O1126" s="160"/>
      <c r="P1126" s="160"/>
      <c r="Q1126" s="160"/>
      <c r="R1126" s="161"/>
      <c r="S1126" s="161"/>
      <c r="T1126" s="161"/>
      <c r="U1126" s="161"/>
      <c r="V1126" s="161"/>
      <c r="W1126" s="161"/>
      <c r="X1126" s="161"/>
      <c r="Y1126" s="161"/>
      <c r="Z1126" s="151"/>
      <c r="AA1126" s="151"/>
      <c r="AB1126" s="151"/>
      <c r="AC1126" s="151"/>
      <c r="AD1126" s="151"/>
      <c r="AE1126" s="151"/>
      <c r="AF1126" s="151"/>
      <c r="AG1126" s="151" t="s">
        <v>325</v>
      </c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3" x14ac:dyDescent="0.2">
      <c r="A1127" s="158"/>
      <c r="B1127" s="159"/>
      <c r="C1127" s="270" t="s">
        <v>1797</v>
      </c>
      <c r="D1127" s="271"/>
      <c r="E1127" s="271"/>
      <c r="F1127" s="271"/>
      <c r="G1127" s="271"/>
      <c r="H1127" s="161"/>
      <c r="I1127" s="161"/>
      <c r="J1127" s="161"/>
      <c r="K1127" s="161"/>
      <c r="L1127" s="161"/>
      <c r="M1127" s="161"/>
      <c r="N1127" s="160"/>
      <c r="O1127" s="160"/>
      <c r="P1127" s="160"/>
      <c r="Q1127" s="160"/>
      <c r="R1127" s="161"/>
      <c r="S1127" s="161"/>
      <c r="T1127" s="161"/>
      <c r="U1127" s="161"/>
      <c r="V1127" s="161"/>
      <c r="W1127" s="161"/>
      <c r="X1127" s="161"/>
      <c r="Y1127" s="161"/>
      <c r="Z1127" s="151"/>
      <c r="AA1127" s="151"/>
      <c r="AB1127" s="151"/>
      <c r="AC1127" s="151"/>
      <c r="AD1127" s="151"/>
      <c r="AE1127" s="151"/>
      <c r="AF1127" s="151"/>
      <c r="AG1127" s="151" t="s">
        <v>325</v>
      </c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3" x14ac:dyDescent="0.2">
      <c r="A1128" s="158"/>
      <c r="B1128" s="159"/>
      <c r="C1128" s="270" t="s">
        <v>1798</v>
      </c>
      <c r="D1128" s="271"/>
      <c r="E1128" s="271"/>
      <c r="F1128" s="271"/>
      <c r="G1128" s="271"/>
      <c r="H1128" s="161"/>
      <c r="I1128" s="161"/>
      <c r="J1128" s="161"/>
      <c r="K1128" s="161"/>
      <c r="L1128" s="161"/>
      <c r="M1128" s="161"/>
      <c r="N1128" s="160"/>
      <c r="O1128" s="160"/>
      <c r="P1128" s="160"/>
      <c r="Q1128" s="160"/>
      <c r="R1128" s="161"/>
      <c r="S1128" s="161"/>
      <c r="T1128" s="161"/>
      <c r="U1128" s="161"/>
      <c r="V1128" s="161"/>
      <c r="W1128" s="161"/>
      <c r="X1128" s="161"/>
      <c r="Y1128" s="161"/>
      <c r="Z1128" s="151"/>
      <c r="AA1128" s="151"/>
      <c r="AB1128" s="151"/>
      <c r="AC1128" s="151"/>
      <c r="AD1128" s="151"/>
      <c r="AE1128" s="151"/>
      <c r="AF1128" s="151"/>
      <c r="AG1128" s="151" t="s">
        <v>325</v>
      </c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3" x14ac:dyDescent="0.2">
      <c r="A1129" s="158"/>
      <c r="B1129" s="159"/>
      <c r="C1129" s="270" t="s">
        <v>1799</v>
      </c>
      <c r="D1129" s="271"/>
      <c r="E1129" s="271"/>
      <c r="F1129" s="271"/>
      <c r="G1129" s="271"/>
      <c r="H1129" s="161"/>
      <c r="I1129" s="161"/>
      <c r="J1129" s="161"/>
      <c r="K1129" s="161"/>
      <c r="L1129" s="161"/>
      <c r="M1129" s="161"/>
      <c r="N1129" s="160"/>
      <c r="O1129" s="160"/>
      <c r="P1129" s="160"/>
      <c r="Q1129" s="160"/>
      <c r="R1129" s="161"/>
      <c r="S1129" s="161"/>
      <c r="T1129" s="161"/>
      <c r="U1129" s="161"/>
      <c r="V1129" s="161"/>
      <c r="W1129" s="161"/>
      <c r="X1129" s="161"/>
      <c r="Y1129" s="161"/>
      <c r="Z1129" s="151"/>
      <c r="AA1129" s="151"/>
      <c r="AB1129" s="151"/>
      <c r="AC1129" s="151"/>
      <c r="AD1129" s="151"/>
      <c r="AE1129" s="151"/>
      <c r="AF1129" s="151"/>
      <c r="AG1129" s="151" t="s">
        <v>325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3" x14ac:dyDescent="0.2">
      <c r="A1130" s="158"/>
      <c r="B1130" s="159"/>
      <c r="C1130" s="270" t="s">
        <v>1800</v>
      </c>
      <c r="D1130" s="271"/>
      <c r="E1130" s="271"/>
      <c r="F1130" s="271"/>
      <c r="G1130" s="271"/>
      <c r="H1130" s="161"/>
      <c r="I1130" s="161"/>
      <c r="J1130" s="161"/>
      <c r="K1130" s="161"/>
      <c r="L1130" s="161"/>
      <c r="M1130" s="161"/>
      <c r="N1130" s="160"/>
      <c r="O1130" s="160"/>
      <c r="P1130" s="160"/>
      <c r="Q1130" s="160"/>
      <c r="R1130" s="161"/>
      <c r="S1130" s="161"/>
      <c r="T1130" s="161"/>
      <c r="U1130" s="161"/>
      <c r="V1130" s="161"/>
      <c r="W1130" s="161"/>
      <c r="X1130" s="161"/>
      <c r="Y1130" s="161"/>
      <c r="Z1130" s="151"/>
      <c r="AA1130" s="151"/>
      <c r="AB1130" s="151"/>
      <c r="AC1130" s="151"/>
      <c r="AD1130" s="151"/>
      <c r="AE1130" s="151"/>
      <c r="AF1130" s="151"/>
      <c r="AG1130" s="151" t="s">
        <v>325</v>
      </c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3" x14ac:dyDescent="0.2">
      <c r="A1131" s="158"/>
      <c r="B1131" s="159"/>
      <c r="C1131" s="270" t="s">
        <v>1801</v>
      </c>
      <c r="D1131" s="271"/>
      <c r="E1131" s="271"/>
      <c r="F1131" s="271"/>
      <c r="G1131" s="271"/>
      <c r="H1131" s="161"/>
      <c r="I1131" s="161"/>
      <c r="J1131" s="161"/>
      <c r="K1131" s="161"/>
      <c r="L1131" s="161"/>
      <c r="M1131" s="161"/>
      <c r="N1131" s="160"/>
      <c r="O1131" s="160"/>
      <c r="P1131" s="160"/>
      <c r="Q1131" s="160"/>
      <c r="R1131" s="161"/>
      <c r="S1131" s="161"/>
      <c r="T1131" s="161"/>
      <c r="U1131" s="161"/>
      <c r="V1131" s="161"/>
      <c r="W1131" s="161"/>
      <c r="X1131" s="161"/>
      <c r="Y1131" s="161"/>
      <c r="Z1131" s="151"/>
      <c r="AA1131" s="151"/>
      <c r="AB1131" s="151"/>
      <c r="AC1131" s="151"/>
      <c r="AD1131" s="151"/>
      <c r="AE1131" s="151"/>
      <c r="AF1131" s="151"/>
      <c r="AG1131" s="151" t="s">
        <v>325</v>
      </c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3" x14ac:dyDescent="0.2">
      <c r="A1132" s="158"/>
      <c r="B1132" s="159"/>
      <c r="C1132" s="270" t="s">
        <v>858</v>
      </c>
      <c r="D1132" s="271"/>
      <c r="E1132" s="271"/>
      <c r="F1132" s="271"/>
      <c r="G1132" s="271"/>
      <c r="H1132" s="161"/>
      <c r="I1132" s="161"/>
      <c r="J1132" s="161"/>
      <c r="K1132" s="161"/>
      <c r="L1132" s="161"/>
      <c r="M1132" s="161"/>
      <c r="N1132" s="160"/>
      <c r="O1132" s="160"/>
      <c r="P1132" s="160"/>
      <c r="Q1132" s="160"/>
      <c r="R1132" s="161"/>
      <c r="S1132" s="161"/>
      <c r="T1132" s="161"/>
      <c r="U1132" s="161"/>
      <c r="V1132" s="161"/>
      <c r="W1132" s="161"/>
      <c r="X1132" s="161"/>
      <c r="Y1132" s="161"/>
      <c r="Z1132" s="151"/>
      <c r="AA1132" s="151"/>
      <c r="AB1132" s="151"/>
      <c r="AC1132" s="151"/>
      <c r="AD1132" s="151"/>
      <c r="AE1132" s="151"/>
      <c r="AF1132" s="151"/>
      <c r="AG1132" s="151" t="s">
        <v>325</v>
      </c>
      <c r="AH1132" s="151"/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2" x14ac:dyDescent="0.2">
      <c r="A1133" s="158"/>
      <c r="B1133" s="159"/>
      <c r="C1133" s="191" t="s">
        <v>1802</v>
      </c>
      <c r="D1133" s="165"/>
      <c r="E1133" s="166"/>
      <c r="F1133" s="161"/>
      <c r="G1133" s="161"/>
      <c r="H1133" s="161"/>
      <c r="I1133" s="161"/>
      <c r="J1133" s="161"/>
      <c r="K1133" s="161"/>
      <c r="L1133" s="161"/>
      <c r="M1133" s="161"/>
      <c r="N1133" s="160"/>
      <c r="O1133" s="160"/>
      <c r="P1133" s="160"/>
      <c r="Q1133" s="160"/>
      <c r="R1133" s="161"/>
      <c r="S1133" s="161"/>
      <c r="T1133" s="161"/>
      <c r="U1133" s="161"/>
      <c r="V1133" s="161"/>
      <c r="W1133" s="161"/>
      <c r="X1133" s="161"/>
      <c r="Y1133" s="161"/>
      <c r="Z1133" s="151"/>
      <c r="AA1133" s="151"/>
      <c r="AB1133" s="151"/>
      <c r="AC1133" s="151"/>
      <c r="AD1133" s="151"/>
      <c r="AE1133" s="151"/>
      <c r="AF1133" s="151"/>
      <c r="AG1133" s="151" t="s">
        <v>327</v>
      </c>
      <c r="AH1133" s="151">
        <v>0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3" x14ac:dyDescent="0.2">
      <c r="A1134" s="158"/>
      <c r="B1134" s="159"/>
      <c r="C1134" s="191" t="s">
        <v>328</v>
      </c>
      <c r="D1134" s="165"/>
      <c r="E1134" s="166">
        <v>1</v>
      </c>
      <c r="F1134" s="161"/>
      <c r="G1134" s="161"/>
      <c r="H1134" s="161"/>
      <c r="I1134" s="161"/>
      <c r="J1134" s="161"/>
      <c r="K1134" s="161"/>
      <c r="L1134" s="161"/>
      <c r="M1134" s="161"/>
      <c r="N1134" s="160"/>
      <c r="O1134" s="160"/>
      <c r="P1134" s="160"/>
      <c r="Q1134" s="160"/>
      <c r="R1134" s="161"/>
      <c r="S1134" s="161"/>
      <c r="T1134" s="161"/>
      <c r="U1134" s="161"/>
      <c r="V1134" s="161"/>
      <c r="W1134" s="161"/>
      <c r="X1134" s="161"/>
      <c r="Y1134" s="161"/>
      <c r="Z1134" s="151"/>
      <c r="AA1134" s="151"/>
      <c r="AB1134" s="151"/>
      <c r="AC1134" s="151"/>
      <c r="AD1134" s="151"/>
      <c r="AE1134" s="151"/>
      <c r="AF1134" s="151"/>
      <c r="AG1134" s="151" t="s">
        <v>327</v>
      </c>
      <c r="AH1134" s="151">
        <v>0</v>
      </c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 x14ac:dyDescent="0.2">
      <c r="A1135" s="181">
        <v>144</v>
      </c>
      <c r="B1135" s="182" t="s">
        <v>1820</v>
      </c>
      <c r="C1135" s="190" t="s">
        <v>1821</v>
      </c>
      <c r="D1135" s="183" t="s">
        <v>318</v>
      </c>
      <c r="E1135" s="184">
        <v>1</v>
      </c>
      <c r="F1135" s="185"/>
      <c r="G1135" s="186">
        <f>ROUND(E1135*F1135,2)</f>
        <v>0</v>
      </c>
      <c r="H1135" s="185"/>
      <c r="I1135" s="186">
        <f>ROUND(E1135*H1135,2)</f>
        <v>0</v>
      </c>
      <c r="J1135" s="185"/>
      <c r="K1135" s="186">
        <f>ROUND(E1135*J1135,2)</f>
        <v>0</v>
      </c>
      <c r="L1135" s="186">
        <v>21</v>
      </c>
      <c r="M1135" s="186">
        <f>G1135*(1+L1135/100)</f>
        <v>0</v>
      </c>
      <c r="N1135" s="184">
        <v>0</v>
      </c>
      <c r="O1135" s="184">
        <f>ROUND(E1135*N1135,2)</f>
        <v>0</v>
      </c>
      <c r="P1135" s="184">
        <v>0</v>
      </c>
      <c r="Q1135" s="184">
        <f>ROUND(E1135*P1135,2)</f>
        <v>0</v>
      </c>
      <c r="R1135" s="186"/>
      <c r="S1135" s="186" t="s">
        <v>319</v>
      </c>
      <c r="T1135" s="187" t="s">
        <v>320</v>
      </c>
      <c r="U1135" s="161">
        <v>0</v>
      </c>
      <c r="V1135" s="161">
        <f>ROUND(E1135*U1135,2)</f>
        <v>0</v>
      </c>
      <c r="W1135" s="161"/>
      <c r="X1135" s="161" t="s">
        <v>321</v>
      </c>
      <c r="Y1135" s="161" t="s">
        <v>322</v>
      </c>
      <c r="Z1135" s="151"/>
      <c r="AA1135" s="151"/>
      <c r="AB1135" s="151"/>
      <c r="AC1135" s="151"/>
      <c r="AD1135" s="151"/>
      <c r="AE1135" s="151"/>
      <c r="AF1135" s="151"/>
      <c r="AG1135" s="151" t="s">
        <v>323</v>
      </c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2" x14ac:dyDescent="0.2">
      <c r="A1136" s="158"/>
      <c r="B1136" s="159"/>
      <c r="C1136" s="272" t="s">
        <v>1819</v>
      </c>
      <c r="D1136" s="273"/>
      <c r="E1136" s="273"/>
      <c r="F1136" s="273"/>
      <c r="G1136" s="273"/>
      <c r="H1136" s="161"/>
      <c r="I1136" s="161"/>
      <c r="J1136" s="161"/>
      <c r="K1136" s="161"/>
      <c r="L1136" s="161"/>
      <c r="M1136" s="161"/>
      <c r="N1136" s="160"/>
      <c r="O1136" s="160"/>
      <c r="P1136" s="160"/>
      <c r="Q1136" s="160"/>
      <c r="R1136" s="161"/>
      <c r="S1136" s="161"/>
      <c r="T1136" s="161"/>
      <c r="U1136" s="161"/>
      <c r="V1136" s="161"/>
      <c r="W1136" s="161"/>
      <c r="X1136" s="161"/>
      <c r="Y1136" s="161"/>
      <c r="Z1136" s="151"/>
      <c r="AA1136" s="151"/>
      <c r="AB1136" s="151"/>
      <c r="AC1136" s="151"/>
      <c r="AD1136" s="151"/>
      <c r="AE1136" s="151"/>
      <c r="AF1136" s="151"/>
      <c r="AG1136" s="151" t="s">
        <v>325</v>
      </c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3" x14ac:dyDescent="0.2">
      <c r="A1137" s="158"/>
      <c r="B1137" s="159"/>
      <c r="C1137" s="270" t="s">
        <v>1793</v>
      </c>
      <c r="D1137" s="271"/>
      <c r="E1137" s="271"/>
      <c r="F1137" s="271"/>
      <c r="G1137" s="271"/>
      <c r="H1137" s="161"/>
      <c r="I1137" s="161"/>
      <c r="J1137" s="161"/>
      <c r="K1137" s="161"/>
      <c r="L1137" s="161"/>
      <c r="M1137" s="161"/>
      <c r="N1137" s="160"/>
      <c r="O1137" s="160"/>
      <c r="P1137" s="160"/>
      <c r="Q1137" s="160"/>
      <c r="R1137" s="161"/>
      <c r="S1137" s="161"/>
      <c r="T1137" s="161"/>
      <c r="U1137" s="161"/>
      <c r="V1137" s="161"/>
      <c r="W1137" s="161"/>
      <c r="X1137" s="161"/>
      <c r="Y1137" s="161"/>
      <c r="Z1137" s="151"/>
      <c r="AA1137" s="151"/>
      <c r="AB1137" s="151"/>
      <c r="AC1137" s="151"/>
      <c r="AD1137" s="151"/>
      <c r="AE1137" s="151"/>
      <c r="AF1137" s="151"/>
      <c r="AG1137" s="151" t="s">
        <v>325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3" x14ac:dyDescent="0.2">
      <c r="A1138" s="158"/>
      <c r="B1138" s="159"/>
      <c r="C1138" s="270" t="s">
        <v>1794</v>
      </c>
      <c r="D1138" s="271"/>
      <c r="E1138" s="271"/>
      <c r="F1138" s="271"/>
      <c r="G1138" s="271"/>
      <c r="H1138" s="161"/>
      <c r="I1138" s="161"/>
      <c r="J1138" s="161"/>
      <c r="K1138" s="161"/>
      <c r="L1138" s="161"/>
      <c r="M1138" s="161"/>
      <c r="N1138" s="160"/>
      <c r="O1138" s="160"/>
      <c r="P1138" s="160"/>
      <c r="Q1138" s="160"/>
      <c r="R1138" s="161"/>
      <c r="S1138" s="161"/>
      <c r="T1138" s="161"/>
      <c r="U1138" s="161"/>
      <c r="V1138" s="161"/>
      <c r="W1138" s="161"/>
      <c r="X1138" s="161"/>
      <c r="Y1138" s="161"/>
      <c r="Z1138" s="151"/>
      <c r="AA1138" s="151"/>
      <c r="AB1138" s="151"/>
      <c r="AC1138" s="151"/>
      <c r="AD1138" s="151"/>
      <c r="AE1138" s="151"/>
      <c r="AF1138" s="151"/>
      <c r="AG1138" s="151" t="s">
        <v>325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3" x14ac:dyDescent="0.2">
      <c r="A1139" s="158"/>
      <c r="B1139" s="159"/>
      <c r="C1139" s="270" t="s">
        <v>1795</v>
      </c>
      <c r="D1139" s="271"/>
      <c r="E1139" s="271"/>
      <c r="F1139" s="271"/>
      <c r="G1139" s="271"/>
      <c r="H1139" s="161"/>
      <c r="I1139" s="161"/>
      <c r="J1139" s="161"/>
      <c r="K1139" s="161"/>
      <c r="L1139" s="161"/>
      <c r="M1139" s="161"/>
      <c r="N1139" s="160"/>
      <c r="O1139" s="160"/>
      <c r="P1139" s="160"/>
      <c r="Q1139" s="160"/>
      <c r="R1139" s="161"/>
      <c r="S1139" s="161"/>
      <c r="T1139" s="161"/>
      <c r="U1139" s="161"/>
      <c r="V1139" s="161"/>
      <c r="W1139" s="161"/>
      <c r="X1139" s="161"/>
      <c r="Y1139" s="161"/>
      <c r="Z1139" s="151"/>
      <c r="AA1139" s="151"/>
      <c r="AB1139" s="151"/>
      <c r="AC1139" s="151"/>
      <c r="AD1139" s="151"/>
      <c r="AE1139" s="151"/>
      <c r="AF1139" s="151"/>
      <c r="AG1139" s="151" t="s">
        <v>325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3" x14ac:dyDescent="0.2">
      <c r="A1140" s="158"/>
      <c r="B1140" s="159"/>
      <c r="C1140" s="270" t="s">
        <v>1796</v>
      </c>
      <c r="D1140" s="271"/>
      <c r="E1140" s="271"/>
      <c r="F1140" s="271"/>
      <c r="G1140" s="271"/>
      <c r="H1140" s="161"/>
      <c r="I1140" s="161"/>
      <c r="J1140" s="161"/>
      <c r="K1140" s="161"/>
      <c r="L1140" s="161"/>
      <c r="M1140" s="161"/>
      <c r="N1140" s="160"/>
      <c r="O1140" s="160"/>
      <c r="P1140" s="160"/>
      <c r="Q1140" s="160"/>
      <c r="R1140" s="161"/>
      <c r="S1140" s="161"/>
      <c r="T1140" s="161"/>
      <c r="U1140" s="161"/>
      <c r="V1140" s="161"/>
      <c r="W1140" s="161"/>
      <c r="X1140" s="161"/>
      <c r="Y1140" s="161"/>
      <c r="Z1140" s="151"/>
      <c r="AA1140" s="151"/>
      <c r="AB1140" s="151"/>
      <c r="AC1140" s="151"/>
      <c r="AD1140" s="151"/>
      <c r="AE1140" s="151"/>
      <c r="AF1140" s="151"/>
      <c r="AG1140" s="151" t="s">
        <v>325</v>
      </c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3" x14ac:dyDescent="0.2">
      <c r="A1141" s="158"/>
      <c r="B1141" s="159"/>
      <c r="C1141" s="270" t="s">
        <v>1797</v>
      </c>
      <c r="D1141" s="271"/>
      <c r="E1141" s="271"/>
      <c r="F1141" s="271"/>
      <c r="G1141" s="271"/>
      <c r="H1141" s="161"/>
      <c r="I1141" s="161"/>
      <c r="J1141" s="161"/>
      <c r="K1141" s="161"/>
      <c r="L1141" s="161"/>
      <c r="M1141" s="161"/>
      <c r="N1141" s="160"/>
      <c r="O1141" s="160"/>
      <c r="P1141" s="160"/>
      <c r="Q1141" s="160"/>
      <c r="R1141" s="161"/>
      <c r="S1141" s="161"/>
      <c r="T1141" s="161"/>
      <c r="U1141" s="161"/>
      <c r="V1141" s="161"/>
      <c r="W1141" s="161"/>
      <c r="X1141" s="161"/>
      <c r="Y1141" s="161"/>
      <c r="Z1141" s="151"/>
      <c r="AA1141" s="151"/>
      <c r="AB1141" s="151"/>
      <c r="AC1141" s="151"/>
      <c r="AD1141" s="151"/>
      <c r="AE1141" s="151"/>
      <c r="AF1141" s="151"/>
      <c r="AG1141" s="151" t="s">
        <v>325</v>
      </c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3" x14ac:dyDescent="0.2">
      <c r="A1142" s="158"/>
      <c r="B1142" s="159"/>
      <c r="C1142" s="270" t="s">
        <v>1798</v>
      </c>
      <c r="D1142" s="271"/>
      <c r="E1142" s="271"/>
      <c r="F1142" s="271"/>
      <c r="G1142" s="271"/>
      <c r="H1142" s="161"/>
      <c r="I1142" s="161"/>
      <c r="J1142" s="161"/>
      <c r="K1142" s="161"/>
      <c r="L1142" s="161"/>
      <c r="M1142" s="161"/>
      <c r="N1142" s="160"/>
      <c r="O1142" s="160"/>
      <c r="P1142" s="160"/>
      <c r="Q1142" s="160"/>
      <c r="R1142" s="161"/>
      <c r="S1142" s="161"/>
      <c r="T1142" s="161"/>
      <c r="U1142" s="161"/>
      <c r="V1142" s="161"/>
      <c r="W1142" s="161"/>
      <c r="X1142" s="161"/>
      <c r="Y1142" s="161"/>
      <c r="Z1142" s="151"/>
      <c r="AA1142" s="151"/>
      <c r="AB1142" s="151"/>
      <c r="AC1142" s="151"/>
      <c r="AD1142" s="151"/>
      <c r="AE1142" s="151"/>
      <c r="AF1142" s="151"/>
      <c r="AG1142" s="151" t="s">
        <v>325</v>
      </c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3" x14ac:dyDescent="0.2">
      <c r="A1143" s="158"/>
      <c r="B1143" s="159"/>
      <c r="C1143" s="270" t="s">
        <v>1799</v>
      </c>
      <c r="D1143" s="271"/>
      <c r="E1143" s="271"/>
      <c r="F1143" s="271"/>
      <c r="G1143" s="271"/>
      <c r="H1143" s="161"/>
      <c r="I1143" s="161"/>
      <c r="J1143" s="161"/>
      <c r="K1143" s="161"/>
      <c r="L1143" s="161"/>
      <c r="M1143" s="161"/>
      <c r="N1143" s="160"/>
      <c r="O1143" s="160"/>
      <c r="P1143" s="160"/>
      <c r="Q1143" s="160"/>
      <c r="R1143" s="161"/>
      <c r="S1143" s="161"/>
      <c r="T1143" s="161"/>
      <c r="U1143" s="161"/>
      <c r="V1143" s="161"/>
      <c r="W1143" s="161"/>
      <c r="X1143" s="161"/>
      <c r="Y1143" s="161"/>
      <c r="Z1143" s="151"/>
      <c r="AA1143" s="151"/>
      <c r="AB1143" s="151"/>
      <c r="AC1143" s="151"/>
      <c r="AD1143" s="151"/>
      <c r="AE1143" s="151"/>
      <c r="AF1143" s="151"/>
      <c r="AG1143" s="151" t="s">
        <v>325</v>
      </c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3" x14ac:dyDescent="0.2">
      <c r="A1144" s="158"/>
      <c r="B1144" s="159"/>
      <c r="C1144" s="270" t="s">
        <v>1800</v>
      </c>
      <c r="D1144" s="271"/>
      <c r="E1144" s="271"/>
      <c r="F1144" s="271"/>
      <c r="G1144" s="271"/>
      <c r="H1144" s="161"/>
      <c r="I1144" s="161"/>
      <c r="J1144" s="161"/>
      <c r="K1144" s="161"/>
      <c r="L1144" s="161"/>
      <c r="M1144" s="161"/>
      <c r="N1144" s="160"/>
      <c r="O1144" s="160"/>
      <c r="P1144" s="160"/>
      <c r="Q1144" s="160"/>
      <c r="R1144" s="161"/>
      <c r="S1144" s="161"/>
      <c r="T1144" s="161"/>
      <c r="U1144" s="161"/>
      <c r="V1144" s="161"/>
      <c r="W1144" s="161"/>
      <c r="X1144" s="161"/>
      <c r="Y1144" s="161"/>
      <c r="Z1144" s="151"/>
      <c r="AA1144" s="151"/>
      <c r="AB1144" s="151"/>
      <c r="AC1144" s="151"/>
      <c r="AD1144" s="151"/>
      <c r="AE1144" s="151"/>
      <c r="AF1144" s="151"/>
      <c r="AG1144" s="151" t="s">
        <v>325</v>
      </c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3" x14ac:dyDescent="0.2">
      <c r="A1145" s="158"/>
      <c r="B1145" s="159"/>
      <c r="C1145" s="270" t="s">
        <v>1801</v>
      </c>
      <c r="D1145" s="271"/>
      <c r="E1145" s="271"/>
      <c r="F1145" s="271"/>
      <c r="G1145" s="271"/>
      <c r="H1145" s="161"/>
      <c r="I1145" s="161"/>
      <c r="J1145" s="161"/>
      <c r="K1145" s="161"/>
      <c r="L1145" s="161"/>
      <c r="M1145" s="161"/>
      <c r="N1145" s="160"/>
      <c r="O1145" s="160"/>
      <c r="P1145" s="160"/>
      <c r="Q1145" s="160"/>
      <c r="R1145" s="161"/>
      <c r="S1145" s="161"/>
      <c r="T1145" s="161"/>
      <c r="U1145" s="161"/>
      <c r="V1145" s="161"/>
      <c r="W1145" s="161"/>
      <c r="X1145" s="161"/>
      <c r="Y1145" s="161"/>
      <c r="Z1145" s="151"/>
      <c r="AA1145" s="151"/>
      <c r="AB1145" s="151"/>
      <c r="AC1145" s="151"/>
      <c r="AD1145" s="151"/>
      <c r="AE1145" s="151"/>
      <c r="AF1145" s="151"/>
      <c r="AG1145" s="151" t="s">
        <v>325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3" x14ac:dyDescent="0.2">
      <c r="A1146" s="158"/>
      <c r="B1146" s="159"/>
      <c r="C1146" s="270" t="s">
        <v>858</v>
      </c>
      <c r="D1146" s="271"/>
      <c r="E1146" s="271"/>
      <c r="F1146" s="271"/>
      <c r="G1146" s="271"/>
      <c r="H1146" s="161"/>
      <c r="I1146" s="161"/>
      <c r="J1146" s="161"/>
      <c r="K1146" s="161"/>
      <c r="L1146" s="161"/>
      <c r="M1146" s="161"/>
      <c r="N1146" s="160"/>
      <c r="O1146" s="160"/>
      <c r="P1146" s="160"/>
      <c r="Q1146" s="160"/>
      <c r="R1146" s="161"/>
      <c r="S1146" s="161"/>
      <c r="T1146" s="161"/>
      <c r="U1146" s="161"/>
      <c r="V1146" s="161"/>
      <c r="W1146" s="161"/>
      <c r="X1146" s="161"/>
      <c r="Y1146" s="161"/>
      <c r="Z1146" s="151"/>
      <c r="AA1146" s="151"/>
      <c r="AB1146" s="151"/>
      <c r="AC1146" s="151"/>
      <c r="AD1146" s="151"/>
      <c r="AE1146" s="151"/>
      <c r="AF1146" s="151"/>
      <c r="AG1146" s="151" t="s">
        <v>325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2" x14ac:dyDescent="0.2">
      <c r="A1147" s="158"/>
      <c r="B1147" s="159"/>
      <c r="C1147" s="191" t="s">
        <v>1802</v>
      </c>
      <c r="D1147" s="165"/>
      <c r="E1147" s="166"/>
      <c r="F1147" s="161"/>
      <c r="G1147" s="161"/>
      <c r="H1147" s="161"/>
      <c r="I1147" s="161"/>
      <c r="J1147" s="161"/>
      <c r="K1147" s="161"/>
      <c r="L1147" s="161"/>
      <c r="M1147" s="161"/>
      <c r="N1147" s="160"/>
      <c r="O1147" s="160"/>
      <c r="P1147" s="160"/>
      <c r="Q1147" s="160"/>
      <c r="R1147" s="161"/>
      <c r="S1147" s="161"/>
      <c r="T1147" s="161"/>
      <c r="U1147" s="161"/>
      <c r="V1147" s="161"/>
      <c r="W1147" s="161"/>
      <c r="X1147" s="161"/>
      <c r="Y1147" s="161"/>
      <c r="Z1147" s="151"/>
      <c r="AA1147" s="151"/>
      <c r="AB1147" s="151"/>
      <c r="AC1147" s="151"/>
      <c r="AD1147" s="151"/>
      <c r="AE1147" s="151"/>
      <c r="AF1147" s="151"/>
      <c r="AG1147" s="151" t="s">
        <v>327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3" x14ac:dyDescent="0.2">
      <c r="A1148" s="158"/>
      <c r="B1148" s="159"/>
      <c r="C1148" s="191" t="s">
        <v>328</v>
      </c>
      <c r="D1148" s="165"/>
      <c r="E1148" s="166">
        <v>1</v>
      </c>
      <c r="F1148" s="161"/>
      <c r="G1148" s="161"/>
      <c r="H1148" s="161"/>
      <c r="I1148" s="161"/>
      <c r="J1148" s="161"/>
      <c r="K1148" s="161"/>
      <c r="L1148" s="161"/>
      <c r="M1148" s="161"/>
      <c r="N1148" s="160"/>
      <c r="O1148" s="160"/>
      <c r="P1148" s="160"/>
      <c r="Q1148" s="160"/>
      <c r="R1148" s="161"/>
      <c r="S1148" s="161"/>
      <c r="T1148" s="161"/>
      <c r="U1148" s="161"/>
      <c r="V1148" s="161"/>
      <c r="W1148" s="161"/>
      <c r="X1148" s="161"/>
      <c r="Y1148" s="161"/>
      <c r="Z1148" s="151"/>
      <c r="AA1148" s="151"/>
      <c r="AB1148" s="151"/>
      <c r="AC1148" s="151"/>
      <c r="AD1148" s="151"/>
      <c r="AE1148" s="151"/>
      <c r="AF1148" s="151"/>
      <c r="AG1148" s="151" t="s">
        <v>327</v>
      </c>
      <c r="AH1148" s="151">
        <v>0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 x14ac:dyDescent="0.2">
      <c r="A1149" s="181">
        <v>145</v>
      </c>
      <c r="B1149" s="182" t="s">
        <v>1822</v>
      </c>
      <c r="C1149" s="190" t="s">
        <v>1823</v>
      </c>
      <c r="D1149" s="183" t="s">
        <v>318</v>
      </c>
      <c r="E1149" s="184">
        <v>1</v>
      </c>
      <c r="F1149" s="185"/>
      <c r="G1149" s="186">
        <f>ROUND(E1149*F1149,2)</f>
        <v>0</v>
      </c>
      <c r="H1149" s="185"/>
      <c r="I1149" s="186">
        <f>ROUND(E1149*H1149,2)</f>
        <v>0</v>
      </c>
      <c r="J1149" s="185"/>
      <c r="K1149" s="186">
        <f>ROUND(E1149*J1149,2)</f>
        <v>0</v>
      </c>
      <c r="L1149" s="186">
        <v>21</v>
      </c>
      <c r="M1149" s="186">
        <f>G1149*(1+L1149/100)</f>
        <v>0</v>
      </c>
      <c r="N1149" s="184">
        <v>0</v>
      </c>
      <c r="O1149" s="184">
        <f>ROUND(E1149*N1149,2)</f>
        <v>0</v>
      </c>
      <c r="P1149" s="184">
        <v>0</v>
      </c>
      <c r="Q1149" s="184">
        <f>ROUND(E1149*P1149,2)</f>
        <v>0</v>
      </c>
      <c r="R1149" s="186"/>
      <c r="S1149" s="186" t="s">
        <v>319</v>
      </c>
      <c r="T1149" s="187" t="s">
        <v>320</v>
      </c>
      <c r="U1149" s="161">
        <v>0</v>
      </c>
      <c r="V1149" s="161">
        <f>ROUND(E1149*U1149,2)</f>
        <v>0</v>
      </c>
      <c r="W1149" s="161"/>
      <c r="X1149" s="161" t="s">
        <v>321</v>
      </c>
      <c r="Y1149" s="161" t="s">
        <v>322</v>
      </c>
      <c r="Z1149" s="151"/>
      <c r="AA1149" s="151"/>
      <c r="AB1149" s="151"/>
      <c r="AC1149" s="151"/>
      <c r="AD1149" s="151"/>
      <c r="AE1149" s="151"/>
      <c r="AF1149" s="151"/>
      <c r="AG1149" s="151" t="s">
        <v>323</v>
      </c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2" x14ac:dyDescent="0.2">
      <c r="A1150" s="158"/>
      <c r="B1150" s="159"/>
      <c r="C1150" s="272" t="s">
        <v>1824</v>
      </c>
      <c r="D1150" s="273"/>
      <c r="E1150" s="273"/>
      <c r="F1150" s="273"/>
      <c r="G1150" s="273"/>
      <c r="H1150" s="161"/>
      <c r="I1150" s="161"/>
      <c r="J1150" s="161"/>
      <c r="K1150" s="161"/>
      <c r="L1150" s="161"/>
      <c r="M1150" s="161"/>
      <c r="N1150" s="160"/>
      <c r="O1150" s="160"/>
      <c r="P1150" s="160"/>
      <c r="Q1150" s="160"/>
      <c r="R1150" s="161"/>
      <c r="S1150" s="161"/>
      <c r="T1150" s="161"/>
      <c r="U1150" s="161"/>
      <c r="V1150" s="161"/>
      <c r="W1150" s="161"/>
      <c r="X1150" s="161"/>
      <c r="Y1150" s="161"/>
      <c r="Z1150" s="151"/>
      <c r="AA1150" s="151"/>
      <c r="AB1150" s="151"/>
      <c r="AC1150" s="151"/>
      <c r="AD1150" s="151"/>
      <c r="AE1150" s="151"/>
      <c r="AF1150" s="151"/>
      <c r="AG1150" s="151" t="s">
        <v>325</v>
      </c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3" x14ac:dyDescent="0.2">
      <c r="A1151" s="158"/>
      <c r="B1151" s="159"/>
      <c r="C1151" s="270" t="s">
        <v>1801</v>
      </c>
      <c r="D1151" s="271"/>
      <c r="E1151" s="271"/>
      <c r="F1151" s="271"/>
      <c r="G1151" s="271"/>
      <c r="H1151" s="161"/>
      <c r="I1151" s="161"/>
      <c r="J1151" s="161"/>
      <c r="K1151" s="161"/>
      <c r="L1151" s="161"/>
      <c r="M1151" s="161"/>
      <c r="N1151" s="160"/>
      <c r="O1151" s="160"/>
      <c r="P1151" s="160"/>
      <c r="Q1151" s="160"/>
      <c r="R1151" s="161"/>
      <c r="S1151" s="161"/>
      <c r="T1151" s="161"/>
      <c r="U1151" s="161"/>
      <c r="V1151" s="161"/>
      <c r="W1151" s="161"/>
      <c r="X1151" s="161"/>
      <c r="Y1151" s="161"/>
      <c r="Z1151" s="151"/>
      <c r="AA1151" s="151"/>
      <c r="AB1151" s="151"/>
      <c r="AC1151" s="151"/>
      <c r="AD1151" s="151"/>
      <c r="AE1151" s="151"/>
      <c r="AF1151" s="151"/>
      <c r="AG1151" s="151" t="s">
        <v>325</v>
      </c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3" x14ac:dyDescent="0.2">
      <c r="A1152" s="158"/>
      <c r="B1152" s="159"/>
      <c r="C1152" s="270" t="s">
        <v>1797</v>
      </c>
      <c r="D1152" s="271"/>
      <c r="E1152" s="271"/>
      <c r="F1152" s="271"/>
      <c r="G1152" s="271"/>
      <c r="H1152" s="161"/>
      <c r="I1152" s="161"/>
      <c r="J1152" s="161"/>
      <c r="K1152" s="161"/>
      <c r="L1152" s="161"/>
      <c r="M1152" s="161"/>
      <c r="N1152" s="160"/>
      <c r="O1152" s="160"/>
      <c r="P1152" s="160"/>
      <c r="Q1152" s="160"/>
      <c r="R1152" s="161"/>
      <c r="S1152" s="161"/>
      <c r="T1152" s="161"/>
      <c r="U1152" s="161"/>
      <c r="V1152" s="161"/>
      <c r="W1152" s="161"/>
      <c r="X1152" s="161"/>
      <c r="Y1152" s="161"/>
      <c r="Z1152" s="151"/>
      <c r="AA1152" s="151"/>
      <c r="AB1152" s="151"/>
      <c r="AC1152" s="151"/>
      <c r="AD1152" s="151"/>
      <c r="AE1152" s="151"/>
      <c r="AF1152" s="151"/>
      <c r="AG1152" s="151" t="s">
        <v>325</v>
      </c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3" x14ac:dyDescent="0.2">
      <c r="A1153" s="158"/>
      <c r="B1153" s="159"/>
      <c r="C1153" s="270" t="s">
        <v>1794</v>
      </c>
      <c r="D1153" s="271"/>
      <c r="E1153" s="271"/>
      <c r="F1153" s="271"/>
      <c r="G1153" s="271"/>
      <c r="H1153" s="161"/>
      <c r="I1153" s="161"/>
      <c r="J1153" s="161"/>
      <c r="K1153" s="161"/>
      <c r="L1153" s="161"/>
      <c r="M1153" s="161"/>
      <c r="N1153" s="160"/>
      <c r="O1153" s="160"/>
      <c r="P1153" s="160"/>
      <c r="Q1153" s="160"/>
      <c r="R1153" s="161"/>
      <c r="S1153" s="161"/>
      <c r="T1153" s="161"/>
      <c r="U1153" s="161"/>
      <c r="V1153" s="161"/>
      <c r="W1153" s="161"/>
      <c r="X1153" s="161"/>
      <c r="Y1153" s="161"/>
      <c r="Z1153" s="151"/>
      <c r="AA1153" s="151"/>
      <c r="AB1153" s="151"/>
      <c r="AC1153" s="151"/>
      <c r="AD1153" s="151"/>
      <c r="AE1153" s="151"/>
      <c r="AF1153" s="151"/>
      <c r="AG1153" s="151" t="s">
        <v>325</v>
      </c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3" x14ac:dyDescent="0.2">
      <c r="A1154" s="158"/>
      <c r="B1154" s="159"/>
      <c r="C1154" s="270" t="s">
        <v>1825</v>
      </c>
      <c r="D1154" s="271"/>
      <c r="E1154" s="271"/>
      <c r="F1154" s="271"/>
      <c r="G1154" s="271"/>
      <c r="H1154" s="161"/>
      <c r="I1154" s="161"/>
      <c r="J1154" s="161"/>
      <c r="K1154" s="161"/>
      <c r="L1154" s="161"/>
      <c r="M1154" s="161"/>
      <c r="N1154" s="160"/>
      <c r="O1154" s="160"/>
      <c r="P1154" s="160"/>
      <c r="Q1154" s="160"/>
      <c r="R1154" s="161"/>
      <c r="S1154" s="161"/>
      <c r="T1154" s="161"/>
      <c r="U1154" s="161"/>
      <c r="V1154" s="161"/>
      <c r="W1154" s="161"/>
      <c r="X1154" s="161"/>
      <c r="Y1154" s="161"/>
      <c r="Z1154" s="151"/>
      <c r="AA1154" s="151"/>
      <c r="AB1154" s="151"/>
      <c r="AC1154" s="151"/>
      <c r="AD1154" s="151"/>
      <c r="AE1154" s="151"/>
      <c r="AF1154" s="151"/>
      <c r="AG1154" s="151" t="s">
        <v>325</v>
      </c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3" x14ac:dyDescent="0.2">
      <c r="A1155" s="158"/>
      <c r="B1155" s="159"/>
      <c r="C1155" s="270" t="s">
        <v>1826</v>
      </c>
      <c r="D1155" s="271"/>
      <c r="E1155" s="271"/>
      <c r="F1155" s="271"/>
      <c r="G1155" s="271"/>
      <c r="H1155" s="161"/>
      <c r="I1155" s="161"/>
      <c r="J1155" s="161"/>
      <c r="K1155" s="161"/>
      <c r="L1155" s="161"/>
      <c r="M1155" s="161"/>
      <c r="N1155" s="160"/>
      <c r="O1155" s="160"/>
      <c r="P1155" s="160"/>
      <c r="Q1155" s="160"/>
      <c r="R1155" s="161"/>
      <c r="S1155" s="161"/>
      <c r="T1155" s="161"/>
      <c r="U1155" s="161"/>
      <c r="V1155" s="161"/>
      <c r="W1155" s="161"/>
      <c r="X1155" s="161"/>
      <c r="Y1155" s="161"/>
      <c r="Z1155" s="151"/>
      <c r="AA1155" s="151"/>
      <c r="AB1155" s="151"/>
      <c r="AC1155" s="151"/>
      <c r="AD1155" s="151"/>
      <c r="AE1155" s="151"/>
      <c r="AF1155" s="151"/>
      <c r="AG1155" s="151" t="s">
        <v>325</v>
      </c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3" x14ac:dyDescent="0.2">
      <c r="A1156" s="158"/>
      <c r="B1156" s="159"/>
      <c r="C1156" s="270" t="s">
        <v>1827</v>
      </c>
      <c r="D1156" s="271"/>
      <c r="E1156" s="271"/>
      <c r="F1156" s="271"/>
      <c r="G1156" s="271"/>
      <c r="H1156" s="161"/>
      <c r="I1156" s="161"/>
      <c r="J1156" s="161"/>
      <c r="K1156" s="161"/>
      <c r="L1156" s="161"/>
      <c r="M1156" s="161"/>
      <c r="N1156" s="160"/>
      <c r="O1156" s="160"/>
      <c r="P1156" s="160"/>
      <c r="Q1156" s="160"/>
      <c r="R1156" s="161"/>
      <c r="S1156" s="161"/>
      <c r="T1156" s="161"/>
      <c r="U1156" s="161"/>
      <c r="V1156" s="161"/>
      <c r="W1156" s="161"/>
      <c r="X1156" s="161"/>
      <c r="Y1156" s="161"/>
      <c r="Z1156" s="151"/>
      <c r="AA1156" s="151"/>
      <c r="AB1156" s="151"/>
      <c r="AC1156" s="151"/>
      <c r="AD1156" s="151"/>
      <c r="AE1156" s="151"/>
      <c r="AF1156" s="151"/>
      <c r="AG1156" s="151" t="s">
        <v>325</v>
      </c>
      <c r="AH1156" s="151"/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2" x14ac:dyDescent="0.2">
      <c r="A1157" s="158"/>
      <c r="B1157" s="159"/>
      <c r="C1157" s="191" t="s">
        <v>1828</v>
      </c>
      <c r="D1157" s="165"/>
      <c r="E1157" s="166"/>
      <c r="F1157" s="161"/>
      <c r="G1157" s="161"/>
      <c r="H1157" s="161"/>
      <c r="I1157" s="161"/>
      <c r="J1157" s="161"/>
      <c r="K1157" s="161"/>
      <c r="L1157" s="161"/>
      <c r="M1157" s="161"/>
      <c r="N1157" s="160"/>
      <c r="O1157" s="160"/>
      <c r="P1157" s="160"/>
      <c r="Q1157" s="160"/>
      <c r="R1157" s="161"/>
      <c r="S1157" s="161"/>
      <c r="T1157" s="161"/>
      <c r="U1157" s="161"/>
      <c r="V1157" s="161"/>
      <c r="W1157" s="161"/>
      <c r="X1157" s="161"/>
      <c r="Y1157" s="161"/>
      <c r="Z1157" s="151"/>
      <c r="AA1157" s="151"/>
      <c r="AB1157" s="151"/>
      <c r="AC1157" s="151"/>
      <c r="AD1157" s="151"/>
      <c r="AE1157" s="151"/>
      <c r="AF1157" s="151"/>
      <c r="AG1157" s="151" t="s">
        <v>327</v>
      </c>
      <c r="AH1157" s="151">
        <v>0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3" x14ac:dyDescent="0.2">
      <c r="A1158" s="158"/>
      <c r="B1158" s="159"/>
      <c r="C1158" s="191" t="s">
        <v>328</v>
      </c>
      <c r="D1158" s="165"/>
      <c r="E1158" s="166">
        <v>1</v>
      </c>
      <c r="F1158" s="161"/>
      <c r="G1158" s="161"/>
      <c r="H1158" s="161"/>
      <c r="I1158" s="161"/>
      <c r="J1158" s="161"/>
      <c r="K1158" s="161"/>
      <c r="L1158" s="161"/>
      <c r="M1158" s="161"/>
      <c r="N1158" s="160"/>
      <c r="O1158" s="160"/>
      <c r="P1158" s="160"/>
      <c r="Q1158" s="160"/>
      <c r="R1158" s="161"/>
      <c r="S1158" s="161"/>
      <c r="T1158" s="161"/>
      <c r="U1158" s="161"/>
      <c r="V1158" s="161"/>
      <c r="W1158" s="161"/>
      <c r="X1158" s="161"/>
      <c r="Y1158" s="161"/>
      <c r="Z1158" s="151"/>
      <c r="AA1158" s="151"/>
      <c r="AB1158" s="151"/>
      <c r="AC1158" s="151"/>
      <c r="AD1158" s="151"/>
      <c r="AE1158" s="151"/>
      <c r="AF1158" s="151"/>
      <c r="AG1158" s="151" t="s">
        <v>327</v>
      </c>
      <c r="AH1158" s="151">
        <v>0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1" x14ac:dyDescent="0.2">
      <c r="A1159" s="181">
        <v>146</v>
      </c>
      <c r="B1159" s="182" t="s">
        <v>1829</v>
      </c>
      <c r="C1159" s="190" t="s">
        <v>1830</v>
      </c>
      <c r="D1159" s="183" t="s">
        <v>318</v>
      </c>
      <c r="E1159" s="184">
        <v>1</v>
      </c>
      <c r="F1159" s="185"/>
      <c r="G1159" s="186">
        <f>ROUND(E1159*F1159,2)</f>
        <v>0</v>
      </c>
      <c r="H1159" s="185"/>
      <c r="I1159" s="186">
        <f>ROUND(E1159*H1159,2)</f>
        <v>0</v>
      </c>
      <c r="J1159" s="185"/>
      <c r="K1159" s="186">
        <f>ROUND(E1159*J1159,2)</f>
        <v>0</v>
      </c>
      <c r="L1159" s="186">
        <v>21</v>
      </c>
      <c r="M1159" s="186">
        <f>G1159*(1+L1159/100)</f>
        <v>0</v>
      </c>
      <c r="N1159" s="184">
        <v>0</v>
      </c>
      <c r="O1159" s="184">
        <f>ROUND(E1159*N1159,2)</f>
        <v>0</v>
      </c>
      <c r="P1159" s="184">
        <v>0</v>
      </c>
      <c r="Q1159" s="184">
        <f>ROUND(E1159*P1159,2)</f>
        <v>0</v>
      </c>
      <c r="R1159" s="186"/>
      <c r="S1159" s="186" t="s">
        <v>319</v>
      </c>
      <c r="T1159" s="187" t="s">
        <v>320</v>
      </c>
      <c r="U1159" s="161">
        <v>0</v>
      </c>
      <c r="V1159" s="161">
        <f>ROUND(E1159*U1159,2)</f>
        <v>0</v>
      </c>
      <c r="W1159" s="161"/>
      <c r="X1159" s="161" t="s">
        <v>321</v>
      </c>
      <c r="Y1159" s="161" t="s">
        <v>322</v>
      </c>
      <c r="Z1159" s="151"/>
      <c r="AA1159" s="151"/>
      <c r="AB1159" s="151"/>
      <c r="AC1159" s="151"/>
      <c r="AD1159" s="151"/>
      <c r="AE1159" s="151"/>
      <c r="AF1159" s="151"/>
      <c r="AG1159" s="151" t="s">
        <v>323</v>
      </c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2" x14ac:dyDescent="0.2">
      <c r="A1160" s="158"/>
      <c r="B1160" s="159"/>
      <c r="C1160" s="272" t="s">
        <v>1831</v>
      </c>
      <c r="D1160" s="273"/>
      <c r="E1160" s="273"/>
      <c r="F1160" s="273"/>
      <c r="G1160" s="273"/>
      <c r="H1160" s="161"/>
      <c r="I1160" s="161"/>
      <c r="J1160" s="161"/>
      <c r="K1160" s="161"/>
      <c r="L1160" s="161"/>
      <c r="M1160" s="161"/>
      <c r="N1160" s="160"/>
      <c r="O1160" s="160"/>
      <c r="P1160" s="160"/>
      <c r="Q1160" s="160"/>
      <c r="R1160" s="161"/>
      <c r="S1160" s="161"/>
      <c r="T1160" s="161"/>
      <c r="U1160" s="161"/>
      <c r="V1160" s="161"/>
      <c r="W1160" s="161"/>
      <c r="X1160" s="161"/>
      <c r="Y1160" s="161"/>
      <c r="Z1160" s="151"/>
      <c r="AA1160" s="151"/>
      <c r="AB1160" s="151"/>
      <c r="AC1160" s="151"/>
      <c r="AD1160" s="151"/>
      <c r="AE1160" s="151"/>
      <c r="AF1160" s="151"/>
      <c r="AG1160" s="151" t="s">
        <v>325</v>
      </c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3" x14ac:dyDescent="0.2">
      <c r="A1161" s="158"/>
      <c r="B1161" s="159"/>
      <c r="C1161" s="270" t="s">
        <v>1832</v>
      </c>
      <c r="D1161" s="271"/>
      <c r="E1161" s="271"/>
      <c r="F1161" s="271"/>
      <c r="G1161" s="271"/>
      <c r="H1161" s="161"/>
      <c r="I1161" s="161"/>
      <c r="J1161" s="161"/>
      <c r="K1161" s="161"/>
      <c r="L1161" s="161"/>
      <c r="M1161" s="161"/>
      <c r="N1161" s="160"/>
      <c r="O1161" s="160"/>
      <c r="P1161" s="160"/>
      <c r="Q1161" s="160"/>
      <c r="R1161" s="161"/>
      <c r="S1161" s="161"/>
      <c r="T1161" s="161"/>
      <c r="U1161" s="161"/>
      <c r="V1161" s="161"/>
      <c r="W1161" s="161"/>
      <c r="X1161" s="161"/>
      <c r="Y1161" s="161"/>
      <c r="Z1161" s="151"/>
      <c r="AA1161" s="151"/>
      <c r="AB1161" s="151"/>
      <c r="AC1161" s="151"/>
      <c r="AD1161" s="151"/>
      <c r="AE1161" s="151"/>
      <c r="AF1161" s="151"/>
      <c r="AG1161" s="151" t="s">
        <v>325</v>
      </c>
      <c r="AH1161" s="151"/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2" x14ac:dyDescent="0.2">
      <c r="A1162" s="158"/>
      <c r="B1162" s="159"/>
      <c r="C1162" s="191" t="s">
        <v>1833</v>
      </c>
      <c r="D1162" s="165"/>
      <c r="E1162" s="166"/>
      <c r="F1162" s="161"/>
      <c r="G1162" s="161"/>
      <c r="H1162" s="161"/>
      <c r="I1162" s="161"/>
      <c r="J1162" s="161"/>
      <c r="K1162" s="161"/>
      <c r="L1162" s="161"/>
      <c r="M1162" s="161"/>
      <c r="N1162" s="160"/>
      <c r="O1162" s="160"/>
      <c r="P1162" s="160"/>
      <c r="Q1162" s="160"/>
      <c r="R1162" s="161"/>
      <c r="S1162" s="161"/>
      <c r="T1162" s="161"/>
      <c r="U1162" s="161"/>
      <c r="V1162" s="161"/>
      <c r="W1162" s="161"/>
      <c r="X1162" s="161"/>
      <c r="Y1162" s="161"/>
      <c r="Z1162" s="151"/>
      <c r="AA1162" s="151"/>
      <c r="AB1162" s="151"/>
      <c r="AC1162" s="151"/>
      <c r="AD1162" s="151"/>
      <c r="AE1162" s="151"/>
      <c r="AF1162" s="151"/>
      <c r="AG1162" s="151" t="s">
        <v>327</v>
      </c>
      <c r="AH1162" s="151">
        <v>0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3" x14ac:dyDescent="0.2">
      <c r="A1163" s="158"/>
      <c r="B1163" s="159"/>
      <c r="C1163" s="191" t="s">
        <v>328</v>
      </c>
      <c r="D1163" s="165"/>
      <c r="E1163" s="166">
        <v>1</v>
      </c>
      <c r="F1163" s="161"/>
      <c r="G1163" s="161"/>
      <c r="H1163" s="161"/>
      <c r="I1163" s="161"/>
      <c r="J1163" s="161"/>
      <c r="K1163" s="161"/>
      <c r="L1163" s="161"/>
      <c r="M1163" s="161"/>
      <c r="N1163" s="160"/>
      <c r="O1163" s="160"/>
      <c r="P1163" s="160"/>
      <c r="Q1163" s="160"/>
      <c r="R1163" s="161"/>
      <c r="S1163" s="161"/>
      <c r="T1163" s="161"/>
      <c r="U1163" s="161"/>
      <c r="V1163" s="161"/>
      <c r="W1163" s="161"/>
      <c r="X1163" s="161"/>
      <c r="Y1163" s="161"/>
      <c r="Z1163" s="151"/>
      <c r="AA1163" s="151"/>
      <c r="AB1163" s="151"/>
      <c r="AC1163" s="151"/>
      <c r="AD1163" s="151"/>
      <c r="AE1163" s="151"/>
      <c r="AF1163" s="151"/>
      <c r="AG1163" s="151" t="s">
        <v>327</v>
      </c>
      <c r="AH1163" s="151">
        <v>0</v>
      </c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 x14ac:dyDescent="0.2">
      <c r="A1164" s="181">
        <v>147</v>
      </c>
      <c r="B1164" s="182" t="s">
        <v>1834</v>
      </c>
      <c r="C1164" s="190" t="s">
        <v>1835</v>
      </c>
      <c r="D1164" s="183" t="s">
        <v>318</v>
      </c>
      <c r="E1164" s="184">
        <v>2</v>
      </c>
      <c r="F1164" s="185"/>
      <c r="G1164" s="186">
        <f>ROUND(E1164*F1164,2)</f>
        <v>0</v>
      </c>
      <c r="H1164" s="185"/>
      <c r="I1164" s="186">
        <f>ROUND(E1164*H1164,2)</f>
        <v>0</v>
      </c>
      <c r="J1164" s="185"/>
      <c r="K1164" s="186">
        <f>ROUND(E1164*J1164,2)</f>
        <v>0</v>
      </c>
      <c r="L1164" s="186">
        <v>21</v>
      </c>
      <c r="M1164" s="186">
        <f>G1164*(1+L1164/100)</f>
        <v>0</v>
      </c>
      <c r="N1164" s="184">
        <v>0</v>
      </c>
      <c r="O1164" s="184">
        <f>ROUND(E1164*N1164,2)</f>
        <v>0</v>
      </c>
      <c r="P1164" s="184">
        <v>0</v>
      </c>
      <c r="Q1164" s="184">
        <f>ROUND(E1164*P1164,2)</f>
        <v>0</v>
      </c>
      <c r="R1164" s="186"/>
      <c r="S1164" s="186" t="s">
        <v>319</v>
      </c>
      <c r="T1164" s="187" t="s">
        <v>320</v>
      </c>
      <c r="U1164" s="161">
        <v>0</v>
      </c>
      <c r="V1164" s="161">
        <f>ROUND(E1164*U1164,2)</f>
        <v>0</v>
      </c>
      <c r="W1164" s="161"/>
      <c r="X1164" s="161" t="s">
        <v>321</v>
      </c>
      <c r="Y1164" s="161" t="s">
        <v>322</v>
      </c>
      <c r="Z1164" s="151"/>
      <c r="AA1164" s="151"/>
      <c r="AB1164" s="151"/>
      <c r="AC1164" s="151"/>
      <c r="AD1164" s="151"/>
      <c r="AE1164" s="151"/>
      <c r="AF1164" s="151"/>
      <c r="AG1164" s="151" t="s">
        <v>323</v>
      </c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2" x14ac:dyDescent="0.2">
      <c r="A1165" s="158"/>
      <c r="B1165" s="159"/>
      <c r="C1165" s="272" t="s">
        <v>1831</v>
      </c>
      <c r="D1165" s="273"/>
      <c r="E1165" s="273"/>
      <c r="F1165" s="273"/>
      <c r="G1165" s="273"/>
      <c r="H1165" s="161"/>
      <c r="I1165" s="161"/>
      <c r="J1165" s="161"/>
      <c r="K1165" s="161"/>
      <c r="L1165" s="161"/>
      <c r="M1165" s="161"/>
      <c r="N1165" s="160"/>
      <c r="O1165" s="160"/>
      <c r="P1165" s="160"/>
      <c r="Q1165" s="160"/>
      <c r="R1165" s="161"/>
      <c r="S1165" s="161"/>
      <c r="T1165" s="161"/>
      <c r="U1165" s="161"/>
      <c r="V1165" s="161"/>
      <c r="W1165" s="161"/>
      <c r="X1165" s="161"/>
      <c r="Y1165" s="161"/>
      <c r="Z1165" s="151"/>
      <c r="AA1165" s="151"/>
      <c r="AB1165" s="151"/>
      <c r="AC1165" s="151"/>
      <c r="AD1165" s="151"/>
      <c r="AE1165" s="151"/>
      <c r="AF1165" s="151"/>
      <c r="AG1165" s="151" t="s">
        <v>325</v>
      </c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3" x14ac:dyDescent="0.2">
      <c r="A1166" s="158"/>
      <c r="B1166" s="159"/>
      <c r="C1166" s="270" t="s">
        <v>1832</v>
      </c>
      <c r="D1166" s="271"/>
      <c r="E1166" s="271"/>
      <c r="F1166" s="271"/>
      <c r="G1166" s="271"/>
      <c r="H1166" s="161"/>
      <c r="I1166" s="161"/>
      <c r="J1166" s="161"/>
      <c r="K1166" s="161"/>
      <c r="L1166" s="161"/>
      <c r="M1166" s="161"/>
      <c r="N1166" s="160"/>
      <c r="O1166" s="160"/>
      <c r="P1166" s="160"/>
      <c r="Q1166" s="160"/>
      <c r="R1166" s="161"/>
      <c r="S1166" s="161"/>
      <c r="T1166" s="161"/>
      <c r="U1166" s="161"/>
      <c r="V1166" s="161"/>
      <c r="W1166" s="161"/>
      <c r="X1166" s="161"/>
      <c r="Y1166" s="161"/>
      <c r="Z1166" s="151"/>
      <c r="AA1166" s="151"/>
      <c r="AB1166" s="151"/>
      <c r="AC1166" s="151"/>
      <c r="AD1166" s="151"/>
      <c r="AE1166" s="151"/>
      <c r="AF1166" s="151"/>
      <c r="AG1166" s="151" t="s">
        <v>325</v>
      </c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2" x14ac:dyDescent="0.2">
      <c r="A1167" s="158"/>
      <c r="B1167" s="159"/>
      <c r="C1167" s="191" t="s">
        <v>1833</v>
      </c>
      <c r="D1167" s="165"/>
      <c r="E1167" s="166"/>
      <c r="F1167" s="161"/>
      <c r="G1167" s="161"/>
      <c r="H1167" s="161"/>
      <c r="I1167" s="161"/>
      <c r="J1167" s="161"/>
      <c r="K1167" s="161"/>
      <c r="L1167" s="161"/>
      <c r="M1167" s="161"/>
      <c r="N1167" s="160"/>
      <c r="O1167" s="160"/>
      <c r="P1167" s="160"/>
      <c r="Q1167" s="160"/>
      <c r="R1167" s="161"/>
      <c r="S1167" s="161"/>
      <c r="T1167" s="161"/>
      <c r="U1167" s="161"/>
      <c r="V1167" s="161"/>
      <c r="W1167" s="161"/>
      <c r="X1167" s="161"/>
      <c r="Y1167" s="161"/>
      <c r="Z1167" s="151"/>
      <c r="AA1167" s="151"/>
      <c r="AB1167" s="151"/>
      <c r="AC1167" s="151"/>
      <c r="AD1167" s="151"/>
      <c r="AE1167" s="151"/>
      <c r="AF1167" s="151"/>
      <c r="AG1167" s="151" t="s">
        <v>327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3" x14ac:dyDescent="0.2">
      <c r="A1168" s="158"/>
      <c r="B1168" s="159"/>
      <c r="C1168" s="191" t="s">
        <v>878</v>
      </c>
      <c r="D1168" s="165"/>
      <c r="E1168" s="166">
        <v>2</v>
      </c>
      <c r="F1168" s="161"/>
      <c r="G1168" s="161"/>
      <c r="H1168" s="161"/>
      <c r="I1168" s="161"/>
      <c r="J1168" s="161"/>
      <c r="K1168" s="161"/>
      <c r="L1168" s="161"/>
      <c r="M1168" s="161"/>
      <c r="N1168" s="160"/>
      <c r="O1168" s="160"/>
      <c r="P1168" s="160"/>
      <c r="Q1168" s="160"/>
      <c r="R1168" s="161"/>
      <c r="S1168" s="161"/>
      <c r="T1168" s="161"/>
      <c r="U1168" s="161"/>
      <c r="V1168" s="161"/>
      <c r="W1168" s="161"/>
      <c r="X1168" s="161"/>
      <c r="Y1168" s="161"/>
      <c r="Z1168" s="151"/>
      <c r="AA1168" s="151"/>
      <c r="AB1168" s="151"/>
      <c r="AC1168" s="151"/>
      <c r="AD1168" s="151"/>
      <c r="AE1168" s="151"/>
      <c r="AF1168" s="151"/>
      <c r="AG1168" s="151" t="s">
        <v>327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 x14ac:dyDescent="0.2">
      <c r="A1169" s="181">
        <v>148</v>
      </c>
      <c r="B1169" s="182" t="s">
        <v>1836</v>
      </c>
      <c r="C1169" s="190" t="s">
        <v>1837</v>
      </c>
      <c r="D1169" s="183" t="s">
        <v>318</v>
      </c>
      <c r="E1169" s="184">
        <v>5</v>
      </c>
      <c r="F1169" s="185"/>
      <c r="G1169" s="186">
        <f>ROUND(E1169*F1169,2)</f>
        <v>0</v>
      </c>
      <c r="H1169" s="185"/>
      <c r="I1169" s="186">
        <f>ROUND(E1169*H1169,2)</f>
        <v>0</v>
      </c>
      <c r="J1169" s="185"/>
      <c r="K1169" s="186">
        <f>ROUND(E1169*J1169,2)</f>
        <v>0</v>
      </c>
      <c r="L1169" s="186">
        <v>21</v>
      </c>
      <c r="M1169" s="186">
        <f>G1169*(1+L1169/100)</f>
        <v>0</v>
      </c>
      <c r="N1169" s="184">
        <v>0</v>
      </c>
      <c r="O1169" s="184">
        <f>ROUND(E1169*N1169,2)</f>
        <v>0</v>
      </c>
      <c r="P1169" s="184">
        <v>0</v>
      </c>
      <c r="Q1169" s="184">
        <f>ROUND(E1169*P1169,2)</f>
        <v>0</v>
      </c>
      <c r="R1169" s="186"/>
      <c r="S1169" s="186" t="s">
        <v>319</v>
      </c>
      <c r="T1169" s="187" t="s">
        <v>320</v>
      </c>
      <c r="U1169" s="161">
        <v>0</v>
      </c>
      <c r="V1169" s="161">
        <f>ROUND(E1169*U1169,2)</f>
        <v>0</v>
      </c>
      <c r="W1169" s="161"/>
      <c r="X1169" s="161" t="s">
        <v>321</v>
      </c>
      <c r="Y1169" s="161" t="s">
        <v>322</v>
      </c>
      <c r="Z1169" s="151"/>
      <c r="AA1169" s="151"/>
      <c r="AB1169" s="151"/>
      <c r="AC1169" s="151"/>
      <c r="AD1169" s="151"/>
      <c r="AE1169" s="151"/>
      <c r="AF1169" s="151"/>
      <c r="AG1169" s="151" t="s">
        <v>323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2" x14ac:dyDescent="0.2">
      <c r="A1170" s="158"/>
      <c r="B1170" s="159"/>
      <c r="C1170" s="272" t="s">
        <v>1838</v>
      </c>
      <c r="D1170" s="273"/>
      <c r="E1170" s="273"/>
      <c r="F1170" s="273"/>
      <c r="G1170" s="273"/>
      <c r="H1170" s="161"/>
      <c r="I1170" s="161"/>
      <c r="J1170" s="161"/>
      <c r="K1170" s="161"/>
      <c r="L1170" s="161"/>
      <c r="M1170" s="161"/>
      <c r="N1170" s="160"/>
      <c r="O1170" s="160"/>
      <c r="P1170" s="160"/>
      <c r="Q1170" s="160"/>
      <c r="R1170" s="161"/>
      <c r="S1170" s="161"/>
      <c r="T1170" s="161"/>
      <c r="U1170" s="161"/>
      <c r="V1170" s="161"/>
      <c r="W1170" s="161"/>
      <c r="X1170" s="161"/>
      <c r="Y1170" s="161"/>
      <c r="Z1170" s="151"/>
      <c r="AA1170" s="151"/>
      <c r="AB1170" s="151"/>
      <c r="AC1170" s="151"/>
      <c r="AD1170" s="151"/>
      <c r="AE1170" s="151"/>
      <c r="AF1170" s="151"/>
      <c r="AG1170" s="151" t="s">
        <v>325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3" x14ac:dyDescent="0.2">
      <c r="A1171" s="158"/>
      <c r="B1171" s="159"/>
      <c r="C1171" s="270" t="s">
        <v>1839</v>
      </c>
      <c r="D1171" s="271"/>
      <c r="E1171" s="271"/>
      <c r="F1171" s="271"/>
      <c r="G1171" s="271"/>
      <c r="H1171" s="161"/>
      <c r="I1171" s="161"/>
      <c r="J1171" s="161"/>
      <c r="K1171" s="161"/>
      <c r="L1171" s="161"/>
      <c r="M1171" s="161"/>
      <c r="N1171" s="160"/>
      <c r="O1171" s="160"/>
      <c r="P1171" s="160"/>
      <c r="Q1171" s="160"/>
      <c r="R1171" s="161"/>
      <c r="S1171" s="161"/>
      <c r="T1171" s="161"/>
      <c r="U1171" s="161"/>
      <c r="V1171" s="161"/>
      <c r="W1171" s="161"/>
      <c r="X1171" s="161"/>
      <c r="Y1171" s="161"/>
      <c r="Z1171" s="151"/>
      <c r="AA1171" s="151"/>
      <c r="AB1171" s="151"/>
      <c r="AC1171" s="151"/>
      <c r="AD1171" s="151"/>
      <c r="AE1171" s="151"/>
      <c r="AF1171" s="151"/>
      <c r="AG1171" s="151" t="s">
        <v>325</v>
      </c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3" x14ac:dyDescent="0.2">
      <c r="A1172" s="158"/>
      <c r="B1172" s="159"/>
      <c r="C1172" s="270" t="s">
        <v>858</v>
      </c>
      <c r="D1172" s="271"/>
      <c r="E1172" s="271"/>
      <c r="F1172" s="271"/>
      <c r="G1172" s="271"/>
      <c r="H1172" s="161"/>
      <c r="I1172" s="161"/>
      <c r="J1172" s="161"/>
      <c r="K1172" s="161"/>
      <c r="L1172" s="161"/>
      <c r="M1172" s="161"/>
      <c r="N1172" s="160"/>
      <c r="O1172" s="160"/>
      <c r="P1172" s="160"/>
      <c r="Q1172" s="160"/>
      <c r="R1172" s="161"/>
      <c r="S1172" s="161"/>
      <c r="T1172" s="161"/>
      <c r="U1172" s="161"/>
      <c r="V1172" s="161"/>
      <c r="W1172" s="161"/>
      <c r="X1172" s="161"/>
      <c r="Y1172" s="161"/>
      <c r="Z1172" s="151"/>
      <c r="AA1172" s="151"/>
      <c r="AB1172" s="151"/>
      <c r="AC1172" s="151"/>
      <c r="AD1172" s="151"/>
      <c r="AE1172" s="151"/>
      <c r="AF1172" s="151"/>
      <c r="AG1172" s="151" t="s">
        <v>325</v>
      </c>
      <c r="AH1172" s="151"/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2" x14ac:dyDescent="0.2">
      <c r="A1173" s="158"/>
      <c r="B1173" s="159"/>
      <c r="C1173" s="191" t="s">
        <v>1833</v>
      </c>
      <c r="D1173" s="165"/>
      <c r="E1173" s="166"/>
      <c r="F1173" s="161"/>
      <c r="G1173" s="161"/>
      <c r="H1173" s="161"/>
      <c r="I1173" s="161"/>
      <c r="J1173" s="161"/>
      <c r="K1173" s="161"/>
      <c r="L1173" s="161"/>
      <c r="M1173" s="161"/>
      <c r="N1173" s="160"/>
      <c r="O1173" s="160"/>
      <c r="P1173" s="160"/>
      <c r="Q1173" s="160"/>
      <c r="R1173" s="161"/>
      <c r="S1173" s="161"/>
      <c r="T1173" s="161"/>
      <c r="U1173" s="161"/>
      <c r="V1173" s="161"/>
      <c r="W1173" s="161"/>
      <c r="X1173" s="161"/>
      <c r="Y1173" s="161"/>
      <c r="Z1173" s="151"/>
      <c r="AA1173" s="151"/>
      <c r="AB1173" s="151"/>
      <c r="AC1173" s="151"/>
      <c r="AD1173" s="151"/>
      <c r="AE1173" s="151"/>
      <c r="AF1173" s="151"/>
      <c r="AG1173" s="151" t="s">
        <v>327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3" x14ac:dyDescent="0.2">
      <c r="A1174" s="158"/>
      <c r="B1174" s="159"/>
      <c r="C1174" s="191" t="s">
        <v>1840</v>
      </c>
      <c r="D1174" s="165"/>
      <c r="E1174" s="166">
        <v>5</v>
      </c>
      <c r="F1174" s="161"/>
      <c r="G1174" s="161"/>
      <c r="H1174" s="161"/>
      <c r="I1174" s="161"/>
      <c r="J1174" s="161"/>
      <c r="K1174" s="161"/>
      <c r="L1174" s="161"/>
      <c r="M1174" s="161"/>
      <c r="N1174" s="160"/>
      <c r="O1174" s="160"/>
      <c r="P1174" s="160"/>
      <c r="Q1174" s="160"/>
      <c r="R1174" s="161"/>
      <c r="S1174" s="161"/>
      <c r="T1174" s="161"/>
      <c r="U1174" s="161"/>
      <c r="V1174" s="161"/>
      <c r="W1174" s="161"/>
      <c r="X1174" s="161"/>
      <c r="Y1174" s="161"/>
      <c r="Z1174" s="151"/>
      <c r="AA1174" s="151"/>
      <c r="AB1174" s="151"/>
      <c r="AC1174" s="151"/>
      <c r="AD1174" s="151"/>
      <c r="AE1174" s="151"/>
      <c r="AF1174" s="151"/>
      <c r="AG1174" s="151" t="s">
        <v>327</v>
      </c>
      <c r="AH1174" s="151">
        <v>0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 x14ac:dyDescent="0.2">
      <c r="A1175" s="181">
        <v>149</v>
      </c>
      <c r="B1175" s="182" t="s">
        <v>1841</v>
      </c>
      <c r="C1175" s="190" t="s">
        <v>1842</v>
      </c>
      <c r="D1175" s="183" t="s">
        <v>702</v>
      </c>
      <c r="E1175" s="184">
        <v>140</v>
      </c>
      <c r="F1175" s="185"/>
      <c r="G1175" s="186">
        <f>ROUND(E1175*F1175,2)</f>
        <v>0</v>
      </c>
      <c r="H1175" s="185"/>
      <c r="I1175" s="186">
        <f>ROUND(E1175*H1175,2)</f>
        <v>0</v>
      </c>
      <c r="J1175" s="185"/>
      <c r="K1175" s="186">
        <f>ROUND(E1175*J1175,2)</f>
        <v>0</v>
      </c>
      <c r="L1175" s="186">
        <v>21</v>
      </c>
      <c r="M1175" s="186">
        <f>G1175*(1+L1175/100)</f>
        <v>0</v>
      </c>
      <c r="N1175" s="184">
        <v>0</v>
      </c>
      <c r="O1175" s="184">
        <f>ROUND(E1175*N1175,2)</f>
        <v>0</v>
      </c>
      <c r="P1175" s="184">
        <v>0</v>
      </c>
      <c r="Q1175" s="184">
        <f>ROUND(E1175*P1175,2)</f>
        <v>0</v>
      </c>
      <c r="R1175" s="186"/>
      <c r="S1175" s="186" t="s">
        <v>319</v>
      </c>
      <c r="T1175" s="187" t="s">
        <v>320</v>
      </c>
      <c r="U1175" s="161">
        <v>0</v>
      </c>
      <c r="V1175" s="161">
        <f>ROUND(E1175*U1175,2)</f>
        <v>0</v>
      </c>
      <c r="W1175" s="161"/>
      <c r="X1175" s="161" t="s">
        <v>321</v>
      </c>
      <c r="Y1175" s="161" t="s">
        <v>322</v>
      </c>
      <c r="Z1175" s="151"/>
      <c r="AA1175" s="151"/>
      <c r="AB1175" s="151"/>
      <c r="AC1175" s="151"/>
      <c r="AD1175" s="151"/>
      <c r="AE1175" s="151"/>
      <c r="AF1175" s="151"/>
      <c r="AG1175" s="151" t="s">
        <v>323</v>
      </c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2" x14ac:dyDescent="0.2">
      <c r="A1176" s="158"/>
      <c r="B1176" s="159"/>
      <c r="C1176" s="272" t="s">
        <v>1843</v>
      </c>
      <c r="D1176" s="273"/>
      <c r="E1176" s="273"/>
      <c r="F1176" s="273"/>
      <c r="G1176" s="273"/>
      <c r="H1176" s="161"/>
      <c r="I1176" s="161"/>
      <c r="J1176" s="161"/>
      <c r="K1176" s="161"/>
      <c r="L1176" s="161"/>
      <c r="M1176" s="161"/>
      <c r="N1176" s="160"/>
      <c r="O1176" s="160"/>
      <c r="P1176" s="160"/>
      <c r="Q1176" s="160"/>
      <c r="R1176" s="161"/>
      <c r="S1176" s="161"/>
      <c r="T1176" s="161"/>
      <c r="U1176" s="161"/>
      <c r="V1176" s="161"/>
      <c r="W1176" s="161"/>
      <c r="X1176" s="161"/>
      <c r="Y1176" s="161"/>
      <c r="Z1176" s="151"/>
      <c r="AA1176" s="151"/>
      <c r="AB1176" s="151"/>
      <c r="AC1176" s="151"/>
      <c r="AD1176" s="151"/>
      <c r="AE1176" s="151"/>
      <c r="AF1176" s="151"/>
      <c r="AG1176" s="151" t="s">
        <v>325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3" x14ac:dyDescent="0.2">
      <c r="A1177" s="158"/>
      <c r="B1177" s="159"/>
      <c r="C1177" s="270" t="s">
        <v>1839</v>
      </c>
      <c r="D1177" s="271"/>
      <c r="E1177" s="271"/>
      <c r="F1177" s="271"/>
      <c r="G1177" s="271"/>
      <c r="H1177" s="161"/>
      <c r="I1177" s="161"/>
      <c r="J1177" s="161"/>
      <c r="K1177" s="161"/>
      <c r="L1177" s="161"/>
      <c r="M1177" s="161"/>
      <c r="N1177" s="160"/>
      <c r="O1177" s="160"/>
      <c r="P1177" s="160"/>
      <c r="Q1177" s="160"/>
      <c r="R1177" s="161"/>
      <c r="S1177" s="161"/>
      <c r="T1177" s="161"/>
      <c r="U1177" s="161"/>
      <c r="V1177" s="161"/>
      <c r="W1177" s="161"/>
      <c r="X1177" s="161"/>
      <c r="Y1177" s="161"/>
      <c r="Z1177" s="151"/>
      <c r="AA1177" s="151"/>
      <c r="AB1177" s="151"/>
      <c r="AC1177" s="151"/>
      <c r="AD1177" s="151"/>
      <c r="AE1177" s="151"/>
      <c r="AF1177" s="151"/>
      <c r="AG1177" s="151" t="s">
        <v>325</v>
      </c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3" x14ac:dyDescent="0.2">
      <c r="A1178" s="158"/>
      <c r="B1178" s="159"/>
      <c r="C1178" s="270" t="s">
        <v>1844</v>
      </c>
      <c r="D1178" s="271"/>
      <c r="E1178" s="271"/>
      <c r="F1178" s="271"/>
      <c r="G1178" s="271"/>
      <c r="H1178" s="161"/>
      <c r="I1178" s="161"/>
      <c r="J1178" s="161"/>
      <c r="K1178" s="161"/>
      <c r="L1178" s="161"/>
      <c r="M1178" s="161"/>
      <c r="N1178" s="160"/>
      <c r="O1178" s="160"/>
      <c r="P1178" s="160"/>
      <c r="Q1178" s="160"/>
      <c r="R1178" s="161"/>
      <c r="S1178" s="161"/>
      <c r="T1178" s="161"/>
      <c r="U1178" s="161"/>
      <c r="V1178" s="161"/>
      <c r="W1178" s="161"/>
      <c r="X1178" s="161"/>
      <c r="Y1178" s="161"/>
      <c r="Z1178" s="151"/>
      <c r="AA1178" s="151"/>
      <c r="AB1178" s="151"/>
      <c r="AC1178" s="151"/>
      <c r="AD1178" s="151"/>
      <c r="AE1178" s="151"/>
      <c r="AF1178" s="151"/>
      <c r="AG1178" s="151" t="s">
        <v>325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3" x14ac:dyDescent="0.2">
      <c r="A1179" s="158"/>
      <c r="B1179" s="159"/>
      <c r="C1179" s="270" t="s">
        <v>858</v>
      </c>
      <c r="D1179" s="271"/>
      <c r="E1179" s="271"/>
      <c r="F1179" s="271"/>
      <c r="G1179" s="271"/>
      <c r="H1179" s="161"/>
      <c r="I1179" s="161"/>
      <c r="J1179" s="161"/>
      <c r="K1179" s="161"/>
      <c r="L1179" s="161"/>
      <c r="M1179" s="161"/>
      <c r="N1179" s="160"/>
      <c r="O1179" s="160"/>
      <c r="P1179" s="160"/>
      <c r="Q1179" s="160"/>
      <c r="R1179" s="161"/>
      <c r="S1179" s="161"/>
      <c r="T1179" s="161"/>
      <c r="U1179" s="161"/>
      <c r="V1179" s="161"/>
      <c r="W1179" s="161"/>
      <c r="X1179" s="161"/>
      <c r="Y1179" s="161"/>
      <c r="Z1179" s="151"/>
      <c r="AA1179" s="151"/>
      <c r="AB1179" s="151"/>
      <c r="AC1179" s="151"/>
      <c r="AD1179" s="151"/>
      <c r="AE1179" s="151"/>
      <c r="AF1179" s="151"/>
      <c r="AG1179" s="151" t="s">
        <v>325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2" x14ac:dyDescent="0.2">
      <c r="A1180" s="158"/>
      <c r="B1180" s="159"/>
      <c r="C1180" s="191" t="s">
        <v>1833</v>
      </c>
      <c r="D1180" s="165"/>
      <c r="E1180" s="166"/>
      <c r="F1180" s="161"/>
      <c r="G1180" s="161"/>
      <c r="H1180" s="161"/>
      <c r="I1180" s="161"/>
      <c r="J1180" s="161"/>
      <c r="K1180" s="161"/>
      <c r="L1180" s="161"/>
      <c r="M1180" s="161"/>
      <c r="N1180" s="160"/>
      <c r="O1180" s="160"/>
      <c r="P1180" s="160"/>
      <c r="Q1180" s="160"/>
      <c r="R1180" s="161"/>
      <c r="S1180" s="161"/>
      <c r="T1180" s="161"/>
      <c r="U1180" s="161"/>
      <c r="V1180" s="161"/>
      <c r="W1180" s="161"/>
      <c r="X1180" s="161"/>
      <c r="Y1180" s="161"/>
      <c r="Z1180" s="151"/>
      <c r="AA1180" s="151"/>
      <c r="AB1180" s="151"/>
      <c r="AC1180" s="151"/>
      <c r="AD1180" s="151"/>
      <c r="AE1180" s="151"/>
      <c r="AF1180" s="151"/>
      <c r="AG1180" s="151" t="s">
        <v>327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3" x14ac:dyDescent="0.2">
      <c r="A1181" s="158"/>
      <c r="B1181" s="159"/>
      <c r="C1181" s="191" t="s">
        <v>1284</v>
      </c>
      <c r="D1181" s="165"/>
      <c r="E1181" s="166">
        <v>140</v>
      </c>
      <c r="F1181" s="161"/>
      <c r="G1181" s="161"/>
      <c r="H1181" s="161"/>
      <c r="I1181" s="161"/>
      <c r="J1181" s="161"/>
      <c r="K1181" s="161"/>
      <c r="L1181" s="161"/>
      <c r="M1181" s="161"/>
      <c r="N1181" s="160"/>
      <c r="O1181" s="160"/>
      <c r="P1181" s="160"/>
      <c r="Q1181" s="160"/>
      <c r="R1181" s="161"/>
      <c r="S1181" s="161"/>
      <c r="T1181" s="161"/>
      <c r="U1181" s="161"/>
      <c r="V1181" s="161"/>
      <c r="W1181" s="161"/>
      <c r="X1181" s="161"/>
      <c r="Y1181" s="161"/>
      <c r="Z1181" s="151"/>
      <c r="AA1181" s="151"/>
      <c r="AB1181" s="151"/>
      <c r="AC1181" s="151"/>
      <c r="AD1181" s="151"/>
      <c r="AE1181" s="151"/>
      <c r="AF1181" s="151"/>
      <c r="AG1181" s="151" t="s">
        <v>327</v>
      </c>
      <c r="AH1181" s="151">
        <v>0</v>
      </c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ht="22.5" outlineLevel="1" x14ac:dyDescent="0.2">
      <c r="A1182" s="181">
        <v>150</v>
      </c>
      <c r="B1182" s="182" t="s">
        <v>1845</v>
      </c>
      <c r="C1182" s="190" t="s">
        <v>1846</v>
      </c>
      <c r="D1182" s="183" t="s">
        <v>702</v>
      </c>
      <c r="E1182" s="184">
        <v>128.25</v>
      </c>
      <c r="F1182" s="185"/>
      <c r="G1182" s="186">
        <f>ROUND(E1182*F1182,2)</f>
        <v>0</v>
      </c>
      <c r="H1182" s="185"/>
      <c r="I1182" s="186">
        <f>ROUND(E1182*H1182,2)</f>
        <v>0</v>
      </c>
      <c r="J1182" s="185"/>
      <c r="K1182" s="186">
        <f>ROUND(E1182*J1182,2)</f>
        <v>0</v>
      </c>
      <c r="L1182" s="186">
        <v>21</v>
      </c>
      <c r="M1182" s="186">
        <f>G1182*(1+L1182/100)</f>
        <v>0</v>
      </c>
      <c r="N1182" s="184">
        <v>0</v>
      </c>
      <c r="O1182" s="184">
        <f>ROUND(E1182*N1182,2)</f>
        <v>0</v>
      </c>
      <c r="P1182" s="184">
        <v>0</v>
      </c>
      <c r="Q1182" s="184">
        <f>ROUND(E1182*P1182,2)</f>
        <v>0</v>
      </c>
      <c r="R1182" s="186"/>
      <c r="S1182" s="186" t="s">
        <v>319</v>
      </c>
      <c r="T1182" s="187" t="s">
        <v>320</v>
      </c>
      <c r="U1182" s="161">
        <v>0</v>
      </c>
      <c r="V1182" s="161">
        <f>ROUND(E1182*U1182,2)</f>
        <v>0</v>
      </c>
      <c r="W1182" s="161"/>
      <c r="X1182" s="161" t="s">
        <v>321</v>
      </c>
      <c r="Y1182" s="161" t="s">
        <v>322</v>
      </c>
      <c r="Z1182" s="151"/>
      <c r="AA1182" s="151"/>
      <c r="AB1182" s="151"/>
      <c r="AC1182" s="151"/>
      <c r="AD1182" s="151"/>
      <c r="AE1182" s="151"/>
      <c r="AF1182" s="151"/>
      <c r="AG1182" s="151" t="s">
        <v>323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2" x14ac:dyDescent="0.2">
      <c r="A1183" s="158"/>
      <c r="B1183" s="159"/>
      <c r="C1183" s="272" t="s">
        <v>1847</v>
      </c>
      <c r="D1183" s="273"/>
      <c r="E1183" s="273"/>
      <c r="F1183" s="273"/>
      <c r="G1183" s="273"/>
      <c r="H1183" s="161"/>
      <c r="I1183" s="161"/>
      <c r="J1183" s="161"/>
      <c r="K1183" s="161"/>
      <c r="L1183" s="161"/>
      <c r="M1183" s="161"/>
      <c r="N1183" s="160"/>
      <c r="O1183" s="160"/>
      <c r="P1183" s="160"/>
      <c r="Q1183" s="160"/>
      <c r="R1183" s="161"/>
      <c r="S1183" s="161"/>
      <c r="T1183" s="161"/>
      <c r="U1183" s="161"/>
      <c r="V1183" s="161"/>
      <c r="W1183" s="161"/>
      <c r="X1183" s="161"/>
      <c r="Y1183" s="161"/>
      <c r="Z1183" s="151"/>
      <c r="AA1183" s="151"/>
      <c r="AB1183" s="151"/>
      <c r="AC1183" s="151"/>
      <c r="AD1183" s="151"/>
      <c r="AE1183" s="151"/>
      <c r="AF1183" s="151"/>
      <c r="AG1183" s="151" t="s">
        <v>325</v>
      </c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3" x14ac:dyDescent="0.2">
      <c r="A1184" s="158"/>
      <c r="B1184" s="159"/>
      <c r="C1184" s="270" t="s">
        <v>858</v>
      </c>
      <c r="D1184" s="271"/>
      <c r="E1184" s="271"/>
      <c r="F1184" s="271"/>
      <c r="G1184" s="271"/>
      <c r="H1184" s="161"/>
      <c r="I1184" s="161"/>
      <c r="J1184" s="161"/>
      <c r="K1184" s="161"/>
      <c r="L1184" s="161"/>
      <c r="M1184" s="161"/>
      <c r="N1184" s="160"/>
      <c r="O1184" s="160"/>
      <c r="P1184" s="160"/>
      <c r="Q1184" s="160"/>
      <c r="R1184" s="161"/>
      <c r="S1184" s="161"/>
      <c r="T1184" s="161"/>
      <c r="U1184" s="161"/>
      <c r="V1184" s="161"/>
      <c r="W1184" s="161"/>
      <c r="X1184" s="161"/>
      <c r="Y1184" s="161"/>
      <c r="Z1184" s="151"/>
      <c r="AA1184" s="151"/>
      <c r="AB1184" s="151"/>
      <c r="AC1184" s="151"/>
      <c r="AD1184" s="151"/>
      <c r="AE1184" s="151"/>
      <c r="AF1184" s="151"/>
      <c r="AG1184" s="151" t="s">
        <v>325</v>
      </c>
      <c r="AH1184" s="151"/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2" x14ac:dyDescent="0.2">
      <c r="A1185" s="158"/>
      <c r="B1185" s="159"/>
      <c r="C1185" s="191" t="s">
        <v>1833</v>
      </c>
      <c r="D1185" s="165"/>
      <c r="E1185" s="166"/>
      <c r="F1185" s="161"/>
      <c r="G1185" s="161"/>
      <c r="H1185" s="161"/>
      <c r="I1185" s="161"/>
      <c r="J1185" s="161"/>
      <c r="K1185" s="161"/>
      <c r="L1185" s="161"/>
      <c r="M1185" s="161"/>
      <c r="N1185" s="160"/>
      <c r="O1185" s="160"/>
      <c r="P1185" s="160"/>
      <c r="Q1185" s="160"/>
      <c r="R1185" s="161"/>
      <c r="S1185" s="161"/>
      <c r="T1185" s="161"/>
      <c r="U1185" s="161"/>
      <c r="V1185" s="161"/>
      <c r="W1185" s="161"/>
      <c r="X1185" s="161"/>
      <c r="Y1185" s="161"/>
      <c r="Z1185" s="151"/>
      <c r="AA1185" s="151"/>
      <c r="AB1185" s="151"/>
      <c r="AC1185" s="151"/>
      <c r="AD1185" s="151"/>
      <c r="AE1185" s="151"/>
      <c r="AF1185" s="151"/>
      <c r="AG1185" s="151" t="s">
        <v>327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3" x14ac:dyDescent="0.2">
      <c r="A1186" s="158"/>
      <c r="B1186" s="159"/>
      <c r="C1186" s="191" t="s">
        <v>1848</v>
      </c>
      <c r="D1186" s="165"/>
      <c r="E1186" s="166">
        <v>128.25</v>
      </c>
      <c r="F1186" s="161"/>
      <c r="G1186" s="161"/>
      <c r="H1186" s="161"/>
      <c r="I1186" s="161"/>
      <c r="J1186" s="161"/>
      <c r="K1186" s="161"/>
      <c r="L1186" s="161"/>
      <c r="M1186" s="161"/>
      <c r="N1186" s="160"/>
      <c r="O1186" s="160"/>
      <c r="P1186" s="160"/>
      <c r="Q1186" s="160"/>
      <c r="R1186" s="161"/>
      <c r="S1186" s="161"/>
      <c r="T1186" s="161"/>
      <c r="U1186" s="161"/>
      <c r="V1186" s="161"/>
      <c r="W1186" s="161"/>
      <c r="X1186" s="161"/>
      <c r="Y1186" s="161"/>
      <c r="Z1186" s="151"/>
      <c r="AA1186" s="151"/>
      <c r="AB1186" s="151"/>
      <c r="AC1186" s="151"/>
      <c r="AD1186" s="151"/>
      <c r="AE1186" s="151"/>
      <c r="AF1186" s="151"/>
      <c r="AG1186" s="151" t="s">
        <v>327</v>
      </c>
      <c r="AH1186" s="151">
        <v>0</v>
      </c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ht="22.5" outlineLevel="1" x14ac:dyDescent="0.2">
      <c r="A1187" s="181">
        <v>151</v>
      </c>
      <c r="B1187" s="182" t="s">
        <v>1849</v>
      </c>
      <c r="C1187" s="190" t="s">
        <v>1850</v>
      </c>
      <c r="D1187" s="183" t="s">
        <v>702</v>
      </c>
      <c r="E1187" s="184">
        <v>21.35</v>
      </c>
      <c r="F1187" s="185"/>
      <c r="G1187" s="186">
        <f>ROUND(E1187*F1187,2)</f>
        <v>0</v>
      </c>
      <c r="H1187" s="185"/>
      <c r="I1187" s="186">
        <f>ROUND(E1187*H1187,2)</f>
        <v>0</v>
      </c>
      <c r="J1187" s="185"/>
      <c r="K1187" s="186">
        <f>ROUND(E1187*J1187,2)</f>
        <v>0</v>
      </c>
      <c r="L1187" s="186">
        <v>21</v>
      </c>
      <c r="M1187" s="186">
        <f>G1187*(1+L1187/100)</f>
        <v>0</v>
      </c>
      <c r="N1187" s="184">
        <v>0</v>
      </c>
      <c r="O1187" s="184">
        <f>ROUND(E1187*N1187,2)</f>
        <v>0</v>
      </c>
      <c r="P1187" s="184">
        <v>0</v>
      </c>
      <c r="Q1187" s="184">
        <f>ROUND(E1187*P1187,2)</f>
        <v>0</v>
      </c>
      <c r="R1187" s="186"/>
      <c r="S1187" s="186" t="s">
        <v>319</v>
      </c>
      <c r="T1187" s="187" t="s">
        <v>320</v>
      </c>
      <c r="U1187" s="161">
        <v>0</v>
      </c>
      <c r="V1187" s="161">
        <f>ROUND(E1187*U1187,2)</f>
        <v>0</v>
      </c>
      <c r="W1187" s="161"/>
      <c r="X1187" s="161" t="s">
        <v>321</v>
      </c>
      <c r="Y1187" s="161" t="s">
        <v>322</v>
      </c>
      <c r="Z1187" s="151"/>
      <c r="AA1187" s="151"/>
      <c r="AB1187" s="151"/>
      <c r="AC1187" s="151"/>
      <c r="AD1187" s="151"/>
      <c r="AE1187" s="151"/>
      <c r="AF1187" s="151"/>
      <c r="AG1187" s="151" t="s">
        <v>323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2" x14ac:dyDescent="0.2">
      <c r="A1188" s="158"/>
      <c r="B1188" s="159"/>
      <c r="C1188" s="272" t="s">
        <v>1847</v>
      </c>
      <c r="D1188" s="273"/>
      <c r="E1188" s="273"/>
      <c r="F1188" s="273"/>
      <c r="G1188" s="273"/>
      <c r="H1188" s="161"/>
      <c r="I1188" s="161"/>
      <c r="J1188" s="161"/>
      <c r="K1188" s="161"/>
      <c r="L1188" s="161"/>
      <c r="M1188" s="161"/>
      <c r="N1188" s="160"/>
      <c r="O1188" s="160"/>
      <c r="P1188" s="160"/>
      <c r="Q1188" s="160"/>
      <c r="R1188" s="161"/>
      <c r="S1188" s="161"/>
      <c r="T1188" s="161"/>
      <c r="U1188" s="161"/>
      <c r="V1188" s="161"/>
      <c r="W1188" s="161"/>
      <c r="X1188" s="161"/>
      <c r="Y1188" s="161"/>
      <c r="Z1188" s="151"/>
      <c r="AA1188" s="151"/>
      <c r="AB1188" s="151"/>
      <c r="AC1188" s="151"/>
      <c r="AD1188" s="151"/>
      <c r="AE1188" s="151"/>
      <c r="AF1188" s="151"/>
      <c r="AG1188" s="151" t="s">
        <v>325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3" x14ac:dyDescent="0.2">
      <c r="A1189" s="158"/>
      <c r="B1189" s="159"/>
      <c r="C1189" s="270" t="s">
        <v>858</v>
      </c>
      <c r="D1189" s="271"/>
      <c r="E1189" s="271"/>
      <c r="F1189" s="271"/>
      <c r="G1189" s="271"/>
      <c r="H1189" s="161"/>
      <c r="I1189" s="161"/>
      <c r="J1189" s="161"/>
      <c r="K1189" s="161"/>
      <c r="L1189" s="161"/>
      <c r="M1189" s="161"/>
      <c r="N1189" s="160"/>
      <c r="O1189" s="160"/>
      <c r="P1189" s="160"/>
      <c r="Q1189" s="160"/>
      <c r="R1189" s="161"/>
      <c r="S1189" s="161"/>
      <c r="T1189" s="161"/>
      <c r="U1189" s="161"/>
      <c r="V1189" s="161"/>
      <c r="W1189" s="161"/>
      <c r="X1189" s="161"/>
      <c r="Y1189" s="161"/>
      <c r="Z1189" s="151"/>
      <c r="AA1189" s="151"/>
      <c r="AB1189" s="151"/>
      <c r="AC1189" s="151"/>
      <c r="AD1189" s="151"/>
      <c r="AE1189" s="151"/>
      <c r="AF1189" s="151"/>
      <c r="AG1189" s="151" t="s">
        <v>325</v>
      </c>
      <c r="AH1189" s="151"/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2" x14ac:dyDescent="0.2">
      <c r="A1190" s="158"/>
      <c r="B1190" s="159"/>
      <c r="C1190" s="191" t="s">
        <v>1833</v>
      </c>
      <c r="D1190" s="165"/>
      <c r="E1190" s="166"/>
      <c r="F1190" s="161"/>
      <c r="G1190" s="161"/>
      <c r="H1190" s="161"/>
      <c r="I1190" s="161"/>
      <c r="J1190" s="161"/>
      <c r="K1190" s="161"/>
      <c r="L1190" s="161"/>
      <c r="M1190" s="161"/>
      <c r="N1190" s="160"/>
      <c r="O1190" s="160"/>
      <c r="P1190" s="160"/>
      <c r="Q1190" s="160"/>
      <c r="R1190" s="161"/>
      <c r="S1190" s="161"/>
      <c r="T1190" s="161"/>
      <c r="U1190" s="161"/>
      <c r="V1190" s="161"/>
      <c r="W1190" s="161"/>
      <c r="X1190" s="161"/>
      <c r="Y1190" s="161"/>
      <c r="Z1190" s="151"/>
      <c r="AA1190" s="151"/>
      <c r="AB1190" s="151"/>
      <c r="AC1190" s="151"/>
      <c r="AD1190" s="151"/>
      <c r="AE1190" s="151"/>
      <c r="AF1190" s="151"/>
      <c r="AG1190" s="151" t="s">
        <v>327</v>
      </c>
      <c r="AH1190" s="151">
        <v>0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3" x14ac:dyDescent="0.2">
      <c r="A1191" s="158"/>
      <c r="B1191" s="159"/>
      <c r="C1191" s="191" t="s">
        <v>1851</v>
      </c>
      <c r="D1191" s="165"/>
      <c r="E1191" s="166">
        <v>21.35</v>
      </c>
      <c r="F1191" s="161"/>
      <c r="G1191" s="161"/>
      <c r="H1191" s="161"/>
      <c r="I1191" s="161"/>
      <c r="J1191" s="161"/>
      <c r="K1191" s="161"/>
      <c r="L1191" s="161"/>
      <c r="M1191" s="161"/>
      <c r="N1191" s="160"/>
      <c r="O1191" s="160"/>
      <c r="P1191" s="160"/>
      <c r="Q1191" s="160"/>
      <c r="R1191" s="161"/>
      <c r="S1191" s="161"/>
      <c r="T1191" s="161"/>
      <c r="U1191" s="161"/>
      <c r="V1191" s="161"/>
      <c r="W1191" s="161"/>
      <c r="X1191" s="161"/>
      <c r="Y1191" s="161"/>
      <c r="Z1191" s="151"/>
      <c r="AA1191" s="151"/>
      <c r="AB1191" s="151"/>
      <c r="AC1191" s="151"/>
      <c r="AD1191" s="151"/>
      <c r="AE1191" s="151"/>
      <c r="AF1191" s="151"/>
      <c r="AG1191" s="151" t="s">
        <v>327</v>
      </c>
      <c r="AH1191" s="151">
        <v>0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ht="22.5" outlineLevel="1" x14ac:dyDescent="0.2">
      <c r="A1192" s="181">
        <v>152</v>
      </c>
      <c r="B1192" s="182" t="s">
        <v>1852</v>
      </c>
      <c r="C1192" s="190" t="s">
        <v>1853</v>
      </c>
      <c r="D1192" s="183" t="s">
        <v>702</v>
      </c>
      <c r="E1192" s="184">
        <v>30.5</v>
      </c>
      <c r="F1192" s="185"/>
      <c r="G1192" s="186">
        <f>ROUND(E1192*F1192,2)</f>
        <v>0</v>
      </c>
      <c r="H1192" s="185"/>
      <c r="I1192" s="186">
        <f>ROUND(E1192*H1192,2)</f>
        <v>0</v>
      </c>
      <c r="J1192" s="185"/>
      <c r="K1192" s="186">
        <f>ROUND(E1192*J1192,2)</f>
        <v>0</v>
      </c>
      <c r="L1192" s="186">
        <v>21</v>
      </c>
      <c r="M1192" s="186">
        <f>G1192*(1+L1192/100)</f>
        <v>0</v>
      </c>
      <c r="N1192" s="184">
        <v>0</v>
      </c>
      <c r="O1192" s="184">
        <f>ROUND(E1192*N1192,2)</f>
        <v>0</v>
      </c>
      <c r="P1192" s="184">
        <v>0</v>
      </c>
      <c r="Q1192" s="184">
        <f>ROUND(E1192*P1192,2)</f>
        <v>0</v>
      </c>
      <c r="R1192" s="186"/>
      <c r="S1192" s="186" t="s">
        <v>319</v>
      </c>
      <c r="T1192" s="187" t="s">
        <v>320</v>
      </c>
      <c r="U1192" s="161">
        <v>0</v>
      </c>
      <c r="V1192" s="161">
        <f>ROUND(E1192*U1192,2)</f>
        <v>0</v>
      </c>
      <c r="W1192" s="161"/>
      <c r="X1192" s="161" t="s">
        <v>321</v>
      </c>
      <c r="Y1192" s="161" t="s">
        <v>322</v>
      </c>
      <c r="Z1192" s="151"/>
      <c r="AA1192" s="151"/>
      <c r="AB1192" s="151"/>
      <c r="AC1192" s="151"/>
      <c r="AD1192" s="151"/>
      <c r="AE1192" s="151"/>
      <c r="AF1192" s="151"/>
      <c r="AG1192" s="151" t="s">
        <v>323</v>
      </c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2" x14ac:dyDescent="0.2">
      <c r="A1193" s="158"/>
      <c r="B1193" s="159"/>
      <c r="C1193" s="272" t="s">
        <v>1847</v>
      </c>
      <c r="D1193" s="273"/>
      <c r="E1193" s="273"/>
      <c r="F1193" s="273"/>
      <c r="G1193" s="273"/>
      <c r="H1193" s="161"/>
      <c r="I1193" s="161"/>
      <c r="J1193" s="161"/>
      <c r="K1193" s="161"/>
      <c r="L1193" s="161"/>
      <c r="M1193" s="161"/>
      <c r="N1193" s="160"/>
      <c r="O1193" s="160"/>
      <c r="P1193" s="160"/>
      <c r="Q1193" s="160"/>
      <c r="R1193" s="161"/>
      <c r="S1193" s="161"/>
      <c r="T1193" s="161"/>
      <c r="U1193" s="161"/>
      <c r="V1193" s="161"/>
      <c r="W1193" s="161"/>
      <c r="X1193" s="161"/>
      <c r="Y1193" s="161"/>
      <c r="Z1193" s="151"/>
      <c r="AA1193" s="151"/>
      <c r="AB1193" s="151"/>
      <c r="AC1193" s="151"/>
      <c r="AD1193" s="151"/>
      <c r="AE1193" s="151"/>
      <c r="AF1193" s="151"/>
      <c r="AG1193" s="151" t="s">
        <v>325</v>
      </c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3" x14ac:dyDescent="0.2">
      <c r="A1194" s="158"/>
      <c r="B1194" s="159"/>
      <c r="C1194" s="270" t="s">
        <v>858</v>
      </c>
      <c r="D1194" s="271"/>
      <c r="E1194" s="271"/>
      <c r="F1194" s="271"/>
      <c r="G1194" s="271"/>
      <c r="H1194" s="161"/>
      <c r="I1194" s="161"/>
      <c r="J1194" s="161"/>
      <c r="K1194" s="161"/>
      <c r="L1194" s="161"/>
      <c r="M1194" s="161"/>
      <c r="N1194" s="160"/>
      <c r="O1194" s="160"/>
      <c r="P1194" s="160"/>
      <c r="Q1194" s="160"/>
      <c r="R1194" s="161"/>
      <c r="S1194" s="161"/>
      <c r="T1194" s="161"/>
      <c r="U1194" s="161"/>
      <c r="V1194" s="161"/>
      <c r="W1194" s="161"/>
      <c r="X1194" s="161"/>
      <c r="Y1194" s="161"/>
      <c r="Z1194" s="151"/>
      <c r="AA1194" s="151"/>
      <c r="AB1194" s="151"/>
      <c r="AC1194" s="151"/>
      <c r="AD1194" s="151"/>
      <c r="AE1194" s="151"/>
      <c r="AF1194" s="151"/>
      <c r="AG1194" s="151" t="s">
        <v>325</v>
      </c>
      <c r="AH1194" s="151"/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2" x14ac:dyDescent="0.2">
      <c r="A1195" s="158"/>
      <c r="B1195" s="159"/>
      <c r="C1195" s="191" t="s">
        <v>1833</v>
      </c>
      <c r="D1195" s="165"/>
      <c r="E1195" s="166"/>
      <c r="F1195" s="161"/>
      <c r="G1195" s="161"/>
      <c r="H1195" s="161"/>
      <c r="I1195" s="161"/>
      <c r="J1195" s="161"/>
      <c r="K1195" s="161"/>
      <c r="L1195" s="161"/>
      <c r="M1195" s="161"/>
      <c r="N1195" s="160"/>
      <c r="O1195" s="160"/>
      <c r="P1195" s="160"/>
      <c r="Q1195" s="160"/>
      <c r="R1195" s="161"/>
      <c r="S1195" s="161"/>
      <c r="T1195" s="161"/>
      <c r="U1195" s="161"/>
      <c r="V1195" s="161"/>
      <c r="W1195" s="161"/>
      <c r="X1195" s="161"/>
      <c r="Y1195" s="161"/>
      <c r="Z1195" s="151"/>
      <c r="AA1195" s="151"/>
      <c r="AB1195" s="151"/>
      <c r="AC1195" s="151"/>
      <c r="AD1195" s="151"/>
      <c r="AE1195" s="151"/>
      <c r="AF1195" s="151"/>
      <c r="AG1195" s="151" t="s">
        <v>327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3" x14ac:dyDescent="0.2">
      <c r="A1196" s="158"/>
      <c r="B1196" s="159"/>
      <c r="C1196" s="191" t="s">
        <v>1854</v>
      </c>
      <c r="D1196" s="165"/>
      <c r="E1196" s="166">
        <v>30.5</v>
      </c>
      <c r="F1196" s="161"/>
      <c r="G1196" s="161"/>
      <c r="H1196" s="161"/>
      <c r="I1196" s="161"/>
      <c r="J1196" s="161"/>
      <c r="K1196" s="161"/>
      <c r="L1196" s="161"/>
      <c r="M1196" s="161"/>
      <c r="N1196" s="160"/>
      <c r="O1196" s="160"/>
      <c r="P1196" s="160"/>
      <c r="Q1196" s="160"/>
      <c r="R1196" s="161"/>
      <c r="S1196" s="161"/>
      <c r="T1196" s="161"/>
      <c r="U1196" s="161"/>
      <c r="V1196" s="161"/>
      <c r="W1196" s="161"/>
      <c r="X1196" s="161"/>
      <c r="Y1196" s="161"/>
      <c r="Z1196" s="151"/>
      <c r="AA1196" s="151"/>
      <c r="AB1196" s="151"/>
      <c r="AC1196" s="151"/>
      <c r="AD1196" s="151"/>
      <c r="AE1196" s="151"/>
      <c r="AF1196" s="151"/>
      <c r="AG1196" s="151" t="s">
        <v>327</v>
      </c>
      <c r="AH1196" s="151">
        <v>0</v>
      </c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ht="22.5" outlineLevel="1" x14ac:dyDescent="0.2">
      <c r="A1197" s="181">
        <v>153</v>
      </c>
      <c r="B1197" s="182" t="s">
        <v>1855</v>
      </c>
      <c r="C1197" s="190" t="s">
        <v>1856</v>
      </c>
      <c r="D1197" s="183" t="s">
        <v>702</v>
      </c>
      <c r="E1197" s="184">
        <v>18.350000000000001</v>
      </c>
      <c r="F1197" s="185"/>
      <c r="G1197" s="186">
        <f>ROUND(E1197*F1197,2)</f>
        <v>0</v>
      </c>
      <c r="H1197" s="185"/>
      <c r="I1197" s="186">
        <f>ROUND(E1197*H1197,2)</f>
        <v>0</v>
      </c>
      <c r="J1197" s="185"/>
      <c r="K1197" s="186">
        <f>ROUND(E1197*J1197,2)</f>
        <v>0</v>
      </c>
      <c r="L1197" s="186">
        <v>21</v>
      </c>
      <c r="M1197" s="186">
        <f>G1197*(1+L1197/100)</f>
        <v>0</v>
      </c>
      <c r="N1197" s="184">
        <v>0</v>
      </c>
      <c r="O1197" s="184">
        <f>ROUND(E1197*N1197,2)</f>
        <v>0</v>
      </c>
      <c r="P1197" s="184">
        <v>0</v>
      </c>
      <c r="Q1197" s="184">
        <f>ROUND(E1197*P1197,2)</f>
        <v>0</v>
      </c>
      <c r="R1197" s="186"/>
      <c r="S1197" s="186" t="s">
        <v>319</v>
      </c>
      <c r="T1197" s="187" t="s">
        <v>320</v>
      </c>
      <c r="U1197" s="161">
        <v>0</v>
      </c>
      <c r="V1197" s="161">
        <f>ROUND(E1197*U1197,2)</f>
        <v>0</v>
      </c>
      <c r="W1197" s="161"/>
      <c r="X1197" s="161" t="s">
        <v>321</v>
      </c>
      <c r="Y1197" s="161" t="s">
        <v>322</v>
      </c>
      <c r="Z1197" s="151"/>
      <c r="AA1197" s="151"/>
      <c r="AB1197" s="151"/>
      <c r="AC1197" s="151"/>
      <c r="AD1197" s="151"/>
      <c r="AE1197" s="151"/>
      <c r="AF1197" s="151"/>
      <c r="AG1197" s="151" t="s">
        <v>323</v>
      </c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2" x14ac:dyDescent="0.2">
      <c r="A1198" s="158"/>
      <c r="B1198" s="159"/>
      <c r="C1198" s="272" t="s">
        <v>1847</v>
      </c>
      <c r="D1198" s="273"/>
      <c r="E1198" s="273"/>
      <c r="F1198" s="273"/>
      <c r="G1198" s="273"/>
      <c r="H1198" s="161"/>
      <c r="I1198" s="161"/>
      <c r="J1198" s="161"/>
      <c r="K1198" s="161"/>
      <c r="L1198" s="161"/>
      <c r="M1198" s="161"/>
      <c r="N1198" s="160"/>
      <c r="O1198" s="160"/>
      <c r="P1198" s="160"/>
      <c r="Q1198" s="160"/>
      <c r="R1198" s="161"/>
      <c r="S1198" s="161"/>
      <c r="T1198" s="161"/>
      <c r="U1198" s="161"/>
      <c r="V1198" s="161"/>
      <c r="W1198" s="161"/>
      <c r="X1198" s="161"/>
      <c r="Y1198" s="161"/>
      <c r="Z1198" s="151"/>
      <c r="AA1198" s="151"/>
      <c r="AB1198" s="151"/>
      <c r="AC1198" s="151"/>
      <c r="AD1198" s="151"/>
      <c r="AE1198" s="151"/>
      <c r="AF1198" s="151"/>
      <c r="AG1198" s="151" t="s">
        <v>325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3" x14ac:dyDescent="0.2">
      <c r="A1199" s="158"/>
      <c r="B1199" s="159"/>
      <c r="C1199" s="270" t="s">
        <v>858</v>
      </c>
      <c r="D1199" s="271"/>
      <c r="E1199" s="271"/>
      <c r="F1199" s="271"/>
      <c r="G1199" s="271"/>
      <c r="H1199" s="161"/>
      <c r="I1199" s="161"/>
      <c r="J1199" s="161"/>
      <c r="K1199" s="161"/>
      <c r="L1199" s="161"/>
      <c r="M1199" s="161"/>
      <c r="N1199" s="160"/>
      <c r="O1199" s="160"/>
      <c r="P1199" s="160"/>
      <c r="Q1199" s="160"/>
      <c r="R1199" s="161"/>
      <c r="S1199" s="161"/>
      <c r="T1199" s="161"/>
      <c r="U1199" s="161"/>
      <c r="V1199" s="161"/>
      <c r="W1199" s="161"/>
      <c r="X1199" s="161"/>
      <c r="Y1199" s="161"/>
      <c r="Z1199" s="151"/>
      <c r="AA1199" s="151"/>
      <c r="AB1199" s="151"/>
      <c r="AC1199" s="151"/>
      <c r="AD1199" s="151"/>
      <c r="AE1199" s="151"/>
      <c r="AF1199" s="151"/>
      <c r="AG1199" s="151" t="s">
        <v>325</v>
      </c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2" x14ac:dyDescent="0.2">
      <c r="A1200" s="158"/>
      <c r="B1200" s="159"/>
      <c r="C1200" s="191" t="s">
        <v>1833</v>
      </c>
      <c r="D1200" s="165"/>
      <c r="E1200" s="166"/>
      <c r="F1200" s="161"/>
      <c r="G1200" s="161"/>
      <c r="H1200" s="161"/>
      <c r="I1200" s="161"/>
      <c r="J1200" s="161"/>
      <c r="K1200" s="161"/>
      <c r="L1200" s="161"/>
      <c r="M1200" s="161"/>
      <c r="N1200" s="160"/>
      <c r="O1200" s="160"/>
      <c r="P1200" s="160"/>
      <c r="Q1200" s="160"/>
      <c r="R1200" s="161"/>
      <c r="S1200" s="161"/>
      <c r="T1200" s="161"/>
      <c r="U1200" s="161"/>
      <c r="V1200" s="161"/>
      <c r="W1200" s="161"/>
      <c r="X1200" s="161"/>
      <c r="Y1200" s="161"/>
      <c r="Z1200" s="151"/>
      <c r="AA1200" s="151"/>
      <c r="AB1200" s="151"/>
      <c r="AC1200" s="151"/>
      <c r="AD1200" s="151"/>
      <c r="AE1200" s="151"/>
      <c r="AF1200" s="151"/>
      <c r="AG1200" s="151" t="s">
        <v>327</v>
      </c>
      <c r="AH1200" s="151">
        <v>0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3" x14ac:dyDescent="0.2">
      <c r="A1201" s="158"/>
      <c r="B1201" s="159"/>
      <c r="C1201" s="191" t="s">
        <v>1857</v>
      </c>
      <c r="D1201" s="165"/>
      <c r="E1201" s="166">
        <v>18.350000000000001</v>
      </c>
      <c r="F1201" s="161"/>
      <c r="G1201" s="161"/>
      <c r="H1201" s="161"/>
      <c r="I1201" s="161"/>
      <c r="J1201" s="161"/>
      <c r="K1201" s="161"/>
      <c r="L1201" s="161"/>
      <c r="M1201" s="161"/>
      <c r="N1201" s="160"/>
      <c r="O1201" s="160"/>
      <c r="P1201" s="160"/>
      <c r="Q1201" s="160"/>
      <c r="R1201" s="161"/>
      <c r="S1201" s="161"/>
      <c r="T1201" s="161"/>
      <c r="U1201" s="161"/>
      <c r="V1201" s="161"/>
      <c r="W1201" s="161"/>
      <c r="X1201" s="161"/>
      <c r="Y1201" s="161"/>
      <c r="Z1201" s="151"/>
      <c r="AA1201" s="151"/>
      <c r="AB1201" s="151"/>
      <c r="AC1201" s="151"/>
      <c r="AD1201" s="151"/>
      <c r="AE1201" s="151"/>
      <c r="AF1201" s="151"/>
      <c r="AG1201" s="151" t="s">
        <v>327</v>
      </c>
      <c r="AH1201" s="151">
        <v>0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ht="22.5" outlineLevel="1" x14ac:dyDescent="0.2">
      <c r="A1202" s="181">
        <v>154</v>
      </c>
      <c r="B1202" s="182" t="s">
        <v>1858</v>
      </c>
      <c r="C1202" s="190" t="s">
        <v>1859</v>
      </c>
      <c r="D1202" s="183" t="s">
        <v>702</v>
      </c>
      <c r="E1202" s="184">
        <v>4.8</v>
      </c>
      <c r="F1202" s="185"/>
      <c r="G1202" s="186">
        <f>ROUND(E1202*F1202,2)</f>
        <v>0</v>
      </c>
      <c r="H1202" s="185"/>
      <c r="I1202" s="186">
        <f>ROUND(E1202*H1202,2)</f>
        <v>0</v>
      </c>
      <c r="J1202" s="185"/>
      <c r="K1202" s="186">
        <f>ROUND(E1202*J1202,2)</f>
        <v>0</v>
      </c>
      <c r="L1202" s="186">
        <v>21</v>
      </c>
      <c r="M1202" s="186">
        <f>G1202*(1+L1202/100)</f>
        <v>0</v>
      </c>
      <c r="N1202" s="184">
        <v>0</v>
      </c>
      <c r="O1202" s="184">
        <f>ROUND(E1202*N1202,2)</f>
        <v>0</v>
      </c>
      <c r="P1202" s="184">
        <v>0</v>
      </c>
      <c r="Q1202" s="184">
        <f>ROUND(E1202*P1202,2)</f>
        <v>0</v>
      </c>
      <c r="R1202" s="186"/>
      <c r="S1202" s="186" t="s">
        <v>319</v>
      </c>
      <c r="T1202" s="187" t="s">
        <v>320</v>
      </c>
      <c r="U1202" s="161">
        <v>0</v>
      </c>
      <c r="V1202" s="161">
        <f>ROUND(E1202*U1202,2)</f>
        <v>0</v>
      </c>
      <c r="W1202" s="161"/>
      <c r="X1202" s="161" t="s">
        <v>321</v>
      </c>
      <c r="Y1202" s="161" t="s">
        <v>322</v>
      </c>
      <c r="Z1202" s="151"/>
      <c r="AA1202" s="151"/>
      <c r="AB1202" s="151"/>
      <c r="AC1202" s="151"/>
      <c r="AD1202" s="151"/>
      <c r="AE1202" s="151"/>
      <c r="AF1202" s="151"/>
      <c r="AG1202" s="151" t="s">
        <v>323</v>
      </c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2" x14ac:dyDescent="0.2">
      <c r="A1203" s="158"/>
      <c r="B1203" s="159"/>
      <c r="C1203" s="272" t="s">
        <v>1847</v>
      </c>
      <c r="D1203" s="273"/>
      <c r="E1203" s="273"/>
      <c r="F1203" s="273"/>
      <c r="G1203" s="273"/>
      <c r="H1203" s="161"/>
      <c r="I1203" s="161"/>
      <c r="J1203" s="161"/>
      <c r="K1203" s="161"/>
      <c r="L1203" s="161"/>
      <c r="M1203" s="161"/>
      <c r="N1203" s="160"/>
      <c r="O1203" s="160"/>
      <c r="P1203" s="160"/>
      <c r="Q1203" s="160"/>
      <c r="R1203" s="161"/>
      <c r="S1203" s="161"/>
      <c r="T1203" s="161"/>
      <c r="U1203" s="161"/>
      <c r="V1203" s="161"/>
      <c r="W1203" s="161"/>
      <c r="X1203" s="161"/>
      <c r="Y1203" s="161"/>
      <c r="Z1203" s="151"/>
      <c r="AA1203" s="151"/>
      <c r="AB1203" s="151"/>
      <c r="AC1203" s="151"/>
      <c r="AD1203" s="151"/>
      <c r="AE1203" s="151"/>
      <c r="AF1203" s="151"/>
      <c r="AG1203" s="151" t="s">
        <v>325</v>
      </c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3" x14ac:dyDescent="0.2">
      <c r="A1204" s="158"/>
      <c r="B1204" s="159"/>
      <c r="C1204" s="270" t="s">
        <v>1860</v>
      </c>
      <c r="D1204" s="271"/>
      <c r="E1204" s="271"/>
      <c r="F1204" s="271"/>
      <c r="G1204" s="271"/>
      <c r="H1204" s="161"/>
      <c r="I1204" s="161"/>
      <c r="J1204" s="161"/>
      <c r="K1204" s="161"/>
      <c r="L1204" s="161"/>
      <c r="M1204" s="161"/>
      <c r="N1204" s="160"/>
      <c r="O1204" s="160"/>
      <c r="P1204" s="160"/>
      <c r="Q1204" s="160"/>
      <c r="R1204" s="161"/>
      <c r="S1204" s="161"/>
      <c r="T1204" s="161"/>
      <c r="U1204" s="161"/>
      <c r="V1204" s="161"/>
      <c r="W1204" s="161"/>
      <c r="X1204" s="161"/>
      <c r="Y1204" s="161"/>
      <c r="Z1204" s="151"/>
      <c r="AA1204" s="151"/>
      <c r="AB1204" s="151"/>
      <c r="AC1204" s="151"/>
      <c r="AD1204" s="151"/>
      <c r="AE1204" s="151"/>
      <c r="AF1204" s="151"/>
      <c r="AG1204" s="151" t="s">
        <v>325</v>
      </c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3" x14ac:dyDescent="0.2">
      <c r="A1205" s="158"/>
      <c r="B1205" s="159"/>
      <c r="C1205" s="270" t="s">
        <v>1861</v>
      </c>
      <c r="D1205" s="271"/>
      <c r="E1205" s="271"/>
      <c r="F1205" s="271"/>
      <c r="G1205" s="271"/>
      <c r="H1205" s="161"/>
      <c r="I1205" s="161"/>
      <c r="J1205" s="161"/>
      <c r="K1205" s="161"/>
      <c r="L1205" s="161"/>
      <c r="M1205" s="161"/>
      <c r="N1205" s="160"/>
      <c r="O1205" s="160"/>
      <c r="P1205" s="160"/>
      <c r="Q1205" s="160"/>
      <c r="R1205" s="161"/>
      <c r="S1205" s="161"/>
      <c r="T1205" s="161"/>
      <c r="U1205" s="161"/>
      <c r="V1205" s="161"/>
      <c r="W1205" s="161"/>
      <c r="X1205" s="161"/>
      <c r="Y1205" s="161"/>
      <c r="Z1205" s="151"/>
      <c r="AA1205" s="151"/>
      <c r="AB1205" s="151"/>
      <c r="AC1205" s="151"/>
      <c r="AD1205" s="151"/>
      <c r="AE1205" s="151"/>
      <c r="AF1205" s="151"/>
      <c r="AG1205" s="151" t="s">
        <v>325</v>
      </c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3" x14ac:dyDescent="0.2">
      <c r="A1206" s="158"/>
      <c r="B1206" s="159"/>
      <c r="C1206" s="270" t="s">
        <v>1862</v>
      </c>
      <c r="D1206" s="271"/>
      <c r="E1206" s="271"/>
      <c r="F1206" s="271"/>
      <c r="G1206" s="271"/>
      <c r="H1206" s="161"/>
      <c r="I1206" s="161"/>
      <c r="J1206" s="161"/>
      <c r="K1206" s="161"/>
      <c r="L1206" s="161"/>
      <c r="M1206" s="161"/>
      <c r="N1206" s="160"/>
      <c r="O1206" s="160"/>
      <c r="P1206" s="160"/>
      <c r="Q1206" s="160"/>
      <c r="R1206" s="161"/>
      <c r="S1206" s="161"/>
      <c r="T1206" s="161"/>
      <c r="U1206" s="161"/>
      <c r="V1206" s="161"/>
      <c r="W1206" s="161"/>
      <c r="X1206" s="161"/>
      <c r="Y1206" s="161"/>
      <c r="Z1206" s="151"/>
      <c r="AA1206" s="151"/>
      <c r="AB1206" s="151"/>
      <c r="AC1206" s="151"/>
      <c r="AD1206" s="151"/>
      <c r="AE1206" s="151"/>
      <c r="AF1206" s="151"/>
      <c r="AG1206" s="151" t="s">
        <v>325</v>
      </c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3" x14ac:dyDescent="0.2">
      <c r="A1207" s="158"/>
      <c r="B1207" s="159"/>
      <c r="C1207" s="270" t="s">
        <v>858</v>
      </c>
      <c r="D1207" s="271"/>
      <c r="E1207" s="271"/>
      <c r="F1207" s="271"/>
      <c r="G1207" s="271"/>
      <c r="H1207" s="161"/>
      <c r="I1207" s="161"/>
      <c r="J1207" s="161"/>
      <c r="K1207" s="161"/>
      <c r="L1207" s="161"/>
      <c r="M1207" s="161"/>
      <c r="N1207" s="160"/>
      <c r="O1207" s="160"/>
      <c r="P1207" s="160"/>
      <c r="Q1207" s="160"/>
      <c r="R1207" s="161"/>
      <c r="S1207" s="161"/>
      <c r="T1207" s="161"/>
      <c r="U1207" s="161"/>
      <c r="V1207" s="161"/>
      <c r="W1207" s="161"/>
      <c r="X1207" s="161"/>
      <c r="Y1207" s="161"/>
      <c r="Z1207" s="151"/>
      <c r="AA1207" s="151"/>
      <c r="AB1207" s="151"/>
      <c r="AC1207" s="151"/>
      <c r="AD1207" s="151"/>
      <c r="AE1207" s="151"/>
      <c r="AF1207" s="151"/>
      <c r="AG1207" s="151" t="s">
        <v>325</v>
      </c>
      <c r="AH1207" s="151"/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2" x14ac:dyDescent="0.2">
      <c r="A1208" s="158"/>
      <c r="B1208" s="159"/>
      <c r="C1208" s="191" t="s">
        <v>1833</v>
      </c>
      <c r="D1208" s="165"/>
      <c r="E1208" s="166"/>
      <c r="F1208" s="161"/>
      <c r="G1208" s="161"/>
      <c r="H1208" s="161"/>
      <c r="I1208" s="161"/>
      <c r="J1208" s="161"/>
      <c r="K1208" s="161"/>
      <c r="L1208" s="161"/>
      <c r="M1208" s="161"/>
      <c r="N1208" s="160"/>
      <c r="O1208" s="160"/>
      <c r="P1208" s="160"/>
      <c r="Q1208" s="160"/>
      <c r="R1208" s="161"/>
      <c r="S1208" s="161"/>
      <c r="T1208" s="161"/>
      <c r="U1208" s="161"/>
      <c r="V1208" s="161"/>
      <c r="W1208" s="161"/>
      <c r="X1208" s="161"/>
      <c r="Y1208" s="161"/>
      <c r="Z1208" s="151"/>
      <c r="AA1208" s="151"/>
      <c r="AB1208" s="151"/>
      <c r="AC1208" s="151"/>
      <c r="AD1208" s="151"/>
      <c r="AE1208" s="151"/>
      <c r="AF1208" s="151"/>
      <c r="AG1208" s="151" t="s">
        <v>327</v>
      </c>
      <c r="AH1208" s="151">
        <v>0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3" x14ac:dyDescent="0.2">
      <c r="A1209" s="158"/>
      <c r="B1209" s="159"/>
      <c r="C1209" s="191" t="s">
        <v>1863</v>
      </c>
      <c r="D1209" s="165"/>
      <c r="E1209" s="166">
        <v>4.8</v>
      </c>
      <c r="F1209" s="161"/>
      <c r="G1209" s="161"/>
      <c r="H1209" s="161"/>
      <c r="I1209" s="161"/>
      <c r="J1209" s="161"/>
      <c r="K1209" s="161"/>
      <c r="L1209" s="161"/>
      <c r="M1209" s="161"/>
      <c r="N1209" s="160"/>
      <c r="O1209" s="160"/>
      <c r="P1209" s="160"/>
      <c r="Q1209" s="160"/>
      <c r="R1209" s="161"/>
      <c r="S1209" s="161"/>
      <c r="T1209" s="161"/>
      <c r="U1209" s="161"/>
      <c r="V1209" s="161"/>
      <c r="W1209" s="161"/>
      <c r="X1209" s="161"/>
      <c r="Y1209" s="161"/>
      <c r="Z1209" s="151"/>
      <c r="AA1209" s="151"/>
      <c r="AB1209" s="151"/>
      <c r="AC1209" s="151"/>
      <c r="AD1209" s="151"/>
      <c r="AE1209" s="151"/>
      <c r="AF1209" s="151"/>
      <c r="AG1209" s="151" t="s">
        <v>327</v>
      </c>
      <c r="AH1209" s="151">
        <v>0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ht="22.5" outlineLevel="1" x14ac:dyDescent="0.2">
      <c r="A1210" s="181">
        <v>155</v>
      </c>
      <c r="B1210" s="182" t="s">
        <v>1864</v>
      </c>
      <c r="C1210" s="190" t="s">
        <v>1865</v>
      </c>
      <c r="D1210" s="183" t="s">
        <v>318</v>
      </c>
      <c r="E1210" s="184">
        <v>8</v>
      </c>
      <c r="F1210" s="185"/>
      <c r="G1210" s="186">
        <f>ROUND(E1210*F1210,2)</f>
        <v>0</v>
      </c>
      <c r="H1210" s="185"/>
      <c r="I1210" s="186">
        <f>ROUND(E1210*H1210,2)</f>
        <v>0</v>
      </c>
      <c r="J1210" s="185"/>
      <c r="K1210" s="186">
        <f>ROUND(E1210*J1210,2)</f>
        <v>0</v>
      </c>
      <c r="L1210" s="186">
        <v>21</v>
      </c>
      <c r="M1210" s="186">
        <f>G1210*(1+L1210/100)</f>
        <v>0</v>
      </c>
      <c r="N1210" s="184">
        <v>0</v>
      </c>
      <c r="O1210" s="184">
        <f>ROUND(E1210*N1210,2)</f>
        <v>0</v>
      </c>
      <c r="P1210" s="184">
        <v>0</v>
      </c>
      <c r="Q1210" s="184">
        <f>ROUND(E1210*P1210,2)</f>
        <v>0</v>
      </c>
      <c r="R1210" s="186"/>
      <c r="S1210" s="186" t="s">
        <v>319</v>
      </c>
      <c r="T1210" s="187" t="s">
        <v>320</v>
      </c>
      <c r="U1210" s="161">
        <v>0</v>
      </c>
      <c r="V1210" s="161">
        <f>ROUND(E1210*U1210,2)</f>
        <v>0</v>
      </c>
      <c r="W1210" s="161"/>
      <c r="X1210" s="161" t="s">
        <v>321</v>
      </c>
      <c r="Y1210" s="161" t="s">
        <v>322</v>
      </c>
      <c r="Z1210" s="151"/>
      <c r="AA1210" s="151"/>
      <c r="AB1210" s="151"/>
      <c r="AC1210" s="151"/>
      <c r="AD1210" s="151"/>
      <c r="AE1210" s="151"/>
      <c r="AF1210" s="151"/>
      <c r="AG1210" s="151" t="s">
        <v>323</v>
      </c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2" x14ac:dyDescent="0.2">
      <c r="A1211" s="158"/>
      <c r="B1211" s="159"/>
      <c r="C1211" s="272" t="s">
        <v>1847</v>
      </c>
      <c r="D1211" s="273"/>
      <c r="E1211" s="273"/>
      <c r="F1211" s="273"/>
      <c r="G1211" s="273"/>
      <c r="H1211" s="161"/>
      <c r="I1211" s="161"/>
      <c r="J1211" s="161"/>
      <c r="K1211" s="161"/>
      <c r="L1211" s="161"/>
      <c r="M1211" s="161"/>
      <c r="N1211" s="160"/>
      <c r="O1211" s="160"/>
      <c r="P1211" s="160"/>
      <c r="Q1211" s="160"/>
      <c r="R1211" s="161"/>
      <c r="S1211" s="161"/>
      <c r="T1211" s="161"/>
      <c r="U1211" s="161"/>
      <c r="V1211" s="161"/>
      <c r="W1211" s="161"/>
      <c r="X1211" s="161"/>
      <c r="Y1211" s="161"/>
      <c r="Z1211" s="151"/>
      <c r="AA1211" s="151"/>
      <c r="AB1211" s="151"/>
      <c r="AC1211" s="151"/>
      <c r="AD1211" s="151"/>
      <c r="AE1211" s="151"/>
      <c r="AF1211" s="151"/>
      <c r="AG1211" s="151" t="s">
        <v>325</v>
      </c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3" x14ac:dyDescent="0.2">
      <c r="A1212" s="158"/>
      <c r="B1212" s="159"/>
      <c r="C1212" s="270" t="s">
        <v>1866</v>
      </c>
      <c r="D1212" s="271"/>
      <c r="E1212" s="271"/>
      <c r="F1212" s="271"/>
      <c r="G1212" s="271"/>
      <c r="H1212" s="161"/>
      <c r="I1212" s="161"/>
      <c r="J1212" s="161"/>
      <c r="K1212" s="161"/>
      <c r="L1212" s="161"/>
      <c r="M1212" s="161"/>
      <c r="N1212" s="160"/>
      <c r="O1212" s="160"/>
      <c r="P1212" s="160"/>
      <c r="Q1212" s="160"/>
      <c r="R1212" s="161"/>
      <c r="S1212" s="161"/>
      <c r="T1212" s="161"/>
      <c r="U1212" s="161"/>
      <c r="V1212" s="161"/>
      <c r="W1212" s="161"/>
      <c r="X1212" s="161"/>
      <c r="Y1212" s="161"/>
      <c r="Z1212" s="151"/>
      <c r="AA1212" s="151"/>
      <c r="AB1212" s="151"/>
      <c r="AC1212" s="151"/>
      <c r="AD1212" s="151"/>
      <c r="AE1212" s="151"/>
      <c r="AF1212" s="151"/>
      <c r="AG1212" s="151" t="s">
        <v>325</v>
      </c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3" x14ac:dyDescent="0.2">
      <c r="A1213" s="158"/>
      <c r="B1213" s="159"/>
      <c r="C1213" s="270" t="s">
        <v>1861</v>
      </c>
      <c r="D1213" s="271"/>
      <c r="E1213" s="271"/>
      <c r="F1213" s="271"/>
      <c r="G1213" s="271"/>
      <c r="H1213" s="161"/>
      <c r="I1213" s="161"/>
      <c r="J1213" s="161"/>
      <c r="K1213" s="161"/>
      <c r="L1213" s="161"/>
      <c r="M1213" s="161"/>
      <c r="N1213" s="160"/>
      <c r="O1213" s="160"/>
      <c r="P1213" s="160"/>
      <c r="Q1213" s="160"/>
      <c r="R1213" s="161"/>
      <c r="S1213" s="161"/>
      <c r="T1213" s="161"/>
      <c r="U1213" s="161"/>
      <c r="V1213" s="161"/>
      <c r="W1213" s="161"/>
      <c r="X1213" s="161"/>
      <c r="Y1213" s="161"/>
      <c r="Z1213" s="151"/>
      <c r="AA1213" s="151"/>
      <c r="AB1213" s="151"/>
      <c r="AC1213" s="151"/>
      <c r="AD1213" s="151"/>
      <c r="AE1213" s="151"/>
      <c r="AF1213" s="151"/>
      <c r="AG1213" s="151" t="s">
        <v>325</v>
      </c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3" x14ac:dyDescent="0.2">
      <c r="A1214" s="158"/>
      <c r="B1214" s="159"/>
      <c r="C1214" s="270" t="s">
        <v>1862</v>
      </c>
      <c r="D1214" s="271"/>
      <c r="E1214" s="271"/>
      <c r="F1214" s="271"/>
      <c r="G1214" s="271"/>
      <c r="H1214" s="161"/>
      <c r="I1214" s="161"/>
      <c r="J1214" s="161"/>
      <c r="K1214" s="161"/>
      <c r="L1214" s="161"/>
      <c r="M1214" s="161"/>
      <c r="N1214" s="160"/>
      <c r="O1214" s="160"/>
      <c r="P1214" s="160"/>
      <c r="Q1214" s="160"/>
      <c r="R1214" s="161"/>
      <c r="S1214" s="161"/>
      <c r="T1214" s="161"/>
      <c r="U1214" s="161"/>
      <c r="V1214" s="161"/>
      <c r="W1214" s="161"/>
      <c r="X1214" s="161"/>
      <c r="Y1214" s="161"/>
      <c r="Z1214" s="151"/>
      <c r="AA1214" s="151"/>
      <c r="AB1214" s="151"/>
      <c r="AC1214" s="151"/>
      <c r="AD1214" s="151"/>
      <c r="AE1214" s="151"/>
      <c r="AF1214" s="151"/>
      <c r="AG1214" s="151" t="s">
        <v>325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3" x14ac:dyDescent="0.2">
      <c r="A1215" s="158"/>
      <c r="B1215" s="159"/>
      <c r="C1215" s="270" t="s">
        <v>858</v>
      </c>
      <c r="D1215" s="271"/>
      <c r="E1215" s="271"/>
      <c r="F1215" s="271"/>
      <c r="G1215" s="271"/>
      <c r="H1215" s="161"/>
      <c r="I1215" s="161"/>
      <c r="J1215" s="161"/>
      <c r="K1215" s="161"/>
      <c r="L1215" s="161"/>
      <c r="M1215" s="161"/>
      <c r="N1215" s="160"/>
      <c r="O1215" s="160"/>
      <c r="P1215" s="160"/>
      <c r="Q1215" s="160"/>
      <c r="R1215" s="161"/>
      <c r="S1215" s="161"/>
      <c r="T1215" s="161"/>
      <c r="U1215" s="161"/>
      <c r="V1215" s="161"/>
      <c r="W1215" s="161"/>
      <c r="X1215" s="161"/>
      <c r="Y1215" s="161"/>
      <c r="Z1215" s="151"/>
      <c r="AA1215" s="151"/>
      <c r="AB1215" s="151"/>
      <c r="AC1215" s="151"/>
      <c r="AD1215" s="151"/>
      <c r="AE1215" s="151"/>
      <c r="AF1215" s="151"/>
      <c r="AG1215" s="151" t="s">
        <v>325</v>
      </c>
      <c r="AH1215" s="151"/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2" x14ac:dyDescent="0.2">
      <c r="A1216" s="158"/>
      <c r="B1216" s="159"/>
      <c r="C1216" s="191" t="s">
        <v>1833</v>
      </c>
      <c r="D1216" s="165"/>
      <c r="E1216" s="166"/>
      <c r="F1216" s="161"/>
      <c r="G1216" s="161"/>
      <c r="H1216" s="161"/>
      <c r="I1216" s="161"/>
      <c r="J1216" s="161"/>
      <c r="K1216" s="161"/>
      <c r="L1216" s="161"/>
      <c r="M1216" s="161"/>
      <c r="N1216" s="160"/>
      <c r="O1216" s="160"/>
      <c r="P1216" s="160"/>
      <c r="Q1216" s="160"/>
      <c r="R1216" s="161"/>
      <c r="S1216" s="161"/>
      <c r="T1216" s="161"/>
      <c r="U1216" s="161"/>
      <c r="V1216" s="161"/>
      <c r="W1216" s="161"/>
      <c r="X1216" s="161"/>
      <c r="Y1216" s="161"/>
      <c r="Z1216" s="151"/>
      <c r="AA1216" s="151"/>
      <c r="AB1216" s="151"/>
      <c r="AC1216" s="151"/>
      <c r="AD1216" s="151"/>
      <c r="AE1216" s="151"/>
      <c r="AF1216" s="151"/>
      <c r="AG1216" s="151" t="s">
        <v>327</v>
      </c>
      <c r="AH1216" s="151">
        <v>0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3" x14ac:dyDescent="0.2">
      <c r="A1217" s="158"/>
      <c r="B1217" s="159"/>
      <c r="C1217" s="191" t="s">
        <v>1545</v>
      </c>
      <c r="D1217" s="165"/>
      <c r="E1217" s="166">
        <v>8</v>
      </c>
      <c r="F1217" s="161"/>
      <c r="G1217" s="161"/>
      <c r="H1217" s="161"/>
      <c r="I1217" s="161"/>
      <c r="J1217" s="161"/>
      <c r="K1217" s="161"/>
      <c r="L1217" s="161"/>
      <c r="M1217" s="161"/>
      <c r="N1217" s="160"/>
      <c r="O1217" s="160"/>
      <c r="P1217" s="160"/>
      <c r="Q1217" s="160"/>
      <c r="R1217" s="161"/>
      <c r="S1217" s="161"/>
      <c r="T1217" s="161"/>
      <c r="U1217" s="161"/>
      <c r="V1217" s="161"/>
      <c r="W1217" s="161"/>
      <c r="X1217" s="161"/>
      <c r="Y1217" s="161"/>
      <c r="Z1217" s="151"/>
      <c r="AA1217" s="151"/>
      <c r="AB1217" s="151"/>
      <c r="AC1217" s="151"/>
      <c r="AD1217" s="151"/>
      <c r="AE1217" s="151"/>
      <c r="AF1217" s="151"/>
      <c r="AG1217" s="151" t="s">
        <v>327</v>
      </c>
      <c r="AH1217" s="151">
        <v>0</v>
      </c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ht="22.5" outlineLevel="1" x14ac:dyDescent="0.2">
      <c r="A1218" s="181">
        <v>156</v>
      </c>
      <c r="B1218" s="182" t="s">
        <v>1867</v>
      </c>
      <c r="C1218" s="190" t="s">
        <v>1868</v>
      </c>
      <c r="D1218" s="183" t="s">
        <v>702</v>
      </c>
      <c r="E1218" s="184">
        <v>18.5</v>
      </c>
      <c r="F1218" s="185"/>
      <c r="G1218" s="186">
        <f>ROUND(E1218*F1218,2)</f>
        <v>0</v>
      </c>
      <c r="H1218" s="185"/>
      <c r="I1218" s="186">
        <f>ROUND(E1218*H1218,2)</f>
        <v>0</v>
      </c>
      <c r="J1218" s="185"/>
      <c r="K1218" s="186">
        <f>ROUND(E1218*J1218,2)</f>
        <v>0</v>
      </c>
      <c r="L1218" s="186">
        <v>21</v>
      </c>
      <c r="M1218" s="186">
        <f>G1218*(1+L1218/100)</f>
        <v>0</v>
      </c>
      <c r="N1218" s="184">
        <v>0</v>
      </c>
      <c r="O1218" s="184">
        <f>ROUND(E1218*N1218,2)</f>
        <v>0</v>
      </c>
      <c r="P1218" s="184">
        <v>0</v>
      </c>
      <c r="Q1218" s="184">
        <f>ROUND(E1218*P1218,2)</f>
        <v>0</v>
      </c>
      <c r="R1218" s="186"/>
      <c r="S1218" s="186" t="s">
        <v>319</v>
      </c>
      <c r="T1218" s="187" t="s">
        <v>320</v>
      </c>
      <c r="U1218" s="161">
        <v>0</v>
      </c>
      <c r="V1218" s="161">
        <f>ROUND(E1218*U1218,2)</f>
        <v>0</v>
      </c>
      <c r="W1218" s="161"/>
      <c r="X1218" s="161" t="s">
        <v>321</v>
      </c>
      <c r="Y1218" s="161" t="s">
        <v>322</v>
      </c>
      <c r="Z1218" s="151"/>
      <c r="AA1218" s="151"/>
      <c r="AB1218" s="151"/>
      <c r="AC1218" s="151"/>
      <c r="AD1218" s="151"/>
      <c r="AE1218" s="151"/>
      <c r="AF1218" s="151"/>
      <c r="AG1218" s="151" t="s">
        <v>323</v>
      </c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2" x14ac:dyDescent="0.2">
      <c r="A1219" s="158"/>
      <c r="B1219" s="159"/>
      <c r="C1219" s="272" t="s">
        <v>1847</v>
      </c>
      <c r="D1219" s="273"/>
      <c r="E1219" s="273"/>
      <c r="F1219" s="273"/>
      <c r="G1219" s="273"/>
      <c r="H1219" s="161"/>
      <c r="I1219" s="161"/>
      <c r="J1219" s="161"/>
      <c r="K1219" s="161"/>
      <c r="L1219" s="161"/>
      <c r="M1219" s="161"/>
      <c r="N1219" s="160"/>
      <c r="O1219" s="160"/>
      <c r="P1219" s="160"/>
      <c r="Q1219" s="160"/>
      <c r="R1219" s="161"/>
      <c r="S1219" s="161"/>
      <c r="T1219" s="161"/>
      <c r="U1219" s="161"/>
      <c r="V1219" s="161"/>
      <c r="W1219" s="161"/>
      <c r="X1219" s="161"/>
      <c r="Y1219" s="161"/>
      <c r="Z1219" s="151"/>
      <c r="AA1219" s="151"/>
      <c r="AB1219" s="151"/>
      <c r="AC1219" s="151"/>
      <c r="AD1219" s="151"/>
      <c r="AE1219" s="151"/>
      <c r="AF1219" s="151"/>
      <c r="AG1219" s="151" t="s">
        <v>325</v>
      </c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3" x14ac:dyDescent="0.2">
      <c r="A1220" s="158"/>
      <c r="B1220" s="159"/>
      <c r="C1220" s="270" t="s">
        <v>858</v>
      </c>
      <c r="D1220" s="271"/>
      <c r="E1220" s="271"/>
      <c r="F1220" s="271"/>
      <c r="G1220" s="271"/>
      <c r="H1220" s="161"/>
      <c r="I1220" s="161"/>
      <c r="J1220" s="161"/>
      <c r="K1220" s="161"/>
      <c r="L1220" s="161"/>
      <c r="M1220" s="161"/>
      <c r="N1220" s="160"/>
      <c r="O1220" s="160"/>
      <c r="P1220" s="160"/>
      <c r="Q1220" s="160"/>
      <c r="R1220" s="161"/>
      <c r="S1220" s="161"/>
      <c r="T1220" s="161"/>
      <c r="U1220" s="161"/>
      <c r="V1220" s="161"/>
      <c r="W1220" s="161"/>
      <c r="X1220" s="161"/>
      <c r="Y1220" s="161"/>
      <c r="Z1220" s="151"/>
      <c r="AA1220" s="151"/>
      <c r="AB1220" s="151"/>
      <c r="AC1220" s="151"/>
      <c r="AD1220" s="151"/>
      <c r="AE1220" s="151"/>
      <c r="AF1220" s="151"/>
      <c r="AG1220" s="151" t="s">
        <v>325</v>
      </c>
      <c r="AH1220" s="151"/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2" x14ac:dyDescent="0.2">
      <c r="A1221" s="158"/>
      <c r="B1221" s="159"/>
      <c r="C1221" s="191" t="s">
        <v>1833</v>
      </c>
      <c r="D1221" s="165"/>
      <c r="E1221" s="166"/>
      <c r="F1221" s="161"/>
      <c r="G1221" s="161"/>
      <c r="H1221" s="161"/>
      <c r="I1221" s="161"/>
      <c r="J1221" s="161"/>
      <c r="K1221" s="161"/>
      <c r="L1221" s="161"/>
      <c r="M1221" s="161"/>
      <c r="N1221" s="160"/>
      <c r="O1221" s="160"/>
      <c r="P1221" s="160"/>
      <c r="Q1221" s="160"/>
      <c r="R1221" s="161"/>
      <c r="S1221" s="161"/>
      <c r="T1221" s="161"/>
      <c r="U1221" s="161"/>
      <c r="V1221" s="161"/>
      <c r="W1221" s="161"/>
      <c r="X1221" s="161"/>
      <c r="Y1221" s="161"/>
      <c r="Z1221" s="151"/>
      <c r="AA1221" s="151"/>
      <c r="AB1221" s="151"/>
      <c r="AC1221" s="151"/>
      <c r="AD1221" s="151"/>
      <c r="AE1221" s="151"/>
      <c r="AF1221" s="151"/>
      <c r="AG1221" s="151" t="s">
        <v>327</v>
      </c>
      <c r="AH1221" s="151">
        <v>0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3" x14ac:dyDescent="0.2">
      <c r="A1222" s="158"/>
      <c r="B1222" s="159"/>
      <c r="C1222" s="191" t="s">
        <v>1869</v>
      </c>
      <c r="D1222" s="165"/>
      <c r="E1222" s="166">
        <v>18.5</v>
      </c>
      <c r="F1222" s="161"/>
      <c r="G1222" s="161"/>
      <c r="H1222" s="161"/>
      <c r="I1222" s="161"/>
      <c r="J1222" s="161"/>
      <c r="K1222" s="161"/>
      <c r="L1222" s="161"/>
      <c r="M1222" s="161"/>
      <c r="N1222" s="160"/>
      <c r="O1222" s="160"/>
      <c r="P1222" s="160"/>
      <c r="Q1222" s="160"/>
      <c r="R1222" s="161"/>
      <c r="S1222" s="161"/>
      <c r="T1222" s="161"/>
      <c r="U1222" s="161"/>
      <c r="V1222" s="161"/>
      <c r="W1222" s="161"/>
      <c r="X1222" s="161"/>
      <c r="Y1222" s="161"/>
      <c r="Z1222" s="151"/>
      <c r="AA1222" s="151"/>
      <c r="AB1222" s="151"/>
      <c r="AC1222" s="151"/>
      <c r="AD1222" s="151"/>
      <c r="AE1222" s="151"/>
      <c r="AF1222" s="151"/>
      <c r="AG1222" s="151" t="s">
        <v>327</v>
      </c>
      <c r="AH1222" s="151">
        <v>0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ht="22.5" outlineLevel="1" x14ac:dyDescent="0.2">
      <c r="A1223" s="181">
        <v>157</v>
      </c>
      <c r="B1223" s="182" t="s">
        <v>1870</v>
      </c>
      <c r="C1223" s="190" t="s">
        <v>1871</v>
      </c>
      <c r="D1223" s="183" t="s">
        <v>702</v>
      </c>
      <c r="E1223" s="184">
        <v>22.3</v>
      </c>
      <c r="F1223" s="185"/>
      <c r="G1223" s="186">
        <f>ROUND(E1223*F1223,2)</f>
        <v>0</v>
      </c>
      <c r="H1223" s="185"/>
      <c r="I1223" s="186">
        <f>ROUND(E1223*H1223,2)</f>
        <v>0</v>
      </c>
      <c r="J1223" s="185"/>
      <c r="K1223" s="186">
        <f>ROUND(E1223*J1223,2)</f>
        <v>0</v>
      </c>
      <c r="L1223" s="186">
        <v>21</v>
      </c>
      <c r="M1223" s="186">
        <f>G1223*(1+L1223/100)</f>
        <v>0</v>
      </c>
      <c r="N1223" s="184">
        <v>0</v>
      </c>
      <c r="O1223" s="184">
        <f>ROUND(E1223*N1223,2)</f>
        <v>0</v>
      </c>
      <c r="P1223" s="184">
        <v>0</v>
      </c>
      <c r="Q1223" s="184">
        <f>ROUND(E1223*P1223,2)</f>
        <v>0</v>
      </c>
      <c r="R1223" s="186"/>
      <c r="S1223" s="186" t="s">
        <v>319</v>
      </c>
      <c r="T1223" s="187" t="s">
        <v>320</v>
      </c>
      <c r="U1223" s="161">
        <v>0</v>
      </c>
      <c r="V1223" s="161">
        <f>ROUND(E1223*U1223,2)</f>
        <v>0</v>
      </c>
      <c r="W1223" s="161"/>
      <c r="X1223" s="161" t="s">
        <v>321</v>
      </c>
      <c r="Y1223" s="161" t="s">
        <v>322</v>
      </c>
      <c r="Z1223" s="151"/>
      <c r="AA1223" s="151"/>
      <c r="AB1223" s="151"/>
      <c r="AC1223" s="151"/>
      <c r="AD1223" s="151"/>
      <c r="AE1223" s="151"/>
      <c r="AF1223" s="151"/>
      <c r="AG1223" s="151" t="s">
        <v>323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2" x14ac:dyDescent="0.2">
      <c r="A1224" s="158"/>
      <c r="B1224" s="159"/>
      <c r="C1224" s="272" t="s">
        <v>1847</v>
      </c>
      <c r="D1224" s="273"/>
      <c r="E1224" s="273"/>
      <c r="F1224" s="273"/>
      <c r="G1224" s="273"/>
      <c r="H1224" s="161"/>
      <c r="I1224" s="161"/>
      <c r="J1224" s="161"/>
      <c r="K1224" s="161"/>
      <c r="L1224" s="161"/>
      <c r="M1224" s="161"/>
      <c r="N1224" s="160"/>
      <c r="O1224" s="160"/>
      <c r="P1224" s="160"/>
      <c r="Q1224" s="160"/>
      <c r="R1224" s="161"/>
      <c r="S1224" s="161"/>
      <c r="T1224" s="161"/>
      <c r="U1224" s="161"/>
      <c r="V1224" s="161"/>
      <c r="W1224" s="161"/>
      <c r="X1224" s="161"/>
      <c r="Y1224" s="161"/>
      <c r="Z1224" s="151"/>
      <c r="AA1224" s="151"/>
      <c r="AB1224" s="151"/>
      <c r="AC1224" s="151"/>
      <c r="AD1224" s="151"/>
      <c r="AE1224" s="151"/>
      <c r="AF1224" s="151"/>
      <c r="AG1224" s="151" t="s">
        <v>325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3" x14ac:dyDescent="0.2">
      <c r="A1225" s="158"/>
      <c r="B1225" s="159"/>
      <c r="C1225" s="270" t="s">
        <v>858</v>
      </c>
      <c r="D1225" s="271"/>
      <c r="E1225" s="271"/>
      <c r="F1225" s="271"/>
      <c r="G1225" s="271"/>
      <c r="H1225" s="161"/>
      <c r="I1225" s="161"/>
      <c r="J1225" s="161"/>
      <c r="K1225" s="161"/>
      <c r="L1225" s="161"/>
      <c r="M1225" s="161"/>
      <c r="N1225" s="160"/>
      <c r="O1225" s="160"/>
      <c r="P1225" s="160"/>
      <c r="Q1225" s="160"/>
      <c r="R1225" s="161"/>
      <c r="S1225" s="161"/>
      <c r="T1225" s="161"/>
      <c r="U1225" s="161"/>
      <c r="V1225" s="161"/>
      <c r="W1225" s="161"/>
      <c r="X1225" s="161"/>
      <c r="Y1225" s="161"/>
      <c r="Z1225" s="151"/>
      <c r="AA1225" s="151"/>
      <c r="AB1225" s="151"/>
      <c r="AC1225" s="151"/>
      <c r="AD1225" s="151"/>
      <c r="AE1225" s="151"/>
      <c r="AF1225" s="151"/>
      <c r="AG1225" s="151" t="s">
        <v>325</v>
      </c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2" x14ac:dyDescent="0.2">
      <c r="A1226" s="158"/>
      <c r="B1226" s="159"/>
      <c r="C1226" s="191" t="s">
        <v>1833</v>
      </c>
      <c r="D1226" s="165"/>
      <c r="E1226" s="166"/>
      <c r="F1226" s="161"/>
      <c r="G1226" s="161"/>
      <c r="H1226" s="161"/>
      <c r="I1226" s="161"/>
      <c r="J1226" s="161"/>
      <c r="K1226" s="161"/>
      <c r="L1226" s="161"/>
      <c r="M1226" s="161"/>
      <c r="N1226" s="160"/>
      <c r="O1226" s="160"/>
      <c r="P1226" s="160"/>
      <c r="Q1226" s="160"/>
      <c r="R1226" s="161"/>
      <c r="S1226" s="161"/>
      <c r="T1226" s="161"/>
      <c r="U1226" s="161"/>
      <c r="V1226" s="161"/>
      <c r="W1226" s="161"/>
      <c r="X1226" s="161"/>
      <c r="Y1226" s="161"/>
      <c r="Z1226" s="151"/>
      <c r="AA1226" s="151"/>
      <c r="AB1226" s="151"/>
      <c r="AC1226" s="151"/>
      <c r="AD1226" s="151"/>
      <c r="AE1226" s="151"/>
      <c r="AF1226" s="151"/>
      <c r="AG1226" s="151" t="s">
        <v>327</v>
      </c>
      <c r="AH1226" s="151">
        <v>0</v>
      </c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3" x14ac:dyDescent="0.2">
      <c r="A1227" s="158"/>
      <c r="B1227" s="159"/>
      <c r="C1227" s="191" t="s">
        <v>1872</v>
      </c>
      <c r="D1227" s="165"/>
      <c r="E1227" s="166">
        <v>22.3</v>
      </c>
      <c r="F1227" s="161"/>
      <c r="G1227" s="161"/>
      <c r="H1227" s="161"/>
      <c r="I1227" s="161"/>
      <c r="J1227" s="161"/>
      <c r="K1227" s="161"/>
      <c r="L1227" s="161"/>
      <c r="M1227" s="161"/>
      <c r="N1227" s="160"/>
      <c r="O1227" s="160"/>
      <c r="P1227" s="160"/>
      <c r="Q1227" s="160"/>
      <c r="R1227" s="161"/>
      <c r="S1227" s="161"/>
      <c r="T1227" s="161"/>
      <c r="U1227" s="161"/>
      <c r="V1227" s="161"/>
      <c r="W1227" s="161"/>
      <c r="X1227" s="161"/>
      <c r="Y1227" s="161"/>
      <c r="Z1227" s="151"/>
      <c r="AA1227" s="151"/>
      <c r="AB1227" s="151"/>
      <c r="AC1227" s="151"/>
      <c r="AD1227" s="151"/>
      <c r="AE1227" s="151"/>
      <c r="AF1227" s="151"/>
      <c r="AG1227" s="151" t="s">
        <v>327</v>
      </c>
      <c r="AH1227" s="151">
        <v>0</v>
      </c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ht="22.5" outlineLevel="1" x14ac:dyDescent="0.2">
      <c r="A1228" s="181">
        <v>158</v>
      </c>
      <c r="B1228" s="182" t="s">
        <v>1873</v>
      </c>
      <c r="C1228" s="190" t="s">
        <v>1874</v>
      </c>
      <c r="D1228" s="183" t="s">
        <v>318</v>
      </c>
      <c r="E1228" s="184">
        <v>6</v>
      </c>
      <c r="F1228" s="185"/>
      <c r="G1228" s="186">
        <f>ROUND(E1228*F1228,2)</f>
        <v>0</v>
      </c>
      <c r="H1228" s="185"/>
      <c r="I1228" s="186">
        <f>ROUND(E1228*H1228,2)</f>
        <v>0</v>
      </c>
      <c r="J1228" s="185"/>
      <c r="K1228" s="186">
        <f>ROUND(E1228*J1228,2)</f>
        <v>0</v>
      </c>
      <c r="L1228" s="186">
        <v>21</v>
      </c>
      <c r="M1228" s="186">
        <f>G1228*(1+L1228/100)</f>
        <v>0</v>
      </c>
      <c r="N1228" s="184">
        <v>0</v>
      </c>
      <c r="O1228" s="184">
        <f>ROUND(E1228*N1228,2)</f>
        <v>0</v>
      </c>
      <c r="P1228" s="184">
        <v>0</v>
      </c>
      <c r="Q1228" s="184">
        <f>ROUND(E1228*P1228,2)</f>
        <v>0</v>
      </c>
      <c r="R1228" s="186"/>
      <c r="S1228" s="186" t="s">
        <v>319</v>
      </c>
      <c r="T1228" s="187" t="s">
        <v>320</v>
      </c>
      <c r="U1228" s="161">
        <v>0</v>
      </c>
      <c r="V1228" s="161">
        <f>ROUND(E1228*U1228,2)</f>
        <v>0</v>
      </c>
      <c r="W1228" s="161"/>
      <c r="X1228" s="161" t="s">
        <v>321</v>
      </c>
      <c r="Y1228" s="161" t="s">
        <v>322</v>
      </c>
      <c r="Z1228" s="151"/>
      <c r="AA1228" s="151"/>
      <c r="AB1228" s="151"/>
      <c r="AC1228" s="151"/>
      <c r="AD1228" s="151"/>
      <c r="AE1228" s="151"/>
      <c r="AF1228" s="151"/>
      <c r="AG1228" s="151" t="s">
        <v>323</v>
      </c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2" x14ac:dyDescent="0.2">
      <c r="A1229" s="158"/>
      <c r="B1229" s="159"/>
      <c r="C1229" s="272" t="s">
        <v>1847</v>
      </c>
      <c r="D1229" s="273"/>
      <c r="E1229" s="273"/>
      <c r="F1229" s="273"/>
      <c r="G1229" s="273"/>
      <c r="H1229" s="161"/>
      <c r="I1229" s="161"/>
      <c r="J1229" s="161"/>
      <c r="K1229" s="161"/>
      <c r="L1229" s="161"/>
      <c r="M1229" s="161"/>
      <c r="N1229" s="160"/>
      <c r="O1229" s="160"/>
      <c r="P1229" s="160"/>
      <c r="Q1229" s="160"/>
      <c r="R1229" s="161"/>
      <c r="S1229" s="161"/>
      <c r="T1229" s="161"/>
      <c r="U1229" s="161"/>
      <c r="V1229" s="161"/>
      <c r="W1229" s="161"/>
      <c r="X1229" s="161"/>
      <c r="Y1229" s="161"/>
      <c r="Z1229" s="151"/>
      <c r="AA1229" s="151"/>
      <c r="AB1229" s="151"/>
      <c r="AC1229" s="151"/>
      <c r="AD1229" s="151"/>
      <c r="AE1229" s="151"/>
      <c r="AF1229" s="151"/>
      <c r="AG1229" s="151" t="s">
        <v>325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3" x14ac:dyDescent="0.2">
      <c r="A1230" s="158"/>
      <c r="B1230" s="159"/>
      <c r="C1230" s="270" t="s">
        <v>1875</v>
      </c>
      <c r="D1230" s="271"/>
      <c r="E1230" s="271"/>
      <c r="F1230" s="271"/>
      <c r="G1230" s="271"/>
      <c r="H1230" s="161"/>
      <c r="I1230" s="161"/>
      <c r="J1230" s="161"/>
      <c r="K1230" s="161"/>
      <c r="L1230" s="161"/>
      <c r="M1230" s="161"/>
      <c r="N1230" s="160"/>
      <c r="O1230" s="160"/>
      <c r="P1230" s="160"/>
      <c r="Q1230" s="160"/>
      <c r="R1230" s="161"/>
      <c r="S1230" s="161"/>
      <c r="T1230" s="161"/>
      <c r="U1230" s="161"/>
      <c r="V1230" s="161"/>
      <c r="W1230" s="161"/>
      <c r="X1230" s="161"/>
      <c r="Y1230" s="161"/>
      <c r="Z1230" s="151"/>
      <c r="AA1230" s="151"/>
      <c r="AB1230" s="151"/>
      <c r="AC1230" s="151"/>
      <c r="AD1230" s="151"/>
      <c r="AE1230" s="151"/>
      <c r="AF1230" s="151"/>
      <c r="AG1230" s="151" t="s">
        <v>325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3" x14ac:dyDescent="0.2">
      <c r="A1231" s="158"/>
      <c r="B1231" s="159"/>
      <c r="C1231" s="270" t="s">
        <v>858</v>
      </c>
      <c r="D1231" s="271"/>
      <c r="E1231" s="271"/>
      <c r="F1231" s="271"/>
      <c r="G1231" s="271"/>
      <c r="H1231" s="161"/>
      <c r="I1231" s="161"/>
      <c r="J1231" s="161"/>
      <c r="K1231" s="161"/>
      <c r="L1231" s="161"/>
      <c r="M1231" s="161"/>
      <c r="N1231" s="160"/>
      <c r="O1231" s="160"/>
      <c r="P1231" s="160"/>
      <c r="Q1231" s="160"/>
      <c r="R1231" s="161"/>
      <c r="S1231" s="161"/>
      <c r="T1231" s="161"/>
      <c r="U1231" s="161"/>
      <c r="V1231" s="161"/>
      <c r="W1231" s="161"/>
      <c r="X1231" s="161"/>
      <c r="Y1231" s="161"/>
      <c r="Z1231" s="151"/>
      <c r="AA1231" s="151"/>
      <c r="AB1231" s="151"/>
      <c r="AC1231" s="151"/>
      <c r="AD1231" s="151"/>
      <c r="AE1231" s="151"/>
      <c r="AF1231" s="151"/>
      <c r="AG1231" s="151" t="s">
        <v>325</v>
      </c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2" x14ac:dyDescent="0.2">
      <c r="A1232" s="158"/>
      <c r="B1232" s="159"/>
      <c r="C1232" s="191" t="s">
        <v>1833</v>
      </c>
      <c r="D1232" s="165"/>
      <c r="E1232" s="166"/>
      <c r="F1232" s="161"/>
      <c r="G1232" s="161"/>
      <c r="H1232" s="161"/>
      <c r="I1232" s="161"/>
      <c r="J1232" s="161"/>
      <c r="K1232" s="161"/>
      <c r="L1232" s="161"/>
      <c r="M1232" s="161"/>
      <c r="N1232" s="160"/>
      <c r="O1232" s="160"/>
      <c r="P1232" s="160"/>
      <c r="Q1232" s="160"/>
      <c r="R1232" s="161"/>
      <c r="S1232" s="161"/>
      <c r="T1232" s="161"/>
      <c r="U1232" s="161"/>
      <c r="V1232" s="161"/>
      <c r="W1232" s="161"/>
      <c r="X1232" s="161"/>
      <c r="Y1232" s="161"/>
      <c r="Z1232" s="151"/>
      <c r="AA1232" s="151"/>
      <c r="AB1232" s="151"/>
      <c r="AC1232" s="151"/>
      <c r="AD1232" s="151"/>
      <c r="AE1232" s="151"/>
      <c r="AF1232" s="151"/>
      <c r="AG1232" s="151" t="s">
        <v>327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3" x14ac:dyDescent="0.2">
      <c r="A1233" s="158"/>
      <c r="B1233" s="159"/>
      <c r="C1233" s="191" t="s">
        <v>329</v>
      </c>
      <c r="D1233" s="165"/>
      <c r="E1233" s="166">
        <v>6</v>
      </c>
      <c r="F1233" s="161"/>
      <c r="G1233" s="161"/>
      <c r="H1233" s="161"/>
      <c r="I1233" s="161"/>
      <c r="J1233" s="161"/>
      <c r="K1233" s="161"/>
      <c r="L1233" s="161"/>
      <c r="M1233" s="161"/>
      <c r="N1233" s="160"/>
      <c r="O1233" s="160"/>
      <c r="P1233" s="160"/>
      <c r="Q1233" s="160"/>
      <c r="R1233" s="161"/>
      <c r="S1233" s="161"/>
      <c r="T1233" s="161"/>
      <c r="U1233" s="161"/>
      <c r="V1233" s="161"/>
      <c r="W1233" s="161"/>
      <c r="X1233" s="161"/>
      <c r="Y1233" s="161"/>
      <c r="Z1233" s="151"/>
      <c r="AA1233" s="151"/>
      <c r="AB1233" s="151"/>
      <c r="AC1233" s="151"/>
      <c r="AD1233" s="151"/>
      <c r="AE1233" s="151"/>
      <c r="AF1233" s="151"/>
      <c r="AG1233" s="151" t="s">
        <v>327</v>
      </c>
      <c r="AH1233" s="151">
        <v>0</v>
      </c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ht="22.5" outlineLevel="1" x14ac:dyDescent="0.2">
      <c r="A1234" s="181">
        <v>159</v>
      </c>
      <c r="B1234" s="182" t="s">
        <v>1876</v>
      </c>
      <c r="C1234" s="190" t="s">
        <v>1877</v>
      </c>
      <c r="D1234" s="183" t="s">
        <v>318</v>
      </c>
      <c r="E1234" s="184">
        <v>5</v>
      </c>
      <c r="F1234" s="185"/>
      <c r="G1234" s="186">
        <f>ROUND(E1234*F1234,2)</f>
        <v>0</v>
      </c>
      <c r="H1234" s="185"/>
      <c r="I1234" s="186">
        <f>ROUND(E1234*H1234,2)</f>
        <v>0</v>
      </c>
      <c r="J1234" s="185"/>
      <c r="K1234" s="186">
        <f>ROUND(E1234*J1234,2)</f>
        <v>0</v>
      </c>
      <c r="L1234" s="186">
        <v>21</v>
      </c>
      <c r="M1234" s="186">
        <f>G1234*(1+L1234/100)</f>
        <v>0</v>
      </c>
      <c r="N1234" s="184">
        <v>0</v>
      </c>
      <c r="O1234" s="184">
        <f>ROUND(E1234*N1234,2)</f>
        <v>0</v>
      </c>
      <c r="P1234" s="184">
        <v>0</v>
      </c>
      <c r="Q1234" s="184">
        <f>ROUND(E1234*P1234,2)</f>
        <v>0</v>
      </c>
      <c r="R1234" s="186"/>
      <c r="S1234" s="186" t="s">
        <v>319</v>
      </c>
      <c r="T1234" s="187" t="s">
        <v>320</v>
      </c>
      <c r="U1234" s="161">
        <v>0</v>
      </c>
      <c r="V1234" s="161">
        <f>ROUND(E1234*U1234,2)</f>
        <v>0</v>
      </c>
      <c r="W1234" s="161"/>
      <c r="X1234" s="161" t="s">
        <v>321</v>
      </c>
      <c r="Y1234" s="161" t="s">
        <v>322</v>
      </c>
      <c r="Z1234" s="151"/>
      <c r="AA1234" s="151"/>
      <c r="AB1234" s="151"/>
      <c r="AC1234" s="151"/>
      <c r="AD1234" s="151"/>
      <c r="AE1234" s="151"/>
      <c r="AF1234" s="151"/>
      <c r="AG1234" s="151" t="s">
        <v>323</v>
      </c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2" x14ac:dyDescent="0.2">
      <c r="A1235" s="158"/>
      <c r="B1235" s="159"/>
      <c r="C1235" s="272" t="s">
        <v>1847</v>
      </c>
      <c r="D1235" s="273"/>
      <c r="E1235" s="273"/>
      <c r="F1235" s="273"/>
      <c r="G1235" s="273"/>
      <c r="H1235" s="161"/>
      <c r="I1235" s="161"/>
      <c r="J1235" s="161"/>
      <c r="K1235" s="161"/>
      <c r="L1235" s="161"/>
      <c r="M1235" s="161"/>
      <c r="N1235" s="160"/>
      <c r="O1235" s="160"/>
      <c r="P1235" s="160"/>
      <c r="Q1235" s="160"/>
      <c r="R1235" s="161"/>
      <c r="S1235" s="161"/>
      <c r="T1235" s="161"/>
      <c r="U1235" s="161"/>
      <c r="V1235" s="161"/>
      <c r="W1235" s="161"/>
      <c r="X1235" s="161"/>
      <c r="Y1235" s="161"/>
      <c r="Z1235" s="151"/>
      <c r="AA1235" s="151"/>
      <c r="AB1235" s="151"/>
      <c r="AC1235" s="151"/>
      <c r="AD1235" s="151"/>
      <c r="AE1235" s="151"/>
      <c r="AF1235" s="151"/>
      <c r="AG1235" s="151" t="s">
        <v>325</v>
      </c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3" x14ac:dyDescent="0.2">
      <c r="A1236" s="158"/>
      <c r="B1236" s="159"/>
      <c r="C1236" s="270" t="s">
        <v>858</v>
      </c>
      <c r="D1236" s="271"/>
      <c r="E1236" s="271"/>
      <c r="F1236" s="271"/>
      <c r="G1236" s="271"/>
      <c r="H1236" s="161"/>
      <c r="I1236" s="161"/>
      <c r="J1236" s="161"/>
      <c r="K1236" s="161"/>
      <c r="L1236" s="161"/>
      <c r="M1236" s="161"/>
      <c r="N1236" s="160"/>
      <c r="O1236" s="160"/>
      <c r="P1236" s="160"/>
      <c r="Q1236" s="160"/>
      <c r="R1236" s="161"/>
      <c r="S1236" s="161"/>
      <c r="T1236" s="161"/>
      <c r="U1236" s="161"/>
      <c r="V1236" s="161"/>
      <c r="W1236" s="161"/>
      <c r="X1236" s="161"/>
      <c r="Y1236" s="161"/>
      <c r="Z1236" s="151"/>
      <c r="AA1236" s="151"/>
      <c r="AB1236" s="151"/>
      <c r="AC1236" s="151"/>
      <c r="AD1236" s="151"/>
      <c r="AE1236" s="151"/>
      <c r="AF1236" s="151"/>
      <c r="AG1236" s="151" t="s">
        <v>325</v>
      </c>
      <c r="AH1236" s="151"/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2" x14ac:dyDescent="0.2">
      <c r="A1237" s="158"/>
      <c r="B1237" s="159"/>
      <c r="C1237" s="191" t="s">
        <v>1833</v>
      </c>
      <c r="D1237" s="165"/>
      <c r="E1237" s="166"/>
      <c r="F1237" s="161"/>
      <c r="G1237" s="161"/>
      <c r="H1237" s="161"/>
      <c r="I1237" s="161"/>
      <c r="J1237" s="161"/>
      <c r="K1237" s="161"/>
      <c r="L1237" s="161"/>
      <c r="M1237" s="161"/>
      <c r="N1237" s="160"/>
      <c r="O1237" s="160"/>
      <c r="P1237" s="160"/>
      <c r="Q1237" s="160"/>
      <c r="R1237" s="161"/>
      <c r="S1237" s="161"/>
      <c r="T1237" s="161"/>
      <c r="U1237" s="161"/>
      <c r="V1237" s="161"/>
      <c r="W1237" s="161"/>
      <c r="X1237" s="161"/>
      <c r="Y1237" s="161"/>
      <c r="Z1237" s="151"/>
      <c r="AA1237" s="151"/>
      <c r="AB1237" s="151"/>
      <c r="AC1237" s="151"/>
      <c r="AD1237" s="151"/>
      <c r="AE1237" s="151"/>
      <c r="AF1237" s="151"/>
      <c r="AG1237" s="151" t="s">
        <v>327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3" x14ac:dyDescent="0.2">
      <c r="A1238" s="158"/>
      <c r="B1238" s="159"/>
      <c r="C1238" s="191" t="s">
        <v>1840</v>
      </c>
      <c r="D1238" s="165"/>
      <c r="E1238" s="166">
        <v>5</v>
      </c>
      <c r="F1238" s="161"/>
      <c r="G1238" s="161"/>
      <c r="H1238" s="161"/>
      <c r="I1238" s="161"/>
      <c r="J1238" s="161"/>
      <c r="K1238" s="161"/>
      <c r="L1238" s="161"/>
      <c r="M1238" s="161"/>
      <c r="N1238" s="160"/>
      <c r="O1238" s="160"/>
      <c r="P1238" s="160"/>
      <c r="Q1238" s="160"/>
      <c r="R1238" s="161"/>
      <c r="S1238" s="161"/>
      <c r="T1238" s="161"/>
      <c r="U1238" s="161"/>
      <c r="V1238" s="161"/>
      <c r="W1238" s="161"/>
      <c r="X1238" s="161"/>
      <c r="Y1238" s="161"/>
      <c r="Z1238" s="151"/>
      <c r="AA1238" s="151"/>
      <c r="AB1238" s="151"/>
      <c r="AC1238" s="151"/>
      <c r="AD1238" s="151"/>
      <c r="AE1238" s="151"/>
      <c r="AF1238" s="151"/>
      <c r="AG1238" s="151" t="s">
        <v>327</v>
      </c>
      <c r="AH1238" s="151">
        <v>0</v>
      </c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ht="22.5" outlineLevel="1" x14ac:dyDescent="0.2">
      <c r="A1239" s="181">
        <v>160</v>
      </c>
      <c r="B1239" s="182" t="s">
        <v>1878</v>
      </c>
      <c r="C1239" s="190" t="s">
        <v>1879</v>
      </c>
      <c r="D1239" s="183" t="s">
        <v>702</v>
      </c>
      <c r="E1239" s="184">
        <v>4.6399999999999997</v>
      </c>
      <c r="F1239" s="185"/>
      <c r="G1239" s="186">
        <f>ROUND(E1239*F1239,2)</f>
        <v>0</v>
      </c>
      <c r="H1239" s="185"/>
      <c r="I1239" s="186">
        <f>ROUND(E1239*H1239,2)</f>
        <v>0</v>
      </c>
      <c r="J1239" s="185"/>
      <c r="K1239" s="186">
        <f>ROUND(E1239*J1239,2)</f>
        <v>0</v>
      </c>
      <c r="L1239" s="186">
        <v>21</v>
      </c>
      <c r="M1239" s="186">
        <f>G1239*(1+L1239/100)</f>
        <v>0</v>
      </c>
      <c r="N1239" s="184">
        <v>0</v>
      </c>
      <c r="O1239" s="184">
        <f>ROUND(E1239*N1239,2)</f>
        <v>0</v>
      </c>
      <c r="P1239" s="184">
        <v>0</v>
      </c>
      <c r="Q1239" s="184">
        <f>ROUND(E1239*P1239,2)</f>
        <v>0</v>
      </c>
      <c r="R1239" s="186"/>
      <c r="S1239" s="186" t="s">
        <v>319</v>
      </c>
      <c r="T1239" s="187" t="s">
        <v>320</v>
      </c>
      <c r="U1239" s="161">
        <v>0</v>
      </c>
      <c r="V1239" s="161">
        <f>ROUND(E1239*U1239,2)</f>
        <v>0</v>
      </c>
      <c r="W1239" s="161"/>
      <c r="X1239" s="161" t="s">
        <v>321</v>
      </c>
      <c r="Y1239" s="161" t="s">
        <v>322</v>
      </c>
      <c r="Z1239" s="151"/>
      <c r="AA1239" s="151"/>
      <c r="AB1239" s="151"/>
      <c r="AC1239" s="151"/>
      <c r="AD1239" s="151"/>
      <c r="AE1239" s="151"/>
      <c r="AF1239" s="151"/>
      <c r="AG1239" s="151" t="s">
        <v>323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2" x14ac:dyDescent="0.2">
      <c r="A1240" s="158"/>
      <c r="B1240" s="159"/>
      <c r="C1240" s="272" t="s">
        <v>1847</v>
      </c>
      <c r="D1240" s="273"/>
      <c r="E1240" s="273"/>
      <c r="F1240" s="273"/>
      <c r="G1240" s="273"/>
      <c r="H1240" s="161"/>
      <c r="I1240" s="161"/>
      <c r="J1240" s="161"/>
      <c r="K1240" s="161"/>
      <c r="L1240" s="161"/>
      <c r="M1240" s="161"/>
      <c r="N1240" s="160"/>
      <c r="O1240" s="160"/>
      <c r="P1240" s="160"/>
      <c r="Q1240" s="160"/>
      <c r="R1240" s="161"/>
      <c r="S1240" s="161"/>
      <c r="T1240" s="161"/>
      <c r="U1240" s="161"/>
      <c r="V1240" s="161"/>
      <c r="W1240" s="161"/>
      <c r="X1240" s="161"/>
      <c r="Y1240" s="161"/>
      <c r="Z1240" s="151"/>
      <c r="AA1240" s="151"/>
      <c r="AB1240" s="151"/>
      <c r="AC1240" s="151"/>
      <c r="AD1240" s="151"/>
      <c r="AE1240" s="151"/>
      <c r="AF1240" s="151"/>
      <c r="AG1240" s="151" t="s">
        <v>325</v>
      </c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3" x14ac:dyDescent="0.2">
      <c r="A1241" s="158"/>
      <c r="B1241" s="159"/>
      <c r="C1241" s="270" t="s">
        <v>1860</v>
      </c>
      <c r="D1241" s="271"/>
      <c r="E1241" s="271"/>
      <c r="F1241" s="271"/>
      <c r="G1241" s="271"/>
      <c r="H1241" s="161"/>
      <c r="I1241" s="161"/>
      <c r="J1241" s="161"/>
      <c r="K1241" s="161"/>
      <c r="L1241" s="161"/>
      <c r="M1241" s="161"/>
      <c r="N1241" s="160"/>
      <c r="O1241" s="160"/>
      <c r="P1241" s="160"/>
      <c r="Q1241" s="160"/>
      <c r="R1241" s="161"/>
      <c r="S1241" s="161"/>
      <c r="T1241" s="161"/>
      <c r="U1241" s="161"/>
      <c r="V1241" s="161"/>
      <c r="W1241" s="161"/>
      <c r="X1241" s="161"/>
      <c r="Y1241" s="161"/>
      <c r="Z1241" s="151"/>
      <c r="AA1241" s="151"/>
      <c r="AB1241" s="151"/>
      <c r="AC1241" s="151"/>
      <c r="AD1241" s="151"/>
      <c r="AE1241" s="151"/>
      <c r="AF1241" s="151"/>
      <c r="AG1241" s="151" t="s">
        <v>325</v>
      </c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3" x14ac:dyDescent="0.2">
      <c r="A1242" s="158"/>
      <c r="B1242" s="159"/>
      <c r="C1242" s="270" t="s">
        <v>1861</v>
      </c>
      <c r="D1242" s="271"/>
      <c r="E1242" s="271"/>
      <c r="F1242" s="271"/>
      <c r="G1242" s="271"/>
      <c r="H1242" s="161"/>
      <c r="I1242" s="161"/>
      <c r="J1242" s="161"/>
      <c r="K1242" s="161"/>
      <c r="L1242" s="161"/>
      <c r="M1242" s="161"/>
      <c r="N1242" s="160"/>
      <c r="O1242" s="160"/>
      <c r="P1242" s="160"/>
      <c r="Q1242" s="160"/>
      <c r="R1242" s="161"/>
      <c r="S1242" s="161"/>
      <c r="T1242" s="161"/>
      <c r="U1242" s="161"/>
      <c r="V1242" s="161"/>
      <c r="W1242" s="161"/>
      <c r="X1242" s="161"/>
      <c r="Y1242" s="161"/>
      <c r="Z1242" s="151"/>
      <c r="AA1242" s="151"/>
      <c r="AB1242" s="151"/>
      <c r="AC1242" s="151"/>
      <c r="AD1242" s="151"/>
      <c r="AE1242" s="151"/>
      <c r="AF1242" s="151"/>
      <c r="AG1242" s="151" t="s">
        <v>325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3" x14ac:dyDescent="0.2">
      <c r="A1243" s="158"/>
      <c r="B1243" s="159"/>
      <c r="C1243" s="270" t="s">
        <v>1862</v>
      </c>
      <c r="D1243" s="271"/>
      <c r="E1243" s="271"/>
      <c r="F1243" s="271"/>
      <c r="G1243" s="271"/>
      <c r="H1243" s="161"/>
      <c r="I1243" s="161"/>
      <c r="J1243" s="161"/>
      <c r="K1243" s="161"/>
      <c r="L1243" s="161"/>
      <c r="M1243" s="161"/>
      <c r="N1243" s="160"/>
      <c r="O1243" s="160"/>
      <c r="P1243" s="160"/>
      <c r="Q1243" s="160"/>
      <c r="R1243" s="161"/>
      <c r="S1243" s="161"/>
      <c r="T1243" s="161"/>
      <c r="U1243" s="161"/>
      <c r="V1243" s="161"/>
      <c r="W1243" s="161"/>
      <c r="X1243" s="161"/>
      <c r="Y1243" s="161"/>
      <c r="Z1243" s="151"/>
      <c r="AA1243" s="151"/>
      <c r="AB1243" s="151"/>
      <c r="AC1243" s="151"/>
      <c r="AD1243" s="151"/>
      <c r="AE1243" s="151"/>
      <c r="AF1243" s="151"/>
      <c r="AG1243" s="151" t="s">
        <v>325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3" x14ac:dyDescent="0.2">
      <c r="A1244" s="158"/>
      <c r="B1244" s="159"/>
      <c r="C1244" s="270" t="s">
        <v>858</v>
      </c>
      <c r="D1244" s="271"/>
      <c r="E1244" s="271"/>
      <c r="F1244" s="271"/>
      <c r="G1244" s="271"/>
      <c r="H1244" s="161"/>
      <c r="I1244" s="161"/>
      <c r="J1244" s="161"/>
      <c r="K1244" s="161"/>
      <c r="L1244" s="161"/>
      <c r="M1244" s="161"/>
      <c r="N1244" s="160"/>
      <c r="O1244" s="160"/>
      <c r="P1244" s="160"/>
      <c r="Q1244" s="160"/>
      <c r="R1244" s="161"/>
      <c r="S1244" s="161"/>
      <c r="T1244" s="161"/>
      <c r="U1244" s="161"/>
      <c r="V1244" s="161"/>
      <c r="W1244" s="161"/>
      <c r="X1244" s="161"/>
      <c r="Y1244" s="161"/>
      <c r="Z1244" s="151"/>
      <c r="AA1244" s="151"/>
      <c r="AB1244" s="151"/>
      <c r="AC1244" s="151"/>
      <c r="AD1244" s="151"/>
      <c r="AE1244" s="151"/>
      <c r="AF1244" s="151"/>
      <c r="AG1244" s="151" t="s">
        <v>325</v>
      </c>
      <c r="AH1244" s="151"/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2" x14ac:dyDescent="0.2">
      <c r="A1245" s="158"/>
      <c r="B1245" s="159"/>
      <c r="C1245" s="191" t="s">
        <v>1833</v>
      </c>
      <c r="D1245" s="165"/>
      <c r="E1245" s="166"/>
      <c r="F1245" s="161"/>
      <c r="G1245" s="161"/>
      <c r="H1245" s="161"/>
      <c r="I1245" s="161"/>
      <c r="J1245" s="161"/>
      <c r="K1245" s="161"/>
      <c r="L1245" s="161"/>
      <c r="M1245" s="161"/>
      <c r="N1245" s="160"/>
      <c r="O1245" s="160"/>
      <c r="P1245" s="160"/>
      <c r="Q1245" s="160"/>
      <c r="R1245" s="161"/>
      <c r="S1245" s="161"/>
      <c r="T1245" s="161"/>
      <c r="U1245" s="161"/>
      <c r="V1245" s="161"/>
      <c r="W1245" s="161"/>
      <c r="X1245" s="161"/>
      <c r="Y1245" s="161"/>
      <c r="Z1245" s="151"/>
      <c r="AA1245" s="151"/>
      <c r="AB1245" s="151"/>
      <c r="AC1245" s="151"/>
      <c r="AD1245" s="151"/>
      <c r="AE1245" s="151"/>
      <c r="AF1245" s="151"/>
      <c r="AG1245" s="151" t="s">
        <v>327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3" x14ac:dyDescent="0.2">
      <c r="A1246" s="158"/>
      <c r="B1246" s="159"/>
      <c r="C1246" s="191" t="s">
        <v>1880</v>
      </c>
      <c r="D1246" s="165"/>
      <c r="E1246" s="166">
        <v>4.6399999999999997</v>
      </c>
      <c r="F1246" s="161"/>
      <c r="G1246" s="161"/>
      <c r="H1246" s="161"/>
      <c r="I1246" s="161"/>
      <c r="J1246" s="161"/>
      <c r="K1246" s="161"/>
      <c r="L1246" s="161"/>
      <c r="M1246" s="161"/>
      <c r="N1246" s="160"/>
      <c r="O1246" s="160"/>
      <c r="P1246" s="160"/>
      <c r="Q1246" s="160"/>
      <c r="R1246" s="161"/>
      <c r="S1246" s="161"/>
      <c r="T1246" s="161"/>
      <c r="U1246" s="161"/>
      <c r="V1246" s="161"/>
      <c r="W1246" s="161"/>
      <c r="X1246" s="161"/>
      <c r="Y1246" s="161"/>
      <c r="Z1246" s="151"/>
      <c r="AA1246" s="151"/>
      <c r="AB1246" s="151"/>
      <c r="AC1246" s="151"/>
      <c r="AD1246" s="151"/>
      <c r="AE1246" s="151"/>
      <c r="AF1246" s="151"/>
      <c r="AG1246" s="151" t="s">
        <v>327</v>
      </c>
      <c r="AH1246" s="151">
        <v>0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ht="22.5" outlineLevel="1" x14ac:dyDescent="0.2">
      <c r="A1247" s="181">
        <v>161</v>
      </c>
      <c r="B1247" s="182" t="s">
        <v>1881</v>
      </c>
      <c r="C1247" s="190" t="s">
        <v>1882</v>
      </c>
      <c r="D1247" s="183" t="s">
        <v>318</v>
      </c>
      <c r="E1247" s="184">
        <v>8</v>
      </c>
      <c r="F1247" s="185"/>
      <c r="G1247" s="186">
        <f>ROUND(E1247*F1247,2)</f>
        <v>0</v>
      </c>
      <c r="H1247" s="185"/>
      <c r="I1247" s="186">
        <f>ROUND(E1247*H1247,2)</f>
        <v>0</v>
      </c>
      <c r="J1247" s="185"/>
      <c r="K1247" s="186">
        <f>ROUND(E1247*J1247,2)</f>
        <v>0</v>
      </c>
      <c r="L1247" s="186">
        <v>21</v>
      </c>
      <c r="M1247" s="186">
        <f>G1247*(1+L1247/100)</f>
        <v>0</v>
      </c>
      <c r="N1247" s="184">
        <v>0</v>
      </c>
      <c r="O1247" s="184">
        <f>ROUND(E1247*N1247,2)</f>
        <v>0</v>
      </c>
      <c r="P1247" s="184">
        <v>0</v>
      </c>
      <c r="Q1247" s="184">
        <f>ROUND(E1247*P1247,2)</f>
        <v>0</v>
      </c>
      <c r="R1247" s="186"/>
      <c r="S1247" s="186" t="s">
        <v>319</v>
      </c>
      <c r="T1247" s="187" t="s">
        <v>320</v>
      </c>
      <c r="U1247" s="161">
        <v>0</v>
      </c>
      <c r="V1247" s="161">
        <f>ROUND(E1247*U1247,2)</f>
        <v>0</v>
      </c>
      <c r="W1247" s="161"/>
      <c r="X1247" s="161" t="s">
        <v>321</v>
      </c>
      <c r="Y1247" s="161" t="s">
        <v>322</v>
      </c>
      <c r="Z1247" s="151"/>
      <c r="AA1247" s="151"/>
      <c r="AB1247" s="151"/>
      <c r="AC1247" s="151"/>
      <c r="AD1247" s="151"/>
      <c r="AE1247" s="151"/>
      <c r="AF1247" s="151"/>
      <c r="AG1247" s="151" t="s">
        <v>323</v>
      </c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2" x14ac:dyDescent="0.2">
      <c r="A1248" s="158"/>
      <c r="B1248" s="159"/>
      <c r="C1248" s="272" t="s">
        <v>1847</v>
      </c>
      <c r="D1248" s="273"/>
      <c r="E1248" s="273"/>
      <c r="F1248" s="273"/>
      <c r="G1248" s="273"/>
      <c r="H1248" s="161"/>
      <c r="I1248" s="161"/>
      <c r="J1248" s="161"/>
      <c r="K1248" s="161"/>
      <c r="L1248" s="161"/>
      <c r="M1248" s="161"/>
      <c r="N1248" s="160"/>
      <c r="O1248" s="160"/>
      <c r="P1248" s="160"/>
      <c r="Q1248" s="160"/>
      <c r="R1248" s="161"/>
      <c r="S1248" s="161"/>
      <c r="T1248" s="161"/>
      <c r="U1248" s="161"/>
      <c r="V1248" s="161"/>
      <c r="W1248" s="161"/>
      <c r="X1248" s="161"/>
      <c r="Y1248" s="161"/>
      <c r="Z1248" s="151"/>
      <c r="AA1248" s="151"/>
      <c r="AB1248" s="151"/>
      <c r="AC1248" s="151"/>
      <c r="AD1248" s="151"/>
      <c r="AE1248" s="151"/>
      <c r="AF1248" s="151"/>
      <c r="AG1248" s="151" t="s">
        <v>325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3" x14ac:dyDescent="0.2">
      <c r="A1249" s="158"/>
      <c r="B1249" s="159"/>
      <c r="C1249" s="270" t="s">
        <v>1866</v>
      </c>
      <c r="D1249" s="271"/>
      <c r="E1249" s="271"/>
      <c r="F1249" s="271"/>
      <c r="G1249" s="271"/>
      <c r="H1249" s="161"/>
      <c r="I1249" s="161"/>
      <c r="J1249" s="161"/>
      <c r="K1249" s="161"/>
      <c r="L1249" s="161"/>
      <c r="M1249" s="161"/>
      <c r="N1249" s="160"/>
      <c r="O1249" s="160"/>
      <c r="P1249" s="160"/>
      <c r="Q1249" s="160"/>
      <c r="R1249" s="161"/>
      <c r="S1249" s="161"/>
      <c r="T1249" s="161"/>
      <c r="U1249" s="161"/>
      <c r="V1249" s="161"/>
      <c r="W1249" s="161"/>
      <c r="X1249" s="161"/>
      <c r="Y1249" s="161"/>
      <c r="Z1249" s="151"/>
      <c r="AA1249" s="151"/>
      <c r="AB1249" s="151"/>
      <c r="AC1249" s="151"/>
      <c r="AD1249" s="151"/>
      <c r="AE1249" s="151"/>
      <c r="AF1249" s="151"/>
      <c r="AG1249" s="151" t="s">
        <v>325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3" x14ac:dyDescent="0.2">
      <c r="A1250" s="158"/>
      <c r="B1250" s="159"/>
      <c r="C1250" s="270" t="s">
        <v>1861</v>
      </c>
      <c r="D1250" s="271"/>
      <c r="E1250" s="271"/>
      <c r="F1250" s="271"/>
      <c r="G1250" s="271"/>
      <c r="H1250" s="161"/>
      <c r="I1250" s="161"/>
      <c r="J1250" s="161"/>
      <c r="K1250" s="161"/>
      <c r="L1250" s="161"/>
      <c r="M1250" s="161"/>
      <c r="N1250" s="160"/>
      <c r="O1250" s="160"/>
      <c r="P1250" s="160"/>
      <c r="Q1250" s="160"/>
      <c r="R1250" s="161"/>
      <c r="S1250" s="161"/>
      <c r="T1250" s="161"/>
      <c r="U1250" s="161"/>
      <c r="V1250" s="161"/>
      <c r="W1250" s="161"/>
      <c r="X1250" s="161"/>
      <c r="Y1250" s="161"/>
      <c r="Z1250" s="151"/>
      <c r="AA1250" s="151"/>
      <c r="AB1250" s="151"/>
      <c r="AC1250" s="151"/>
      <c r="AD1250" s="151"/>
      <c r="AE1250" s="151"/>
      <c r="AF1250" s="151"/>
      <c r="AG1250" s="151" t="s">
        <v>325</v>
      </c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3" x14ac:dyDescent="0.2">
      <c r="A1251" s="158"/>
      <c r="B1251" s="159"/>
      <c r="C1251" s="270" t="s">
        <v>1862</v>
      </c>
      <c r="D1251" s="271"/>
      <c r="E1251" s="271"/>
      <c r="F1251" s="271"/>
      <c r="G1251" s="271"/>
      <c r="H1251" s="161"/>
      <c r="I1251" s="161"/>
      <c r="J1251" s="161"/>
      <c r="K1251" s="161"/>
      <c r="L1251" s="161"/>
      <c r="M1251" s="161"/>
      <c r="N1251" s="160"/>
      <c r="O1251" s="160"/>
      <c r="P1251" s="160"/>
      <c r="Q1251" s="160"/>
      <c r="R1251" s="161"/>
      <c r="S1251" s="161"/>
      <c r="T1251" s="161"/>
      <c r="U1251" s="161"/>
      <c r="V1251" s="161"/>
      <c r="W1251" s="161"/>
      <c r="X1251" s="161"/>
      <c r="Y1251" s="161"/>
      <c r="Z1251" s="151"/>
      <c r="AA1251" s="151"/>
      <c r="AB1251" s="151"/>
      <c r="AC1251" s="151"/>
      <c r="AD1251" s="151"/>
      <c r="AE1251" s="151"/>
      <c r="AF1251" s="151"/>
      <c r="AG1251" s="151" t="s">
        <v>325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3" x14ac:dyDescent="0.2">
      <c r="A1252" s="158"/>
      <c r="B1252" s="159"/>
      <c r="C1252" s="270" t="s">
        <v>858</v>
      </c>
      <c r="D1252" s="271"/>
      <c r="E1252" s="271"/>
      <c r="F1252" s="271"/>
      <c r="G1252" s="271"/>
      <c r="H1252" s="161"/>
      <c r="I1252" s="161"/>
      <c r="J1252" s="161"/>
      <c r="K1252" s="161"/>
      <c r="L1252" s="161"/>
      <c r="M1252" s="161"/>
      <c r="N1252" s="160"/>
      <c r="O1252" s="160"/>
      <c r="P1252" s="160"/>
      <c r="Q1252" s="160"/>
      <c r="R1252" s="161"/>
      <c r="S1252" s="161"/>
      <c r="T1252" s="161"/>
      <c r="U1252" s="161"/>
      <c r="V1252" s="161"/>
      <c r="W1252" s="161"/>
      <c r="X1252" s="161"/>
      <c r="Y1252" s="161"/>
      <c r="Z1252" s="151"/>
      <c r="AA1252" s="151"/>
      <c r="AB1252" s="151"/>
      <c r="AC1252" s="151"/>
      <c r="AD1252" s="151"/>
      <c r="AE1252" s="151"/>
      <c r="AF1252" s="151"/>
      <c r="AG1252" s="151" t="s">
        <v>325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2" x14ac:dyDescent="0.2">
      <c r="A1253" s="158"/>
      <c r="B1253" s="159"/>
      <c r="C1253" s="191" t="s">
        <v>1833</v>
      </c>
      <c r="D1253" s="165"/>
      <c r="E1253" s="166"/>
      <c r="F1253" s="161"/>
      <c r="G1253" s="161"/>
      <c r="H1253" s="161"/>
      <c r="I1253" s="161"/>
      <c r="J1253" s="161"/>
      <c r="K1253" s="161"/>
      <c r="L1253" s="161"/>
      <c r="M1253" s="161"/>
      <c r="N1253" s="160"/>
      <c r="O1253" s="160"/>
      <c r="P1253" s="160"/>
      <c r="Q1253" s="160"/>
      <c r="R1253" s="161"/>
      <c r="S1253" s="161"/>
      <c r="T1253" s="161"/>
      <c r="U1253" s="161"/>
      <c r="V1253" s="161"/>
      <c r="W1253" s="161"/>
      <c r="X1253" s="161"/>
      <c r="Y1253" s="161"/>
      <c r="Z1253" s="151"/>
      <c r="AA1253" s="151"/>
      <c r="AB1253" s="151"/>
      <c r="AC1253" s="151"/>
      <c r="AD1253" s="151"/>
      <c r="AE1253" s="151"/>
      <c r="AF1253" s="151"/>
      <c r="AG1253" s="151" t="s">
        <v>327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3" x14ac:dyDescent="0.2">
      <c r="A1254" s="158"/>
      <c r="B1254" s="159"/>
      <c r="C1254" s="191" t="s">
        <v>1545</v>
      </c>
      <c r="D1254" s="165"/>
      <c r="E1254" s="166">
        <v>8</v>
      </c>
      <c r="F1254" s="161"/>
      <c r="G1254" s="161"/>
      <c r="H1254" s="161"/>
      <c r="I1254" s="161"/>
      <c r="J1254" s="161"/>
      <c r="K1254" s="161"/>
      <c r="L1254" s="161"/>
      <c r="M1254" s="161"/>
      <c r="N1254" s="160"/>
      <c r="O1254" s="160"/>
      <c r="P1254" s="160"/>
      <c r="Q1254" s="160"/>
      <c r="R1254" s="161"/>
      <c r="S1254" s="161"/>
      <c r="T1254" s="161"/>
      <c r="U1254" s="161"/>
      <c r="V1254" s="161"/>
      <c r="W1254" s="161"/>
      <c r="X1254" s="161"/>
      <c r="Y1254" s="161"/>
      <c r="Z1254" s="151"/>
      <c r="AA1254" s="151"/>
      <c r="AB1254" s="151"/>
      <c r="AC1254" s="151"/>
      <c r="AD1254" s="151"/>
      <c r="AE1254" s="151"/>
      <c r="AF1254" s="151"/>
      <c r="AG1254" s="151" t="s">
        <v>327</v>
      </c>
      <c r="AH1254" s="151">
        <v>0</v>
      </c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ht="22.5" outlineLevel="1" x14ac:dyDescent="0.2">
      <c r="A1255" s="181">
        <v>162</v>
      </c>
      <c r="B1255" s="182" t="s">
        <v>1883</v>
      </c>
      <c r="C1255" s="190" t="s">
        <v>1884</v>
      </c>
      <c r="D1255" s="183" t="s">
        <v>702</v>
      </c>
      <c r="E1255" s="184">
        <v>4.6399999999999997</v>
      </c>
      <c r="F1255" s="185"/>
      <c r="G1255" s="186">
        <f>ROUND(E1255*F1255,2)</f>
        <v>0</v>
      </c>
      <c r="H1255" s="185"/>
      <c r="I1255" s="186">
        <f>ROUND(E1255*H1255,2)</f>
        <v>0</v>
      </c>
      <c r="J1255" s="185"/>
      <c r="K1255" s="186">
        <f>ROUND(E1255*J1255,2)</f>
        <v>0</v>
      </c>
      <c r="L1255" s="186">
        <v>21</v>
      </c>
      <c r="M1255" s="186">
        <f>G1255*(1+L1255/100)</f>
        <v>0</v>
      </c>
      <c r="N1255" s="184">
        <v>0</v>
      </c>
      <c r="O1255" s="184">
        <f>ROUND(E1255*N1255,2)</f>
        <v>0</v>
      </c>
      <c r="P1255" s="184">
        <v>0</v>
      </c>
      <c r="Q1255" s="184">
        <f>ROUND(E1255*P1255,2)</f>
        <v>0</v>
      </c>
      <c r="R1255" s="186"/>
      <c r="S1255" s="186" t="s">
        <v>319</v>
      </c>
      <c r="T1255" s="187" t="s">
        <v>320</v>
      </c>
      <c r="U1255" s="161">
        <v>0</v>
      </c>
      <c r="V1255" s="161">
        <f>ROUND(E1255*U1255,2)</f>
        <v>0</v>
      </c>
      <c r="W1255" s="161"/>
      <c r="X1255" s="161" t="s">
        <v>321</v>
      </c>
      <c r="Y1255" s="161" t="s">
        <v>322</v>
      </c>
      <c r="Z1255" s="151"/>
      <c r="AA1255" s="151"/>
      <c r="AB1255" s="151"/>
      <c r="AC1255" s="151"/>
      <c r="AD1255" s="151"/>
      <c r="AE1255" s="151"/>
      <c r="AF1255" s="151"/>
      <c r="AG1255" s="151" t="s">
        <v>323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2" x14ac:dyDescent="0.2">
      <c r="A1256" s="158"/>
      <c r="B1256" s="159"/>
      <c r="C1256" s="272" t="s">
        <v>1847</v>
      </c>
      <c r="D1256" s="273"/>
      <c r="E1256" s="273"/>
      <c r="F1256" s="273"/>
      <c r="G1256" s="273"/>
      <c r="H1256" s="161"/>
      <c r="I1256" s="161"/>
      <c r="J1256" s="161"/>
      <c r="K1256" s="161"/>
      <c r="L1256" s="161"/>
      <c r="M1256" s="161"/>
      <c r="N1256" s="160"/>
      <c r="O1256" s="160"/>
      <c r="P1256" s="160"/>
      <c r="Q1256" s="160"/>
      <c r="R1256" s="161"/>
      <c r="S1256" s="161"/>
      <c r="T1256" s="161"/>
      <c r="U1256" s="161"/>
      <c r="V1256" s="161"/>
      <c r="W1256" s="161"/>
      <c r="X1256" s="161"/>
      <c r="Y1256" s="161"/>
      <c r="Z1256" s="151"/>
      <c r="AA1256" s="151"/>
      <c r="AB1256" s="151"/>
      <c r="AC1256" s="151"/>
      <c r="AD1256" s="151"/>
      <c r="AE1256" s="151"/>
      <c r="AF1256" s="151"/>
      <c r="AG1256" s="151" t="s">
        <v>325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3" x14ac:dyDescent="0.2">
      <c r="A1257" s="158"/>
      <c r="B1257" s="159"/>
      <c r="C1257" s="270" t="s">
        <v>1860</v>
      </c>
      <c r="D1257" s="271"/>
      <c r="E1257" s="271"/>
      <c r="F1257" s="271"/>
      <c r="G1257" s="271"/>
      <c r="H1257" s="161"/>
      <c r="I1257" s="161"/>
      <c r="J1257" s="161"/>
      <c r="K1257" s="161"/>
      <c r="L1257" s="161"/>
      <c r="M1257" s="161"/>
      <c r="N1257" s="160"/>
      <c r="O1257" s="160"/>
      <c r="P1257" s="160"/>
      <c r="Q1257" s="160"/>
      <c r="R1257" s="161"/>
      <c r="S1257" s="161"/>
      <c r="T1257" s="161"/>
      <c r="U1257" s="161"/>
      <c r="V1257" s="161"/>
      <c r="W1257" s="161"/>
      <c r="X1257" s="161"/>
      <c r="Y1257" s="161"/>
      <c r="Z1257" s="151"/>
      <c r="AA1257" s="151"/>
      <c r="AB1257" s="151"/>
      <c r="AC1257" s="151"/>
      <c r="AD1257" s="151"/>
      <c r="AE1257" s="151"/>
      <c r="AF1257" s="151"/>
      <c r="AG1257" s="151" t="s">
        <v>325</v>
      </c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3" x14ac:dyDescent="0.2">
      <c r="A1258" s="158"/>
      <c r="B1258" s="159"/>
      <c r="C1258" s="270" t="s">
        <v>1861</v>
      </c>
      <c r="D1258" s="271"/>
      <c r="E1258" s="271"/>
      <c r="F1258" s="271"/>
      <c r="G1258" s="271"/>
      <c r="H1258" s="161"/>
      <c r="I1258" s="161"/>
      <c r="J1258" s="161"/>
      <c r="K1258" s="161"/>
      <c r="L1258" s="161"/>
      <c r="M1258" s="161"/>
      <c r="N1258" s="160"/>
      <c r="O1258" s="160"/>
      <c r="P1258" s="160"/>
      <c r="Q1258" s="160"/>
      <c r="R1258" s="161"/>
      <c r="S1258" s="161"/>
      <c r="T1258" s="161"/>
      <c r="U1258" s="161"/>
      <c r="V1258" s="161"/>
      <c r="W1258" s="161"/>
      <c r="X1258" s="161"/>
      <c r="Y1258" s="161"/>
      <c r="Z1258" s="151"/>
      <c r="AA1258" s="151"/>
      <c r="AB1258" s="151"/>
      <c r="AC1258" s="151"/>
      <c r="AD1258" s="151"/>
      <c r="AE1258" s="151"/>
      <c r="AF1258" s="151"/>
      <c r="AG1258" s="151" t="s">
        <v>325</v>
      </c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3" x14ac:dyDescent="0.2">
      <c r="A1259" s="158"/>
      <c r="B1259" s="159"/>
      <c r="C1259" s="270" t="s">
        <v>1862</v>
      </c>
      <c r="D1259" s="271"/>
      <c r="E1259" s="271"/>
      <c r="F1259" s="271"/>
      <c r="G1259" s="271"/>
      <c r="H1259" s="161"/>
      <c r="I1259" s="161"/>
      <c r="J1259" s="161"/>
      <c r="K1259" s="161"/>
      <c r="L1259" s="161"/>
      <c r="M1259" s="161"/>
      <c r="N1259" s="160"/>
      <c r="O1259" s="160"/>
      <c r="P1259" s="160"/>
      <c r="Q1259" s="160"/>
      <c r="R1259" s="161"/>
      <c r="S1259" s="161"/>
      <c r="T1259" s="161"/>
      <c r="U1259" s="161"/>
      <c r="V1259" s="161"/>
      <c r="W1259" s="161"/>
      <c r="X1259" s="161"/>
      <c r="Y1259" s="161"/>
      <c r="Z1259" s="151"/>
      <c r="AA1259" s="151"/>
      <c r="AB1259" s="151"/>
      <c r="AC1259" s="151"/>
      <c r="AD1259" s="151"/>
      <c r="AE1259" s="151"/>
      <c r="AF1259" s="151"/>
      <c r="AG1259" s="151" t="s">
        <v>325</v>
      </c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3" x14ac:dyDescent="0.2">
      <c r="A1260" s="158"/>
      <c r="B1260" s="159"/>
      <c r="C1260" s="270" t="s">
        <v>858</v>
      </c>
      <c r="D1260" s="271"/>
      <c r="E1260" s="271"/>
      <c r="F1260" s="271"/>
      <c r="G1260" s="271"/>
      <c r="H1260" s="161"/>
      <c r="I1260" s="161"/>
      <c r="J1260" s="161"/>
      <c r="K1260" s="161"/>
      <c r="L1260" s="161"/>
      <c r="M1260" s="161"/>
      <c r="N1260" s="160"/>
      <c r="O1260" s="160"/>
      <c r="P1260" s="160"/>
      <c r="Q1260" s="160"/>
      <c r="R1260" s="161"/>
      <c r="S1260" s="161"/>
      <c r="T1260" s="161"/>
      <c r="U1260" s="161"/>
      <c r="V1260" s="161"/>
      <c r="W1260" s="161"/>
      <c r="X1260" s="161"/>
      <c r="Y1260" s="161"/>
      <c r="Z1260" s="151"/>
      <c r="AA1260" s="151"/>
      <c r="AB1260" s="151"/>
      <c r="AC1260" s="151"/>
      <c r="AD1260" s="151"/>
      <c r="AE1260" s="151"/>
      <c r="AF1260" s="151"/>
      <c r="AG1260" s="151" t="s">
        <v>325</v>
      </c>
      <c r="AH1260" s="151"/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2" x14ac:dyDescent="0.2">
      <c r="A1261" s="158"/>
      <c r="B1261" s="159"/>
      <c r="C1261" s="191" t="s">
        <v>1833</v>
      </c>
      <c r="D1261" s="165"/>
      <c r="E1261" s="166"/>
      <c r="F1261" s="161"/>
      <c r="G1261" s="161"/>
      <c r="H1261" s="161"/>
      <c r="I1261" s="161"/>
      <c r="J1261" s="161"/>
      <c r="K1261" s="161"/>
      <c r="L1261" s="161"/>
      <c r="M1261" s="161"/>
      <c r="N1261" s="160"/>
      <c r="O1261" s="160"/>
      <c r="P1261" s="160"/>
      <c r="Q1261" s="160"/>
      <c r="R1261" s="161"/>
      <c r="S1261" s="161"/>
      <c r="T1261" s="161"/>
      <c r="U1261" s="161"/>
      <c r="V1261" s="161"/>
      <c r="W1261" s="161"/>
      <c r="X1261" s="161"/>
      <c r="Y1261" s="161"/>
      <c r="Z1261" s="151"/>
      <c r="AA1261" s="151"/>
      <c r="AB1261" s="151"/>
      <c r="AC1261" s="151"/>
      <c r="AD1261" s="151"/>
      <c r="AE1261" s="151"/>
      <c r="AF1261" s="151"/>
      <c r="AG1261" s="151" t="s">
        <v>327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3" x14ac:dyDescent="0.2">
      <c r="A1262" s="158"/>
      <c r="B1262" s="159"/>
      <c r="C1262" s="191" t="s">
        <v>1880</v>
      </c>
      <c r="D1262" s="165"/>
      <c r="E1262" s="166">
        <v>4.6399999999999997</v>
      </c>
      <c r="F1262" s="161"/>
      <c r="G1262" s="161"/>
      <c r="H1262" s="161"/>
      <c r="I1262" s="161"/>
      <c r="J1262" s="161"/>
      <c r="K1262" s="161"/>
      <c r="L1262" s="161"/>
      <c r="M1262" s="161"/>
      <c r="N1262" s="160"/>
      <c r="O1262" s="160"/>
      <c r="P1262" s="160"/>
      <c r="Q1262" s="160"/>
      <c r="R1262" s="161"/>
      <c r="S1262" s="161"/>
      <c r="T1262" s="161"/>
      <c r="U1262" s="161"/>
      <c r="V1262" s="161"/>
      <c r="W1262" s="161"/>
      <c r="X1262" s="161"/>
      <c r="Y1262" s="161"/>
      <c r="Z1262" s="151"/>
      <c r="AA1262" s="151"/>
      <c r="AB1262" s="151"/>
      <c r="AC1262" s="151"/>
      <c r="AD1262" s="151"/>
      <c r="AE1262" s="151"/>
      <c r="AF1262" s="151"/>
      <c r="AG1262" s="151" t="s">
        <v>327</v>
      </c>
      <c r="AH1262" s="151">
        <v>0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 x14ac:dyDescent="0.2">
      <c r="A1263" s="181">
        <v>163</v>
      </c>
      <c r="B1263" s="182" t="s">
        <v>1885</v>
      </c>
      <c r="C1263" s="190" t="s">
        <v>1886</v>
      </c>
      <c r="D1263" s="183" t="s">
        <v>318</v>
      </c>
      <c r="E1263" s="184">
        <v>16</v>
      </c>
      <c r="F1263" s="185"/>
      <c r="G1263" s="186">
        <f>ROUND(E1263*F1263,2)</f>
        <v>0</v>
      </c>
      <c r="H1263" s="185"/>
      <c r="I1263" s="186">
        <f>ROUND(E1263*H1263,2)</f>
        <v>0</v>
      </c>
      <c r="J1263" s="185"/>
      <c r="K1263" s="186">
        <f>ROUND(E1263*J1263,2)</f>
        <v>0</v>
      </c>
      <c r="L1263" s="186">
        <v>21</v>
      </c>
      <c r="M1263" s="186">
        <f>G1263*(1+L1263/100)</f>
        <v>0</v>
      </c>
      <c r="N1263" s="184">
        <v>0</v>
      </c>
      <c r="O1263" s="184">
        <f>ROUND(E1263*N1263,2)</f>
        <v>0</v>
      </c>
      <c r="P1263" s="184">
        <v>0</v>
      </c>
      <c r="Q1263" s="184">
        <f>ROUND(E1263*P1263,2)</f>
        <v>0</v>
      </c>
      <c r="R1263" s="186"/>
      <c r="S1263" s="186" t="s">
        <v>319</v>
      </c>
      <c r="T1263" s="187" t="s">
        <v>320</v>
      </c>
      <c r="U1263" s="161">
        <v>0</v>
      </c>
      <c r="V1263" s="161">
        <f>ROUND(E1263*U1263,2)</f>
        <v>0</v>
      </c>
      <c r="W1263" s="161"/>
      <c r="X1263" s="161" t="s">
        <v>321</v>
      </c>
      <c r="Y1263" s="161" t="s">
        <v>322</v>
      </c>
      <c r="Z1263" s="151"/>
      <c r="AA1263" s="151"/>
      <c r="AB1263" s="151"/>
      <c r="AC1263" s="151"/>
      <c r="AD1263" s="151"/>
      <c r="AE1263" s="151"/>
      <c r="AF1263" s="151"/>
      <c r="AG1263" s="151" t="s">
        <v>323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2" x14ac:dyDescent="0.2">
      <c r="A1264" s="158"/>
      <c r="B1264" s="159"/>
      <c r="C1264" s="272" t="s">
        <v>1847</v>
      </c>
      <c r="D1264" s="273"/>
      <c r="E1264" s="273"/>
      <c r="F1264" s="273"/>
      <c r="G1264" s="273"/>
      <c r="H1264" s="161"/>
      <c r="I1264" s="161"/>
      <c r="J1264" s="161"/>
      <c r="K1264" s="161"/>
      <c r="L1264" s="161"/>
      <c r="M1264" s="161"/>
      <c r="N1264" s="160"/>
      <c r="O1264" s="160"/>
      <c r="P1264" s="160"/>
      <c r="Q1264" s="160"/>
      <c r="R1264" s="161"/>
      <c r="S1264" s="161"/>
      <c r="T1264" s="161"/>
      <c r="U1264" s="161"/>
      <c r="V1264" s="161"/>
      <c r="W1264" s="161"/>
      <c r="X1264" s="161"/>
      <c r="Y1264" s="161"/>
      <c r="Z1264" s="151"/>
      <c r="AA1264" s="151"/>
      <c r="AB1264" s="151"/>
      <c r="AC1264" s="151"/>
      <c r="AD1264" s="151"/>
      <c r="AE1264" s="151"/>
      <c r="AF1264" s="151"/>
      <c r="AG1264" s="151" t="s">
        <v>325</v>
      </c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3" x14ac:dyDescent="0.2">
      <c r="A1265" s="158"/>
      <c r="B1265" s="159"/>
      <c r="C1265" s="270" t="s">
        <v>1866</v>
      </c>
      <c r="D1265" s="271"/>
      <c r="E1265" s="271"/>
      <c r="F1265" s="271"/>
      <c r="G1265" s="271"/>
      <c r="H1265" s="161"/>
      <c r="I1265" s="161"/>
      <c r="J1265" s="161"/>
      <c r="K1265" s="161"/>
      <c r="L1265" s="161"/>
      <c r="M1265" s="161"/>
      <c r="N1265" s="160"/>
      <c r="O1265" s="160"/>
      <c r="P1265" s="160"/>
      <c r="Q1265" s="160"/>
      <c r="R1265" s="161"/>
      <c r="S1265" s="161"/>
      <c r="T1265" s="161"/>
      <c r="U1265" s="161"/>
      <c r="V1265" s="161"/>
      <c r="W1265" s="161"/>
      <c r="X1265" s="161"/>
      <c r="Y1265" s="161"/>
      <c r="Z1265" s="151"/>
      <c r="AA1265" s="151"/>
      <c r="AB1265" s="151"/>
      <c r="AC1265" s="151"/>
      <c r="AD1265" s="151"/>
      <c r="AE1265" s="151"/>
      <c r="AF1265" s="151"/>
      <c r="AG1265" s="151" t="s">
        <v>325</v>
      </c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3" x14ac:dyDescent="0.2">
      <c r="A1266" s="158"/>
      <c r="B1266" s="159"/>
      <c r="C1266" s="270" t="s">
        <v>1861</v>
      </c>
      <c r="D1266" s="271"/>
      <c r="E1266" s="271"/>
      <c r="F1266" s="271"/>
      <c r="G1266" s="271"/>
      <c r="H1266" s="161"/>
      <c r="I1266" s="161"/>
      <c r="J1266" s="161"/>
      <c r="K1266" s="161"/>
      <c r="L1266" s="161"/>
      <c r="M1266" s="161"/>
      <c r="N1266" s="160"/>
      <c r="O1266" s="160"/>
      <c r="P1266" s="160"/>
      <c r="Q1266" s="160"/>
      <c r="R1266" s="161"/>
      <c r="S1266" s="161"/>
      <c r="T1266" s="161"/>
      <c r="U1266" s="161"/>
      <c r="V1266" s="161"/>
      <c r="W1266" s="161"/>
      <c r="X1266" s="161"/>
      <c r="Y1266" s="161"/>
      <c r="Z1266" s="151"/>
      <c r="AA1266" s="151"/>
      <c r="AB1266" s="151"/>
      <c r="AC1266" s="151"/>
      <c r="AD1266" s="151"/>
      <c r="AE1266" s="151"/>
      <c r="AF1266" s="151"/>
      <c r="AG1266" s="151" t="s">
        <v>325</v>
      </c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3" x14ac:dyDescent="0.2">
      <c r="A1267" s="158"/>
      <c r="B1267" s="159"/>
      <c r="C1267" s="270" t="s">
        <v>1862</v>
      </c>
      <c r="D1267" s="271"/>
      <c r="E1267" s="271"/>
      <c r="F1267" s="271"/>
      <c r="G1267" s="271"/>
      <c r="H1267" s="161"/>
      <c r="I1267" s="161"/>
      <c r="J1267" s="161"/>
      <c r="K1267" s="161"/>
      <c r="L1267" s="161"/>
      <c r="M1267" s="161"/>
      <c r="N1267" s="160"/>
      <c r="O1267" s="160"/>
      <c r="P1267" s="160"/>
      <c r="Q1267" s="160"/>
      <c r="R1267" s="161"/>
      <c r="S1267" s="161"/>
      <c r="T1267" s="161"/>
      <c r="U1267" s="161"/>
      <c r="V1267" s="161"/>
      <c r="W1267" s="161"/>
      <c r="X1267" s="161"/>
      <c r="Y1267" s="161"/>
      <c r="Z1267" s="151"/>
      <c r="AA1267" s="151"/>
      <c r="AB1267" s="151"/>
      <c r="AC1267" s="151"/>
      <c r="AD1267" s="151"/>
      <c r="AE1267" s="151"/>
      <c r="AF1267" s="151"/>
      <c r="AG1267" s="151" t="s">
        <v>325</v>
      </c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3" x14ac:dyDescent="0.2">
      <c r="A1268" s="158"/>
      <c r="B1268" s="159"/>
      <c r="C1268" s="270" t="s">
        <v>858</v>
      </c>
      <c r="D1268" s="271"/>
      <c r="E1268" s="271"/>
      <c r="F1268" s="271"/>
      <c r="G1268" s="271"/>
      <c r="H1268" s="161"/>
      <c r="I1268" s="161"/>
      <c r="J1268" s="161"/>
      <c r="K1268" s="161"/>
      <c r="L1268" s="161"/>
      <c r="M1268" s="161"/>
      <c r="N1268" s="160"/>
      <c r="O1268" s="160"/>
      <c r="P1268" s="160"/>
      <c r="Q1268" s="160"/>
      <c r="R1268" s="161"/>
      <c r="S1268" s="161"/>
      <c r="T1268" s="161"/>
      <c r="U1268" s="161"/>
      <c r="V1268" s="161"/>
      <c r="W1268" s="161"/>
      <c r="X1268" s="161"/>
      <c r="Y1268" s="161"/>
      <c r="Z1268" s="151"/>
      <c r="AA1268" s="151"/>
      <c r="AB1268" s="151"/>
      <c r="AC1268" s="151"/>
      <c r="AD1268" s="151"/>
      <c r="AE1268" s="151"/>
      <c r="AF1268" s="151"/>
      <c r="AG1268" s="151" t="s">
        <v>325</v>
      </c>
      <c r="AH1268" s="151"/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2" x14ac:dyDescent="0.2">
      <c r="A1269" s="158"/>
      <c r="B1269" s="159"/>
      <c r="C1269" s="191" t="s">
        <v>1833</v>
      </c>
      <c r="D1269" s="165"/>
      <c r="E1269" s="166"/>
      <c r="F1269" s="161"/>
      <c r="G1269" s="161"/>
      <c r="H1269" s="161"/>
      <c r="I1269" s="161"/>
      <c r="J1269" s="161"/>
      <c r="K1269" s="161"/>
      <c r="L1269" s="161"/>
      <c r="M1269" s="161"/>
      <c r="N1269" s="160"/>
      <c r="O1269" s="160"/>
      <c r="P1269" s="160"/>
      <c r="Q1269" s="160"/>
      <c r="R1269" s="161"/>
      <c r="S1269" s="161"/>
      <c r="T1269" s="161"/>
      <c r="U1269" s="161"/>
      <c r="V1269" s="161"/>
      <c r="W1269" s="161"/>
      <c r="X1269" s="161"/>
      <c r="Y1269" s="161"/>
      <c r="Z1269" s="151"/>
      <c r="AA1269" s="151"/>
      <c r="AB1269" s="151"/>
      <c r="AC1269" s="151"/>
      <c r="AD1269" s="151"/>
      <c r="AE1269" s="151"/>
      <c r="AF1269" s="151"/>
      <c r="AG1269" s="151" t="s">
        <v>327</v>
      </c>
      <c r="AH1269" s="151">
        <v>0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3" x14ac:dyDescent="0.2">
      <c r="A1270" s="158"/>
      <c r="B1270" s="159"/>
      <c r="C1270" s="191" t="s">
        <v>1887</v>
      </c>
      <c r="D1270" s="165"/>
      <c r="E1270" s="166">
        <v>16</v>
      </c>
      <c r="F1270" s="161"/>
      <c r="G1270" s="161"/>
      <c r="H1270" s="161"/>
      <c r="I1270" s="161"/>
      <c r="J1270" s="161"/>
      <c r="K1270" s="161"/>
      <c r="L1270" s="161"/>
      <c r="M1270" s="161"/>
      <c r="N1270" s="160"/>
      <c r="O1270" s="160"/>
      <c r="P1270" s="160"/>
      <c r="Q1270" s="160"/>
      <c r="R1270" s="161"/>
      <c r="S1270" s="161"/>
      <c r="T1270" s="161"/>
      <c r="U1270" s="161"/>
      <c r="V1270" s="161"/>
      <c r="W1270" s="161"/>
      <c r="X1270" s="161"/>
      <c r="Y1270" s="161"/>
      <c r="Z1270" s="151"/>
      <c r="AA1270" s="151"/>
      <c r="AB1270" s="151"/>
      <c r="AC1270" s="151"/>
      <c r="AD1270" s="151"/>
      <c r="AE1270" s="151"/>
      <c r="AF1270" s="151"/>
      <c r="AG1270" s="151" t="s">
        <v>327</v>
      </c>
      <c r="AH1270" s="151">
        <v>0</v>
      </c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ht="22.5" outlineLevel="1" x14ac:dyDescent="0.2">
      <c r="A1271" s="181">
        <v>164</v>
      </c>
      <c r="B1271" s="182" t="s">
        <v>1888</v>
      </c>
      <c r="C1271" s="190" t="s">
        <v>1889</v>
      </c>
      <c r="D1271" s="183" t="s">
        <v>702</v>
      </c>
      <c r="E1271" s="184">
        <v>4.6500000000000004</v>
      </c>
      <c r="F1271" s="185"/>
      <c r="G1271" s="186">
        <f>ROUND(E1271*F1271,2)</f>
        <v>0</v>
      </c>
      <c r="H1271" s="185"/>
      <c r="I1271" s="186">
        <f>ROUND(E1271*H1271,2)</f>
        <v>0</v>
      </c>
      <c r="J1271" s="185"/>
      <c r="K1271" s="186">
        <f>ROUND(E1271*J1271,2)</f>
        <v>0</v>
      </c>
      <c r="L1271" s="186">
        <v>21</v>
      </c>
      <c r="M1271" s="186">
        <f>G1271*(1+L1271/100)</f>
        <v>0</v>
      </c>
      <c r="N1271" s="184">
        <v>0</v>
      </c>
      <c r="O1271" s="184">
        <f>ROUND(E1271*N1271,2)</f>
        <v>0</v>
      </c>
      <c r="P1271" s="184">
        <v>0</v>
      </c>
      <c r="Q1271" s="184">
        <f>ROUND(E1271*P1271,2)</f>
        <v>0</v>
      </c>
      <c r="R1271" s="186"/>
      <c r="S1271" s="186" t="s">
        <v>319</v>
      </c>
      <c r="T1271" s="187" t="s">
        <v>320</v>
      </c>
      <c r="U1271" s="161">
        <v>0</v>
      </c>
      <c r="V1271" s="161">
        <f>ROUND(E1271*U1271,2)</f>
        <v>0</v>
      </c>
      <c r="W1271" s="161"/>
      <c r="X1271" s="161" t="s">
        <v>321</v>
      </c>
      <c r="Y1271" s="161" t="s">
        <v>322</v>
      </c>
      <c r="Z1271" s="151"/>
      <c r="AA1271" s="151"/>
      <c r="AB1271" s="151"/>
      <c r="AC1271" s="151"/>
      <c r="AD1271" s="151"/>
      <c r="AE1271" s="151"/>
      <c r="AF1271" s="151"/>
      <c r="AG1271" s="151" t="s">
        <v>323</v>
      </c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2" x14ac:dyDescent="0.2">
      <c r="A1272" s="158"/>
      <c r="B1272" s="159"/>
      <c r="C1272" s="272" t="s">
        <v>1847</v>
      </c>
      <c r="D1272" s="273"/>
      <c r="E1272" s="273"/>
      <c r="F1272" s="273"/>
      <c r="G1272" s="273"/>
      <c r="H1272" s="161"/>
      <c r="I1272" s="161"/>
      <c r="J1272" s="161"/>
      <c r="K1272" s="161"/>
      <c r="L1272" s="161"/>
      <c r="M1272" s="161"/>
      <c r="N1272" s="160"/>
      <c r="O1272" s="160"/>
      <c r="P1272" s="160"/>
      <c r="Q1272" s="160"/>
      <c r="R1272" s="161"/>
      <c r="S1272" s="161"/>
      <c r="T1272" s="161"/>
      <c r="U1272" s="161"/>
      <c r="V1272" s="161"/>
      <c r="W1272" s="161"/>
      <c r="X1272" s="161"/>
      <c r="Y1272" s="161"/>
      <c r="Z1272" s="151"/>
      <c r="AA1272" s="151"/>
      <c r="AB1272" s="151"/>
      <c r="AC1272" s="151"/>
      <c r="AD1272" s="151"/>
      <c r="AE1272" s="151"/>
      <c r="AF1272" s="151"/>
      <c r="AG1272" s="151" t="s">
        <v>325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3" x14ac:dyDescent="0.2">
      <c r="A1273" s="158"/>
      <c r="B1273" s="159"/>
      <c r="C1273" s="270" t="s">
        <v>1860</v>
      </c>
      <c r="D1273" s="271"/>
      <c r="E1273" s="271"/>
      <c r="F1273" s="271"/>
      <c r="G1273" s="271"/>
      <c r="H1273" s="161"/>
      <c r="I1273" s="161"/>
      <c r="J1273" s="161"/>
      <c r="K1273" s="161"/>
      <c r="L1273" s="161"/>
      <c r="M1273" s="161"/>
      <c r="N1273" s="160"/>
      <c r="O1273" s="160"/>
      <c r="P1273" s="160"/>
      <c r="Q1273" s="160"/>
      <c r="R1273" s="161"/>
      <c r="S1273" s="161"/>
      <c r="T1273" s="161"/>
      <c r="U1273" s="161"/>
      <c r="V1273" s="161"/>
      <c r="W1273" s="161"/>
      <c r="X1273" s="161"/>
      <c r="Y1273" s="161"/>
      <c r="Z1273" s="151"/>
      <c r="AA1273" s="151"/>
      <c r="AB1273" s="151"/>
      <c r="AC1273" s="151"/>
      <c r="AD1273" s="151"/>
      <c r="AE1273" s="151"/>
      <c r="AF1273" s="151"/>
      <c r="AG1273" s="151" t="s">
        <v>325</v>
      </c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3" x14ac:dyDescent="0.2">
      <c r="A1274" s="158"/>
      <c r="B1274" s="159"/>
      <c r="C1274" s="270" t="s">
        <v>1861</v>
      </c>
      <c r="D1274" s="271"/>
      <c r="E1274" s="271"/>
      <c r="F1274" s="271"/>
      <c r="G1274" s="271"/>
      <c r="H1274" s="161"/>
      <c r="I1274" s="161"/>
      <c r="J1274" s="161"/>
      <c r="K1274" s="161"/>
      <c r="L1274" s="161"/>
      <c r="M1274" s="161"/>
      <c r="N1274" s="160"/>
      <c r="O1274" s="160"/>
      <c r="P1274" s="160"/>
      <c r="Q1274" s="160"/>
      <c r="R1274" s="161"/>
      <c r="S1274" s="161"/>
      <c r="T1274" s="161"/>
      <c r="U1274" s="161"/>
      <c r="V1274" s="161"/>
      <c r="W1274" s="161"/>
      <c r="X1274" s="161"/>
      <c r="Y1274" s="161"/>
      <c r="Z1274" s="151"/>
      <c r="AA1274" s="151"/>
      <c r="AB1274" s="151"/>
      <c r="AC1274" s="151"/>
      <c r="AD1274" s="151"/>
      <c r="AE1274" s="151"/>
      <c r="AF1274" s="151"/>
      <c r="AG1274" s="151" t="s">
        <v>325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3" x14ac:dyDescent="0.2">
      <c r="A1275" s="158"/>
      <c r="B1275" s="159"/>
      <c r="C1275" s="270" t="s">
        <v>1862</v>
      </c>
      <c r="D1275" s="271"/>
      <c r="E1275" s="271"/>
      <c r="F1275" s="271"/>
      <c r="G1275" s="271"/>
      <c r="H1275" s="161"/>
      <c r="I1275" s="161"/>
      <c r="J1275" s="161"/>
      <c r="K1275" s="161"/>
      <c r="L1275" s="161"/>
      <c r="M1275" s="161"/>
      <c r="N1275" s="160"/>
      <c r="O1275" s="160"/>
      <c r="P1275" s="160"/>
      <c r="Q1275" s="160"/>
      <c r="R1275" s="161"/>
      <c r="S1275" s="161"/>
      <c r="T1275" s="161"/>
      <c r="U1275" s="161"/>
      <c r="V1275" s="161"/>
      <c r="W1275" s="161"/>
      <c r="X1275" s="161"/>
      <c r="Y1275" s="161"/>
      <c r="Z1275" s="151"/>
      <c r="AA1275" s="151"/>
      <c r="AB1275" s="151"/>
      <c r="AC1275" s="151"/>
      <c r="AD1275" s="151"/>
      <c r="AE1275" s="151"/>
      <c r="AF1275" s="151"/>
      <c r="AG1275" s="151" t="s">
        <v>325</v>
      </c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3" x14ac:dyDescent="0.2">
      <c r="A1276" s="158"/>
      <c r="B1276" s="159"/>
      <c r="C1276" s="270" t="s">
        <v>858</v>
      </c>
      <c r="D1276" s="271"/>
      <c r="E1276" s="271"/>
      <c r="F1276" s="271"/>
      <c r="G1276" s="271"/>
      <c r="H1276" s="161"/>
      <c r="I1276" s="161"/>
      <c r="J1276" s="161"/>
      <c r="K1276" s="161"/>
      <c r="L1276" s="161"/>
      <c r="M1276" s="161"/>
      <c r="N1276" s="160"/>
      <c r="O1276" s="160"/>
      <c r="P1276" s="160"/>
      <c r="Q1276" s="160"/>
      <c r="R1276" s="161"/>
      <c r="S1276" s="161"/>
      <c r="T1276" s="161"/>
      <c r="U1276" s="161"/>
      <c r="V1276" s="161"/>
      <c r="W1276" s="161"/>
      <c r="X1276" s="161"/>
      <c r="Y1276" s="161"/>
      <c r="Z1276" s="151"/>
      <c r="AA1276" s="151"/>
      <c r="AB1276" s="151"/>
      <c r="AC1276" s="151"/>
      <c r="AD1276" s="151"/>
      <c r="AE1276" s="151"/>
      <c r="AF1276" s="151"/>
      <c r="AG1276" s="151" t="s">
        <v>325</v>
      </c>
      <c r="AH1276" s="151"/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2" x14ac:dyDescent="0.2">
      <c r="A1277" s="158"/>
      <c r="B1277" s="159"/>
      <c r="C1277" s="191" t="s">
        <v>1833</v>
      </c>
      <c r="D1277" s="165"/>
      <c r="E1277" s="166"/>
      <c r="F1277" s="161"/>
      <c r="G1277" s="161"/>
      <c r="H1277" s="161"/>
      <c r="I1277" s="161"/>
      <c r="J1277" s="161"/>
      <c r="K1277" s="161"/>
      <c r="L1277" s="161"/>
      <c r="M1277" s="161"/>
      <c r="N1277" s="160"/>
      <c r="O1277" s="160"/>
      <c r="P1277" s="160"/>
      <c r="Q1277" s="160"/>
      <c r="R1277" s="161"/>
      <c r="S1277" s="161"/>
      <c r="T1277" s="161"/>
      <c r="U1277" s="161"/>
      <c r="V1277" s="161"/>
      <c r="W1277" s="161"/>
      <c r="X1277" s="161"/>
      <c r="Y1277" s="161"/>
      <c r="Z1277" s="151"/>
      <c r="AA1277" s="151"/>
      <c r="AB1277" s="151"/>
      <c r="AC1277" s="151"/>
      <c r="AD1277" s="151"/>
      <c r="AE1277" s="151"/>
      <c r="AF1277" s="151"/>
      <c r="AG1277" s="151" t="s">
        <v>327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3" x14ac:dyDescent="0.2">
      <c r="A1278" s="158"/>
      <c r="B1278" s="159"/>
      <c r="C1278" s="191" t="s">
        <v>1890</v>
      </c>
      <c r="D1278" s="165"/>
      <c r="E1278" s="166">
        <v>4.6500000000000004</v>
      </c>
      <c r="F1278" s="161"/>
      <c r="G1278" s="161"/>
      <c r="H1278" s="161"/>
      <c r="I1278" s="161"/>
      <c r="J1278" s="161"/>
      <c r="K1278" s="161"/>
      <c r="L1278" s="161"/>
      <c r="M1278" s="161"/>
      <c r="N1278" s="160"/>
      <c r="O1278" s="160"/>
      <c r="P1278" s="160"/>
      <c r="Q1278" s="160"/>
      <c r="R1278" s="161"/>
      <c r="S1278" s="161"/>
      <c r="T1278" s="161"/>
      <c r="U1278" s="161"/>
      <c r="V1278" s="161"/>
      <c r="W1278" s="161"/>
      <c r="X1278" s="161"/>
      <c r="Y1278" s="161"/>
      <c r="Z1278" s="151"/>
      <c r="AA1278" s="151"/>
      <c r="AB1278" s="151"/>
      <c r="AC1278" s="151"/>
      <c r="AD1278" s="151"/>
      <c r="AE1278" s="151"/>
      <c r="AF1278" s="151"/>
      <c r="AG1278" s="151" t="s">
        <v>327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ht="22.5" outlineLevel="1" x14ac:dyDescent="0.2">
      <c r="A1279" s="181">
        <v>165</v>
      </c>
      <c r="B1279" s="182" t="s">
        <v>1891</v>
      </c>
      <c r="C1279" s="190" t="s">
        <v>1892</v>
      </c>
      <c r="D1279" s="183" t="s">
        <v>318</v>
      </c>
      <c r="E1279" s="184">
        <v>2</v>
      </c>
      <c r="F1279" s="185"/>
      <c r="G1279" s="186">
        <f>ROUND(E1279*F1279,2)</f>
        <v>0</v>
      </c>
      <c r="H1279" s="185"/>
      <c r="I1279" s="186">
        <f>ROUND(E1279*H1279,2)</f>
        <v>0</v>
      </c>
      <c r="J1279" s="185"/>
      <c r="K1279" s="186">
        <f>ROUND(E1279*J1279,2)</f>
        <v>0</v>
      </c>
      <c r="L1279" s="186">
        <v>21</v>
      </c>
      <c r="M1279" s="186">
        <f>G1279*(1+L1279/100)</f>
        <v>0</v>
      </c>
      <c r="N1279" s="184">
        <v>0</v>
      </c>
      <c r="O1279" s="184">
        <f>ROUND(E1279*N1279,2)</f>
        <v>0</v>
      </c>
      <c r="P1279" s="184">
        <v>0</v>
      </c>
      <c r="Q1279" s="184">
        <f>ROUND(E1279*P1279,2)</f>
        <v>0</v>
      </c>
      <c r="R1279" s="186"/>
      <c r="S1279" s="186" t="s">
        <v>319</v>
      </c>
      <c r="T1279" s="187" t="s">
        <v>320</v>
      </c>
      <c r="U1279" s="161">
        <v>0</v>
      </c>
      <c r="V1279" s="161">
        <f>ROUND(E1279*U1279,2)</f>
        <v>0</v>
      </c>
      <c r="W1279" s="161"/>
      <c r="X1279" s="161" t="s">
        <v>321</v>
      </c>
      <c r="Y1279" s="161" t="s">
        <v>322</v>
      </c>
      <c r="Z1279" s="151"/>
      <c r="AA1279" s="151"/>
      <c r="AB1279" s="151"/>
      <c r="AC1279" s="151"/>
      <c r="AD1279" s="151"/>
      <c r="AE1279" s="151"/>
      <c r="AF1279" s="151"/>
      <c r="AG1279" s="151" t="s">
        <v>323</v>
      </c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2" x14ac:dyDescent="0.2">
      <c r="A1280" s="158"/>
      <c r="B1280" s="159"/>
      <c r="C1280" s="272" t="s">
        <v>1847</v>
      </c>
      <c r="D1280" s="273"/>
      <c r="E1280" s="273"/>
      <c r="F1280" s="273"/>
      <c r="G1280" s="273"/>
      <c r="H1280" s="161"/>
      <c r="I1280" s="161"/>
      <c r="J1280" s="161"/>
      <c r="K1280" s="161"/>
      <c r="L1280" s="161"/>
      <c r="M1280" s="161"/>
      <c r="N1280" s="160"/>
      <c r="O1280" s="160"/>
      <c r="P1280" s="160"/>
      <c r="Q1280" s="160"/>
      <c r="R1280" s="161"/>
      <c r="S1280" s="161"/>
      <c r="T1280" s="161"/>
      <c r="U1280" s="161"/>
      <c r="V1280" s="161"/>
      <c r="W1280" s="161"/>
      <c r="X1280" s="161"/>
      <c r="Y1280" s="161"/>
      <c r="Z1280" s="151"/>
      <c r="AA1280" s="151"/>
      <c r="AB1280" s="151"/>
      <c r="AC1280" s="151"/>
      <c r="AD1280" s="151"/>
      <c r="AE1280" s="151"/>
      <c r="AF1280" s="151"/>
      <c r="AG1280" s="151" t="s">
        <v>325</v>
      </c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3" x14ac:dyDescent="0.2">
      <c r="A1281" s="158"/>
      <c r="B1281" s="159"/>
      <c r="C1281" s="270" t="s">
        <v>1860</v>
      </c>
      <c r="D1281" s="271"/>
      <c r="E1281" s="271"/>
      <c r="F1281" s="271"/>
      <c r="G1281" s="271"/>
      <c r="H1281" s="161"/>
      <c r="I1281" s="161"/>
      <c r="J1281" s="161"/>
      <c r="K1281" s="161"/>
      <c r="L1281" s="161"/>
      <c r="M1281" s="161"/>
      <c r="N1281" s="160"/>
      <c r="O1281" s="160"/>
      <c r="P1281" s="160"/>
      <c r="Q1281" s="160"/>
      <c r="R1281" s="161"/>
      <c r="S1281" s="161"/>
      <c r="T1281" s="161"/>
      <c r="U1281" s="161"/>
      <c r="V1281" s="161"/>
      <c r="W1281" s="161"/>
      <c r="X1281" s="161"/>
      <c r="Y1281" s="161"/>
      <c r="Z1281" s="151"/>
      <c r="AA1281" s="151"/>
      <c r="AB1281" s="151"/>
      <c r="AC1281" s="151"/>
      <c r="AD1281" s="151"/>
      <c r="AE1281" s="151"/>
      <c r="AF1281" s="151"/>
      <c r="AG1281" s="151" t="s">
        <v>325</v>
      </c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3" x14ac:dyDescent="0.2">
      <c r="A1282" s="158"/>
      <c r="B1282" s="159"/>
      <c r="C1282" s="270" t="s">
        <v>1861</v>
      </c>
      <c r="D1282" s="271"/>
      <c r="E1282" s="271"/>
      <c r="F1282" s="271"/>
      <c r="G1282" s="271"/>
      <c r="H1282" s="161"/>
      <c r="I1282" s="161"/>
      <c r="J1282" s="161"/>
      <c r="K1282" s="161"/>
      <c r="L1282" s="161"/>
      <c r="M1282" s="161"/>
      <c r="N1282" s="160"/>
      <c r="O1282" s="160"/>
      <c r="P1282" s="160"/>
      <c r="Q1282" s="160"/>
      <c r="R1282" s="161"/>
      <c r="S1282" s="161"/>
      <c r="T1282" s="161"/>
      <c r="U1282" s="161"/>
      <c r="V1282" s="161"/>
      <c r="W1282" s="161"/>
      <c r="X1282" s="161"/>
      <c r="Y1282" s="161"/>
      <c r="Z1282" s="151"/>
      <c r="AA1282" s="151"/>
      <c r="AB1282" s="151"/>
      <c r="AC1282" s="151"/>
      <c r="AD1282" s="151"/>
      <c r="AE1282" s="151"/>
      <c r="AF1282" s="151"/>
      <c r="AG1282" s="151" t="s">
        <v>325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3" x14ac:dyDescent="0.2">
      <c r="A1283" s="158"/>
      <c r="B1283" s="159"/>
      <c r="C1283" s="270" t="s">
        <v>1862</v>
      </c>
      <c r="D1283" s="271"/>
      <c r="E1283" s="271"/>
      <c r="F1283" s="271"/>
      <c r="G1283" s="271"/>
      <c r="H1283" s="161"/>
      <c r="I1283" s="161"/>
      <c r="J1283" s="161"/>
      <c r="K1283" s="161"/>
      <c r="L1283" s="161"/>
      <c r="M1283" s="161"/>
      <c r="N1283" s="160"/>
      <c r="O1283" s="160"/>
      <c r="P1283" s="160"/>
      <c r="Q1283" s="160"/>
      <c r="R1283" s="161"/>
      <c r="S1283" s="161"/>
      <c r="T1283" s="161"/>
      <c r="U1283" s="161"/>
      <c r="V1283" s="161"/>
      <c r="W1283" s="161"/>
      <c r="X1283" s="161"/>
      <c r="Y1283" s="161"/>
      <c r="Z1283" s="151"/>
      <c r="AA1283" s="151"/>
      <c r="AB1283" s="151"/>
      <c r="AC1283" s="151"/>
      <c r="AD1283" s="151"/>
      <c r="AE1283" s="151"/>
      <c r="AF1283" s="151"/>
      <c r="AG1283" s="151" t="s">
        <v>325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3" x14ac:dyDescent="0.2">
      <c r="A1284" s="158"/>
      <c r="B1284" s="159"/>
      <c r="C1284" s="270" t="s">
        <v>858</v>
      </c>
      <c r="D1284" s="271"/>
      <c r="E1284" s="271"/>
      <c r="F1284" s="271"/>
      <c r="G1284" s="271"/>
      <c r="H1284" s="161"/>
      <c r="I1284" s="161"/>
      <c r="J1284" s="161"/>
      <c r="K1284" s="161"/>
      <c r="L1284" s="161"/>
      <c r="M1284" s="161"/>
      <c r="N1284" s="160"/>
      <c r="O1284" s="160"/>
      <c r="P1284" s="160"/>
      <c r="Q1284" s="160"/>
      <c r="R1284" s="161"/>
      <c r="S1284" s="161"/>
      <c r="T1284" s="161"/>
      <c r="U1284" s="161"/>
      <c r="V1284" s="161"/>
      <c r="W1284" s="161"/>
      <c r="X1284" s="161"/>
      <c r="Y1284" s="161"/>
      <c r="Z1284" s="151"/>
      <c r="AA1284" s="151"/>
      <c r="AB1284" s="151"/>
      <c r="AC1284" s="151"/>
      <c r="AD1284" s="151"/>
      <c r="AE1284" s="151"/>
      <c r="AF1284" s="151"/>
      <c r="AG1284" s="151" t="s">
        <v>325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2" x14ac:dyDescent="0.2">
      <c r="A1285" s="158"/>
      <c r="B1285" s="159"/>
      <c r="C1285" s="191" t="s">
        <v>1833</v>
      </c>
      <c r="D1285" s="165"/>
      <c r="E1285" s="166"/>
      <c r="F1285" s="161"/>
      <c r="G1285" s="161"/>
      <c r="H1285" s="161"/>
      <c r="I1285" s="161"/>
      <c r="J1285" s="161"/>
      <c r="K1285" s="161"/>
      <c r="L1285" s="161"/>
      <c r="M1285" s="161"/>
      <c r="N1285" s="160"/>
      <c r="O1285" s="160"/>
      <c r="P1285" s="160"/>
      <c r="Q1285" s="160"/>
      <c r="R1285" s="161"/>
      <c r="S1285" s="161"/>
      <c r="T1285" s="161"/>
      <c r="U1285" s="161"/>
      <c r="V1285" s="161"/>
      <c r="W1285" s="161"/>
      <c r="X1285" s="161"/>
      <c r="Y1285" s="161"/>
      <c r="Z1285" s="151"/>
      <c r="AA1285" s="151"/>
      <c r="AB1285" s="151"/>
      <c r="AC1285" s="151"/>
      <c r="AD1285" s="151"/>
      <c r="AE1285" s="151"/>
      <c r="AF1285" s="151"/>
      <c r="AG1285" s="151" t="s">
        <v>327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3" x14ac:dyDescent="0.2">
      <c r="A1286" s="158"/>
      <c r="B1286" s="159"/>
      <c r="C1286" s="191" t="s">
        <v>878</v>
      </c>
      <c r="D1286" s="165"/>
      <c r="E1286" s="166">
        <v>2</v>
      </c>
      <c r="F1286" s="161"/>
      <c r="G1286" s="161"/>
      <c r="H1286" s="161"/>
      <c r="I1286" s="161"/>
      <c r="J1286" s="161"/>
      <c r="K1286" s="161"/>
      <c r="L1286" s="161"/>
      <c r="M1286" s="161"/>
      <c r="N1286" s="160"/>
      <c r="O1286" s="160"/>
      <c r="P1286" s="160"/>
      <c r="Q1286" s="160"/>
      <c r="R1286" s="161"/>
      <c r="S1286" s="161"/>
      <c r="T1286" s="161"/>
      <c r="U1286" s="161"/>
      <c r="V1286" s="161"/>
      <c r="W1286" s="161"/>
      <c r="X1286" s="161"/>
      <c r="Y1286" s="161"/>
      <c r="Z1286" s="151"/>
      <c r="AA1286" s="151"/>
      <c r="AB1286" s="151"/>
      <c r="AC1286" s="151"/>
      <c r="AD1286" s="151"/>
      <c r="AE1286" s="151"/>
      <c r="AF1286" s="151"/>
      <c r="AG1286" s="151" t="s">
        <v>327</v>
      </c>
      <c r="AH1286" s="151">
        <v>0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ht="22.5" outlineLevel="1" x14ac:dyDescent="0.2">
      <c r="A1287" s="181">
        <v>166</v>
      </c>
      <c r="B1287" s="182" t="s">
        <v>1893</v>
      </c>
      <c r="C1287" s="190" t="s">
        <v>1894</v>
      </c>
      <c r="D1287" s="183" t="s">
        <v>702</v>
      </c>
      <c r="E1287" s="184">
        <v>0.55000000000000004</v>
      </c>
      <c r="F1287" s="185"/>
      <c r="G1287" s="186">
        <f>ROUND(E1287*F1287,2)</f>
        <v>0</v>
      </c>
      <c r="H1287" s="185"/>
      <c r="I1287" s="186">
        <f>ROUND(E1287*H1287,2)</f>
        <v>0</v>
      </c>
      <c r="J1287" s="185"/>
      <c r="K1287" s="186">
        <f>ROUND(E1287*J1287,2)</f>
        <v>0</v>
      </c>
      <c r="L1287" s="186">
        <v>21</v>
      </c>
      <c r="M1287" s="186">
        <f>G1287*(1+L1287/100)</f>
        <v>0</v>
      </c>
      <c r="N1287" s="184">
        <v>0</v>
      </c>
      <c r="O1287" s="184">
        <f>ROUND(E1287*N1287,2)</f>
        <v>0</v>
      </c>
      <c r="P1287" s="184">
        <v>0</v>
      </c>
      <c r="Q1287" s="184">
        <f>ROUND(E1287*P1287,2)</f>
        <v>0</v>
      </c>
      <c r="R1287" s="186"/>
      <c r="S1287" s="186" t="s">
        <v>319</v>
      </c>
      <c r="T1287" s="187" t="s">
        <v>320</v>
      </c>
      <c r="U1287" s="161">
        <v>0</v>
      </c>
      <c r="V1287" s="161">
        <f>ROUND(E1287*U1287,2)</f>
        <v>0</v>
      </c>
      <c r="W1287" s="161"/>
      <c r="X1287" s="161" t="s">
        <v>321</v>
      </c>
      <c r="Y1287" s="161" t="s">
        <v>322</v>
      </c>
      <c r="Z1287" s="151"/>
      <c r="AA1287" s="151"/>
      <c r="AB1287" s="151"/>
      <c r="AC1287" s="151"/>
      <c r="AD1287" s="151"/>
      <c r="AE1287" s="151"/>
      <c r="AF1287" s="151"/>
      <c r="AG1287" s="151" t="s">
        <v>323</v>
      </c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2" x14ac:dyDescent="0.2">
      <c r="A1288" s="158"/>
      <c r="B1288" s="159"/>
      <c r="C1288" s="272" t="s">
        <v>1847</v>
      </c>
      <c r="D1288" s="273"/>
      <c r="E1288" s="273"/>
      <c r="F1288" s="273"/>
      <c r="G1288" s="273"/>
      <c r="H1288" s="161"/>
      <c r="I1288" s="161"/>
      <c r="J1288" s="161"/>
      <c r="K1288" s="161"/>
      <c r="L1288" s="161"/>
      <c r="M1288" s="161"/>
      <c r="N1288" s="160"/>
      <c r="O1288" s="160"/>
      <c r="P1288" s="160"/>
      <c r="Q1288" s="160"/>
      <c r="R1288" s="161"/>
      <c r="S1288" s="161"/>
      <c r="T1288" s="161"/>
      <c r="U1288" s="161"/>
      <c r="V1288" s="161"/>
      <c r="W1288" s="161"/>
      <c r="X1288" s="161"/>
      <c r="Y1288" s="161"/>
      <c r="Z1288" s="151"/>
      <c r="AA1288" s="151"/>
      <c r="AB1288" s="151"/>
      <c r="AC1288" s="151"/>
      <c r="AD1288" s="151"/>
      <c r="AE1288" s="151"/>
      <c r="AF1288" s="151"/>
      <c r="AG1288" s="151" t="s">
        <v>325</v>
      </c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3" x14ac:dyDescent="0.2">
      <c r="A1289" s="158"/>
      <c r="B1289" s="159"/>
      <c r="C1289" s="270" t="s">
        <v>1866</v>
      </c>
      <c r="D1289" s="271"/>
      <c r="E1289" s="271"/>
      <c r="F1289" s="271"/>
      <c r="G1289" s="271"/>
      <c r="H1289" s="161"/>
      <c r="I1289" s="161"/>
      <c r="J1289" s="161"/>
      <c r="K1289" s="161"/>
      <c r="L1289" s="161"/>
      <c r="M1289" s="161"/>
      <c r="N1289" s="160"/>
      <c r="O1289" s="160"/>
      <c r="P1289" s="160"/>
      <c r="Q1289" s="160"/>
      <c r="R1289" s="161"/>
      <c r="S1289" s="161"/>
      <c r="T1289" s="161"/>
      <c r="U1289" s="161"/>
      <c r="V1289" s="161"/>
      <c r="W1289" s="161"/>
      <c r="X1289" s="161"/>
      <c r="Y1289" s="161"/>
      <c r="Z1289" s="151"/>
      <c r="AA1289" s="151"/>
      <c r="AB1289" s="151"/>
      <c r="AC1289" s="151"/>
      <c r="AD1289" s="151"/>
      <c r="AE1289" s="151"/>
      <c r="AF1289" s="151"/>
      <c r="AG1289" s="151" t="s">
        <v>325</v>
      </c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3" x14ac:dyDescent="0.2">
      <c r="A1290" s="158"/>
      <c r="B1290" s="159"/>
      <c r="C1290" s="270" t="s">
        <v>1861</v>
      </c>
      <c r="D1290" s="271"/>
      <c r="E1290" s="271"/>
      <c r="F1290" s="271"/>
      <c r="G1290" s="271"/>
      <c r="H1290" s="161"/>
      <c r="I1290" s="161"/>
      <c r="J1290" s="161"/>
      <c r="K1290" s="161"/>
      <c r="L1290" s="161"/>
      <c r="M1290" s="161"/>
      <c r="N1290" s="160"/>
      <c r="O1290" s="160"/>
      <c r="P1290" s="160"/>
      <c r="Q1290" s="160"/>
      <c r="R1290" s="161"/>
      <c r="S1290" s="161"/>
      <c r="T1290" s="161"/>
      <c r="U1290" s="161"/>
      <c r="V1290" s="161"/>
      <c r="W1290" s="161"/>
      <c r="X1290" s="161"/>
      <c r="Y1290" s="161"/>
      <c r="Z1290" s="151"/>
      <c r="AA1290" s="151"/>
      <c r="AB1290" s="151"/>
      <c r="AC1290" s="151"/>
      <c r="AD1290" s="151"/>
      <c r="AE1290" s="151"/>
      <c r="AF1290" s="151"/>
      <c r="AG1290" s="151" t="s">
        <v>325</v>
      </c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3" x14ac:dyDescent="0.2">
      <c r="A1291" s="158"/>
      <c r="B1291" s="159"/>
      <c r="C1291" s="270" t="s">
        <v>1862</v>
      </c>
      <c r="D1291" s="271"/>
      <c r="E1291" s="271"/>
      <c r="F1291" s="271"/>
      <c r="G1291" s="271"/>
      <c r="H1291" s="161"/>
      <c r="I1291" s="161"/>
      <c r="J1291" s="161"/>
      <c r="K1291" s="161"/>
      <c r="L1291" s="161"/>
      <c r="M1291" s="161"/>
      <c r="N1291" s="160"/>
      <c r="O1291" s="160"/>
      <c r="P1291" s="160"/>
      <c r="Q1291" s="160"/>
      <c r="R1291" s="161"/>
      <c r="S1291" s="161"/>
      <c r="T1291" s="161"/>
      <c r="U1291" s="161"/>
      <c r="V1291" s="161"/>
      <c r="W1291" s="161"/>
      <c r="X1291" s="161"/>
      <c r="Y1291" s="161"/>
      <c r="Z1291" s="151"/>
      <c r="AA1291" s="151"/>
      <c r="AB1291" s="151"/>
      <c r="AC1291" s="151"/>
      <c r="AD1291" s="151"/>
      <c r="AE1291" s="151"/>
      <c r="AF1291" s="151"/>
      <c r="AG1291" s="151" t="s">
        <v>325</v>
      </c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3" x14ac:dyDescent="0.2">
      <c r="A1292" s="158"/>
      <c r="B1292" s="159"/>
      <c r="C1292" s="270" t="s">
        <v>858</v>
      </c>
      <c r="D1292" s="271"/>
      <c r="E1292" s="271"/>
      <c r="F1292" s="271"/>
      <c r="G1292" s="271"/>
      <c r="H1292" s="161"/>
      <c r="I1292" s="161"/>
      <c r="J1292" s="161"/>
      <c r="K1292" s="161"/>
      <c r="L1292" s="161"/>
      <c r="M1292" s="161"/>
      <c r="N1292" s="160"/>
      <c r="O1292" s="160"/>
      <c r="P1292" s="160"/>
      <c r="Q1292" s="160"/>
      <c r="R1292" s="161"/>
      <c r="S1292" s="161"/>
      <c r="T1292" s="161"/>
      <c r="U1292" s="161"/>
      <c r="V1292" s="161"/>
      <c r="W1292" s="161"/>
      <c r="X1292" s="161"/>
      <c r="Y1292" s="161"/>
      <c r="Z1292" s="151"/>
      <c r="AA1292" s="151"/>
      <c r="AB1292" s="151"/>
      <c r="AC1292" s="151"/>
      <c r="AD1292" s="151"/>
      <c r="AE1292" s="151"/>
      <c r="AF1292" s="151"/>
      <c r="AG1292" s="151" t="s">
        <v>325</v>
      </c>
      <c r="AH1292" s="151"/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2" x14ac:dyDescent="0.2">
      <c r="A1293" s="158"/>
      <c r="B1293" s="159"/>
      <c r="C1293" s="191" t="s">
        <v>1833</v>
      </c>
      <c r="D1293" s="165"/>
      <c r="E1293" s="166"/>
      <c r="F1293" s="161"/>
      <c r="G1293" s="161"/>
      <c r="H1293" s="161"/>
      <c r="I1293" s="161"/>
      <c r="J1293" s="161"/>
      <c r="K1293" s="161"/>
      <c r="L1293" s="161"/>
      <c r="M1293" s="161"/>
      <c r="N1293" s="160"/>
      <c r="O1293" s="160"/>
      <c r="P1293" s="160"/>
      <c r="Q1293" s="160"/>
      <c r="R1293" s="161"/>
      <c r="S1293" s="161"/>
      <c r="T1293" s="161"/>
      <c r="U1293" s="161"/>
      <c r="V1293" s="161"/>
      <c r="W1293" s="161"/>
      <c r="X1293" s="161"/>
      <c r="Y1293" s="161"/>
      <c r="Z1293" s="151"/>
      <c r="AA1293" s="151"/>
      <c r="AB1293" s="151"/>
      <c r="AC1293" s="151"/>
      <c r="AD1293" s="151"/>
      <c r="AE1293" s="151"/>
      <c r="AF1293" s="151"/>
      <c r="AG1293" s="151" t="s">
        <v>327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3" x14ac:dyDescent="0.2">
      <c r="A1294" s="158"/>
      <c r="B1294" s="159"/>
      <c r="C1294" s="191" t="s">
        <v>1895</v>
      </c>
      <c r="D1294" s="165"/>
      <c r="E1294" s="166">
        <v>0.55000000000000004</v>
      </c>
      <c r="F1294" s="161"/>
      <c r="G1294" s="161"/>
      <c r="H1294" s="161"/>
      <c r="I1294" s="161"/>
      <c r="J1294" s="161"/>
      <c r="K1294" s="161"/>
      <c r="L1294" s="161"/>
      <c r="M1294" s="161"/>
      <c r="N1294" s="160"/>
      <c r="O1294" s="160"/>
      <c r="P1294" s="160"/>
      <c r="Q1294" s="160"/>
      <c r="R1294" s="161"/>
      <c r="S1294" s="161"/>
      <c r="T1294" s="161"/>
      <c r="U1294" s="161"/>
      <c r="V1294" s="161"/>
      <c r="W1294" s="161"/>
      <c r="X1294" s="161"/>
      <c r="Y1294" s="161"/>
      <c r="Z1294" s="151"/>
      <c r="AA1294" s="151"/>
      <c r="AB1294" s="151"/>
      <c r="AC1294" s="151"/>
      <c r="AD1294" s="151"/>
      <c r="AE1294" s="151"/>
      <c r="AF1294" s="151"/>
      <c r="AG1294" s="151" t="s">
        <v>327</v>
      </c>
      <c r="AH1294" s="151">
        <v>0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ht="22.5" outlineLevel="1" x14ac:dyDescent="0.2">
      <c r="A1295" s="181">
        <v>167</v>
      </c>
      <c r="B1295" s="182" t="s">
        <v>1896</v>
      </c>
      <c r="C1295" s="190" t="s">
        <v>1897</v>
      </c>
      <c r="D1295" s="183" t="s">
        <v>702</v>
      </c>
      <c r="E1295" s="184">
        <v>4.6399999999999997</v>
      </c>
      <c r="F1295" s="185"/>
      <c r="G1295" s="186">
        <f>ROUND(E1295*F1295,2)</f>
        <v>0</v>
      </c>
      <c r="H1295" s="185"/>
      <c r="I1295" s="186">
        <f>ROUND(E1295*H1295,2)</f>
        <v>0</v>
      </c>
      <c r="J1295" s="185"/>
      <c r="K1295" s="186">
        <f>ROUND(E1295*J1295,2)</f>
        <v>0</v>
      </c>
      <c r="L1295" s="186">
        <v>21</v>
      </c>
      <c r="M1295" s="186">
        <f>G1295*(1+L1295/100)</f>
        <v>0</v>
      </c>
      <c r="N1295" s="184">
        <v>0</v>
      </c>
      <c r="O1295" s="184">
        <f>ROUND(E1295*N1295,2)</f>
        <v>0</v>
      </c>
      <c r="P1295" s="184">
        <v>0</v>
      </c>
      <c r="Q1295" s="184">
        <f>ROUND(E1295*P1295,2)</f>
        <v>0</v>
      </c>
      <c r="R1295" s="186"/>
      <c r="S1295" s="186" t="s">
        <v>319</v>
      </c>
      <c r="T1295" s="187" t="s">
        <v>320</v>
      </c>
      <c r="U1295" s="161">
        <v>0</v>
      </c>
      <c r="V1295" s="161">
        <f>ROUND(E1295*U1295,2)</f>
        <v>0</v>
      </c>
      <c r="W1295" s="161"/>
      <c r="X1295" s="161" t="s">
        <v>321</v>
      </c>
      <c r="Y1295" s="161" t="s">
        <v>322</v>
      </c>
      <c r="Z1295" s="151"/>
      <c r="AA1295" s="151"/>
      <c r="AB1295" s="151"/>
      <c r="AC1295" s="151"/>
      <c r="AD1295" s="151"/>
      <c r="AE1295" s="151"/>
      <c r="AF1295" s="151"/>
      <c r="AG1295" s="151" t="s">
        <v>323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2" x14ac:dyDescent="0.2">
      <c r="A1296" s="158"/>
      <c r="B1296" s="159"/>
      <c r="C1296" s="272" t="s">
        <v>1847</v>
      </c>
      <c r="D1296" s="273"/>
      <c r="E1296" s="273"/>
      <c r="F1296" s="273"/>
      <c r="G1296" s="273"/>
      <c r="H1296" s="161"/>
      <c r="I1296" s="161"/>
      <c r="J1296" s="161"/>
      <c r="K1296" s="161"/>
      <c r="L1296" s="161"/>
      <c r="M1296" s="161"/>
      <c r="N1296" s="160"/>
      <c r="O1296" s="160"/>
      <c r="P1296" s="160"/>
      <c r="Q1296" s="160"/>
      <c r="R1296" s="161"/>
      <c r="S1296" s="161"/>
      <c r="T1296" s="161"/>
      <c r="U1296" s="161"/>
      <c r="V1296" s="161"/>
      <c r="W1296" s="161"/>
      <c r="X1296" s="161"/>
      <c r="Y1296" s="161"/>
      <c r="Z1296" s="151"/>
      <c r="AA1296" s="151"/>
      <c r="AB1296" s="151"/>
      <c r="AC1296" s="151"/>
      <c r="AD1296" s="151"/>
      <c r="AE1296" s="151"/>
      <c r="AF1296" s="151"/>
      <c r="AG1296" s="151" t="s">
        <v>325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3" x14ac:dyDescent="0.2">
      <c r="A1297" s="158"/>
      <c r="B1297" s="159"/>
      <c r="C1297" s="270" t="s">
        <v>1860</v>
      </c>
      <c r="D1297" s="271"/>
      <c r="E1297" s="271"/>
      <c r="F1297" s="271"/>
      <c r="G1297" s="271"/>
      <c r="H1297" s="161"/>
      <c r="I1297" s="161"/>
      <c r="J1297" s="161"/>
      <c r="K1297" s="161"/>
      <c r="L1297" s="161"/>
      <c r="M1297" s="161"/>
      <c r="N1297" s="160"/>
      <c r="O1297" s="160"/>
      <c r="P1297" s="160"/>
      <c r="Q1297" s="160"/>
      <c r="R1297" s="161"/>
      <c r="S1297" s="161"/>
      <c r="T1297" s="161"/>
      <c r="U1297" s="161"/>
      <c r="V1297" s="161"/>
      <c r="W1297" s="161"/>
      <c r="X1297" s="161"/>
      <c r="Y1297" s="161"/>
      <c r="Z1297" s="151"/>
      <c r="AA1297" s="151"/>
      <c r="AB1297" s="151"/>
      <c r="AC1297" s="151"/>
      <c r="AD1297" s="151"/>
      <c r="AE1297" s="151"/>
      <c r="AF1297" s="151"/>
      <c r="AG1297" s="151" t="s">
        <v>325</v>
      </c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3" x14ac:dyDescent="0.2">
      <c r="A1298" s="158"/>
      <c r="B1298" s="159"/>
      <c r="C1298" s="270" t="s">
        <v>1861</v>
      </c>
      <c r="D1298" s="271"/>
      <c r="E1298" s="271"/>
      <c r="F1298" s="271"/>
      <c r="G1298" s="271"/>
      <c r="H1298" s="161"/>
      <c r="I1298" s="161"/>
      <c r="J1298" s="161"/>
      <c r="K1298" s="161"/>
      <c r="L1298" s="161"/>
      <c r="M1298" s="161"/>
      <c r="N1298" s="160"/>
      <c r="O1298" s="160"/>
      <c r="P1298" s="160"/>
      <c r="Q1298" s="160"/>
      <c r="R1298" s="161"/>
      <c r="S1298" s="161"/>
      <c r="T1298" s="161"/>
      <c r="U1298" s="161"/>
      <c r="V1298" s="161"/>
      <c r="W1298" s="161"/>
      <c r="X1298" s="161"/>
      <c r="Y1298" s="161"/>
      <c r="Z1298" s="151"/>
      <c r="AA1298" s="151"/>
      <c r="AB1298" s="151"/>
      <c r="AC1298" s="151"/>
      <c r="AD1298" s="151"/>
      <c r="AE1298" s="151"/>
      <c r="AF1298" s="151"/>
      <c r="AG1298" s="151" t="s">
        <v>325</v>
      </c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3" x14ac:dyDescent="0.2">
      <c r="A1299" s="158"/>
      <c r="B1299" s="159"/>
      <c r="C1299" s="270" t="s">
        <v>1862</v>
      </c>
      <c r="D1299" s="271"/>
      <c r="E1299" s="271"/>
      <c r="F1299" s="271"/>
      <c r="G1299" s="271"/>
      <c r="H1299" s="161"/>
      <c r="I1299" s="161"/>
      <c r="J1299" s="161"/>
      <c r="K1299" s="161"/>
      <c r="L1299" s="161"/>
      <c r="M1299" s="161"/>
      <c r="N1299" s="160"/>
      <c r="O1299" s="160"/>
      <c r="P1299" s="160"/>
      <c r="Q1299" s="160"/>
      <c r="R1299" s="161"/>
      <c r="S1299" s="161"/>
      <c r="T1299" s="161"/>
      <c r="U1299" s="161"/>
      <c r="V1299" s="161"/>
      <c r="W1299" s="161"/>
      <c r="X1299" s="161"/>
      <c r="Y1299" s="161"/>
      <c r="Z1299" s="151"/>
      <c r="AA1299" s="151"/>
      <c r="AB1299" s="151"/>
      <c r="AC1299" s="151"/>
      <c r="AD1299" s="151"/>
      <c r="AE1299" s="151"/>
      <c r="AF1299" s="151"/>
      <c r="AG1299" s="151" t="s">
        <v>325</v>
      </c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3" x14ac:dyDescent="0.2">
      <c r="A1300" s="158"/>
      <c r="B1300" s="159"/>
      <c r="C1300" s="270" t="s">
        <v>858</v>
      </c>
      <c r="D1300" s="271"/>
      <c r="E1300" s="271"/>
      <c r="F1300" s="271"/>
      <c r="G1300" s="271"/>
      <c r="H1300" s="161"/>
      <c r="I1300" s="161"/>
      <c r="J1300" s="161"/>
      <c r="K1300" s="161"/>
      <c r="L1300" s="161"/>
      <c r="M1300" s="161"/>
      <c r="N1300" s="160"/>
      <c r="O1300" s="160"/>
      <c r="P1300" s="160"/>
      <c r="Q1300" s="160"/>
      <c r="R1300" s="161"/>
      <c r="S1300" s="161"/>
      <c r="T1300" s="161"/>
      <c r="U1300" s="161"/>
      <c r="V1300" s="161"/>
      <c r="W1300" s="161"/>
      <c r="X1300" s="161"/>
      <c r="Y1300" s="161"/>
      <c r="Z1300" s="151"/>
      <c r="AA1300" s="151"/>
      <c r="AB1300" s="151"/>
      <c r="AC1300" s="151"/>
      <c r="AD1300" s="151"/>
      <c r="AE1300" s="151"/>
      <c r="AF1300" s="151"/>
      <c r="AG1300" s="151" t="s">
        <v>325</v>
      </c>
      <c r="AH1300" s="151"/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2" x14ac:dyDescent="0.2">
      <c r="A1301" s="158"/>
      <c r="B1301" s="159"/>
      <c r="C1301" s="191" t="s">
        <v>1833</v>
      </c>
      <c r="D1301" s="165"/>
      <c r="E1301" s="166"/>
      <c r="F1301" s="161"/>
      <c r="G1301" s="161"/>
      <c r="H1301" s="161"/>
      <c r="I1301" s="161"/>
      <c r="J1301" s="161"/>
      <c r="K1301" s="161"/>
      <c r="L1301" s="161"/>
      <c r="M1301" s="161"/>
      <c r="N1301" s="160"/>
      <c r="O1301" s="160"/>
      <c r="P1301" s="160"/>
      <c r="Q1301" s="160"/>
      <c r="R1301" s="161"/>
      <c r="S1301" s="161"/>
      <c r="T1301" s="161"/>
      <c r="U1301" s="161"/>
      <c r="V1301" s="161"/>
      <c r="W1301" s="161"/>
      <c r="X1301" s="161"/>
      <c r="Y1301" s="161"/>
      <c r="Z1301" s="151"/>
      <c r="AA1301" s="151"/>
      <c r="AB1301" s="151"/>
      <c r="AC1301" s="151"/>
      <c r="AD1301" s="151"/>
      <c r="AE1301" s="151"/>
      <c r="AF1301" s="151"/>
      <c r="AG1301" s="151" t="s">
        <v>327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3" x14ac:dyDescent="0.2">
      <c r="A1302" s="158"/>
      <c r="B1302" s="159"/>
      <c r="C1302" s="191" t="s">
        <v>1880</v>
      </c>
      <c r="D1302" s="165"/>
      <c r="E1302" s="166">
        <v>4.6399999999999997</v>
      </c>
      <c r="F1302" s="161"/>
      <c r="G1302" s="161"/>
      <c r="H1302" s="161"/>
      <c r="I1302" s="161"/>
      <c r="J1302" s="161"/>
      <c r="K1302" s="161"/>
      <c r="L1302" s="161"/>
      <c r="M1302" s="161"/>
      <c r="N1302" s="160"/>
      <c r="O1302" s="160"/>
      <c r="P1302" s="160"/>
      <c r="Q1302" s="160"/>
      <c r="R1302" s="161"/>
      <c r="S1302" s="161"/>
      <c r="T1302" s="161"/>
      <c r="U1302" s="161"/>
      <c r="V1302" s="161"/>
      <c r="W1302" s="161"/>
      <c r="X1302" s="161"/>
      <c r="Y1302" s="161"/>
      <c r="Z1302" s="151"/>
      <c r="AA1302" s="151"/>
      <c r="AB1302" s="151"/>
      <c r="AC1302" s="151"/>
      <c r="AD1302" s="151"/>
      <c r="AE1302" s="151"/>
      <c r="AF1302" s="151"/>
      <c r="AG1302" s="151" t="s">
        <v>327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ht="22.5" outlineLevel="1" x14ac:dyDescent="0.2">
      <c r="A1303" s="181">
        <v>168</v>
      </c>
      <c r="B1303" s="182" t="s">
        <v>1898</v>
      </c>
      <c r="C1303" s="190" t="s">
        <v>1899</v>
      </c>
      <c r="D1303" s="183" t="s">
        <v>702</v>
      </c>
      <c r="E1303" s="184">
        <v>2.4</v>
      </c>
      <c r="F1303" s="185"/>
      <c r="G1303" s="186">
        <f>ROUND(E1303*F1303,2)</f>
        <v>0</v>
      </c>
      <c r="H1303" s="185"/>
      <c r="I1303" s="186">
        <f>ROUND(E1303*H1303,2)</f>
        <v>0</v>
      </c>
      <c r="J1303" s="185"/>
      <c r="K1303" s="186">
        <f>ROUND(E1303*J1303,2)</f>
        <v>0</v>
      </c>
      <c r="L1303" s="186">
        <v>21</v>
      </c>
      <c r="M1303" s="186">
        <f>G1303*(1+L1303/100)</f>
        <v>0</v>
      </c>
      <c r="N1303" s="184">
        <v>0</v>
      </c>
      <c r="O1303" s="184">
        <f>ROUND(E1303*N1303,2)</f>
        <v>0</v>
      </c>
      <c r="P1303" s="184">
        <v>0</v>
      </c>
      <c r="Q1303" s="184">
        <f>ROUND(E1303*P1303,2)</f>
        <v>0</v>
      </c>
      <c r="R1303" s="186"/>
      <c r="S1303" s="186" t="s">
        <v>319</v>
      </c>
      <c r="T1303" s="187" t="s">
        <v>320</v>
      </c>
      <c r="U1303" s="161">
        <v>0</v>
      </c>
      <c r="V1303" s="161">
        <f>ROUND(E1303*U1303,2)</f>
        <v>0</v>
      </c>
      <c r="W1303" s="161"/>
      <c r="X1303" s="161" t="s">
        <v>321</v>
      </c>
      <c r="Y1303" s="161" t="s">
        <v>322</v>
      </c>
      <c r="Z1303" s="151"/>
      <c r="AA1303" s="151"/>
      <c r="AB1303" s="151"/>
      <c r="AC1303" s="151"/>
      <c r="AD1303" s="151"/>
      <c r="AE1303" s="151"/>
      <c r="AF1303" s="151"/>
      <c r="AG1303" s="151" t="s">
        <v>323</v>
      </c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2" x14ac:dyDescent="0.2">
      <c r="A1304" s="158"/>
      <c r="B1304" s="159"/>
      <c r="C1304" s="272" t="s">
        <v>1847</v>
      </c>
      <c r="D1304" s="273"/>
      <c r="E1304" s="273"/>
      <c r="F1304" s="273"/>
      <c r="G1304" s="273"/>
      <c r="H1304" s="161"/>
      <c r="I1304" s="161"/>
      <c r="J1304" s="161"/>
      <c r="K1304" s="161"/>
      <c r="L1304" s="161"/>
      <c r="M1304" s="161"/>
      <c r="N1304" s="160"/>
      <c r="O1304" s="160"/>
      <c r="P1304" s="160"/>
      <c r="Q1304" s="160"/>
      <c r="R1304" s="161"/>
      <c r="S1304" s="161"/>
      <c r="T1304" s="161"/>
      <c r="U1304" s="161"/>
      <c r="V1304" s="161"/>
      <c r="W1304" s="161"/>
      <c r="X1304" s="161"/>
      <c r="Y1304" s="161"/>
      <c r="Z1304" s="151"/>
      <c r="AA1304" s="151"/>
      <c r="AB1304" s="151"/>
      <c r="AC1304" s="151"/>
      <c r="AD1304" s="151"/>
      <c r="AE1304" s="151"/>
      <c r="AF1304" s="151"/>
      <c r="AG1304" s="151" t="s">
        <v>325</v>
      </c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3" x14ac:dyDescent="0.2">
      <c r="A1305" s="158"/>
      <c r="B1305" s="159"/>
      <c r="C1305" s="270" t="s">
        <v>1866</v>
      </c>
      <c r="D1305" s="271"/>
      <c r="E1305" s="271"/>
      <c r="F1305" s="271"/>
      <c r="G1305" s="271"/>
      <c r="H1305" s="161"/>
      <c r="I1305" s="161"/>
      <c r="J1305" s="161"/>
      <c r="K1305" s="161"/>
      <c r="L1305" s="161"/>
      <c r="M1305" s="161"/>
      <c r="N1305" s="160"/>
      <c r="O1305" s="160"/>
      <c r="P1305" s="160"/>
      <c r="Q1305" s="160"/>
      <c r="R1305" s="161"/>
      <c r="S1305" s="161"/>
      <c r="T1305" s="161"/>
      <c r="U1305" s="161"/>
      <c r="V1305" s="161"/>
      <c r="W1305" s="161"/>
      <c r="X1305" s="161"/>
      <c r="Y1305" s="161"/>
      <c r="Z1305" s="151"/>
      <c r="AA1305" s="151"/>
      <c r="AB1305" s="151"/>
      <c r="AC1305" s="151"/>
      <c r="AD1305" s="151"/>
      <c r="AE1305" s="151"/>
      <c r="AF1305" s="151"/>
      <c r="AG1305" s="151" t="s">
        <v>325</v>
      </c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3" x14ac:dyDescent="0.2">
      <c r="A1306" s="158"/>
      <c r="B1306" s="159"/>
      <c r="C1306" s="270" t="s">
        <v>1861</v>
      </c>
      <c r="D1306" s="271"/>
      <c r="E1306" s="271"/>
      <c r="F1306" s="271"/>
      <c r="G1306" s="271"/>
      <c r="H1306" s="161"/>
      <c r="I1306" s="161"/>
      <c r="J1306" s="161"/>
      <c r="K1306" s="161"/>
      <c r="L1306" s="161"/>
      <c r="M1306" s="161"/>
      <c r="N1306" s="160"/>
      <c r="O1306" s="160"/>
      <c r="P1306" s="160"/>
      <c r="Q1306" s="160"/>
      <c r="R1306" s="161"/>
      <c r="S1306" s="161"/>
      <c r="T1306" s="161"/>
      <c r="U1306" s="161"/>
      <c r="V1306" s="161"/>
      <c r="W1306" s="161"/>
      <c r="X1306" s="161"/>
      <c r="Y1306" s="161"/>
      <c r="Z1306" s="151"/>
      <c r="AA1306" s="151"/>
      <c r="AB1306" s="151"/>
      <c r="AC1306" s="151"/>
      <c r="AD1306" s="151"/>
      <c r="AE1306" s="151"/>
      <c r="AF1306" s="151"/>
      <c r="AG1306" s="151" t="s">
        <v>325</v>
      </c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3" x14ac:dyDescent="0.2">
      <c r="A1307" s="158"/>
      <c r="B1307" s="159"/>
      <c r="C1307" s="270" t="s">
        <v>1862</v>
      </c>
      <c r="D1307" s="271"/>
      <c r="E1307" s="271"/>
      <c r="F1307" s="271"/>
      <c r="G1307" s="271"/>
      <c r="H1307" s="161"/>
      <c r="I1307" s="161"/>
      <c r="J1307" s="161"/>
      <c r="K1307" s="161"/>
      <c r="L1307" s="161"/>
      <c r="M1307" s="161"/>
      <c r="N1307" s="160"/>
      <c r="O1307" s="160"/>
      <c r="P1307" s="160"/>
      <c r="Q1307" s="160"/>
      <c r="R1307" s="161"/>
      <c r="S1307" s="161"/>
      <c r="T1307" s="161"/>
      <c r="U1307" s="161"/>
      <c r="V1307" s="161"/>
      <c r="W1307" s="161"/>
      <c r="X1307" s="161"/>
      <c r="Y1307" s="161"/>
      <c r="Z1307" s="151"/>
      <c r="AA1307" s="151"/>
      <c r="AB1307" s="151"/>
      <c r="AC1307" s="151"/>
      <c r="AD1307" s="151"/>
      <c r="AE1307" s="151"/>
      <c r="AF1307" s="151"/>
      <c r="AG1307" s="151" t="s">
        <v>325</v>
      </c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3" x14ac:dyDescent="0.2">
      <c r="A1308" s="158"/>
      <c r="B1308" s="159"/>
      <c r="C1308" s="270" t="s">
        <v>858</v>
      </c>
      <c r="D1308" s="271"/>
      <c r="E1308" s="271"/>
      <c r="F1308" s="271"/>
      <c r="G1308" s="271"/>
      <c r="H1308" s="161"/>
      <c r="I1308" s="161"/>
      <c r="J1308" s="161"/>
      <c r="K1308" s="161"/>
      <c r="L1308" s="161"/>
      <c r="M1308" s="161"/>
      <c r="N1308" s="160"/>
      <c r="O1308" s="160"/>
      <c r="P1308" s="160"/>
      <c r="Q1308" s="160"/>
      <c r="R1308" s="161"/>
      <c r="S1308" s="161"/>
      <c r="T1308" s="161"/>
      <c r="U1308" s="161"/>
      <c r="V1308" s="161"/>
      <c r="W1308" s="161"/>
      <c r="X1308" s="161"/>
      <c r="Y1308" s="161"/>
      <c r="Z1308" s="151"/>
      <c r="AA1308" s="151"/>
      <c r="AB1308" s="151"/>
      <c r="AC1308" s="151"/>
      <c r="AD1308" s="151"/>
      <c r="AE1308" s="151"/>
      <c r="AF1308" s="151"/>
      <c r="AG1308" s="151" t="s">
        <v>325</v>
      </c>
      <c r="AH1308" s="151"/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2" x14ac:dyDescent="0.2">
      <c r="A1309" s="158"/>
      <c r="B1309" s="159"/>
      <c r="C1309" s="191" t="s">
        <v>1833</v>
      </c>
      <c r="D1309" s="165"/>
      <c r="E1309" s="166"/>
      <c r="F1309" s="161"/>
      <c r="G1309" s="161"/>
      <c r="H1309" s="161"/>
      <c r="I1309" s="161"/>
      <c r="J1309" s="161"/>
      <c r="K1309" s="161"/>
      <c r="L1309" s="161"/>
      <c r="M1309" s="161"/>
      <c r="N1309" s="160"/>
      <c r="O1309" s="160"/>
      <c r="P1309" s="160"/>
      <c r="Q1309" s="160"/>
      <c r="R1309" s="161"/>
      <c r="S1309" s="161"/>
      <c r="T1309" s="161"/>
      <c r="U1309" s="161"/>
      <c r="V1309" s="161"/>
      <c r="W1309" s="161"/>
      <c r="X1309" s="161"/>
      <c r="Y1309" s="161"/>
      <c r="Z1309" s="151"/>
      <c r="AA1309" s="151"/>
      <c r="AB1309" s="151"/>
      <c r="AC1309" s="151"/>
      <c r="AD1309" s="151"/>
      <c r="AE1309" s="151"/>
      <c r="AF1309" s="151"/>
      <c r="AG1309" s="151" t="s">
        <v>327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3" x14ac:dyDescent="0.2">
      <c r="A1310" s="158"/>
      <c r="B1310" s="159"/>
      <c r="C1310" s="191" t="s">
        <v>1900</v>
      </c>
      <c r="D1310" s="165"/>
      <c r="E1310" s="166">
        <v>2.4</v>
      </c>
      <c r="F1310" s="161"/>
      <c r="G1310" s="161"/>
      <c r="H1310" s="161"/>
      <c r="I1310" s="161"/>
      <c r="J1310" s="161"/>
      <c r="K1310" s="161"/>
      <c r="L1310" s="161"/>
      <c r="M1310" s="161"/>
      <c r="N1310" s="160"/>
      <c r="O1310" s="160"/>
      <c r="P1310" s="160"/>
      <c r="Q1310" s="160"/>
      <c r="R1310" s="161"/>
      <c r="S1310" s="161"/>
      <c r="T1310" s="161"/>
      <c r="U1310" s="161"/>
      <c r="V1310" s="161"/>
      <c r="W1310" s="161"/>
      <c r="X1310" s="161"/>
      <c r="Y1310" s="161"/>
      <c r="Z1310" s="151"/>
      <c r="AA1310" s="151"/>
      <c r="AB1310" s="151"/>
      <c r="AC1310" s="151"/>
      <c r="AD1310" s="151"/>
      <c r="AE1310" s="151"/>
      <c r="AF1310" s="151"/>
      <c r="AG1310" s="151" t="s">
        <v>327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ht="22.5" outlineLevel="1" x14ac:dyDescent="0.2">
      <c r="A1311" s="181">
        <v>169</v>
      </c>
      <c r="B1311" s="182" t="s">
        <v>1901</v>
      </c>
      <c r="C1311" s="190" t="s">
        <v>1902</v>
      </c>
      <c r="D1311" s="183" t="s">
        <v>318</v>
      </c>
      <c r="E1311" s="184">
        <v>2</v>
      </c>
      <c r="F1311" s="185"/>
      <c r="G1311" s="186">
        <f>ROUND(E1311*F1311,2)</f>
        <v>0</v>
      </c>
      <c r="H1311" s="185"/>
      <c r="I1311" s="186">
        <f>ROUND(E1311*H1311,2)</f>
        <v>0</v>
      </c>
      <c r="J1311" s="185"/>
      <c r="K1311" s="186">
        <f>ROUND(E1311*J1311,2)</f>
        <v>0</v>
      </c>
      <c r="L1311" s="186">
        <v>21</v>
      </c>
      <c r="M1311" s="186">
        <f>G1311*(1+L1311/100)</f>
        <v>0</v>
      </c>
      <c r="N1311" s="184">
        <v>0</v>
      </c>
      <c r="O1311" s="184">
        <f>ROUND(E1311*N1311,2)</f>
        <v>0</v>
      </c>
      <c r="P1311" s="184">
        <v>0</v>
      </c>
      <c r="Q1311" s="184">
        <f>ROUND(E1311*P1311,2)</f>
        <v>0</v>
      </c>
      <c r="R1311" s="186"/>
      <c r="S1311" s="186" t="s">
        <v>319</v>
      </c>
      <c r="T1311" s="187" t="s">
        <v>320</v>
      </c>
      <c r="U1311" s="161">
        <v>0</v>
      </c>
      <c r="V1311" s="161">
        <f>ROUND(E1311*U1311,2)</f>
        <v>0</v>
      </c>
      <c r="W1311" s="161"/>
      <c r="X1311" s="161" t="s">
        <v>321</v>
      </c>
      <c r="Y1311" s="161" t="s">
        <v>322</v>
      </c>
      <c r="Z1311" s="151"/>
      <c r="AA1311" s="151"/>
      <c r="AB1311" s="151"/>
      <c r="AC1311" s="151"/>
      <c r="AD1311" s="151"/>
      <c r="AE1311" s="151"/>
      <c r="AF1311" s="151"/>
      <c r="AG1311" s="151" t="s">
        <v>323</v>
      </c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2" x14ac:dyDescent="0.2">
      <c r="A1312" s="158"/>
      <c r="B1312" s="159"/>
      <c r="C1312" s="272" t="s">
        <v>1847</v>
      </c>
      <c r="D1312" s="273"/>
      <c r="E1312" s="273"/>
      <c r="F1312" s="273"/>
      <c r="G1312" s="273"/>
      <c r="H1312" s="161"/>
      <c r="I1312" s="161"/>
      <c r="J1312" s="161"/>
      <c r="K1312" s="161"/>
      <c r="L1312" s="161"/>
      <c r="M1312" s="161"/>
      <c r="N1312" s="160"/>
      <c r="O1312" s="160"/>
      <c r="P1312" s="160"/>
      <c r="Q1312" s="160"/>
      <c r="R1312" s="161"/>
      <c r="S1312" s="161"/>
      <c r="T1312" s="161"/>
      <c r="U1312" s="161"/>
      <c r="V1312" s="161"/>
      <c r="W1312" s="161"/>
      <c r="X1312" s="161"/>
      <c r="Y1312" s="161"/>
      <c r="Z1312" s="151"/>
      <c r="AA1312" s="151"/>
      <c r="AB1312" s="151"/>
      <c r="AC1312" s="151"/>
      <c r="AD1312" s="151"/>
      <c r="AE1312" s="151"/>
      <c r="AF1312" s="151"/>
      <c r="AG1312" s="151" t="s">
        <v>325</v>
      </c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3" x14ac:dyDescent="0.2">
      <c r="A1313" s="158"/>
      <c r="B1313" s="159"/>
      <c r="C1313" s="270" t="s">
        <v>1866</v>
      </c>
      <c r="D1313" s="271"/>
      <c r="E1313" s="271"/>
      <c r="F1313" s="271"/>
      <c r="G1313" s="271"/>
      <c r="H1313" s="161"/>
      <c r="I1313" s="161"/>
      <c r="J1313" s="161"/>
      <c r="K1313" s="161"/>
      <c r="L1313" s="161"/>
      <c r="M1313" s="161"/>
      <c r="N1313" s="160"/>
      <c r="O1313" s="160"/>
      <c r="P1313" s="160"/>
      <c r="Q1313" s="160"/>
      <c r="R1313" s="161"/>
      <c r="S1313" s="161"/>
      <c r="T1313" s="161"/>
      <c r="U1313" s="161"/>
      <c r="V1313" s="161"/>
      <c r="W1313" s="161"/>
      <c r="X1313" s="161"/>
      <c r="Y1313" s="161"/>
      <c r="Z1313" s="151"/>
      <c r="AA1313" s="151"/>
      <c r="AB1313" s="151"/>
      <c r="AC1313" s="151"/>
      <c r="AD1313" s="151"/>
      <c r="AE1313" s="151"/>
      <c r="AF1313" s="151"/>
      <c r="AG1313" s="151" t="s">
        <v>325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3" x14ac:dyDescent="0.2">
      <c r="A1314" s="158"/>
      <c r="B1314" s="159"/>
      <c r="C1314" s="270" t="s">
        <v>1861</v>
      </c>
      <c r="D1314" s="271"/>
      <c r="E1314" s="271"/>
      <c r="F1314" s="271"/>
      <c r="G1314" s="271"/>
      <c r="H1314" s="161"/>
      <c r="I1314" s="161"/>
      <c r="J1314" s="161"/>
      <c r="K1314" s="161"/>
      <c r="L1314" s="161"/>
      <c r="M1314" s="161"/>
      <c r="N1314" s="160"/>
      <c r="O1314" s="160"/>
      <c r="P1314" s="160"/>
      <c r="Q1314" s="160"/>
      <c r="R1314" s="161"/>
      <c r="S1314" s="161"/>
      <c r="T1314" s="161"/>
      <c r="U1314" s="161"/>
      <c r="V1314" s="161"/>
      <c r="W1314" s="161"/>
      <c r="X1314" s="161"/>
      <c r="Y1314" s="161"/>
      <c r="Z1314" s="151"/>
      <c r="AA1314" s="151"/>
      <c r="AB1314" s="151"/>
      <c r="AC1314" s="151"/>
      <c r="AD1314" s="151"/>
      <c r="AE1314" s="151"/>
      <c r="AF1314" s="151"/>
      <c r="AG1314" s="151" t="s">
        <v>325</v>
      </c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3" x14ac:dyDescent="0.2">
      <c r="A1315" s="158"/>
      <c r="B1315" s="159"/>
      <c r="C1315" s="270" t="s">
        <v>1862</v>
      </c>
      <c r="D1315" s="271"/>
      <c r="E1315" s="271"/>
      <c r="F1315" s="271"/>
      <c r="G1315" s="271"/>
      <c r="H1315" s="161"/>
      <c r="I1315" s="161"/>
      <c r="J1315" s="161"/>
      <c r="K1315" s="161"/>
      <c r="L1315" s="161"/>
      <c r="M1315" s="161"/>
      <c r="N1315" s="160"/>
      <c r="O1315" s="160"/>
      <c r="P1315" s="160"/>
      <c r="Q1315" s="160"/>
      <c r="R1315" s="161"/>
      <c r="S1315" s="161"/>
      <c r="T1315" s="161"/>
      <c r="U1315" s="161"/>
      <c r="V1315" s="161"/>
      <c r="W1315" s="161"/>
      <c r="X1315" s="161"/>
      <c r="Y1315" s="161"/>
      <c r="Z1315" s="151"/>
      <c r="AA1315" s="151"/>
      <c r="AB1315" s="151"/>
      <c r="AC1315" s="151"/>
      <c r="AD1315" s="151"/>
      <c r="AE1315" s="151"/>
      <c r="AF1315" s="151"/>
      <c r="AG1315" s="151" t="s">
        <v>325</v>
      </c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3" x14ac:dyDescent="0.2">
      <c r="A1316" s="158"/>
      <c r="B1316" s="159"/>
      <c r="C1316" s="270" t="s">
        <v>858</v>
      </c>
      <c r="D1316" s="271"/>
      <c r="E1316" s="271"/>
      <c r="F1316" s="271"/>
      <c r="G1316" s="271"/>
      <c r="H1316" s="161"/>
      <c r="I1316" s="161"/>
      <c r="J1316" s="161"/>
      <c r="K1316" s="161"/>
      <c r="L1316" s="161"/>
      <c r="M1316" s="161"/>
      <c r="N1316" s="160"/>
      <c r="O1316" s="160"/>
      <c r="P1316" s="160"/>
      <c r="Q1316" s="160"/>
      <c r="R1316" s="161"/>
      <c r="S1316" s="161"/>
      <c r="T1316" s="161"/>
      <c r="U1316" s="161"/>
      <c r="V1316" s="161"/>
      <c r="W1316" s="161"/>
      <c r="X1316" s="161"/>
      <c r="Y1316" s="161"/>
      <c r="Z1316" s="151"/>
      <c r="AA1316" s="151"/>
      <c r="AB1316" s="151"/>
      <c r="AC1316" s="151"/>
      <c r="AD1316" s="151"/>
      <c r="AE1316" s="151"/>
      <c r="AF1316" s="151"/>
      <c r="AG1316" s="151" t="s">
        <v>325</v>
      </c>
      <c r="AH1316" s="151"/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2" x14ac:dyDescent="0.2">
      <c r="A1317" s="158"/>
      <c r="B1317" s="159"/>
      <c r="C1317" s="191" t="s">
        <v>1833</v>
      </c>
      <c r="D1317" s="165"/>
      <c r="E1317" s="166"/>
      <c r="F1317" s="161"/>
      <c r="G1317" s="161"/>
      <c r="H1317" s="161"/>
      <c r="I1317" s="161"/>
      <c r="J1317" s="161"/>
      <c r="K1317" s="161"/>
      <c r="L1317" s="161"/>
      <c r="M1317" s="161"/>
      <c r="N1317" s="160"/>
      <c r="O1317" s="160"/>
      <c r="P1317" s="160"/>
      <c r="Q1317" s="160"/>
      <c r="R1317" s="161"/>
      <c r="S1317" s="161"/>
      <c r="T1317" s="161"/>
      <c r="U1317" s="161"/>
      <c r="V1317" s="161"/>
      <c r="W1317" s="161"/>
      <c r="X1317" s="161"/>
      <c r="Y1317" s="161"/>
      <c r="Z1317" s="151"/>
      <c r="AA1317" s="151"/>
      <c r="AB1317" s="151"/>
      <c r="AC1317" s="151"/>
      <c r="AD1317" s="151"/>
      <c r="AE1317" s="151"/>
      <c r="AF1317" s="151"/>
      <c r="AG1317" s="151" t="s">
        <v>327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3" x14ac:dyDescent="0.2">
      <c r="A1318" s="158"/>
      <c r="B1318" s="159"/>
      <c r="C1318" s="191" t="s">
        <v>878</v>
      </c>
      <c r="D1318" s="165"/>
      <c r="E1318" s="166">
        <v>2</v>
      </c>
      <c r="F1318" s="161"/>
      <c r="G1318" s="161"/>
      <c r="H1318" s="161"/>
      <c r="I1318" s="161"/>
      <c r="J1318" s="161"/>
      <c r="K1318" s="161"/>
      <c r="L1318" s="161"/>
      <c r="M1318" s="161"/>
      <c r="N1318" s="160"/>
      <c r="O1318" s="160"/>
      <c r="P1318" s="160"/>
      <c r="Q1318" s="160"/>
      <c r="R1318" s="161"/>
      <c r="S1318" s="161"/>
      <c r="T1318" s="161"/>
      <c r="U1318" s="161"/>
      <c r="V1318" s="161"/>
      <c r="W1318" s="161"/>
      <c r="X1318" s="161"/>
      <c r="Y1318" s="161"/>
      <c r="Z1318" s="151"/>
      <c r="AA1318" s="151"/>
      <c r="AB1318" s="151"/>
      <c r="AC1318" s="151"/>
      <c r="AD1318" s="151"/>
      <c r="AE1318" s="151"/>
      <c r="AF1318" s="151"/>
      <c r="AG1318" s="151" t="s">
        <v>327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ht="22.5" outlineLevel="1" x14ac:dyDescent="0.2">
      <c r="A1319" s="181">
        <v>170</v>
      </c>
      <c r="B1319" s="182" t="s">
        <v>1903</v>
      </c>
      <c r="C1319" s="190" t="s">
        <v>1904</v>
      </c>
      <c r="D1319" s="183" t="s">
        <v>702</v>
      </c>
      <c r="E1319" s="184">
        <v>2.4</v>
      </c>
      <c r="F1319" s="185"/>
      <c r="G1319" s="186">
        <f>ROUND(E1319*F1319,2)</f>
        <v>0</v>
      </c>
      <c r="H1319" s="185"/>
      <c r="I1319" s="186">
        <f>ROUND(E1319*H1319,2)</f>
        <v>0</v>
      </c>
      <c r="J1319" s="185"/>
      <c r="K1319" s="186">
        <f>ROUND(E1319*J1319,2)</f>
        <v>0</v>
      </c>
      <c r="L1319" s="186">
        <v>21</v>
      </c>
      <c r="M1319" s="186">
        <f>G1319*(1+L1319/100)</f>
        <v>0</v>
      </c>
      <c r="N1319" s="184">
        <v>0</v>
      </c>
      <c r="O1319" s="184">
        <f>ROUND(E1319*N1319,2)</f>
        <v>0</v>
      </c>
      <c r="P1319" s="184">
        <v>0</v>
      </c>
      <c r="Q1319" s="184">
        <f>ROUND(E1319*P1319,2)</f>
        <v>0</v>
      </c>
      <c r="R1319" s="186"/>
      <c r="S1319" s="186" t="s">
        <v>319</v>
      </c>
      <c r="T1319" s="187" t="s">
        <v>320</v>
      </c>
      <c r="U1319" s="161">
        <v>0</v>
      </c>
      <c r="V1319" s="161">
        <f>ROUND(E1319*U1319,2)</f>
        <v>0</v>
      </c>
      <c r="W1319" s="161"/>
      <c r="X1319" s="161" t="s">
        <v>321</v>
      </c>
      <c r="Y1319" s="161" t="s">
        <v>322</v>
      </c>
      <c r="Z1319" s="151"/>
      <c r="AA1319" s="151"/>
      <c r="AB1319" s="151"/>
      <c r="AC1319" s="151"/>
      <c r="AD1319" s="151"/>
      <c r="AE1319" s="151"/>
      <c r="AF1319" s="151"/>
      <c r="AG1319" s="151" t="s">
        <v>323</v>
      </c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2" x14ac:dyDescent="0.2">
      <c r="A1320" s="158"/>
      <c r="B1320" s="159"/>
      <c r="C1320" s="272" t="s">
        <v>1847</v>
      </c>
      <c r="D1320" s="273"/>
      <c r="E1320" s="273"/>
      <c r="F1320" s="273"/>
      <c r="G1320" s="273"/>
      <c r="H1320" s="161"/>
      <c r="I1320" s="161"/>
      <c r="J1320" s="161"/>
      <c r="K1320" s="161"/>
      <c r="L1320" s="161"/>
      <c r="M1320" s="161"/>
      <c r="N1320" s="160"/>
      <c r="O1320" s="160"/>
      <c r="P1320" s="160"/>
      <c r="Q1320" s="160"/>
      <c r="R1320" s="161"/>
      <c r="S1320" s="161"/>
      <c r="T1320" s="161"/>
      <c r="U1320" s="161"/>
      <c r="V1320" s="161"/>
      <c r="W1320" s="161"/>
      <c r="X1320" s="161"/>
      <c r="Y1320" s="161"/>
      <c r="Z1320" s="151"/>
      <c r="AA1320" s="151"/>
      <c r="AB1320" s="151"/>
      <c r="AC1320" s="151"/>
      <c r="AD1320" s="151"/>
      <c r="AE1320" s="151"/>
      <c r="AF1320" s="151"/>
      <c r="AG1320" s="151" t="s">
        <v>325</v>
      </c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3" x14ac:dyDescent="0.2">
      <c r="A1321" s="158"/>
      <c r="B1321" s="159"/>
      <c r="C1321" s="270" t="s">
        <v>1866</v>
      </c>
      <c r="D1321" s="271"/>
      <c r="E1321" s="271"/>
      <c r="F1321" s="271"/>
      <c r="G1321" s="271"/>
      <c r="H1321" s="161"/>
      <c r="I1321" s="161"/>
      <c r="J1321" s="161"/>
      <c r="K1321" s="161"/>
      <c r="L1321" s="161"/>
      <c r="M1321" s="161"/>
      <c r="N1321" s="160"/>
      <c r="O1321" s="160"/>
      <c r="P1321" s="160"/>
      <c r="Q1321" s="160"/>
      <c r="R1321" s="161"/>
      <c r="S1321" s="161"/>
      <c r="T1321" s="161"/>
      <c r="U1321" s="161"/>
      <c r="V1321" s="161"/>
      <c r="W1321" s="161"/>
      <c r="X1321" s="161"/>
      <c r="Y1321" s="161"/>
      <c r="Z1321" s="151"/>
      <c r="AA1321" s="151"/>
      <c r="AB1321" s="151"/>
      <c r="AC1321" s="151"/>
      <c r="AD1321" s="151"/>
      <c r="AE1321" s="151"/>
      <c r="AF1321" s="151"/>
      <c r="AG1321" s="151" t="s">
        <v>325</v>
      </c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3" x14ac:dyDescent="0.2">
      <c r="A1322" s="158"/>
      <c r="B1322" s="159"/>
      <c r="C1322" s="270" t="s">
        <v>1861</v>
      </c>
      <c r="D1322" s="271"/>
      <c r="E1322" s="271"/>
      <c r="F1322" s="271"/>
      <c r="G1322" s="271"/>
      <c r="H1322" s="161"/>
      <c r="I1322" s="161"/>
      <c r="J1322" s="161"/>
      <c r="K1322" s="161"/>
      <c r="L1322" s="161"/>
      <c r="M1322" s="161"/>
      <c r="N1322" s="160"/>
      <c r="O1322" s="160"/>
      <c r="P1322" s="160"/>
      <c r="Q1322" s="160"/>
      <c r="R1322" s="161"/>
      <c r="S1322" s="161"/>
      <c r="T1322" s="161"/>
      <c r="U1322" s="161"/>
      <c r="V1322" s="161"/>
      <c r="W1322" s="161"/>
      <c r="X1322" s="161"/>
      <c r="Y1322" s="161"/>
      <c r="Z1322" s="151"/>
      <c r="AA1322" s="151"/>
      <c r="AB1322" s="151"/>
      <c r="AC1322" s="151"/>
      <c r="AD1322" s="151"/>
      <c r="AE1322" s="151"/>
      <c r="AF1322" s="151"/>
      <c r="AG1322" s="151" t="s">
        <v>325</v>
      </c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3" x14ac:dyDescent="0.2">
      <c r="A1323" s="158"/>
      <c r="B1323" s="159"/>
      <c r="C1323" s="270" t="s">
        <v>1862</v>
      </c>
      <c r="D1323" s="271"/>
      <c r="E1323" s="271"/>
      <c r="F1323" s="271"/>
      <c r="G1323" s="271"/>
      <c r="H1323" s="161"/>
      <c r="I1323" s="161"/>
      <c r="J1323" s="161"/>
      <c r="K1323" s="161"/>
      <c r="L1323" s="161"/>
      <c r="M1323" s="161"/>
      <c r="N1323" s="160"/>
      <c r="O1323" s="160"/>
      <c r="P1323" s="160"/>
      <c r="Q1323" s="160"/>
      <c r="R1323" s="161"/>
      <c r="S1323" s="161"/>
      <c r="T1323" s="161"/>
      <c r="U1323" s="161"/>
      <c r="V1323" s="161"/>
      <c r="W1323" s="161"/>
      <c r="X1323" s="161"/>
      <c r="Y1323" s="161"/>
      <c r="Z1323" s="151"/>
      <c r="AA1323" s="151"/>
      <c r="AB1323" s="151"/>
      <c r="AC1323" s="151"/>
      <c r="AD1323" s="151"/>
      <c r="AE1323" s="151"/>
      <c r="AF1323" s="151"/>
      <c r="AG1323" s="151" t="s">
        <v>325</v>
      </c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3" x14ac:dyDescent="0.2">
      <c r="A1324" s="158"/>
      <c r="B1324" s="159"/>
      <c r="C1324" s="270" t="s">
        <v>858</v>
      </c>
      <c r="D1324" s="271"/>
      <c r="E1324" s="271"/>
      <c r="F1324" s="271"/>
      <c r="G1324" s="271"/>
      <c r="H1324" s="161"/>
      <c r="I1324" s="161"/>
      <c r="J1324" s="161"/>
      <c r="K1324" s="161"/>
      <c r="L1324" s="161"/>
      <c r="M1324" s="161"/>
      <c r="N1324" s="160"/>
      <c r="O1324" s="160"/>
      <c r="P1324" s="160"/>
      <c r="Q1324" s="160"/>
      <c r="R1324" s="161"/>
      <c r="S1324" s="161"/>
      <c r="T1324" s="161"/>
      <c r="U1324" s="161"/>
      <c r="V1324" s="161"/>
      <c r="W1324" s="161"/>
      <c r="X1324" s="161"/>
      <c r="Y1324" s="161"/>
      <c r="Z1324" s="151"/>
      <c r="AA1324" s="151"/>
      <c r="AB1324" s="151"/>
      <c r="AC1324" s="151"/>
      <c r="AD1324" s="151"/>
      <c r="AE1324" s="151"/>
      <c r="AF1324" s="151"/>
      <c r="AG1324" s="151" t="s">
        <v>325</v>
      </c>
      <c r="AH1324" s="151"/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2" x14ac:dyDescent="0.2">
      <c r="A1325" s="158"/>
      <c r="B1325" s="159"/>
      <c r="C1325" s="191" t="s">
        <v>1833</v>
      </c>
      <c r="D1325" s="165"/>
      <c r="E1325" s="166"/>
      <c r="F1325" s="161"/>
      <c r="G1325" s="161"/>
      <c r="H1325" s="161"/>
      <c r="I1325" s="161"/>
      <c r="J1325" s="161"/>
      <c r="K1325" s="161"/>
      <c r="L1325" s="161"/>
      <c r="M1325" s="161"/>
      <c r="N1325" s="160"/>
      <c r="O1325" s="160"/>
      <c r="P1325" s="160"/>
      <c r="Q1325" s="160"/>
      <c r="R1325" s="161"/>
      <c r="S1325" s="161"/>
      <c r="T1325" s="161"/>
      <c r="U1325" s="161"/>
      <c r="V1325" s="161"/>
      <c r="W1325" s="161"/>
      <c r="X1325" s="161"/>
      <c r="Y1325" s="161"/>
      <c r="Z1325" s="151"/>
      <c r="AA1325" s="151"/>
      <c r="AB1325" s="151"/>
      <c r="AC1325" s="151"/>
      <c r="AD1325" s="151"/>
      <c r="AE1325" s="151"/>
      <c r="AF1325" s="151"/>
      <c r="AG1325" s="151" t="s">
        <v>327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3" x14ac:dyDescent="0.2">
      <c r="A1326" s="158"/>
      <c r="B1326" s="159"/>
      <c r="C1326" s="191" t="s">
        <v>1900</v>
      </c>
      <c r="D1326" s="165"/>
      <c r="E1326" s="166">
        <v>2.4</v>
      </c>
      <c r="F1326" s="161"/>
      <c r="G1326" s="161"/>
      <c r="H1326" s="161"/>
      <c r="I1326" s="161"/>
      <c r="J1326" s="161"/>
      <c r="K1326" s="161"/>
      <c r="L1326" s="161"/>
      <c r="M1326" s="161"/>
      <c r="N1326" s="160"/>
      <c r="O1326" s="160"/>
      <c r="P1326" s="160"/>
      <c r="Q1326" s="160"/>
      <c r="R1326" s="161"/>
      <c r="S1326" s="161"/>
      <c r="T1326" s="161"/>
      <c r="U1326" s="161"/>
      <c r="V1326" s="161"/>
      <c r="W1326" s="161"/>
      <c r="X1326" s="161"/>
      <c r="Y1326" s="161"/>
      <c r="Z1326" s="151"/>
      <c r="AA1326" s="151"/>
      <c r="AB1326" s="151"/>
      <c r="AC1326" s="151"/>
      <c r="AD1326" s="151"/>
      <c r="AE1326" s="151"/>
      <c r="AF1326" s="151"/>
      <c r="AG1326" s="151" t="s">
        <v>327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ht="22.5" outlineLevel="1" x14ac:dyDescent="0.2">
      <c r="A1327" s="181">
        <v>171</v>
      </c>
      <c r="B1327" s="182" t="s">
        <v>1905</v>
      </c>
      <c r="C1327" s="190" t="s">
        <v>1906</v>
      </c>
      <c r="D1327" s="183" t="s">
        <v>318</v>
      </c>
      <c r="E1327" s="184">
        <v>5</v>
      </c>
      <c r="F1327" s="185"/>
      <c r="G1327" s="186">
        <f>ROUND(E1327*F1327,2)</f>
        <v>0</v>
      </c>
      <c r="H1327" s="185"/>
      <c r="I1327" s="186">
        <f>ROUND(E1327*H1327,2)</f>
        <v>0</v>
      </c>
      <c r="J1327" s="185"/>
      <c r="K1327" s="186">
        <f>ROUND(E1327*J1327,2)</f>
        <v>0</v>
      </c>
      <c r="L1327" s="186">
        <v>21</v>
      </c>
      <c r="M1327" s="186">
        <f>G1327*(1+L1327/100)</f>
        <v>0</v>
      </c>
      <c r="N1327" s="184">
        <v>0</v>
      </c>
      <c r="O1327" s="184">
        <f>ROUND(E1327*N1327,2)</f>
        <v>0</v>
      </c>
      <c r="P1327" s="184">
        <v>0</v>
      </c>
      <c r="Q1327" s="184">
        <f>ROUND(E1327*P1327,2)</f>
        <v>0</v>
      </c>
      <c r="R1327" s="186"/>
      <c r="S1327" s="186" t="s">
        <v>319</v>
      </c>
      <c r="T1327" s="187" t="s">
        <v>320</v>
      </c>
      <c r="U1327" s="161">
        <v>0</v>
      </c>
      <c r="V1327" s="161">
        <f>ROUND(E1327*U1327,2)</f>
        <v>0</v>
      </c>
      <c r="W1327" s="161"/>
      <c r="X1327" s="161" t="s">
        <v>321</v>
      </c>
      <c r="Y1327" s="161" t="s">
        <v>322</v>
      </c>
      <c r="Z1327" s="151"/>
      <c r="AA1327" s="151"/>
      <c r="AB1327" s="151"/>
      <c r="AC1327" s="151"/>
      <c r="AD1327" s="151"/>
      <c r="AE1327" s="151"/>
      <c r="AF1327" s="151"/>
      <c r="AG1327" s="151" t="s">
        <v>323</v>
      </c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2" x14ac:dyDescent="0.2">
      <c r="A1328" s="158"/>
      <c r="B1328" s="159"/>
      <c r="C1328" s="272" t="s">
        <v>1847</v>
      </c>
      <c r="D1328" s="273"/>
      <c r="E1328" s="273"/>
      <c r="F1328" s="273"/>
      <c r="G1328" s="273"/>
      <c r="H1328" s="161"/>
      <c r="I1328" s="161"/>
      <c r="J1328" s="161"/>
      <c r="K1328" s="161"/>
      <c r="L1328" s="161"/>
      <c r="M1328" s="161"/>
      <c r="N1328" s="160"/>
      <c r="O1328" s="160"/>
      <c r="P1328" s="160"/>
      <c r="Q1328" s="160"/>
      <c r="R1328" s="161"/>
      <c r="S1328" s="161"/>
      <c r="T1328" s="161"/>
      <c r="U1328" s="161"/>
      <c r="V1328" s="161"/>
      <c r="W1328" s="161"/>
      <c r="X1328" s="161"/>
      <c r="Y1328" s="161"/>
      <c r="Z1328" s="151"/>
      <c r="AA1328" s="151"/>
      <c r="AB1328" s="151"/>
      <c r="AC1328" s="151"/>
      <c r="AD1328" s="151"/>
      <c r="AE1328" s="151"/>
      <c r="AF1328" s="151"/>
      <c r="AG1328" s="151" t="s">
        <v>325</v>
      </c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3" x14ac:dyDescent="0.2">
      <c r="A1329" s="158"/>
      <c r="B1329" s="159"/>
      <c r="C1329" s="270" t="s">
        <v>858</v>
      </c>
      <c r="D1329" s="271"/>
      <c r="E1329" s="271"/>
      <c r="F1329" s="271"/>
      <c r="G1329" s="271"/>
      <c r="H1329" s="161"/>
      <c r="I1329" s="161"/>
      <c r="J1329" s="161"/>
      <c r="K1329" s="161"/>
      <c r="L1329" s="161"/>
      <c r="M1329" s="161"/>
      <c r="N1329" s="160"/>
      <c r="O1329" s="160"/>
      <c r="P1329" s="160"/>
      <c r="Q1329" s="160"/>
      <c r="R1329" s="161"/>
      <c r="S1329" s="161"/>
      <c r="T1329" s="161"/>
      <c r="U1329" s="161"/>
      <c r="V1329" s="161"/>
      <c r="W1329" s="161"/>
      <c r="X1329" s="161"/>
      <c r="Y1329" s="161"/>
      <c r="Z1329" s="151"/>
      <c r="AA1329" s="151"/>
      <c r="AB1329" s="151"/>
      <c r="AC1329" s="151"/>
      <c r="AD1329" s="151"/>
      <c r="AE1329" s="151"/>
      <c r="AF1329" s="151"/>
      <c r="AG1329" s="151" t="s">
        <v>325</v>
      </c>
      <c r="AH1329" s="151"/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2" x14ac:dyDescent="0.2">
      <c r="A1330" s="158"/>
      <c r="B1330" s="159"/>
      <c r="C1330" s="191" t="s">
        <v>1833</v>
      </c>
      <c r="D1330" s="165"/>
      <c r="E1330" s="166"/>
      <c r="F1330" s="161"/>
      <c r="G1330" s="161"/>
      <c r="H1330" s="161"/>
      <c r="I1330" s="161"/>
      <c r="J1330" s="161"/>
      <c r="K1330" s="161"/>
      <c r="L1330" s="161"/>
      <c r="M1330" s="161"/>
      <c r="N1330" s="160"/>
      <c r="O1330" s="160"/>
      <c r="P1330" s="160"/>
      <c r="Q1330" s="160"/>
      <c r="R1330" s="161"/>
      <c r="S1330" s="161"/>
      <c r="T1330" s="161"/>
      <c r="U1330" s="161"/>
      <c r="V1330" s="161"/>
      <c r="W1330" s="161"/>
      <c r="X1330" s="161"/>
      <c r="Y1330" s="161"/>
      <c r="Z1330" s="151"/>
      <c r="AA1330" s="151"/>
      <c r="AB1330" s="151"/>
      <c r="AC1330" s="151"/>
      <c r="AD1330" s="151"/>
      <c r="AE1330" s="151"/>
      <c r="AF1330" s="151"/>
      <c r="AG1330" s="151" t="s">
        <v>327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3" x14ac:dyDescent="0.2">
      <c r="A1331" s="158"/>
      <c r="B1331" s="159"/>
      <c r="C1331" s="191" t="s">
        <v>1840</v>
      </c>
      <c r="D1331" s="165"/>
      <c r="E1331" s="166">
        <v>5</v>
      </c>
      <c r="F1331" s="161"/>
      <c r="G1331" s="161"/>
      <c r="H1331" s="161"/>
      <c r="I1331" s="161"/>
      <c r="J1331" s="161"/>
      <c r="K1331" s="161"/>
      <c r="L1331" s="161"/>
      <c r="M1331" s="161"/>
      <c r="N1331" s="160"/>
      <c r="O1331" s="160"/>
      <c r="P1331" s="160"/>
      <c r="Q1331" s="160"/>
      <c r="R1331" s="161"/>
      <c r="S1331" s="161"/>
      <c r="T1331" s="161"/>
      <c r="U1331" s="161"/>
      <c r="V1331" s="161"/>
      <c r="W1331" s="161"/>
      <c r="X1331" s="161"/>
      <c r="Y1331" s="161"/>
      <c r="Z1331" s="151"/>
      <c r="AA1331" s="151"/>
      <c r="AB1331" s="151"/>
      <c r="AC1331" s="151"/>
      <c r="AD1331" s="151"/>
      <c r="AE1331" s="151"/>
      <c r="AF1331" s="151"/>
      <c r="AG1331" s="151" t="s">
        <v>327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ht="22.5" outlineLevel="1" x14ac:dyDescent="0.2">
      <c r="A1332" s="181">
        <v>172</v>
      </c>
      <c r="B1332" s="182" t="s">
        <v>1907</v>
      </c>
      <c r="C1332" s="190" t="s">
        <v>1908</v>
      </c>
      <c r="D1332" s="183" t="s">
        <v>702</v>
      </c>
      <c r="E1332" s="184">
        <v>2.64</v>
      </c>
      <c r="F1332" s="185"/>
      <c r="G1332" s="186">
        <f>ROUND(E1332*F1332,2)</f>
        <v>0</v>
      </c>
      <c r="H1332" s="185"/>
      <c r="I1332" s="186">
        <f>ROUND(E1332*H1332,2)</f>
        <v>0</v>
      </c>
      <c r="J1332" s="185"/>
      <c r="K1332" s="186">
        <f>ROUND(E1332*J1332,2)</f>
        <v>0</v>
      </c>
      <c r="L1332" s="186">
        <v>21</v>
      </c>
      <c r="M1332" s="186">
        <f>G1332*(1+L1332/100)</f>
        <v>0</v>
      </c>
      <c r="N1332" s="184">
        <v>0</v>
      </c>
      <c r="O1332" s="184">
        <f>ROUND(E1332*N1332,2)</f>
        <v>0</v>
      </c>
      <c r="P1332" s="184">
        <v>0</v>
      </c>
      <c r="Q1332" s="184">
        <f>ROUND(E1332*P1332,2)</f>
        <v>0</v>
      </c>
      <c r="R1332" s="186"/>
      <c r="S1332" s="186" t="s">
        <v>319</v>
      </c>
      <c r="T1332" s="187" t="s">
        <v>320</v>
      </c>
      <c r="U1332" s="161">
        <v>0</v>
      </c>
      <c r="V1332" s="161">
        <f>ROUND(E1332*U1332,2)</f>
        <v>0</v>
      </c>
      <c r="W1332" s="161"/>
      <c r="X1332" s="161" t="s">
        <v>321</v>
      </c>
      <c r="Y1332" s="161" t="s">
        <v>322</v>
      </c>
      <c r="Z1332" s="151"/>
      <c r="AA1332" s="151"/>
      <c r="AB1332" s="151"/>
      <c r="AC1332" s="151"/>
      <c r="AD1332" s="151"/>
      <c r="AE1332" s="151"/>
      <c r="AF1332" s="151"/>
      <c r="AG1332" s="151" t="s">
        <v>323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2" x14ac:dyDescent="0.2">
      <c r="A1333" s="158"/>
      <c r="B1333" s="159"/>
      <c r="C1333" s="272" t="s">
        <v>1847</v>
      </c>
      <c r="D1333" s="273"/>
      <c r="E1333" s="273"/>
      <c r="F1333" s="273"/>
      <c r="G1333" s="273"/>
      <c r="H1333" s="161"/>
      <c r="I1333" s="161"/>
      <c r="J1333" s="161"/>
      <c r="K1333" s="161"/>
      <c r="L1333" s="161"/>
      <c r="M1333" s="161"/>
      <c r="N1333" s="160"/>
      <c r="O1333" s="160"/>
      <c r="P1333" s="160"/>
      <c r="Q1333" s="160"/>
      <c r="R1333" s="161"/>
      <c r="S1333" s="161"/>
      <c r="T1333" s="161"/>
      <c r="U1333" s="161"/>
      <c r="V1333" s="161"/>
      <c r="W1333" s="161"/>
      <c r="X1333" s="161"/>
      <c r="Y1333" s="161"/>
      <c r="Z1333" s="151"/>
      <c r="AA1333" s="151"/>
      <c r="AB1333" s="151"/>
      <c r="AC1333" s="151"/>
      <c r="AD1333" s="151"/>
      <c r="AE1333" s="151"/>
      <c r="AF1333" s="151"/>
      <c r="AG1333" s="151" t="s">
        <v>325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3" x14ac:dyDescent="0.2">
      <c r="A1334" s="158"/>
      <c r="B1334" s="159"/>
      <c r="C1334" s="270" t="s">
        <v>858</v>
      </c>
      <c r="D1334" s="271"/>
      <c r="E1334" s="271"/>
      <c r="F1334" s="271"/>
      <c r="G1334" s="271"/>
      <c r="H1334" s="161"/>
      <c r="I1334" s="161"/>
      <c r="J1334" s="161"/>
      <c r="K1334" s="161"/>
      <c r="L1334" s="161"/>
      <c r="M1334" s="161"/>
      <c r="N1334" s="160"/>
      <c r="O1334" s="160"/>
      <c r="P1334" s="160"/>
      <c r="Q1334" s="160"/>
      <c r="R1334" s="161"/>
      <c r="S1334" s="161"/>
      <c r="T1334" s="161"/>
      <c r="U1334" s="161"/>
      <c r="V1334" s="161"/>
      <c r="W1334" s="161"/>
      <c r="X1334" s="161"/>
      <c r="Y1334" s="161"/>
      <c r="Z1334" s="151"/>
      <c r="AA1334" s="151"/>
      <c r="AB1334" s="151"/>
      <c r="AC1334" s="151"/>
      <c r="AD1334" s="151"/>
      <c r="AE1334" s="151"/>
      <c r="AF1334" s="151"/>
      <c r="AG1334" s="151" t="s">
        <v>325</v>
      </c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2" x14ac:dyDescent="0.2">
      <c r="A1335" s="158"/>
      <c r="B1335" s="159"/>
      <c r="C1335" s="191" t="s">
        <v>1833</v>
      </c>
      <c r="D1335" s="165"/>
      <c r="E1335" s="166"/>
      <c r="F1335" s="161"/>
      <c r="G1335" s="161"/>
      <c r="H1335" s="161"/>
      <c r="I1335" s="161"/>
      <c r="J1335" s="161"/>
      <c r="K1335" s="161"/>
      <c r="L1335" s="161"/>
      <c r="M1335" s="161"/>
      <c r="N1335" s="160"/>
      <c r="O1335" s="160"/>
      <c r="P1335" s="160"/>
      <c r="Q1335" s="160"/>
      <c r="R1335" s="161"/>
      <c r="S1335" s="161"/>
      <c r="T1335" s="161"/>
      <c r="U1335" s="161"/>
      <c r="V1335" s="161"/>
      <c r="W1335" s="161"/>
      <c r="X1335" s="161"/>
      <c r="Y1335" s="161"/>
      <c r="Z1335" s="151"/>
      <c r="AA1335" s="151"/>
      <c r="AB1335" s="151"/>
      <c r="AC1335" s="151"/>
      <c r="AD1335" s="151"/>
      <c r="AE1335" s="151"/>
      <c r="AF1335" s="151"/>
      <c r="AG1335" s="151" t="s">
        <v>327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3" x14ac:dyDescent="0.2">
      <c r="A1336" s="158"/>
      <c r="B1336" s="159"/>
      <c r="C1336" s="191" t="s">
        <v>1909</v>
      </c>
      <c r="D1336" s="165"/>
      <c r="E1336" s="166">
        <v>2.64</v>
      </c>
      <c r="F1336" s="161"/>
      <c r="G1336" s="161"/>
      <c r="H1336" s="161"/>
      <c r="I1336" s="161"/>
      <c r="J1336" s="161"/>
      <c r="K1336" s="161"/>
      <c r="L1336" s="161"/>
      <c r="M1336" s="161"/>
      <c r="N1336" s="160"/>
      <c r="O1336" s="160"/>
      <c r="P1336" s="160"/>
      <c r="Q1336" s="160"/>
      <c r="R1336" s="161"/>
      <c r="S1336" s="161"/>
      <c r="T1336" s="161"/>
      <c r="U1336" s="161"/>
      <c r="V1336" s="161"/>
      <c r="W1336" s="161"/>
      <c r="X1336" s="161"/>
      <c r="Y1336" s="161"/>
      <c r="Z1336" s="151"/>
      <c r="AA1336" s="151"/>
      <c r="AB1336" s="151"/>
      <c r="AC1336" s="151"/>
      <c r="AD1336" s="151"/>
      <c r="AE1336" s="151"/>
      <c r="AF1336" s="151"/>
      <c r="AG1336" s="151" t="s">
        <v>327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 x14ac:dyDescent="0.2">
      <c r="A1337" s="181">
        <v>173</v>
      </c>
      <c r="B1337" s="182" t="s">
        <v>1910</v>
      </c>
      <c r="C1337" s="190" t="s">
        <v>1911</v>
      </c>
      <c r="D1337" s="183" t="s">
        <v>318</v>
      </c>
      <c r="E1337" s="184">
        <v>7</v>
      </c>
      <c r="F1337" s="185"/>
      <c r="G1337" s="186">
        <f>ROUND(E1337*F1337,2)</f>
        <v>0</v>
      </c>
      <c r="H1337" s="185"/>
      <c r="I1337" s="186">
        <f>ROUND(E1337*H1337,2)</f>
        <v>0</v>
      </c>
      <c r="J1337" s="185"/>
      <c r="K1337" s="186">
        <f>ROUND(E1337*J1337,2)</f>
        <v>0</v>
      </c>
      <c r="L1337" s="186">
        <v>21</v>
      </c>
      <c r="M1337" s="186">
        <f>G1337*(1+L1337/100)</f>
        <v>0</v>
      </c>
      <c r="N1337" s="184">
        <v>0</v>
      </c>
      <c r="O1337" s="184">
        <f>ROUND(E1337*N1337,2)</f>
        <v>0</v>
      </c>
      <c r="P1337" s="184">
        <v>0</v>
      </c>
      <c r="Q1337" s="184">
        <f>ROUND(E1337*P1337,2)</f>
        <v>0</v>
      </c>
      <c r="R1337" s="186"/>
      <c r="S1337" s="186" t="s">
        <v>319</v>
      </c>
      <c r="T1337" s="187" t="s">
        <v>320</v>
      </c>
      <c r="U1337" s="161">
        <v>0</v>
      </c>
      <c r="V1337" s="161">
        <f>ROUND(E1337*U1337,2)</f>
        <v>0</v>
      </c>
      <c r="W1337" s="161"/>
      <c r="X1337" s="161" t="s">
        <v>321</v>
      </c>
      <c r="Y1337" s="161" t="s">
        <v>322</v>
      </c>
      <c r="Z1337" s="151"/>
      <c r="AA1337" s="151"/>
      <c r="AB1337" s="151"/>
      <c r="AC1337" s="151"/>
      <c r="AD1337" s="151"/>
      <c r="AE1337" s="151"/>
      <c r="AF1337" s="151"/>
      <c r="AG1337" s="151" t="s">
        <v>323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2" x14ac:dyDescent="0.2">
      <c r="A1338" s="158"/>
      <c r="B1338" s="159"/>
      <c r="C1338" s="272" t="s">
        <v>1912</v>
      </c>
      <c r="D1338" s="273"/>
      <c r="E1338" s="273"/>
      <c r="F1338" s="273"/>
      <c r="G1338" s="273"/>
      <c r="H1338" s="161"/>
      <c r="I1338" s="161"/>
      <c r="J1338" s="161"/>
      <c r="K1338" s="161"/>
      <c r="L1338" s="161"/>
      <c r="M1338" s="161"/>
      <c r="N1338" s="160"/>
      <c r="O1338" s="160"/>
      <c r="P1338" s="160"/>
      <c r="Q1338" s="160"/>
      <c r="R1338" s="161"/>
      <c r="S1338" s="161"/>
      <c r="T1338" s="161"/>
      <c r="U1338" s="161"/>
      <c r="V1338" s="161"/>
      <c r="W1338" s="161"/>
      <c r="X1338" s="161"/>
      <c r="Y1338" s="161"/>
      <c r="Z1338" s="151"/>
      <c r="AA1338" s="151"/>
      <c r="AB1338" s="151"/>
      <c r="AC1338" s="151"/>
      <c r="AD1338" s="151"/>
      <c r="AE1338" s="151"/>
      <c r="AF1338" s="151"/>
      <c r="AG1338" s="151" t="s">
        <v>325</v>
      </c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ht="22.5" outlineLevel="3" x14ac:dyDescent="0.2">
      <c r="A1339" s="158"/>
      <c r="B1339" s="159"/>
      <c r="C1339" s="270" t="s">
        <v>1913</v>
      </c>
      <c r="D1339" s="271"/>
      <c r="E1339" s="271"/>
      <c r="F1339" s="271"/>
      <c r="G1339" s="271"/>
      <c r="H1339" s="161"/>
      <c r="I1339" s="161"/>
      <c r="J1339" s="161"/>
      <c r="K1339" s="161"/>
      <c r="L1339" s="161"/>
      <c r="M1339" s="161"/>
      <c r="N1339" s="160"/>
      <c r="O1339" s="160"/>
      <c r="P1339" s="160"/>
      <c r="Q1339" s="160"/>
      <c r="R1339" s="161"/>
      <c r="S1339" s="161"/>
      <c r="T1339" s="161"/>
      <c r="U1339" s="161"/>
      <c r="V1339" s="161"/>
      <c r="W1339" s="161"/>
      <c r="X1339" s="161"/>
      <c r="Y1339" s="161"/>
      <c r="Z1339" s="151"/>
      <c r="AA1339" s="151"/>
      <c r="AB1339" s="151"/>
      <c r="AC1339" s="151"/>
      <c r="AD1339" s="151"/>
      <c r="AE1339" s="151"/>
      <c r="AF1339" s="151"/>
      <c r="AG1339" s="151" t="s">
        <v>325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88" t="str">
        <f>C1339</f>
        <v>NEREZOVÁ SÍŤ BUDE OPLETENA NA NEREZOVÉ OBVODOVÉ LANO. LANO BUDE KOTVENO PŘÍMO DO BETONU POMOCÍ ŠROUBŮ S OKEM (M8)</v>
      </c>
      <c r="BB1339" s="151"/>
      <c r="BC1339" s="151"/>
      <c r="BD1339" s="151"/>
      <c r="BE1339" s="151"/>
      <c r="BF1339" s="151"/>
      <c r="BG1339" s="151"/>
      <c r="BH1339" s="151"/>
    </row>
    <row r="1340" spans="1:60" outlineLevel="3" x14ac:dyDescent="0.2">
      <c r="A1340" s="158"/>
      <c r="B1340" s="159"/>
      <c r="C1340" s="270" t="s">
        <v>1914</v>
      </c>
      <c r="D1340" s="271"/>
      <c r="E1340" s="271"/>
      <c r="F1340" s="271"/>
      <c r="G1340" s="271"/>
      <c r="H1340" s="161"/>
      <c r="I1340" s="161"/>
      <c r="J1340" s="161"/>
      <c r="K1340" s="161"/>
      <c r="L1340" s="161"/>
      <c r="M1340" s="161"/>
      <c r="N1340" s="160"/>
      <c r="O1340" s="160"/>
      <c r="P1340" s="160"/>
      <c r="Q1340" s="160"/>
      <c r="R1340" s="161"/>
      <c r="S1340" s="161"/>
      <c r="T1340" s="161"/>
      <c r="U1340" s="161"/>
      <c r="V1340" s="161"/>
      <c r="W1340" s="161"/>
      <c r="X1340" s="161"/>
      <c r="Y1340" s="161"/>
      <c r="Z1340" s="151"/>
      <c r="AA1340" s="151"/>
      <c r="AB1340" s="151"/>
      <c r="AC1340" s="151"/>
      <c r="AD1340" s="151"/>
      <c r="AE1340" s="151"/>
      <c r="AF1340" s="151"/>
      <c r="AG1340" s="151" t="s">
        <v>325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88" t="str">
        <f>C1340</f>
        <v>V DISTANCI 400 mm, KOTVENO POMOCÍ CHEM. KOTVY. V ROZÍCH UMÍSTĚNA ZÁVĚSNÁ MATICE (M10). PODROBNĚJI VIZ. TZ.</v>
      </c>
      <c r="BB1340" s="151"/>
      <c r="BC1340" s="151"/>
      <c r="BD1340" s="151"/>
      <c r="BE1340" s="151"/>
      <c r="BF1340" s="151"/>
      <c r="BG1340" s="151"/>
      <c r="BH1340" s="151"/>
    </row>
    <row r="1341" spans="1:60" outlineLevel="3" x14ac:dyDescent="0.2">
      <c r="A1341" s="158"/>
      <c r="B1341" s="159"/>
      <c r="C1341" s="270" t="s">
        <v>1915</v>
      </c>
      <c r="D1341" s="271"/>
      <c r="E1341" s="271"/>
      <c r="F1341" s="271"/>
      <c r="G1341" s="271"/>
      <c r="H1341" s="161"/>
      <c r="I1341" s="161"/>
      <c r="J1341" s="161"/>
      <c r="K1341" s="161"/>
      <c r="L1341" s="161"/>
      <c r="M1341" s="161"/>
      <c r="N1341" s="160"/>
      <c r="O1341" s="160"/>
      <c r="P1341" s="160"/>
      <c r="Q1341" s="160"/>
      <c r="R1341" s="161"/>
      <c r="S1341" s="161"/>
      <c r="T1341" s="161"/>
      <c r="U1341" s="161"/>
      <c r="V1341" s="161"/>
      <c r="W1341" s="161"/>
      <c r="X1341" s="161"/>
      <c r="Y1341" s="161"/>
      <c r="Z1341" s="151"/>
      <c r="AA1341" s="151"/>
      <c r="AB1341" s="151"/>
      <c r="AC1341" s="151"/>
      <c r="AD1341" s="151"/>
      <c r="AE1341" s="151"/>
      <c r="AF1341" s="151"/>
      <c r="AG1341" s="151" t="s">
        <v>325</v>
      </c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3" x14ac:dyDescent="0.2">
      <c r="A1342" s="158"/>
      <c r="B1342" s="159"/>
      <c r="C1342" s="270" t="s">
        <v>858</v>
      </c>
      <c r="D1342" s="271"/>
      <c r="E1342" s="271"/>
      <c r="F1342" s="271"/>
      <c r="G1342" s="271"/>
      <c r="H1342" s="161"/>
      <c r="I1342" s="161"/>
      <c r="J1342" s="161"/>
      <c r="K1342" s="161"/>
      <c r="L1342" s="161"/>
      <c r="M1342" s="161"/>
      <c r="N1342" s="160"/>
      <c r="O1342" s="160"/>
      <c r="P1342" s="160"/>
      <c r="Q1342" s="160"/>
      <c r="R1342" s="161"/>
      <c r="S1342" s="161"/>
      <c r="T1342" s="161"/>
      <c r="U1342" s="161"/>
      <c r="V1342" s="161"/>
      <c r="W1342" s="161"/>
      <c r="X1342" s="161"/>
      <c r="Y1342" s="161"/>
      <c r="Z1342" s="151"/>
      <c r="AA1342" s="151"/>
      <c r="AB1342" s="151"/>
      <c r="AC1342" s="151"/>
      <c r="AD1342" s="151"/>
      <c r="AE1342" s="151"/>
      <c r="AF1342" s="151"/>
      <c r="AG1342" s="151" t="s">
        <v>325</v>
      </c>
      <c r="AH1342" s="151"/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2" x14ac:dyDescent="0.2">
      <c r="A1343" s="158"/>
      <c r="B1343" s="159"/>
      <c r="C1343" s="191" t="s">
        <v>1833</v>
      </c>
      <c r="D1343" s="165"/>
      <c r="E1343" s="166"/>
      <c r="F1343" s="161"/>
      <c r="G1343" s="161"/>
      <c r="H1343" s="161"/>
      <c r="I1343" s="161"/>
      <c r="J1343" s="161"/>
      <c r="K1343" s="161"/>
      <c r="L1343" s="161"/>
      <c r="M1343" s="161"/>
      <c r="N1343" s="160"/>
      <c r="O1343" s="160"/>
      <c r="P1343" s="160"/>
      <c r="Q1343" s="160"/>
      <c r="R1343" s="161"/>
      <c r="S1343" s="161"/>
      <c r="T1343" s="161"/>
      <c r="U1343" s="161"/>
      <c r="V1343" s="161"/>
      <c r="W1343" s="161"/>
      <c r="X1343" s="161"/>
      <c r="Y1343" s="161"/>
      <c r="Z1343" s="151"/>
      <c r="AA1343" s="151"/>
      <c r="AB1343" s="151"/>
      <c r="AC1343" s="151"/>
      <c r="AD1343" s="151"/>
      <c r="AE1343" s="151"/>
      <c r="AF1343" s="151"/>
      <c r="AG1343" s="151" t="s">
        <v>327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3" x14ac:dyDescent="0.2">
      <c r="A1344" s="158"/>
      <c r="B1344" s="159"/>
      <c r="C1344" s="191" t="s">
        <v>1564</v>
      </c>
      <c r="D1344" s="165"/>
      <c r="E1344" s="166">
        <v>7</v>
      </c>
      <c r="F1344" s="161"/>
      <c r="G1344" s="161"/>
      <c r="H1344" s="161"/>
      <c r="I1344" s="161"/>
      <c r="J1344" s="161"/>
      <c r="K1344" s="161"/>
      <c r="L1344" s="161"/>
      <c r="M1344" s="161"/>
      <c r="N1344" s="160"/>
      <c r="O1344" s="160"/>
      <c r="P1344" s="160"/>
      <c r="Q1344" s="160"/>
      <c r="R1344" s="161"/>
      <c r="S1344" s="161"/>
      <c r="T1344" s="161"/>
      <c r="U1344" s="161"/>
      <c r="V1344" s="161"/>
      <c r="W1344" s="161"/>
      <c r="X1344" s="161"/>
      <c r="Y1344" s="161"/>
      <c r="Z1344" s="151"/>
      <c r="AA1344" s="151"/>
      <c r="AB1344" s="151"/>
      <c r="AC1344" s="151"/>
      <c r="AD1344" s="151"/>
      <c r="AE1344" s="151"/>
      <c r="AF1344" s="151"/>
      <c r="AG1344" s="151" t="s">
        <v>327</v>
      </c>
      <c r="AH1344" s="151">
        <v>0</v>
      </c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 x14ac:dyDescent="0.2">
      <c r="A1345" s="181">
        <v>174</v>
      </c>
      <c r="B1345" s="182" t="s">
        <v>1916</v>
      </c>
      <c r="C1345" s="190" t="s">
        <v>1917</v>
      </c>
      <c r="D1345" s="183" t="s">
        <v>318</v>
      </c>
      <c r="E1345" s="184">
        <v>1</v>
      </c>
      <c r="F1345" s="185"/>
      <c r="G1345" s="186">
        <f>ROUND(E1345*F1345,2)</f>
        <v>0</v>
      </c>
      <c r="H1345" s="185"/>
      <c r="I1345" s="186">
        <f>ROUND(E1345*H1345,2)</f>
        <v>0</v>
      </c>
      <c r="J1345" s="185"/>
      <c r="K1345" s="186">
        <f>ROUND(E1345*J1345,2)</f>
        <v>0</v>
      </c>
      <c r="L1345" s="186">
        <v>21</v>
      </c>
      <c r="M1345" s="186">
        <f>G1345*(1+L1345/100)</f>
        <v>0</v>
      </c>
      <c r="N1345" s="184">
        <v>0</v>
      </c>
      <c r="O1345" s="184">
        <f>ROUND(E1345*N1345,2)</f>
        <v>0</v>
      </c>
      <c r="P1345" s="184">
        <v>0</v>
      </c>
      <c r="Q1345" s="184">
        <f>ROUND(E1345*P1345,2)</f>
        <v>0</v>
      </c>
      <c r="R1345" s="186"/>
      <c r="S1345" s="186" t="s">
        <v>319</v>
      </c>
      <c r="T1345" s="187" t="s">
        <v>320</v>
      </c>
      <c r="U1345" s="161">
        <v>0</v>
      </c>
      <c r="V1345" s="161">
        <f>ROUND(E1345*U1345,2)</f>
        <v>0</v>
      </c>
      <c r="W1345" s="161"/>
      <c r="X1345" s="161" t="s">
        <v>321</v>
      </c>
      <c r="Y1345" s="161" t="s">
        <v>322</v>
      </c>
      <c r="Z1345" s="151"/>
      <c r="AA1345" s="151"/>
      <c r="AB1345" s="151"/>
      <c r="AC1345" s="151"/>
      <c r="AD1345" s="151"/>
      <c r="AE1345" s="151"/>
      <c r="AF1345" s="151"/>
      <c r="AG1345" s="151" t="s">
        <v>323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2" x14ac:dyDescent="0.2">
      <c r="A1346" s="158"/>
      <c r="B1346" s="159"/>
      <c r="C1346" s="272" t="s">
        <v>1912</v>
      </c>
      <c r="D1346" s="273"/>
      <c r="E1346" s="273"/>
      <c r="F1346" s="273"/>
      <c r="G1346" s="273"/>
      <c r="H1346" s="161"/>
      <c r="I1346" s="161"/>
      <c r="J1346" s="161"/>
      <c r="K1346" s="161"/>
      <c r="L1346" s="161"/>
      <c r="M1346" s="161"/>
      <c r="N1346" s="160"/>
      <c r="O1346" s="160"/>
      <c r="P1346" s="160"/>
      <c r="Q1346" s="160"/>
      <c r="R1346" s="161"/>
      <c r="S1346" s="161"/>
      <c r="T1346" s="161"/>
      <c r="U1346" s="161"/>
      <c r="V1346" s="161"/>
      <c r="W1346" s="161"/>
      <c r="X1346" s="161"/>
      <c r="Y1346" s="161"/>
      <c r="Z1346" s="151"/>
      <c r="AA1346" s="151"/>
      <c r="AB1346" s="151"/>
      <c r="AC1346" s="151"/>
      <c r="AD1346" s="151"/>
      <c r="AE1346" s="151"/>
      <c r="AF1346" s="151"/>
      <c r="AG1346" s="151" t="s">
        <v>325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ht="22.5" outlineLevel="3" x14ac:dyDescent="0.2">
      <c r="A1347" s="158"/>
      <c r="B1347" s="159"/>
      <c r="C1347" s="270" t="s">
        <v>1913</v>
      </c>
      <c r="D1347" s="271"/>
      <c r="E1347" s="271"/>
      <c r="F1347" s="271"/>
      <c r="G1347" s="271"/>
      <c r="H1347" s="161"/>
      <c r="I1347" s="161"/>
      <c r="J1347" s="161"/>
      <c r="K1347" s="161"/>
      <c r="L1347" s="161"/>
      <c r="M1347" s="161"/>
      <c r="N1347" s="160"/>
      <c r="O1347" s="160"/>
      <c r="P1347" s="160"/>
      <c r="Q1347" s="160"/>
      <c r="R1347" s="161"/>
      <c r="S1347" s="161"/>
      <c r="T1347" s="161"/>
      <c r="U1347" s="161"/>
      <c r="V1347" s="161"/>
      <c r="W1347" s="161"/>
      <c r="X1347" s="161"/>
      <c r="Y1347" s="161"/>
      <c r="Z1347" s="151"/>
      <c r="AA1347" s="151"/>
      <c r="AB1347" s="151"/>
      <c r="AC1347" s="151"/>
      <c r="AD1347" s="151"/>
      <c r="AE1347" s="151"/>
      <c r="AF1347" s="151"/>
      <c r="AG1347" s="151" t="s">
        <v>325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88" t="str">
        <f>C1347</f>
        <v>NEREZOVÁ SÍŤ BUDE OPLETENA NA NEREZOVÉ OBVODOVÉ LANO. LANO BUDE KOTVENO PŘÍMO DO BETONU POMOCÍ ŠROUBŮ S OKEM (M8)</v>
      </c>
      <c r="BB1347" s="151"/>
      <c r="BC1347" s="151"/>
      <c r="BD1347" s="151"/>
      <c r="BE1347" s="151"/>
      <c r="BF1347" s="151"/>
      <c r="BG1347" s="151"/>
      <c r="BH1347" s="151"/>
    </row>
    <row r="1348" spans="1:60" outlineLevel="3" x14ac:dyDescent="0.2">
      <c r="A1348" s="158"/>
      <c r="B1348" s="159"/>
      <c r="C1348" s="270" t="s">
        <v>1914</v>
      </c>
      <c r="D1348" s="271"/>
      <c r="E1348" s="271"/>
      <c r="F1348" s="271"/>
      <c r="G1348" s="271"/>
      <c r="H1348" s="161"/>
      <c r="I1348" s="161"/>
      <c r="J1348" s="161"/>
      <c r="K1348" s="161"/>
      <c r="L1348" s="161"/>
      <c r="M1348" s="161"/>
      <c r="N1348" s="160"/>
      <c r="O1348" s="160"/>
      <c r="P1348" s="160"/>
      <c r="Q1348" s="160"/>
      <c r="R1348" s="161"/>
      <c r="S1348" s="161"/>
      <c r="T1348" s="161"/>
      <c r="U1348" s="161"/>
      <c r="V1348" s="161"/>
      <c r="W1348" s="161"/>
      <c r="X1348" s="161"/>
      <c r="Y1348" s="161"/>
      <c r="Z1348" s="151"/>
      <c r="AA1348" s="151"/>
      <c r="AB1348" s="151"/>
      <c r="AC1348" s="151"/>
      <c r="AD1348" s="151"/>
      <c r="AE1348" s="151"/>
      <c r="AF1348" s="151"/>
      <c r="AG1348" s="151" t="s">
        <v>325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88" t="str">
        <f>C1348</f>
        <v>V DISTANCI 400 mm, KOTVENO POMOCÍ CHEM. KOTVY. V ROZÍCH UMÍSTĚNA ZÁVĚSNÁ MATICE (M10). PODROBNĚJI VIZ. TZ.</v>
      </c>
      <c r="BB1348" s="151"/>
      <c r="BC1348" s="151"/>
      <c r="BD1348" s="151"/>
      <c r="BE1348" s="151"/>
      <c r="BF1348" s="151"/>
      <c r="BG1348" s="151"/>
      <c r="BH1348" s="151"/>
    </row>
    <row r="1349" spans="1:60" outlineLevel="3" x14ac:dyDescent="0.2">
      <c r="A1349" s="158"/>
      <c r="B1349" s="159"/>
      <c r="C1349" s="270" t="s">
        <v>1915</v>
      </c>
      <c r="D1349" s="271"/>
      <c r="E1349" s="271"/>
      <c r="F1349" s="271"/>
      <c r="G1349" s="271"/>
      <c r="H1349" s="161"/>
      <c r="I1349" s="161"/>
      <c r="J1349" s="161"/>
      <c r="K1349" s="161"/>
      <c r="L1349" s="161"/>
      <c r="M1349" s="161"/>
      <c r="N1349" s="160"/>
      <c r="O1349" s="160"/>
      <c r="P1349" s="160"/>
      <c r="Q1349" s="160"/>
      <c r="R1349" s="161"/>
      <c r="S1349" s="161"/>
      <c r="T1349" s="161"/>
      <c r="U1349" s="161"/>
      <c r="V1349" s="161"/>
      <c r="W1349" s="161"/>
      <c r="X1349" s="161"/>
      <c r="Y1349" s="161"/>
      <c r="Z1349" s="151"/>
      <c r="AA1349" s="151"/>
      <c r="AB1349" s="151"/>
      <c r="AC1349" s="151"/>
      <c r="AD1349" s="151"/>
      <c r="AE1349" s="151"/>
      <c r="AF1349" s="151"/>
      <c r="AG1349" s="151" t="s">
        <v>325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3" x14ac:dyDescent="0.2">
      <c r="A1350" s="158"/>
      <c r="B1350" s="159"/>
      <c r="C1350" s="270" t="s">
        <v>858</v>
      </c>
      <c r="D1350" s="271"/>
      <c r="E1350" s="271"/>
      <c r="F1350" s="271"/>
      <c r="G1350" s="271"/>
      <c r="H1350" s="161"/>
      <c r="I1350" s="161"/>
      <c r="J1350" s="161"/>
      <c r="K1350" s="161"/>
      <c r="L1350" s="161"/>
      <c r="M1350" s="161"/>
      <c r="N1350" s="160"/>
      <c r="O1350" s="160"/>
      <c r="P1350" s="160"/>
      <c r="Q1350" s="160"/>
      <c r="R1350" s="161"/>
      <c r="S1350" s="161"/>
      <c r="T1350" s="161"/>
      <c r="U1350" s="161"/>
      <c r="V1350" s="161"/>
      <c r="W1350" s="161"/>
      <c r="X1350" s="161"/>
      <c r="Y1350" s="161"/>
      <c r="Z1350" s="151"/>
      <c r="AA1350" s="151"/>
      <c r="AB1350" s="151"/>
      <c r="AC1350" s="151"/>
      <c r="AD1350" s="151"/>
      <c r="AE1350" s="151"/>
      <c r="AF1350" s="151"/>
      <c r="AG1350" s="151" t="s">
        <v>325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2" x14ac:dyDescent="0.2">
      <c r="A1351" s="158"/>
      <c r="B1351" s="159"/>
      <c r="C1351" s="191" t="s">
        <v>1833</v>
      </c>
      <c r="D1351" s="165"/>
      <c r="E1351" s="166"/>
      <c r="F1351" s="161"/>
      <c r="G1351" s="161"/>
      <c r="H1351" s="161"/>
      <c r="I1351" s="161"/>
      <c r="J1351" s="161"/>
      <c r="K1351" s="161"/>
      <c r="L1351" s="161"/>
      <c r="M1351" s="161"/>
      <c r="N1351" s="160"/>
      <c r="O1351" s="160"/>
      <c r="P1351" s="160"/>
      <c r="Q1351" s="160"/>
      <c r="R1351" s="161"/>
      <c r="S1351" s="161"/>
      <c r="T1351" s="161"/>
      <c r="U1351" s="161"/>
      <c r="V1351" s="161"/>
      <c r="W1351" s="161"/>
      <c r="X1351" s="161"/>
      <c r="Y1351" s="161"/>
      <c r="Z1351" s="151"/>
      <c r="AA1351" s="151"/>
      <c r="AB1351" s="151"/>
      <c r="AC1351" s="151"/>
      <c r="AD1351" s="151"/>
      <c r="AE1351" s="151"/>
      <c r="AF1351" s="151"/>
      <c r="AG1351" s="151" t="s">
        <v>327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3" x14ac:dyDescent="0.2">
      <c r="A1352" s="158"/>
      <c r="B1352" s="159"/>
      <c r="C1352" s="191" t="s">
        <v>328</v>
      </c>
      <c r="D1352" s="165"/>
      <c r="E1352" s="166">
        <v>1</v>
      </c>
      <c r="F1352" s="161"/>
      <c r="G1352" s="161"/>
      <c r="H1352" s="161"/>
      <c r="I1352" s="161"/>
      <c r="J1352" s="161"/>
      <c r="K1352" s="161"/>
      <c r="L1352" s="161"/>
      <c r="M1352" s="161"/>
      <c r="N1352" s="160"/>
      <c r="O1352" s="160"/>
      <c r="P1352" s="160"/>
      <c r="Q1352" s="160"/>
      <c r="R1352" s="161"/>
      <c r="S1352" s="161"/>
      <c r="T1352" s="161"/>
      <c r="U1352" s="161"/>
      <c r="V1352" s="161"/>
      <c r="W1352" s="161"/>
      <c r="X1352" s="161"/>
      <c r="Y1352" s="161"/>
      <c r="Z1352" s="151"/>
      <c r="AA1352" s="151"/>
      <c r="AB1352" s="151"/>
      <c r="AC1352" s="151"/>
      <c r="AD1352" s="151"/>
      <c r="AE1352" s="151"/>
      <c r="AF1352" s="151"/>
      <c r="AG1352" s="151" t="s">
        <v>327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 x14ac:dyDescent="0.2">
      <c r="A1353" s="181">
        <v>175</v>
      </c>
      <c r="B1353" s="182" t="s">
        <v>1918</v>
      </c>
      <c r="C1353" s="190" t="s">
        <v>1919</v>
      </c>
      <c r="D1353" s="183" t="s">
        <v>318</v>
      </c>
      <c r="E1353" s="184">
        <v>2</v>
      </c>
      <c r="F1353" s="185"/>
      <c r="G1353" s="186">
        <f>ROUND(E1353*F1353,2)</f>
        <v>0</v>
      </c>
      <c r="H1353" s="185"/>
      <c r="I1353" s="186">
        <f>ROUND(E1353*H1353,2)</f>
        <v>0</v>
      </c>
      <c r="J1353" s="185"/>
      <c r="K1353" s="186">
        <f>ROUND(E1353*J1353,2)</f>
        <v>0</v>
      </c>
      <c r="L1353" s="186">
        <v>21</v>
      </c>
      <c r="M1353" s="186">
        <f>G1353*(1+L1353/100)</f>
        <v>0</v>
      </c>
      <c r="N1353" s="184">
        <v>0</v>
      </c>
      <c r="O1353" s="184">
        <f>ROUND(E1353*N1353,2)</f>
        <v>0</v>
      </c>
      <c r="P1353" s="184">
        <v>0</v>
      </c>
      <c r="Q1353" s="184">
        <f>ROUND(E1353*P1353,2)</f>
        <v>0</v>
      </c>
      <c r="R1353" s="186"/>
      <c r="S1353" s="186" t="s">
        <v>319</v>
      </c>
      <c r="T1353" s="187" t="s">
        <v>320</v>
      </c>
      <c r="U1353" s="161">
        <v>0</v>
      </c>
      <c r="V1353" s="161">
        <f>ROUND(E1353*U1353,2)</f>
        <v>0</v>
      </c>
      <c r="W1353" s="161"/>
      <c r="X1353" s="161" t="s">
        <v>321</v>
      </c>
      <c r="Y1353" s="161" t="s">
        <v>322</v>
      </c>
      <c r="Z1353" s="151"/>
      <c r="AA1353" s="151"/>
      <c r="AB1353" s="151"/>
      <c r="AC1353" s="151"/>
      <c r="AD1353" s="151"/>
      <c r="AE1353" s="151"/>
      <c r="AF1353" s="151"/>
      <c r="AG1353" s="151" t="s">
        <v>323</v>
      </c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2" x14ac:dyDescent="0.2">
      <c r="A1354" s="158"/>
      <c r="B1354" s="159"/>
      <c r="C1354" s="272" t="s">
        <v>1912</v>
      </c>
      <c r="D1354" s="273"/>
      <c r="E1354" s="273"/>
      <c r="F1354" s="273"/>
      <c r="G1354" s="273"/>
      <c r="H1354" s="161"/>
      <c r="I1354" s="161"/>
      <c r="J1354" s="161"/>
      <c r="K1354" s="161"/>
      <c r="L1354" s="161"/>
      <c r="M1354" s="161"/>
      <c r="N1354" s="160"/>
      <c r="O1354" s="160"/>
      <c r="P1354" s="160"/>
      <c r="Q1354" s="160"/>
      <c r="R1354" s="161"/>
      <c r="S1354" s="161"/>
      <c r="T1354" s="161"/>
      <c r="U1354" s="161"/>
      <c r="V1354" s="161"/>
      <c r="W1354" s="161"/>
      <c r="X1354" s="161"/>
      <c r="Y1354" s="161"/>
      <c r="Z1354" s="151"/>
      <c r="AA1354" s="151"/>
      <c r="AB1354" s="151"/>
      <c r="AC1354" s="151"/>
      <c r="AD1354" s="151"/>
      <c r="AE1354" s="151"/>
      <c r="AF1354" s="151"/>
      <c r="AG1354" s="151" t="s">
        <v>325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ht="22.5" outlineLevel="3" x14ac:dyDescent="0.2">
      <c r="A1355" s="158"/>
      <c r="B1355" s="159"/>
      <c r="C1355" s="270" t="s">
        <v>1913</v>
      </c>
      <c r="D1355" s="271"/>
      <c r="E1355" s="271"/>
      <c r="F1355" s="271"/>
      <c r="G1355" s="271"/>
      <c r="H1355" s="161"/>
      <c r="I1355" s="161"/>
      <c r="J1355" s="161"/>
      <c r="K1355" s="161"/>
      <c r="L1355" s="161"/>
      <c r="M1355" s="161"/>
      <c r="N1355" s="160"/>
      <c r="O1355" s="160"/>
      <c r="P1355" s="160"/>
      <c r="Q1355" s="160"/>
      <c r="R1355" s="161"/>
      <c r="S1355" s="161"/>
      <c r="T1355" s="161"/>
      <c r="U1355" s="161"/>
      <c r="V1355" s="161"/>
      <c r="W1355" s="161"/>
      <c r="X1355" s="161"/>
      <c r="Y1355" s="161"/>
      <c r="Z1355" s="151"/>
      <c r="AA1355" s="151"/>
      <c r="AB1355" s="151"/>
      <c r="AC1355" s="151"/>
      <c r="AD1355" s="151"/>
      <c r="AE1355" s="151"/>
      <c r="AF1355" s="151"/>
      <c r="AG1355" s="151" t="s">
        <v>325</v>
      </c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88" t="str">
        <f>C1355</f>
        <v>NEREZOVÁ SÍŤ BUDE OPLETENA NA NEREZOVÉ OBVODOVÉ LANO. LANO BUDE KOTVENO PŘÍMO DO BETONU POMOCÍ ŠROUBŮ S OKEM (M8)</v>
      </c>
      <c r="BB1355" s="151"/>
      <c r="BC1355" s="151"/>
      <c r="BD1355" s="151"/>
      <c r="BE1355" s="151"/>
      <c r="BF1355" s="151"/>
      <c r="BG1355" s="151"/>
      <c r="BH1355" s="151"/>
    </row>
    <row r="1356" spans="1:60" outlineLevel="3" x14ac:dyDescent="0.2">
      <c r="A1356" s="158"/>
      <c r="B1356" s="159"/>
      <c r="C1356" s="270" t="s">
        <v>1914</v>
      </c>
      <c r="D1356" s="271"/>
      <c r="E1356" s="271"/>
      <c r="F1356" s="271"/>
      <c r="G1356" s="271"/>
      <c r="H1356" s="161"/>
      <c r="I1356" s="161"/>
      <c r="J1356" s="161"/>
      <c r="K1356" s="161"/>
      <c r="L1356" s="161"/>
      <c r="M1356" s="161"/>
      <c r="N1356" s="160"/>
      <c r="O1356" s="160"/>
      <c r="P1356" s="160"/>
      <c r="Q1356" s="160"/>
      <c r="R1356" s="161"/>
      <c r="S1356" s="161"/>
      <c r="T1356" s="161"/>
      <c r="U1356" s="161"/>
      <c r="V1356" s="161"/>
      <c r="W1356" s="161"/>
      <c r="X1356" s="161"/>
      <c r="Y1356" s="161"/>
      <c r="Z1356" s="151"/>
      <c r="AA1356" s="151"/>
      <c r="AB1356" s="151"/>
      <c r="AC1356" s="151"/>
      <c r="AD1356" s="151"/>
      <c r="AE1356" s="151"/>
      <c r="AF1356" s="151"/>
      <c r="AG1356" s="151" t="s">
        <v>325</v>
      </c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88" t="str">
        <f>C1356</f>
        <v>V DISTANCI 400 mm, KOTVENO POMOCÍ CHEM. KOTVY. V ROZÍCH UMÍSTĚNA ZÁVĚSNÁ MATICE (M10). PODROBNĚJI VIZ. TZ.</v>
      </c>
      <c r="BB1356" s="151"/>
      <c r="BC1356" s="151"/>
      <c r="BD1356" s="151"/>
      <c r="BE1356" s="151"/>
      <c r="BF1356" s="151"/>
      <c r="BG1356" s="151"/>
      <c r="BH1356" s="151"/>
    </row>
    <row r="1357" spans="1:60" outlineLevel="3" x14ac:dyDescent="0.2">
      <c r="A1357" s="158"/>
      <c r="B1357" s="159"/>
      <c r="C1357" s="270" t="s">
        <v>1915</v>
      </c>
      <c r="D1357" s="271"/>
      <c r="E1357" s="271"/>
      <c r="F1357" s="271"/>
      <c r="G1357" s="271"/>
      <c r="H1357" s="161"/>
      <c r="I1357" s="161"/>
      <c r="J1357" s="161"/>
      <c r="K1357" s="161"/>
      <c r="L1357" s="161"/>
      <c r="M1357" s="161"/>
      <c r="N1357" s="160"/>
      <c r="O1357" s="160"/>
      <c r="P1357" s="160"/>
      <c r="Q1357" s="160"/>
      <c r="R1357" s="161"/>
      <c r="S1357" s="161"/>
      <c r="T1357" s="161"/>
      <c r="U1357" s="161"/>
      <c r="V1357" s="161"/>
      <c r="W1357" s="161"/>
      <c r="X1357" s="161"/>
      <c r="Y1357" s="161"/>
      <c r="Z1357" s="151"/>
      <c r="AA1357" s="151"/>
      <c r="AB1357" s="151"/>
      <c r="AC1357" s="151"/>
      <c r="AD1357" s="151"/>
      <c r="AE1357" s="151"/>
      <c r="AF1357" s="151"/>
      <c r="AG1357" s="151" t="s">
        <v>325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3" x14ac:dyDescent="0.2">
      <c r="A1358" s="158"/>
      <c r="B1358" s="159"/>
      <c r="C1358" s="270" t="s">
        <v>858</v>
      </c>
      <c r="D1358" s="271"/>
      <c r="E1358" s="271"/>
      <c r="F1358" s="271"/>
      <c r="G1358" s="271"/>
      <c r="H1358" s="161"/>
      <c r="I1358" s="161"/>
      <c r="J1358" s="161"/>
      <c r="K1358" s="161"/>
      <c r="L1358" s="161"/>
      <c r="M1358" s="161"/>
      <c r="N1358" s="160"/>
      <c r="O1358" s="160"/>
      <c r="P1358" s="160"/>
      <c r="Q1358" s="160"/>
      <c r="R1358" s="161"/>
      <c r="S1358" s="161"/>
      <c r="T1358" s="161"/>
      <c r="U1358" s="161"/>
      <c r="V1358" s="161"/>
      <c r="W1358" s="161"/>
      <c r="X1358" s="161"/>
      <c r="Y1358" s="161"/>
      <c r="Z1358" s="151"/>
      <c r="AA1358" s="151"/>
      <c r="AB1358" s="151"/>
      <c r="AC1358" s="151"/>
      <c r="AD1358" s="151"/>
      <c r="AE1358" s="151"/>
      <c r="AF1358" s="151"/>
      <c r="AG1358" s="151" t="s">
        <v>325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2" x14ac:dyDescent="0.2">
      <c r="A1359" s="158"/>
      <c r="B1359" s="159"/>
      <c r="C1359" s="191" t="s">
        <v>1833</v>
      </c>
      <c r="D1359" s="165"/>
      <c r="E1359" s="166"/>
      <c r="F1359" s="161"/>
      <c r="G1359" s="161"/>
      <c r="H1359" s="161"/>
      <c r="I1359" s="161"/>
      <c r="J1359" s="161"/>
      <c r="K1359" s="161"/>
      <c r="L1359" s="161"/>
      <c r="M1359" s="161"/>
      <c r="N1359" s="160"/>
      <c r="O1359" s="160"/>
      <c r="P1359" s="160"/>
      <c r="Q1359" s="160"/>
      <c r="R1359" s="161"/>
      <c r="S1359" s="161"/>
      <c r="T1359" s="161"/>
      <c r="U1359" s="161"/>
      <c r="V1359" s="161"/>
      <c r="W1359" s="161"/>
      <c r="X1359" s="161"/>
      <c r="Y1359" s="161"/>
      <c r="Z1359" s="151"/>
      <c r="AA1359" s="151"/>
      <c r="AB1359" s="151"/>
      <c r="AC1359" s="151"/>
      <c r="AD1359" s="151"/>
      <c r="AE1359" s="151"/>
      <c r="AF1359" s="151"/>
      <c r="AG1359" s="151" t="s">
        <v>327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3" x14ac:dyDescent="0.2">
      <c r="A1360" s="158"/>
      <c r="B1360" s="159"/>
      <c r="C1360" s="191" t="s">
        <v>878</v>
      </c>
      <c r="D1360" s="165"/>
      <c r="E1360" s="166">
        <v>2</v>
      </c>
      <c r="F1360" s="161"/>
      <c r="G1360" s="161"/>
      <c r="H1360" s="161"/>
      <c r="I1360" s="161"/>
      <c r="J1360" s="161"/>
      <c r="K1360" s="161"/>
      <c r="L1360" s="161"/>
      <c r="M1360" s="161"/>
      <c r="N1360" s="160"/>
      <c r="O1360" s="160"/>
      <c r="P1360" s="160"/>
      <c r="Q1360" s="160"/>
      <c r="R1360" s="161"/>
      <c r="S1360" s="161"/>
      <c r="T1360" s="161"/>
      <c r="U1360" s="161"/>
      <c r="V1360" s="161"/>
      <c r="W1360" s="161"/>
      <c r="X1360" s="161"/>
      <c r="Y1360" s="161"/>
      <c r="Z1360" s="151"/>
      <c r="AA1360" s="151"/>
      <c r="AB1360" s="151"/>
      <c r="AC1360" s="151"/>
      <c r="AD1360" s="151"/>
      <c r="AE1360" s="151"/>
      <c r="AF1360" s="151"/>
      <c r="AG1360" s="151" t="s">
        <v>327</v>
      </c>
      <c r="AH1360" s="151">
        <v>0</v>
      </c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 x14ac:dyDescent="0.2">
      <c r="A1361" s="181">
        <v>176</v>
      </c>
      <c r="B1361" s="182" t="s">
        <v>1920</v>
      </c>
      <c r="C1361" s="190" t="s">
        <v>1921</v>
      </c>
      <c r="D1361" s="183" t="s">
        <v>318</v>
      </c>
      <c r="E1361" s="184">
        <v>1</v>
      </c>
      <c r="F1361" s="185"/>
      <c r="G1361" s="186">
        <f>ROUND(E1361*F1361,2)</f>
        <v>0</v>
      </c>
      <c r="H1361" s="185"/>
      <c r="I1361" s="186">
        <f>ROUND(E1361*H1361,2)</f>
        <v>0</v>
      </c>
      <c r="J1361" s="185"/>
      <c r="K1361" s="186">
        <f>ROUND(E1361*J1361,2)</f>
        <v>0</v>
      </c>
      <c r="L1361" s="186">
        <v>21</v>
      </c>
      <c r="M1361" s="186">
        <f>G1361*(1+L1361/100)</f>
        <v>0</v>
      </c>
      <c r="N1361" s="184">
        <v>0</v>
      </c>
      <c r="O1361" s="184">
        <f>ROUND(E1361*N1361,2)</f>
        <v>0</v>
      </c>
      <c r="P1361" s="184">
        <v>0</v>
      </c>
      <c r="Q1361" s="184">
        <f>ROUND(E1361*P1361,2)</f>
        <v>0</v>
      </c>
      <c r="R1361" s="186"/>
      <c r="S1361" s="186" t="s">
        <v>319</v>
      </c>
      <c r="T1361" s="187" t="s">
        <v>320</v>
      </c>
      <c r="U1361" s="161">
        <v>0</v>
      </c>
      <c r="V1361" s="161">
        <f>ROUND(E1361*U1361,2)</f>
        <v>0</v>
      </c>
      <c r="W1361" s="161"/>
      <c r="X1361" s="161" t="s">
        <v>321</v>
      </c>
      <c r="Y1361" s="161" t="s">
        <v>322</v>
      </c>
      <c r="Z1361" s="151"/>
      <c r="AA1361" s="151"/>
      <c r="AB1361" s="151"/>
      <c r="AC1361" s="151"/>
      <c r="AD1361" s="151"/>
      <c r="AE1361" s="151"/>
      <c r="AF1361" s="151"/>
      <c r="AG1361" s="151" t="s">
        <v>323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2" x14ac:dyDescent="0.2">
      <c r="A1362" s="158"/>
      <c r="B1362" s="159"/>
      <c r="C1362" s="272" t="s">
        <v>1912</v>
      </c>
      <c r="D1362" s="273"/>
      <c r="E1362" s="273"/>
      <c r="F1362" s="273"/>
      <c r="G1362" s="273"/>
      <c r="H1362" s="161"/>
      <c r="I1362" s="161"/>
      <c r="J1362" s="161"/>
      <c r="K1362" s="161"/>
      <c r="L1362" s="161"/>
      <c r="M1362" s="161"/>
      <c r="N1362" s="160"/>
      <c r="O1362" s="160"/>
      <c r="P1362" s="160"/>
      <c r="Q1362" s="160"/>
      <c r="R1362" s="161"/>
      <c r="S1362" s="161"/>
      <c r="T1362" s="161"/>
      <c r="U1362" s="161"/>
      <c r="V1362" s="161"/>
      <c r="W1362" s="161"/>
      <c r="X1362" s="161"/>
      <c r="Y1362" s="161"/>
      <c r="Z1362" s="151"/>
      <c r="AA1362" s="151"/>
      <c r="AB1362" s="151"/>
      <c r="AC1362" s="151"/>
      <c r="AD1362" s="151"/>
      <c r="AE1362" s="151"/>
      <c r="AF1362" s="151"/>
      <c r="AG1362" s="151" t="s">
        <v>325</v>
      </c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ht="22.5" outlineLevel="3" x14ac:dyDescent="0.2">
      <c r="A1363" s="158"/>
      <c r="B1363" s="159"/>
      <c r="C1363" s="270" t="s">
        <v>1913</v>
      </c>
      <c r="D1363" s="271"/>
      <c r="E1363" s="271"/>
      <c r="F1363" s="271"/>
      <c r="G1363" s="271"/>
      <c r="H1363" s="161"/>
      <c r="I1363" s="161"/>
      <c r="J1363" s="161"/>
      <c r="K1363" s="161"/>
      <c r="L1363" s="161"/>
      <c r="M1363" s="161"/>
      <c r="N1363" s="160"/>
      <c r="O1363" s="160"/>
      <c r="P1363" s="160"/>
      <c r="Q1363" s="160"/>
      <c r="R1363" s="161"/>
      <c r="S1363" s="161"/>
      <c r="T1363" s="161"/>
      <c r="U1363" s="161"/>
      <c r="V1363" s="161"/>
      <c r="W1363" s="161"/>
      <c r="X1363" s="161"/>
      <c r="Y1363" s="161"/>
      <c r="Z1363" s="151"/>
      <c r="AA1363" s="151"/>
      <c r="AB1363" s="151"/>
      <c r="AC1363" s="151"/>
      <c r="AD1363" s="151"/>
      <c r="AE1363" s="151"/>
      <c r="AF1363" s="151"/>
      <c r="AG1363" s="151" t="s">
        <v>325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88" t="str">
        <f>C1363</f>
        <v>NEREZOVÁ SÍŤ BUDE OPLETENA NA NEREZOVÉ OBVODOVÉ LANO. LANO BUDE KOTVENO PŘÍMO DO BETONU POMOCÍ ŠROUBŮ S OKEM (M8)</v>
      </c>
      <c r="BB1363" s="151"/>
      <c r="BC1363" s="151"/>
      <c r="BD1363" s="151"/>
      <c r="BE1363" s="151"/>
      <c r="BF1363" s="151"/>
      <c r="BG1363" s="151"/>
      <c r="BH1363" s="151"/>
    </row>
    <row r="1364" spans="1:60" outlineLevel="3" x14ac:dyDescent="0.2">
      <c r="A1364" s="158"/>
      <c r="B1364" s="159"/>
      <c r="C1364" s="270" t="s">
        <v>1914</v>
      </c>
      <c r="D1364" s="271"/>
      <c r="E1364" s="271"/>
      <c r="F1364" s="271"/>
      <c r="G1364" s="271"/>
      <c r="H1364" s="161"/>
      <c r="I1364" s="161"/>
      <c r="J1364" s="161"/>
      <c r="K1364" s="161"/>
      <c r="L1364" s="161"/>
      <c r="M1364" s="161"/>
      <c r="N1364" s="160"/>
      <c r="O1364" s="160"/>
      <c r="P1364" s="160"/>
      <c r="Q1364" s="160"/>
      <c r="R1364" s="161"/>
      <c r="S1364" s="161"/>
      <c r="T1364" s="161"/>
      <c r="U1364" s="161"/>
      <c r="V1364" s="161"/>
      <c r="W1364" s="161"/>
      <c r="X1364" s="161"/>
      <c r="Y1364" s="161"/>
      <c r="Z1364" s="151"/>
      <c r="AA1364" s="151"/>
      <c r="AB1364" s="151"/>
      <c r="AC1364" s="151"/>
      <c r="AD1364" s="151"/>
      <c r="AE1364" s="151"/>
      <c r="AF1364" s="151"/>
      <c r="AG1364" s="151" t="s">
        <v>325</v>
      </c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88" t="str">
        <f>C1364</f>
        <v>V DISTANCI 400 mm, KOTVENO POMOCÍ CHEM. KOTVY. V ROZÍCH UMÍSTĚNA ZÁVĚSNÁ MATICE (M10). PODROBNĚJI VIZ. TZ.</v>
      </c>
      <c r="BB1364" s="151"/>
      <c r="BC1364" s="151"/>
      <c r="BD1364" s="151"/>
      <c r="BE1364" s="151"/>
      <c r="BF1364" s="151"/>
      <c r="BG1364" s="151"/>
      <c r="BH1364" s="151"/>
    </row>
    <row r="1365" spans="1:60" outlineLevel="3" x14ac:dyDescent="0.2">
      <c r="A1365" s="158"/>
      <c r="B1365" s="159"/>
      <c r="C1365" s="270" t="s">
        <v>1915</v>
      </c>
      <c r="D1365" s="271"/>
      <c r="E1365" s="271"/>
      <c r="F1365" s="271"/>
      <c r="G1365" s="271"/>
      <c r="H1365" s="161"/>
      <c r="I1365" s="161"/>
      <c r="J1365" s="161"/>
      <c r="K1365" s="161"/>
      <c r="L1365" s="161"/>
      <c r="M1365" s="161"/>
      <c r="N1365" s="160"/>
      <c r="O1365" s="160"/>
      <c r="P1365" s="160"/>
      <c r="Q1365" s="160"/>
      <c r="R1365" s="161"/>
      <c r="S1365" s="161"/>
      <c r="T1365" s="161"/>
      <c r="U1365" s="161"/>
      <c r="V1365" s="161"/>
      <c r="W1365" s="161"/>
      <c r="X1365" s="161"/>
      <c r="Y1365" s="161"/>
      <c r="Z1365" s="151"/>
      <c r="AA1365" s="151"/>
      <c r="AB1365" s="151"/>
      <c r="AC1365" s="151"/>
      <c r="AD1365" s="151"/>
      <c r="AE1365" s="151"/>
      <c r="AF1365" s="151"/>
      <c r="AG1365" s="151" t="s">
        <v>325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3" x14ac:dyDescent="0.2">
      <c r="A1366" s="158"/>
      <c r="B1366" s="159"/>
      <c r="C1366" s="270" t="s">
        <v>858</v>
      </c>
      <c r="D1366" s="271"/>
      <c r="E1366" s="271"/>
      <c r="F1366" s="271"/>
      <c r="G1366" s="271"/>
      <c r="H1366" s="161"/>
      <c r="I1366" s="161"/>
      <c r="J1366" s="161"/>
      <c r="K1366" s="161"/>
      <c r="L1366" s="161"/>
      <c r="M1366" s="161"/>
      <c r="N1366" s="160"/>
      <c r="O1366" s="160"/>
      <c r="P1366" s="160"/>
      <c r="Q1366" s="160"/>
      <c r="R1366" s="161"/>
      <c r="S1366" s="161"/>
      <c r="T1366" s="161"/>
      <c r="U1366" s="161"/>
      <c r="V1366" s="161"/>
      <c r="W1366" s="161"/>
      <c r="X1366" s="161"/>
      <c r="Y1366" s="161"/>
      <c r="Z1366" s="151"/>
      <c r="AA1366" s="151"/>
      <c r="AB1366" s="151"/>
      <c r="AC1366" s="151"/>
      <c r="AD1366" s="151"/>
      <c r="AE1366" s="151"/>
      <c r="AF1366" s="151"/>
      <c r="AG1366" s="151" t="s">
        <v>325</v>
      </c>
      <c r="AH1366" s="151"/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2" x14ac:dyDescent="0.2">
      <c r="A1367" s="158"/>
      <c r="B1367" s="159"/>
      <c r="C1367" s="191" t="s">
        <v>1833</v>
      </c>
      <c r="D1367" s="165"/>
      <c r="E1367" s="166"/>
      <c r="F1367" s="161"/>
      <c r="G1367" s="161"/>
      <c r="H1367" s="161"/>
      <c r="I1367" s="161"/>
      <c r="J1367" s="161"/>
      <c r="K1367" s="161"/>
      <c r="L1367" s="161"/>
      <c r="M1367" s="161"/>
      <c r="N1367" s="160"/>
      <c r="O1367" s="160"/>
      <c r="P1367" s="160"/>
      <c r="Q1367" s="160"/>
      <c r="R1367" s="161"/>
      <c r="S1367" s="161"/>
      <c r="T1367" s="161"/>
      <c r="U1367" s="161"/>
      <c r="V1367" s="161"/>
      <c r="W1367" s="161"/>
      <c r="X1367" s="161"/>
      <c r="Y1367" s="161"/>
      <c r="Z1367" s="151"/>
      <c r="AA1367" s="151"/>
      <c r="AB1367" s="151"/>
      <c r="AC1367" s="151"/>
      <c r="AD1367" s="151"/>
      <c r="AE1367" s="151"/>
      <c r="AF1367" s="151"/>
      <c r="AG1367" s="151" t="s">
        <v>327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3" x14ac:dyDescent="0.2">
      <c r="A1368" s="158"/>
      <c r="B1368" s="159"/>
      <c r="C1368" s="191" t="s">
        <v>328</v>
      </c>
      <c r="D1368" s="165"/>
      <c r="E1368" s="166">
        <v>1</v>
      </c>
      <c r="F1368" s="161"/>
      <c r="G1368" s="161"/>
      <c r="H1368" s="161"/>
      <c r="I1368" s="161"/>
      <c r="J1368" s="161"/>
      <c r="K1368" s="161"/>
      <c r="L1368" s="161"/>
      <c r="M1368" s="161"/>
      <c r="N1368" s="160"/>
      <c r="O1368" s="160"/>
      <c r="P1368" s="160"/>
      <c r="Q1368" s="160"/>
      <c r="R1368" s="161"/>
      <c r="S1368" s="161"/>
      <c r="T1368" s="161"/>
      <c r="U1368" s="161"/>
      <c r="V1368" s="161"/>
      <c r="W1368" s="161"/>
      <c r="X1368" s="161"/>
      <c r="Y1368" s="161"/>
      <c r="Z1368" s="151"/>
      <c r="AA1368" s="151"/>
      <c r="AB1368" s="151"/>
      <c r="AC1368" s="151"/>
      <c r="AD1368" s="151"/>
      <c r="AE1368" s="151"/>
      <c r="AF1368" s="151"/>
      <c r="AG1368" s="151" t="s">
        <v>327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 x14ac:dyDescent="0.2">
      <c r="A1369" s="181">
        <v>177</v>
      </c>
      <c r="B1369" s="182" t="s">
        <v>1922</v>
      </c>
      <c r="C1369" s="190" t="s">
        <v>1923</v>
      </c>
      <c r="D1369" s="183" t="s">
        <v>318</v>
      </c>
      <c r="E1369" s="184">
        <v>5</v>
      </c>
      <c r="F1369" s="185"/>
      <c r="G1369" s="186">
        <f>ROUND(E1369*F1369,2)</f>
        <v>0</v>
      </c>
      <c r="H1369" s="185"/>
      <c r="I1369" s="186">
        <f>ROUND(E1369*H1369,2)</f>
        <v>0</v>
      </c>
      <c r="J1369" s="185"/>
      <c r="K1369" s="186">
        <f>ROUND(E1369*J1369,2)</f>
        <v>0</v>
      </c>
      <c r="L1369" s="186">
        <v>21</v>
      </c>
      <c r="M1369" s="186">
        <f>G1369*(1+L1369/100)</f>
        <v>0</v>
      </c>
      <c r="N1369" s="184">
        <v>0</v>
      </c>
      <c r="O1369" s="184">
        <f>ROUND(E1369*N1369,2)</f>
        <v>0</v>
      </c>
      <c r="P1369" s="184">
        <v>0</v>
      </c>
      <c r="Q1369" s="184">
        <f>ROUND(E1369*P1369,2)</f>
        <v>0</v>
      </c>
      <c r="R1369" s="186"/>
      <c r="S1369" s="186" t="s">
        <v>319</v>
      </c>
      <c r="T1369" s="187" t="s">
        <v>320</v>
      </c>
      <c r="U1369" s="161">
        <v>0</v>
      </c>
      <c r="V1369" s="161">
        <f>ROUND(E1369*U1369,2)</f>
        <v>0</v>
      </c>
      <c r="W1369" s="161"/>
      <c r="X1369" s="161" t="s">
        <v>321</v>
      </c>
      <c r="Y1369" s="161" t="s">
        <v>322</v>
      </c>
      <c r="Z1369" s="151"/>
      <c r="AA1369" s="151"/>
      <c r="AB1369" s="151"/>
      <c r="AC1369" s="151"/>
      <c r="AD1369" s="151"/>
      <c r="AE1369" s="151"/>
      <c r="AF1369" s="151"/>
      <c r="AG1369" s="151" t="s">
        <v>323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2" x14ac:dyDescent="0.2">
      <c r="A1370" s="158"/>
      <c r="B1370" s="159"/>
      <c r="C1370" s="272" t="s">
        <v>1912</v>
      </c>
      <c r="D1370" s="273"/>
      <c r="E1370" s="273"/>
      <c r="F1370" s="273"/>
      <c r="G1370" s="273"/>
      <c r="H1370" s="161"/>
      <c r="I1370" s="161"/>
      <c r="J1370" s="161"/>
      <c r="K1370" s="161"/>
      <c r="L1370" s="161"/>
      <c r="M1370" s="161"/>
      <c r="N1370" s="160"/>
      <c r="O1370" s="160"/>
      <c r="P1370" s="160"/>
      <c r="Q1370" s="160"/>
      <c r="R1370" s="161"/>
      <c r="S1370" s="161"/>
      <c r="T1370" s="161"/>
      <c r="U1370" s="161"/>
      <c r="V1370" s="161"/>
      <c r="W1370" s="161"/>
      <c r="X1370" s="161"/>
      <c r="Y1370" s="161"/>
      <c r="Z1370" s="151"/>
      <c r="AA1370" s="151"/>
      <c r="AB1370" s="151"/>
      <c r="AC1370" s="151"/>
      <c r="AD1370" s="151"/>
      <c r="AE1370" s="151"/>
      <c r="AF1370" s="151"/>
      <c r="AG1370" s="151" t="s">
        <v>325</v>
      </c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ht="22.5" outlineLevel="3" x14ac:dyDescent="0.2">
      <c r="A1371" s="158"/>
      <c r="B1371" s="159"/>
      <c r="C1371" s="270" t="s">
        <v>1913</v>
      </c>
      <c r="D1371" s="271"/>
      <c r="E1371" s="271"/>
      <c r="F1371" s="271"/>
      <c r="G1371" s="271"/>
      <c r="H1371" s="161"/>
      <c r="I1371" s="161"/>
      <c r="J1371" s="161"/>
      <c r="K1371" s="161"/>
      <c r="L1371" s="161"/>
      <c r="M1371" s="161"/>
      <c r="N1371" s="160"/>
      <c r="O1371" s="160"/>
      <c r="P1371" s="160"/>
      <c r="Q1371" s="160"/>
      <c r="R1371" s="161"/>
      <c r="S1371" s="161"/>
      <c r="T1371" s="161"/>
      <c r="U1371" s="161"/>
      <c r="V1371" s="161"/>
      <c r="W1371" s="161"/>
      <c r="X1371" s="161"/>
      <c r="Y1371" s="161"/>
      <c r="Z1371" s="151"/>
      <c r="AA1371" s="151"/>
      <c r="AB1371" s="151"/>
      <c r="AC1371" s="151"/>
      <c r="AD1371" s="151"/>
      <c r="AE1371" s="151"/>
      <c r="AF1371" s="151"/>
      <c r="AG1371" s="151" t="s">
        <v>325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88" t="str">
        <f>C1371</f>
        <v>NEREZOVÁ SÍŤ BUDE OPLETENA NA NEREZOVÉ OBVODOVÉ LANO. LANO BUDE KOTVENO PŘÍMO DO BETONU POMOCÍ ŠROUBŮ S OKEM (M8)</v>
      </c>
      <c r="BB1371" s="151"/>
      <c r="BC1371" s="151"/>
      <c r="BD1371" s="151"/>
      <c r="BE1371" s="151"/>
      <c r="BF1371" s="151"/>
      <c r="BG1371" s="151"/>
      <c r="BH1371" s="151"/>
    </row>
    <row r="1372" spans="1:60" outlineLevel="3" x14ac:dyDescent="0.2">
      <c r="A1372" s="158"/>
      <c r="B1372" s="159"/>
      <c r="C1372" s="270" t="s">
        <v>1914</v>
      </c>
      <c r="D1372" s="271"/>
      <c r="E1372" s="271"/>
      <c r="F1372" s="271"/>
      <c r="G1372" s="271"/>
      <c r="H1372" s="161"/>
      <c r="I1372" s="161"/>
      <c r="J1372" s="161"/>
      <c r="K1372" s="161"/>
      <c r="L1372" s="161"/>
      <c r="M1372" s="161"/>
      <c r="N1372" s="160"/>
      <c r="O1372" s="160"/>
      <c r="P1372" s="160"/>
      <c r="Q1372" s="160"/>
      <c r="R1372" s="161"/>
      <c r="S1372" s="161"/>
      <c r="T1372" s="161"/>
      <c r="U1372" s="161"/>
      <c r="V1372" s="161"/>
      <c r="W1372" s="161"/>
      <c r="X1372" s="161"/>
      <c r="Y1372" s="161"/>
      <c r="Z1372" s="151"/>
      <c r="AA1372" s="151"/>
      <c r="AB1372" s="151"/>
      <c r="AC1372" s="151"/>
      <c r="AD1372" s="151"/>
      <c r="AE1372" s="151"/>
      <c r="AF1372" s="151"/>
      <c r="AG1372" s="151" t="s">
        <v>325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88" t="str">
        <f>C1372</f>
        <v>V DISTANCI 400 mm, KOTVENO POMOCÍ CHEM. KOTVY. V ROZÍCH UMÍSTĚNA ZÁVĚSNÁ MATICE (M10). PODROBNĚJI VIZ. TZ.</v>
      </c>
      <c r="BB1372" s="151"/>
      <c r="BC1372" s="151"/>
      <c r="BD1372" s="151"/>
      <c r="BE1372" s="151"/>
      <c r="BF1372" s="151"/>
      <c r="BG1372" s="151"/>
      <c r="BH1372" s="151"/>
    </row>
    <row r="1373" spans="1:60" outlineLevel="3" x14ac:dyDescent="0.2">
      <c r="A1373" s="158"/>
      <c r="B1373" s="159"/>
      <c r="C1373" s="270" t="s">
        <v>1915</v>
      </c>
      <c r="D1373" s="271"/>
      <c r="E1373" s="271"/>
      <c r="F1373" s="271"/>
      <c r="G1373" s="271"/>
      <c r="H1373" s="161"/>
      <c r="I1373" s="161"/>
      <c r="J1373" s="161"/>
      <c r="K1373" s="161"/>
      <c r="L1373" s="161"/>
      <c r="M1373" s="161"/>
      <c r="N1373" s="160"/>
      <c r="O1373" s="160"/>
      <c r="P1373" s="160"/>
      <c r="Q1373" s="160"/>
      <c r="R1373" s="161"/>
      <c r="S1373" s="161"/>
      <c r="T1373" s="161"/>
      <c r="U1373" s="161"/>
      <c r="V1373" s="161"/>
      <c r="W1373" s="161"/>
      <c r="X1373" s="161"/>
      <c r="Y1373" s="161"/>
      <c r="Z1373" s="151"/>
      <c r="AA1373" s="151"/>
      <c r="AB1373" s="151"/>
      <c r="AC1373" s="151"/>
      <c r="AD1373" s="151"/>
      <c r="AE1373" s="151"/>
      <c r="AF1373" s="151"/>
      <c r="AG1373" s="151" t="s">
        <v>325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3" x14ac:dyDescent="0.2">
      <c r="A1374" s="158"/>
      <c r="B1374" s="159"/>
      <c r="C1374" s="270" t="s">
        <v>858</v>
      </c>
      <c r="D1374" s="271"/>
      <c r="E1374" s="271"/>
      <c r="F1374" s="271"/>
      <c r="G1374" s="271"/>
      <c r="H1374" s="161"/>
      <c r="I1374" s="161"/>
      <c r="J1374" s="161"/>
      <c r="K1374" s="161"/>
      <c r="L1374" s="161"/>
      <c r="M1374" s="161"/>
      <c r="N1374" s="160"/>
      <c r="O1374" s="160"/>
      <c r="P1374" s="160"/>
      <c r="Q1374" s="160"/>
      <c r="R1374" s="161"/>
      <c r="S1374" s="161"/>
      <c r="T1374" s="161"/>
      <c r="U1374" s="161"/>
      <c r="V1374" s="161"/>
      <c r="W1374" s="161"/>
      <c r="X1374" s="161"/>
      <c r="Y1374" s="161"/>
      <c r="Z1374" s="151"/>
      <c r="AA1374" s="151"/>
      <c r="AB1374" s="151"/>
      <c r="AC1374" s="151"/>
      <c r="AD1374" s="151"/>
      <c r="AE1374" s="151"/>
      <c r="AF1374" s="151"/>
      <c r="AG1374" s="151" t="s">
        <v>325</v>
      </c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2" x14ac:dyDescent="0.2">
      <c r="A1375" s="158"/>
      <c r="B1375" s="159"/>
      <c r="C1375" s="191" t="s">
        <v>1833</v>
      </c>
      <c r="D1375" s="165"/>
      <c r="E1375" s="166"/>
      <c r="F1375" s="161"/>
      <c r="G1375" s="161"/>
      <c r="H1375" s="161"/>
      <c r="I1375" s="161"/>
      <c r="J1375" s="161"/>
      <c r="K1375" s="161"/>
      <c r="L1375" s="161"/>
      <c r="M1375" s="161"/>
      <c r="N1375" s="160"/>
      <c r="O1375" s="160"/>
      <c r="P1375" s="160"/>
      <c r="Q1375" s="160"/>
      <c r="R1375" s="161"/>
      <c r="S1375" s="161"/>
      <c r="T1375" s="161"/>
      <c r="U1375" s="161"/>
      <c r="V1375" s="161"/>
      <c r="W1375" s="161"/>
      <c r="X1375" s="161"/>
      <c r="Y1375" s="161"/>
      <c r="Z1375" s="151"/>
      <c r="AA1375" s="151"/>
      <c r="AB1375" s="151"/>
      <c r="AC1375" s="151"/>
      <c r="AD1375" s="151"/>
      <c r="AE1375" s="151"/>
      <c r="AF1375" s="151"/>
      <c r="AG1375" s="151" t="s">
        <v>327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3" x14ac:dyDescent="0.2">
      <c r="A1376" s="158"/>
      <c r="B1376" s="159"/>
      <c r="C1376" s="191" t="s">
        <v>1840</v>
      </c>
      <c r="D1376" s="165"/>
      <c r="E1376" s="166">
        <v>5</v>
      </c>
      <c r="F1376" s="161"/>
      <c r="G1376" s="161"/>
      <c r="H1376" s="161"/>
      <c r="I1376" s="161"/>
      <c r="J1376" s="161"/>
      <c r="K1376" s="161"/>
      <c r="L1376" s="161"/>
      <c r="M1376" s="161"/>
      <c r="N1376" s="160"/>
      <c r="O1376" s="160"/>
      <c r="P1376" s="160"/>
      <c r="Q1376" s="160"/>
      <c r="R1376" s="161"/>
      <c r="S1376" s="161"/>
      <c r="T1376" s="161"/>
      <c r="U1376" s="161"/>
      <c r="V1376" s="161"/>
      <c r="W1376" s="161"/>
      <c r="X1376" s="161"/>
      <c r="Y1376" s="161"/>
      <c r="Z1376" s="151"/>
      <c r="AA1376" s="151"/>
      <c r="AB1376" s="151"/>
      <c r="AC1376" s="151"/>
      <c r="AD1376" s="151"/>
      <c r="AE1376" s="151"/>
      <c r="AF1376" s="151"/>
      <c r="AG1376" s="151" t="s">
        <v>327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ht="22.5" outlineLevel="1" x14ac:dyDescent="0.2">
      <c r="A1377" s="181">
        <v>178</v>
      </c>
      <c r="B1377" s="182" t="s">
        <v>1924</v>
      </c>
      <c r="C1377" s="190" t="s">
        <v>1925</v>
      </c>
      <c r="D1377" s="183" t="s">
        <v>318</v>
      </c>
      <c r="E1377" s="184">
        <v>1</v>
      </c>
      <c r="F1377" s="185"/>
      <c r="G1377" s="186">
        <f>ROUND(E1377*F1377,2)</f>
        <v>0</v>
      </c>
      <c r="H1377" s="185"/>
      <c r="I1377" s="186">
        <f>ROUND(E1377*H1377,2)</f>
        <v>0</v>
      </c>
      <c r="J1377" s="185"/>
      <c r="K1377" s="186">
        <f>ROUND(E1377*J1377,2)</f>
        <v>0</v>
      </c>
      <c r="L1377" s="186">
        <v>21</v>
      </c>
      <c r="M1377" s="186">
        <f>G1377*(1+L1377/100)</f>
        <v>0</v>
      </c>
      <c r="N1377" s="184">
        <v>0</v>
      </c>
      <c r="O1377" s="184">
        <f>ROUND(E1377*N1377,2)</f>
        <v>0</v>
      </c>
      <c r="P1377" s="184">
        <v>0</v>
      </c>
      <c r="Q1377" s="184">
        <f>ROUND(E1377*P1377,2)</f>
        <v>0</v>
      </c>
      <c r="R1377" s="186"/>
      <c r="S1377" s="186" t="s">
        <v>319</v>
      </c>
      <c r="T1377" s="187" t="s">
        <v>320</v>
      </c>
      <c r="U1377" s="161">
        <v>0</v>
      </c>
      <c r="V1377" s="161">
        <f>ROUND(E1377*U1377,2)</f>
        <v>0</v>
      </c>
      <c r="W1377" s="161"/>
      <c r="X1377" s="161" t="s">
        <v>321</v>
      </c>
      <c r="Y1377" s="161" t="s">
        <v>322</v>
      </c>
      <c r="Z1377" s="151"/>
      <c r="AA1377" s="151"/>
      <c r="AB1377" s="151"/>
      <c r="AC1377" s="151"/>
      <c r="AD1377" s="151"/>
      <c r="AE1377" s="151"/>
      <c r="AF1377" s="151"/>
      <c r="AG1377" s="151" t="s">
        <v>323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2" x14ac:dyDescent="0.2">
      <c r="A1378" s="158"/>
      <c r="B1378" s="159"/>
      <c r="C1378" s="272" t="s">
        <v>1912</v>
      </c>
      <c r="D1378" s="273"/>
      <c r="E1378" s="273"/>
      <c r="F1378" s="273"/>
      <c r="G1378" s="273"/>
      <c r="H1378" s="161"/>
      <c r="I1378" s="161"/>
      <c r="J1378" s="161"/>
      <c r="K1378" s="161"/>
      <c r="L1378" s="161"/>
      <c r="M1378" s="161"/>
      <c r="N1378" s="160"/>
      <c r="O1378" s="160"/>
      <c r="P1378" s="160"/>
      <c r="Q1378" s="160"/>
      <c r="R1378" s="161"/>
      <c r="S1378" s="161"/>
      <c r="T1378" s="161"/>
      <c r="U1378" s="161"/>
      <c r="V1378" s="161"/>
      <c r="W1378" s="161"/>
      <c r="X1378" s="161"/>
      <c r="Y1378" s="161"/>
      <c r="Z1378" s="151"/>
      <c r="AA1378" s="151"/>
      <c r="AB1378" s="151"/>
      <c r="AC1378" s="151"/>
      <c r="AD1378" s="151"/>
      <c r="AE1378" s="151"/>
      <c r="AF1378" s="151"/>
      <c r="AG1378" s="151" t="s">
        <v>325</v>
      </c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ht="22.5" outlineLevel="3" x14ac:dyDescent="0.2">
      <c r="A1379" s="158"/>
      <c r="B1379" s="159"/>
      <c r="C1379" s="270" t="s">
        <v>1913</v>
      </c>
      <c r="D1379" s="271"/>
      <c r="E1379" s="271"/>
      <c r="F1379" s="271"/>
      <c r="G1379" s="271"/>
      <c r="H1379" s="161"/>
      <c r="I1379" s="161"/>
      <c r="J1379" s="161"/>
      <c r="K1379" s="161"/>
      <c r="L1379" s="161"/>
      <c r="M1379" s="161"/>
      <c r="N1379" s="160"/>
      <c r="O1379" s="160"/>
      <c r="P1379" s="160"/>
      <c r="Q1379" s="160"/>
      <c r="R1379" s="161"/>
      <c r="S1379" s="161"/>
      <c r="T1379" s="161"/>
      <c r="U1379" s="161"/>
      <c r="V1379" s="161"/>
      <c r="W1379" s="161"/>
      <c r="X1379" s="161"/>
      <c r="Y1379" s="161"/>
      <c r="Z1379" s="151"/>
      <c r="AA1379" s="151"/>
      <c r="AB1379" s="151"/>
      <c r="AC1379" s="151"/>
      <c r="AD1379" s="151"/>
      <c r="AE1379" s="151"/>
      <c r="AF1379" s="151"/>
      <c r="AG1379" s="151" t="s">
        <v>325</v>
      </c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88" t="str">
        <f>C1379</f>
        <v>NEREZOVÁ SÍŤ BUDE OPLETENA NA NEREZOVÉ OBVODOVÉ LANO. LANO BUDE KOTVENO PŘÍMO DO BETONU POMOCÍ ŠROUBŮ S OKEM (M8)</v>
      </c>
      <c r="BB1379" s="151"/>
      <c r="BC1379" s="151"/>
      <c r="BD1379" s="151"/>
      <c r="BE1379" s="151"/>
      <c r="BF1379" s="151"/>
      <c r="BG1379" s="151"/>
      <c r="BH1379" s="151"/>
    </row>
    <row r="1380" spans="1:60" outlineLevel="3" x14ac:dyDescent="0.2">
      <c r="A1380" s="158"/>
      <c r="B1380" s="159"/>
      <c r="C1380" s="270" t="s">
        <v>1914</v>
      </c>
      <c r="D1380" s="271"/>
      <c r="E1380" s="271"/>
      <c r="F1380" s="271"/>
      <c r="G1380" s="271"/>
      <c r="H1380" s="161"/>
      <c r="I1380" s="161"/>
      <c r="J1380" s="161"/>
      <c r="K1380" s="161"/>
      <c r="L1380" s="161"/>
      <c r="M1380" s="161"/>
      <c r="N1380" s="160"/>
      <c r="O1380" s="160"/>
      <c r="P1380" s="160"/>
      <c r="Q1380" s="160"/>
      <c r="R1380" s="161"/>
      <c r="S1380" s="161"/>
      <c r="T1380" s="161"/>
      <c r="U1380" s="161"/>
      <c r="V1380" s="161"/>
      <c r="W1380" s="161"/>
      <c r="X1380" s="161"/>
      <c r="Y1380" s="161"/>
      <c r="Z1380" s="151"/>
      <c r="AA1380" s="151"/>
      <c r="AB1380" s="151"/>
      <c r="AC1380" s="151"/>
      <c r="AD1380" s="151"/>
      <c r="AE1380" s="151"/>
      <c r="AF1380" s="151"/>
      <c r="AG1380" s="151" t="s">
        <v>325</v>
      </c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88" t="str">
        <f>C1380</f>
        <v>V DISTANCI 400 mm, KOTVENO POMOCÍ CHEM. KOTVY. V ROZÍCH UMÍSTĚNA ZÁVĚSNÁ MATICE (M10). PODROBNĚJI VIZ. TZ.</v>
      </c>
      <c r="BB1380" s="151"/>
      <c r="BC1380" s="151"/>
      <c r="BD1380" s="151"/>
      <c r="BE1380" s="151"/>
      <c r="BF1380" s="151"/>
      <c r="BG1380" s="151"/>
      <c r="BH1380" s="151"/>
    </row>
    <row r="1381" spans="1:60" outlineLevel="3" x14ac:dyDescent="0.2">
      <c r="A1381" s="158"/>
      <c r="B1381" s="159"/>
      <c r="C1381" s="270" t="s">
        <v>1915</v>
      </c>
      <c r="D1381" s="271"/>
      <c r="E1381" s="271"/>
      <c r="F1381" s="271"/>
      <c r="G1381" s="271"/>
      <c r="H1381" s="161"/>
      <c r="I1381" s="161"/>
      <c r="J1381" s="161"/>
      <c r="K1381" s="161"/>
      <c r="L1381" s="161"/>
      <c r="M1381" s="161"/>
      <c r="N1381" s="160"/>
      <c r="O1381" s="160"/>
      <c r="P1381" s="160"/>
      <c r="Q1381" s="160"/>
      <c r="R1381" s="161"/>
      <c r="S1381" s="161"/>
      <c r="T1381" s="161"/>
      <c r="U1381" s="161"/>
      <c r="V1381" s="161"/>
      <c r="W1381" s="161"/>
      <c r="X1381" s="161"/>
      <c r="Y1381" s="161"/>
      <c r="Z1381" s="151"/>
      <c r="AA1381" s="151"/>
      <c r="AB1381" s="151"/>
      <c r="AC1381" s="151"/>
      <c r="AD1381" s="151"/>
      <c r="AE1381" s="151"/>
      <c r="AF1381" s="151"/>
      <c r="AG1381" s="151" t="s">
        <v>325</v>
      </c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3" x14ac:dyDescent="0.2">
      <c r="A1382" s="158"/>
      <c r="B1382" s="159"/>
      <c r="C1382" s="270" t="s">
        <v>858</v>
      </c>
      <c r="D1382" s="271"/>
      <c r="E1382" s="271"/>
      <c r="F1382" s="271"/>
      <c r="G1382" s="271"/>
      <c r="H1382" s="161"/>
      <c r="I1382" s="161"/>
      <c r="J1382" s="161"/>
      <c r="K1382" s="161"/>
      <c r="L1382" s="161"/>
      <c r="M1382" s="161"/>
      <c r="N1382" s="160"/>
      <c r="O1382" s="160"/>
      <c r="P1382" s="160"/>
      <c r="Q1382" s="160"/>
      <c r="R1382" s="161"/>
      <c r="S1382" s="161"/>
      <c r="T1382" s="161"/>
      <c r="U1382" s="161"/>
      <c r="V1382" s="161"/>
      <c r="W1382" s="161"/>
      <c r="X1382" s="161"/>
      <c r="Y1382" s="161"/>
      <c r="Z1382" s="151"/>
      <c r="AA1382" s="151"/>
      <c r="AB1382" s="151"/>
      <c r="AC1382" s="151"/>
      <c r="AD1382" s="151"/>
      <c r="AE1382" s="151"/>
      <c r="AF1382" s="151"/>
      <c r="AG1382" s="151" t="s">
        <v>325</v>
      </c>
      <c r="AH1382" s="151"/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2" x14ac:dyDescent="0.2">
      <c r="A1383" s="158"/>
      <c r="B1383" s="159"/>
      <c r="C1383" s="191" t="s">
        <v>1833</v>
      </c>
      <c r="D1383" s="165"/>
      <c r="E1383" s="166"/>
      <c r="F1383" s="161"/>
      <c r="G1383" s="161"/>
      <c r="H1383" s="161"/>
      <c r="I1383" s="161"/>
      <c r="J1383" s="161"/>
      <c r="K1383" s="161"/>
      <c r="L1383" s="161"/>
      <c r="M1383" s="161"/>
      <c r="N1383" s="160"/>
      <c r="O1383" s="160"/>
      <c r="P1383" s="160"/>
      <c r="Q1383" s="160"/>
      <c r="R1383" s="161"/>
      <c r="S1383" s="161"/>
      <c r="T1383" s="161"/>
      <c r="U1383" s="161"/>
      <c r="V1383" s="161"/>
      <c r="W1383" s="161"/>
      <c r="X1383" s="161"/>
      <c r="Y1383" s="161"/>
      <c r="Z1383" s="151"/>
      <c r="AA1383" s="151"/>
      <c r="AB1383" s="151"/>
      <c r="AC1383" s="151"/>
      <c r="AD1383" s="151"/>
      <c r="AE1383" s="151"/>
      <c r="AF1383" s="151"/>
      <c r="AG1383" s="151" t="s">
        <v>327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3" x14ac:dyDescent="0.2">
      <c r="A1384" s="158"/>
      <c r="B1384" s="159"/>
      <c r="C1384" s="191" t="s">
        <v>328</v>
      </c>
      <c r="D1384" s="165"/>
      <c r="E1384" s="166">
        <v>1</v>
      </c>
      <c r="F1384" s="161"/>
      <c r="G1384" s="161"/>
      <c r="H1384" s="161"/>
      <c r="I1384" s="161"/>
      <c r="J1384" s="161"/>
      <c r="K1384" s="161"/>
      <c r="L1384" s="161"/>
      <c r="M1384" s="161"/>
      <c r="N1384" s="160"/>
      <c r="O1384" s="160"/>
      <c r="P1384" s="160"/>
      <c r="Q1384" s="160"/>
      <c r="R1384" s="161"/>
      <c r="S1384" s="161"/>
      <c r="T1384" s="161"/>
      <c r="U1384" s="161"/>
      <c r="V1384" s="161"/>
      <c r="W1384" s="161"/>
      <c r="X1384" s="161"/>
      <c r="Y1384" s="161"/>
      <c r="Z1384" s="151"/>
      <c r="AA1384" s="151"/>
      <c r="AB1384" s="151"/>
      <c r="AC1384" s="151"/>
      <c r="AD1384" s="151"/>
      <c r="AE1384" s="151"/>
      <c r="AF1384" s="151"/>
      <c r="AG1384" s="151" t="s">
        <v>327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 x14ac:dyDescent="0.2">
      <c r="A1385" s="181">
        <v>179</v>
      </c>
      <c r="B1385" s="182" t="s">
        <v>1926</v>
      </c>
      <c r="C1385" s="190" t="s">
        <v>1927</v>
      </c>
      <c r="D1385" s="183" t="s">
        <v>318</v>
      </c>
      <c r="E1385" s="184">
        <v>1</v>
      </c>
      <c r="F1385" s="185"/>
      <c r="G1385" s="186">
        <f>ROUND(E1385*F1385,2)</f>
        <v>0</v>
      </c>
      <c r="H1385" s="185"/>
      <c r="I1385" s="186">
        <f>ROUND(E1385*H1385,2)</f>
        <v>0</v>
      </c>
      <c r="J1385" s="185"/>
      <c r="K1385" s="186">
        <f>ROUND(E1385*J1385,2)</f>
        <v>0</v>
      </c>
      <c r="L1385" s="186">
        <v>21</v>
      </c>
      <c r="M1385" s="186">
        <f>G1385*(1+L1385/100)</f>
        <v>0</v>
      </c>
      <c r="N1385" s="184">
        <v>0</v>
      </c>
      <c r="O1385" s="184">
        <f>ROUND(E1385*N1385,2)</f>
        <v>0</v>
      </c>
      <c r="P1385" s="184">
        <v>0</v>
      </c>
      <c r="Q1385" s="184">
        <f>ROUND(E1385*P1385,2)</f>
        <v>0</v>
      </c>
      <c r="R1385" s="186"/>
      <c r="S1385" s="186" t="s">
        <v>319</v>
      </c>
      <c r="T1385" s="187" t="s">
        <v>320</v>
      </c>
      <c r="U1385" s="161">
        <v>0</v>
      </c>
      <c r="V1385" s="161">
        <f>ROUND(E1385*U1385,2)</f>
        <v>0</v>
      </c>
      <c r="W1385" s="161"/>
      <c r="X1385" s="161" t="s">
        <v>321</v>
      </c>
      <c r="Y1385" s="161" t="s">
        <v>322</v>
      </c>
      <c r="Z1385" s="151"/>
      <c r="AA1385" s="151"/>
      <c r="AB1385" s="151"/>
      <c r="AC1385" s="151"/>
      <c r="AD1385" s="151"/>
      <c r="AE1385" s="151"/>
      <c r="AF1385" s="151"/>
      <c r="AG1385" s="151" t="s">
        <v>323</v>
      </c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2" x14ac:dyDescent="0.2">
      <c r="A1386" s="158"/>
      <c r="B1386" s="159"/>
      <c r="C1386" s="272" t="s">
        <v>1912</v>
      </c>
      <c r="D1386" s="273"/>
      <c r="E1386" s="273"/>
      <c r="F1386" s="273"/>
      <c r="G1386" s="273"/>
      <c r="H1386" s="161"/>
      <c r="I1386" s="161"/>
      <c r="J1386" s="161"/>
      <c r="K1386" s="161"/>
      <c r="L1386" s="161"/>
      <c r="M1386" s="161"/>
      <c r="N1386" s="160"/>
      <c r="O1386" s="160"/>
      <c r="P1386" s="160"/>
      <c r="Q1386" s="160"/>
      <c r="R1386" s="161"/>
      <c r="S1386" s="161"/>
      <c r="T1386" s="161"/>
      <c r="U1386" s="161"/>
      <c r="V1386" s="161"/>
      <c r="W1386" s="161"/>
      <c r="X1386" s="161"/>
      <c r="Y1386" s="161"/>
      <c r="Z1386" s="151"/>
      <c r="AA1386" s="151"/>
      <c r="AB1386" s="151"/>
      <c r="AC1386" s="151"/>
      <c r="AD1386" s="151"/>
      <c r="AE1386" s="151"/>
      <c r="AF1386" s="151"/>
      <c r="AG1386" s="151" t="s">
        <v>325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ht="22.5" outlineLevel="3" x14ac:dyDescent="0.2">
      <c r="A1387" s="158"/>
      <c r="B1387" s="159"/>
      <c r="C1387" s="270" t="s">
        <v>1913</v>
      </c>
      <c r="D1387" s="271"/>
      <c r="E1387" s="271"/>
      <c r="F1387" s="271"/>
      <c r="G1387" s="271"/>
      <c r="H1387" s="161"/>
      <c r="I1387" s="161"/>
      <c r="J1387" s="161"/>
      <c r="K1387" s="161"/>
      <c r="L1387" s="161"/>
      <c r="M1387" s="161"/>
      <c r="N1387" s="160"/>
      <c r="O1387" s="160"/>
      <c r="P1387" s="160"/>
      <c r="Q1387" s="160"/>
      <c r="R1387" s="161"/>
      <c r="S1387" s="161"/>
      <c r="T1387" s="161"/>
      <c r="U1387" s="161"/>
      <c r="V1387" s="161"/>
      <c r="W1387" s="161"/>
      <c r="X1387" s="161"/>
      <c r="Y1387" s="161"/>
      <c r="Z1387" s="151"/>
      <c r="AA1387" s="151"/>
      <c r="AB1387" s="151"/>
      <c r="AC1387" s="151"/>
      <c r="AD1387" s="151"/>
      <c r="AE1387" s="151"/>
      <c r="AF1387" s="151"/>
      <c r="AG1387" s="151" t="s">
        <v>325</v>
      </c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88" t="str">
        <f>C1387</f>
        <v>NEREZOVÁ SÍŤ BUDE OPLETENA NA NEREZOVÉ OBVODOVÉ LANO. LANO BUDE KOTVENO PŘÍMO DO BETONU POMOCÍ ŠROUBŮ S OKEM (M8)</v>
      </c>
      <c r="BB1387" s="151"/>
      <c r="BC1387" s="151"/>
      <c r="BD1387" s="151"/>
      <c r="BE1387" s="151"/>
      <c r="BF1387" s="151"/>
      <c r="BG1387" s="151"/>
      <c r="BH1387" s="151"/>
    </row>
    <row r="1388" spans="1:60" outlineLevel="3" x14ac:dyDescent="0.2">
      <c r="A1388" s="158"/>
      <c r="B1388" s="159"/>
      <c r="C1388" s="270" t="s">
        <v>1914</v>
      </c>
      <c r="D1388" s="271"/>
      <c r="E1388" s="271"/>
      <c r="F1388" s="271"/>
      <c r="G1388" s="271"/>
      <c r="H1388" s="161"/>
      <c r="I1388" s="161"/>
      <c r="J1388" s="161"/>
      <c r="K1388" s="161"/>
      <c r="L1388" s="161"/>
      <c r="M1388" s="161"/>
      <c r="N1388" s="160"/>
      <c r="O1388" s="160"/>
      <c r="P1388" s="160"/>
      <c r="Q1388" s="160"/>
      <c r="R1388" s="161"/>
      <c r="S1388" s="161"/>
      <c r="T1388" s="161"/>
      <c r="U1388" s="161"/>
      <c r="V1388" s="161"/>
      <c r="W1388" s="161"/>
      <c r="X1388" s="161"/>
      <c r="Y1388" s="161"/>
      <c r="Z1388" s="151"/>
      <c r="AA1388" s="151"/>
      <c r="AB1388" s="151"/>
      <c r="AC1388" s="151"/>
      <c r="AD1388" s="151"/>
      <c r="AE1388" s="151"/>
      <c r="AF1388" s="151"/>
      <c r="AG1388" s="151" t="s">
        <v>325</v>
      </c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88" t="str">
        <f>C1388</f>
        <v>V DISTANCI 400 mm, KOTVENO POMOCÍ CHEM. KOTVY. V ROZÍCH UMÍSTĚNA ZÁVĚSNÁ MATICE (M10). PODROBNĚJI VIZ. TZ.</v>
      </c>
      <c r="BB1388" s="151"/>
      <c r="BC1388" s="151"/>
      <c r="BD1388" s="151"/>
      <c r="BE1388" s="151"/>
      <c r="BF1388" s="151"/>
      <c r="BG1388" s="151"/>
      <c r="BH1388" s="151"/>
    </row>
    <row r="1389" spans="1:60" outlineLevel="3" x14ac:dyDescent="0.2">
      <c r="A1389" s="158"/>
      <c r="B1389" s="159"/>
      <c r="C1389" s="270" t="s">
        <v>1915</v>
      </c>
      <c r="D1389" s="271"/>
      <c r="E1389" s="271"/>
      <c r="F1389" s="271"/>
      <c r="G1389" s="271"/>
      <c r="H1389" s="161"/>
      <c r="I1389" s="161"/>
      <c r="J1389" s="161"/>
      <c r="K1389" s="161"/>
      <c r="L1389" s="161"/>
      <c r="M1389" s="161"/>
      <c r="N1389" s="160"/>
      <c r="O1389" s="160"/>
      <c r="P1389" s="160"/>
      <c r="Q1389" s="160"/>
      <c r="R1389" s="161"/>
      <c r="S1389" s="161"/>
      <c r="T1389" s="161"/>
      <c r="U1389" s="161"/>
      <c r="V1389" s="161"/>
      <c r="W1389" s="161"/>
      <c r="X1389" s="161"/>
      <c r="Y1389" s="161"/>
      <c r="Z1389" s="151"/>
      <c r="AA1389" s="151"/>
      <c r="AB1389" s="151"/>
      <c r="AC1389" s="151"/>
      <c r="AD1389" s="151"/>
      <c r="AE1389" s="151"/>
      <c r="AF1389" s="151"/>
      <c r="AG1389" s="151" t="s">
        <v>325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3" x14ac:dyDescent="0.2">
      <c r="A1390" s="158"/>
      <c r="B1390" s="159"/>
      <c r="C1390" s="270" t="s">
        <v>858</v>
      </c>
      <c r="D1390" s="271"/>
      <c r="E1390" s="271"/>
      <c r="F1390" s="271"/>
      <c r="G1390" s="271"/>
      <c r="H1390" s="161"/>
      <c r="I1390" s="161"/>
      <c r="J1390" s="161"/>
      <c r="K1390" s="161"/>
      <c r="L1390" s="161"/>
      <c r="M1390" s="161"/>
      <c r="N1390" s="160"/>
      <c r="O1390" s="160"/>
      <c r="P1390" s="160"/>
      <c r="Q1390" s="160"/>
      <c r="R1390" s="161"/>
      <c r="S1390" s="161"/>
      <c r="T1390" s="161"/>
      <c r="U1390" s="161"/>
      <c r="V1390" s="161"/>
      <c r="W1390" s="161"/>
      <c r="X1390" s="161"/>
      <c r="Y1390" s="161"/>
      <c r="Z1390" s="151"/>
      <c r="AA1390" s="151"/>
      <c r="AB1390" s="151"/>
      <c r="AC1390" s="151"/>
      <c r="AD1390" s="151"/>
      <c r="AE1390" s="151"/>
      <c r="AF1390" s="151"/>
      <c r="AG1390" s="151" t="s">
        <v>325</v>
      </c>
      <c r="AH1390" s="151"/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2" x14ac:dyDescent="0.2">
      <c r="A1391" s="158"/>
      <c r="B1391" s="159"/>
      <c r="C1391" s="191" t="s">
        <v>1833</v>
      </c>
      <c r="D1391" s="165"/>
      <c r="E1391" s="166"/>
      <c r="F1391" s="161"/>
      <c r="G1391" s="161"/>
      <c r="H1391" s="161"/>
      <c r="I1391" s="161"/>
      <c r="J1391" s="161"/>
      <c r="K1391" s="161"/>
      <c r="L1391" s="161"/>
      <c r="M1391" s="161"/>
      <c r="N1391" s="160"/>
      <c r="O1391" s="160"/>
      <c r="P1391" s="160"/>
      <c r="Q1391" s="160"/>
      <c r="R1391" s="161"/>
      <c r="S1391" s="161"/>
      <c r="T1391" s="161"/>
      <c r="U1391" s="161"/>
      <c r="V1391" s="161"/>
      <c r="W1391" s="161"/>
      <c r="X1391" s="161"/>
      <c r="Y1391" s="161"/>
      <c r="Z1391" s="151"/>
      <c r="AA1391" s="151"/>
      <c r="AB1391" s="151"/>
      <c r="AC1391" s="151"/>
      <c r="AD1391" s="151"/>
      <c r="AE1391" s="151"/>
      <c r="AF1391" s="151"/>
      <c r="AG1391" s="151" t="s">
        <v>327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3" x14ac:dyDescent="0.2">
      <c r="A1392" s="158"/>
      <c r="B1392" s="159"/>
      <c r="C1392" s="191" t="s">
        <v>328</v>
      </c>
      <c r="D1392" s="165"/>
      <c r="E1392" s="166">
        <v>1</v>
      </c>
      <c r="F1392" s="161"/>
      <c r="G1392" s="161"/>
      <c r="H1392" s="161"/>
      <c r="I1392" s="161"/>
      <c r="J1392" s="161"/>
      <c r="K1392" s="161"/>
      <c r="L1392" s="161"/>
      <c r="M1392" s="161"/>
      <c r="N1392" s="160"/>
      <c r="O1392" s="160"/>
      <c r="P1392" s="160"/>
      <c r="Q1392" s="160"/>
      <c r="R1392" s="161"/>
      <c r="S1392" s="161"/>
      <c r="T1392" s="161"/>
      <c r="U1392" s="161"/>
      <c r="V1392" s="161"/>
      <c r="W1392" s="161"/>
      <c r="X1392" s="161"/>
      <c r="Y1392" s="161"/>
      <c r="Z1392" s="151"/>
      <c r="AA1392" s="151"/>
      <c r="AB1392" s="151"/>
      <c r="AC1392" s="151"/>
      <c r="AD1392" s="151"/>
      <c r="AE1392" s="151"/>
      <c r="AF1392" s="151"/>
      <c r="AG1392" s="151" t="s">
        <v>327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 x14ac:dyDescent="0.2">
      <c r="A1393" s="181">
        <v>180</v>
      </c>
      <c r="B1393" s="182" t="s">
        <v>1928</v>
      </c>
      <c r="C1393" s="190" t="s">
        <v>1929</v>
      </c>
      <c r="D1393" s="183" t="s">
        <v>318</v>
      </c>
      <c r="E1393" s="184">
        <v>1</v>
      </c>
      <c r="F1393" s="185"/>
      <c r="G1393" s="186">
        <f>ROUND(E1393*F1393,2)</f>
        <v>0</v>
      </c>
      <c r="H1393" s="185"/>
      <c r="I1393" s="186">
        <f>ROUND(E1393*H1393,2)</f>
        <v>0</v>
      </c>
      <c r="J1393" s="185"/>
      <c r="K1393" s="186">
        <f>ROUND(E1393*J1393,2)</f>
        <v>0</v>
      </c>
      <c r="L1393" s="186">
        <v>21</v>
      </c>
      <c r="M1393" s="186">
        <f>G1393*(1+L1393/100)</f>
        <v>0</v>
      </c>
      <c r="N1393" s="184">
        <v>0</v>
      </c>
      <c r="O1393" s="184">
        <f>ROUND(E1393*N1393,2)</f>
        <v>0</v>
      </c>
      <c r="P1393" s="184">
        <v>0</v>
      </c>
      <c r="Q1393" s="184">
        <f>ROUND(E1393*P1393,2)</f>
        <v>0</v>
      </c>
      <c r="R1393" s="186"/>
      <c r="S1393" s="186" t="s">
        <v>319</v>
      </c>
      <c r="T1393" s="187" t="s">
        <v>320</v>
      </c>
      <c r="U1393" s="161">
        <v>0</v>
      </c>
      <c r="V1393" s="161">
        <f>ROUND(E1393*U1393,2)</f>
        <v>0</v>
      </c>
      <c r="W1393" s="161"/>
      <c r="X1393" s="161" t="s">
        <v>321</v>
      </c>
      <c r="Y1393" s="161" t="s">
        <v>322</v>
      </c>
      <c r="Z1393" s="151"/>
      <c r="AA1393" s="151"/>
      <c r="AB1393" s="151"/>
      <c r="AC1393" s="151"/>
      <c r="AD1393" s="151"/>
      <c r="AE1393" s="151"/>
      <c r="AF1393" s="151"/>
      <c r="AG1393" s="151" t="s">
        <v>323</v>
      </c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2" x14ac:dyDescent="0.2">
      <c r="A1394" s="158"/>
      <c r="B1394" s="159"/>
      <c r="C1394" s="272" t="s">
        <v>1912</v>
      </c>
      <c r="D1394" s="273"/>
      <c r="E1394" s="273"/>
      <c r="F1394" s="273"/>
      <c r="G1394" s="273"/>
      <c r="H1394" s="161"/>
      <c r="I1394" s="161"/>
      <c r="J1394" s="161"/>
      <c r="K1394" s="161"/>
      <c r="L1394" s="161"/>
      <c r="M1394" s="161"/>
      <c r="N1394" s="160"/>
      <c r="O1394" s="160"/>
      <c r="P1394" s="160"/>
      <c r="Q1394" s="160"/>
      <c r="R1394" s="161"/>
      <c r="S1394" s="161"/>
      <c r="T1394" s="161"/>
      <c r="U1394" s="161"/>
      <c r="V1394" s="161"/>
      <c r="W1394" s="161"/>
      <c r="X1394" s="161"/>
      <c r="Y1394" s="161"/>
      <c r="Z1394" s="151"/>
      <c r="AA1394" s="151"/>
      <c r="AB1394" s="151"/>
      <c r="AC1394" s="151"/>
      <c r="AD1394" s="151"/>
      <c r="AE1394" s="151"/>
      <c r="AF1394" s="151"/>
      <c r="AG1394" s="151" t="s">
        <v>325</v>
      </c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ht="22.5" outlineLevel="3" x14ac:dyDescent="0.2">
      <c r="A1395" s="158"/>
      <c r="B1395" s="159"/>
      <c r="C1395" s="270" t="s">
        <v>1913</v>
      </c>
      <c r="D1395" s="271"/>
      <c r="E1395" s="271"/>
      <c r="F1395" s="271"/>
      <c r="G1395" s="271"/>
      <c r="H1395" s="161"/>
      <c r="I1395" s="161"/>
      <c r="J1395" s="161"/>
      <c r="K1395" s="161"/>
      <c r="L1395" s="161"/>
      <c r="M1395" s="161"/>
      <c r="N1395" s="160"/>
      <c r="O1395" s="160"/>
      <c r="P1395" s="160"/>
      <c r="Q1395" s="160"/>
      <c r="R1395" s="161"/>
      <c r="S1395" s="161"/>
      <c r="T1395" s="161"/>
      <c r="U1395" s="161"/>
      <c r="V1395" s="161"/>
      <c r="W1395" s="161"/>
      <c r="X1395" s="161"/>
      <c r="Y1395" s="161"/>
      <c r="Z1395" s="151"/>
      <c r="AA1395" s="151"/>
      <c r="AB1395" s="151"/>
      <c r="AC1395" s="151"/>
      <c r="AD1395" s="151"/>
      <c r="AE1395" s="151"/>
      <c r="AF1395" s="151"/>
      <c r="AG1395" s="151" t="s">
        <v>325</v>
      </c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88" t="str">
        <f>C1395</f>
        <v>NEREZOVÁ SÍŤ BUDE OPLETENA NA NEREZOVÉ OBVODOVÉ LANO. LANO BUDE KOTVENO PŘÍMO DO BETONU POMOCÍ ŠROUBŮ S OKEM (M8)</v>
      </c>
      <c r="BB1395" s="151"/>
      <c r="BC1395" s="151"/>
      <c r="BD1395" s="151"/>
      <c r="BE1395" s="151"/>
      <c r="BF1395" s="151"/>
      <c r="BG1395" s="151"/>
      <c r="BH1395" s="151"/>
    </row>
    <row r="1396" spans="1:60" outlineLevel="3" x14ac:dyDescent="0.2">
      <c r="A1396" s="158"/>
      <c r="B1396" s="159"/>
      <c r="C1396" s="270" t="s">
        <v>1914</v>
      </c>
      <c r="D1396" s="271"/>
      <c r="E1396" s="271"/>
      <c r="F1396" s="271"/>
      <c r="G1396" s="271"/>
      <c r="H1396" s="161"/>
      <c r="I1396" s="161"/>
      <c r="J1396" s="161"/>
      <c r="K1396" s="161"/>
      <c r="L1396" s="161"/>
      <c r="M1396" s="161"/>
      <c r="N1396" s="160"/>
      <c r="O1396" s="160"/>
      <c r="P1396" s="160"/>
      <c r="Q1396" s="160"/>
      <c r="R1396" s="161"/>
      <c r="S1396" s="161"/>
      <c r="T1396" s="161"/>
      <c r="U1396" s="161"/>
      <c r="V1396" s="161"/>
      <c r="W1396" s="161"/>
      <c r="X1396" s="161"/>
      <c r="Y1396" s="161"/>
      <c r="Z1396" s="151"/>
      <c r="AA1396" s="151"/>
      <c r="AB1396" s="151"/>
      <c r="AC1396" s="151"/>
      <c r="AD1396" s="151"/>
      <c r="AE1396" s="151"/>
      <c r="AF1396" s="151"/>
      <c r="AG1396" s="151" t="s">
        <v>325</v>
      </c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88" t="str">
        <f>C1396</f>
        <v>V DISTANCI 400 mm, KOTVENO POMOCÍ CHEM. KOTVY. V ROZÍCH UMÍSTĚNA ZÁVĚSNÁ MATICE (M10). PODROBNĚJI VIZ. TZ.</v>
      </c>
      <c r="BB1396" s="151"/>
      <c r="BC1396" s="151"/>
      <c r="BD1396" s="151"/>
      <c r="BE1396" s="151"/>
      <c r="BF1396" s="151"/>
      <c r="BG1396" s="151"/>
      <c r="BH1396" s="151"/>
    </row>
    <row r="1397" spans="1:60" outlineLevel="3" x14ac:dyDescent="0.2">
      <c r="A1397" s="158"/>
      <c r="B1397" s="159"/>
      <c r="C1397" s="270" t="s">
        <v>1915</v>
      </c>
      <c r="D1397" s="271"/>
      <c r="E1397" s="271"/>
      <c r="F1397" s="271"/>
      <c r="G1397" s="271"/>
      <c r="H1397" s="161"/>
      <c r="I1397" s="161"/>
      <c r="J1397" s="161"/>
      <c r="K1397" s="161"/>
      <c r="L1397" s="161"/>
      <c r="M1397" s="161"/>
      <c r="N1397" s="160"/>
      <c r="O1397" s="160"/>
      <c r="P1397" s="160"/>
      <c r="Q1397" s="160"/>
      <c r="R1397" s="161"/>
      <c r="S1397" s="161"/>
      <c r="T1397" s="161"/>
      <c r="U1397" s="161"/>
      <c r="V1397" s="161"/>
      <c r="W1397" s="161"/>
      <c r="X1397" s="161"/>
      <c r="Y1397" s="161"/>
      <c r="Z1397" s="151"/>
      <c r="AA1397" s="151"/>
      <c r="AB1397" s="151"/>
      <c r="AC1397" s="151"/>
      <c r="AD1397" s="151"/>
      <c r="AE1397" s="151"/>
      <c r="AF1397" s="151"/>
      <c r="AG1397" s="151" t="s">
        <v>325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3" x14ac:dyDescent="0.2">
      <c r="A1398" s="158"/>
      <c r="B1398" s="159"/>
      <c r="C1398" s="270" t="s">
        <v>858</v>
      </c>
      <c r="D1398" s="271"/>
      <c r="E1398" s="271"/>
      <c r="F1398" s="271"/>
      <c r="G1398" s="271"/>
      <c r="H1398" s="161"/>
      <c r="I1398" s="161"/>
      <c r="J1398" s="161"/>
      <c r="K1398" s="161"/>
      <c r="L1398" s="161"/>
      <c r="M1398" s="161"/>
      <c r="N1398" s="160"/>
      <c r="O1398" s="160"/>
      <c r="P1398" s="160"/>
      <c r="Q1398" s="160"/>
      <c r="R1398" s="161"/>
      <c r="S1398" s="161"/>
      <c r="T1398" s="161"/>
      <c r="U1398" s="161"/>
      <c r="V1398" s="161"/>
      <c r="W1398" s="161"/>
      <c r="X1398" s="161"/>
      <c r="Y1398" s="161"/>
      <c r="Z1398" s="151"/>
      <c r="AA1398" s="151"/>
      <c r="AB1398" s="151"/>
      <c r="AC1398" s="151"/>
      <c r="AD1398" s="151"/>
      <c r="AE1398" s="151"/>
      <c r="AF1398" s="151"/>
      <c r="AG1398" s="151" t="s">
        <v>325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2" x14ac:dyDescent="0.2">
      <c r="A1399" s="158"/>
      <c r="B1399" s="159"/>
      <c r="C1399" s="191" t="s">
        <v>1833</v>
      </c>
      <c r="D1399" s="165"/>
      <c r="E1399" s="166"/>
      <c r="F1399" s="161"/>
      <c r="G1399" s="161"/>
      <c r="H1399" s="161"/>
      <c r="I1399" s="161"/>
      <c r="J1399" s="161"/>
      <c r="K1399" s="161"/>
      <c r="L1399" s="161"/>
      <c r="M1399" s="161"/>
      <c r="N1399" s="160"/>
      <c r="O1399" s="160"/>
      <c r="P1399" s="160"/>
      <c r="Q1399" s="160"/>
      <c r="R1399" s="161"/>
      <c r="S1399" s="161"/>
      <c r="T1399" s="161"/>
      <c r="U1399" s="161"/>
      <c r="V1399" s="161"/>
      <c r="W1399" s="161"/>
      <c r="X1399" s="161"/>
      <c r="Y1399" s="161"/>
      <c r="Z1399" s="151"/>
      <c r="AA1399" s="151"/>
      <c r="AB1399" s="151"/>
      <c r="AC1399" s="151"/>
      <c r="AD1399" s="151"/>
      <c r="AE1399" s="151"/>
      <c r="AF1399" s="151"/>
      <c r="AG1399" s="151" t="s">
        <v>327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3" x14ac:dyDescent="0.2">
      <c r="A1400" s="158"/>
      <c r="B1400" s="159"/>
      <c r="C1400" s="191" t="s">
        <v>328</v>
      </c>
      <c r="D1400" s="165"/>
      <c r="E1400" s="166">
        <v>1</v>
      </c>
      <c r="F1400" s="161"/>
      <c r="G1400" s="161"/>
      <c r="H1400" s="161"/>
      <c r="I1400" s="161"/>
      <c r="J1400" s="161"/>
      <c r="K1400" s="161"/>
      <c r="L1400" s="161"/>
      <c r="M1400" s="161"/>
      <c r="N1400" s="160"/>
      <c r="O1400" s="160"/>
      <c r="P1400" s="160"/>
      <c r="Q1400" s="160"/>
      <c r="R1400" s="161"/>
      <c r="S1400" s="161"/>
      <c r="T1400" s="161"/>
      <c r="U1400" s="161"/>
      <c r="V1400" s="161"/>
      <c r="W1400" s="161"/>
      <c r="X1400" s="161"/>
      <c r="Y1400" s="161"/>
      <c r="Z1400" s="151"/>
      <c r="AA1400" s="151"/>
      <c r="AB1400" s="151"/>
      <c r="AC1400" s="151"/>
      <c r="AD1400" s="151"/>
      <c r="AE1400" s="151"/>
      <c r="AF1400" s="151"/>
      <c r="AG1400" s="151" t="s">
        <v>327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 x14ac:dyDescent="0.2">
      <c r="A1401" s="181">
        <v>181</v>
      </c>
      <c r="B1401" s="182" t="s">
        <v>1930</v>
      </c>
      <c r="C1401" s="190" t="s">
        <v>1931</v>
      </c>
      <c r="D1401" s="183" t="s">
        <v>318</v>
      </c>
      <c r="E1401" s="184">
        <v>1</v>
      </c>
      <c r="F1401" s="185"/>
      <c r="G1401" s="186">
        <f>ROUND(E1401*F1401,2)</f>
        <v>0</v>
      </c>
      <c r="H1401" s="185"/>
      <c r="I1401" s="186">
        <f>ROUND(E1401*H1401,2)</f>
        <v>0</v>
      </c>
      <c r="J1401" s="185"/>
      <c r="K1401" s="186">
        <f>ROUND(E1401*J1401,2)</f>
        <v>0</v>
      </c>
      <c r="L1401" s="186">
        <v>21</v>
      </c>
      <c r="M1401" s="186">
        <f>G1401*(1+L1401/100)</f>
        <v>0</v>
      </c>
      <c r="N1401" s="184">
        <v>0</v>
      </c>
      <c r="O1401" s="184">
        <f>ROUND(E1401*N1401,2)</f>
        <v>0</v>
      </c>
      <c r="P1401" s="184">
        <v>0</v>
      </c>
      <c r="Q1401" s="184">
        <f>ROUND(E1401*P1401,2)</f>
        <v>0</v>
      </c>
      <c r="R1401" s="186"/>
      <c r="S1401" s="186" t="s">
        <v>319</v>
      </c>
      <c r="T1401" s="187" t="s">
        <v>320</v>
      </c>
      <c r="U1401" s="161">
        <v>0</v>
      </c>
      <c r="V1401" s="161">
        <f>ROUND(E1401*U1401,2)</f>
        <v>0</v>
      </c>
      <c r="W1401" s="161"/>
      <c r="X1401" s="161" t="s">
        <v>321</v>
      </c>
      <c r="Y1401" s="161" t="s">
        <v>322</v>
      </c>
      <c r="Z1401" s="151"/>
      <c r="AA1401" s="151"/>
      <c r="AB1401" s="151"/>
      <c r="AC1401" s="151"/>
      <c r="AD1401" s="151"/>
      <c r="AE1401" s="151"/>
      <c r="AF1401" s="151"/>
      <c r="AG1401" s="151" t="s">
        <v>323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2" x14ac:dyDescent="0.2">
      <c r="A1402" s="158"/>
      <c r="B1402" s="159"/>
      <c r="C1402" s="272" t="s">
        <v>1912</v>
      </c>
      <c r="D1402" s="273"/>
      <c r="E1402" s="273"/>
      <c r="F1402" s="273"/>
      <c r="G1402" s="273"/>
      <c r="H1402" s="161"/>
      <c r="I1402" s="161"/>
      <c r="J1402" s="161"/>
      <c r="K1402" s="161"/>
      <c r="L1402" s="161"/>
      <c r="M1402" s="161"/>
      <c r="N1402" s="160"/>
      <c r="O1402" s="160"/>
      <c r="P1402" s="160"/>
      <c r="Q1402" s="160"/>
      <c r="R1402" s="161"/>
      <c r="S1402" s="161"/>
      <c r="T1402" s="161"/>
      <c r="U1402" s="161"/>
      <c r="V1402" s="161"/>
      <c r="W1402" s="161"/>
      <c r="X1402" s="161"/>
      <c r="Y1402" s="161"/>
      <c r="Z1402" s="151"/>
      <c r="AA1402" s="151"/>
      <c r="AB1402" s="151"/>
      <c r="AC1402" s="151"/>
      <c r="AD1402" s="151"/>
      <c r="AE1402" s="151"/>
      <c r="AF1402" s="151"/>
      <c r="AG1402" s="151" t="s">
        <v>325</v>
      </c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ht="22.5" outlineLevel="3" x14ac:dyDescent="0.2">
      <c r="A1403" s="158"/>
      <c r="B1403" s="159"/>
      <c r="C1403" s="270" t="s">
        <v>1913</v>
      </c>
      <c r="D1403" s="271"/>
      <c r="E1403" s="271"/>
      <c r="F1403" s="271"/>
      <c r="G1403" s="271"/>
      <c r="H1403" s="161"/>
      <c r="I1403" s="161"/>
      <c r="J1403" s="161"/>
      <c r="K1403" s="161"/>
      <c r="L1403" s="161"/>
      <c r="M1403" s="161"/>
      <c r="N1403" s="160"/>
      <c r="O1403" s="160"/>
      <c r="P1403" s="160"/>
      <c r="Q1403" s="160"/>
      <c r="R1403" s="161"/>
      <c r="S1403" s="161"/>
      <c r="T1403" s="161"/>
      <c r="U1403" s="161"/>
      <c r="V1403" s="161"/>
      <c r="W1403" s="161"/>
      <c r="X1403" s="161"/>
      <c r="Y1403" s="161"/>
      <c r="Z1403" s="151"/>
      <c r="AA1403" s="151"/>
      <c r="AB1403" s="151"/>
      <c r="AC1403" s="151"/>
      <c r="AD1403" s="151"/>
      <c r="AE1403" s="151"/>
      <c r="AF1403" s="151"/>
      <c r="AG1403" s="151" t="s">
        <v>325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88" t="str">
        <f>C1403</f>
        <v>NEREZOVÁ SÍŤ BUDE OPLETENA NA NEREZOVÉ OBVODOVÉ LANO. LANO BUDE KOTVENO PŘÍMO DO BETONU POMOCÍ ŠROUBŮ S OKEM (M8)</v>
      </c>
      <c r="BB1403" s="151"/>
      <c r="BC1403" s="151"/>
      <c r="BD1403" s="151"/>
      <c r="BE1403" s="151"/>
      <c r="BF1403" s="151"/>
      <c r="BG1403" s="151"/>
      <c r="BH1403" s="151"/>
    </row>
    <row r="1404" spans="1:60" outlineLevel="3" x14ac:dyDescent="0.2">
      <c r="A1404" s="158"/>
      <c r="B1404" s="159"/>
      <c r="C1404" s="270" t="s">
        <v>1914</v>
      </c>
      <c r="D1404" s="271"/>
      <c r="E1404" s="271"/>
      <c r="F1404" s="271"/>
      <c r="G1404" s="271"/>
      <c r="H1404" s="161"/>
      <c r="I1404" s="161"/>
      <c r="J1404" s="161"/>
      <c r="K1404" s="161"/>
      <c r="L1404" s="161"/>
      <c r="M1404" s="161"/>
      <c r="N1404" s="160"/>
      <c r="O1404" s="160"/>
      <c r="P1404" s="160"/>
      <c r="Q1404" s="160"/>
      <c r="R1404" s="161"/>
      <c r="S1404" s="161"/>
      <c r="T1404" s="161"/>
      <c r="U1404" s="161"/>
      <c r="V1404" s="161"/>
      <c r="W1404" s="161"/>
      <c r="X1404" s="161"/>
      <c r="Y1404" s="161"/>
      <c r="Z1404" s="151"/>
      <c r="AA1404" s="151"/>
      <c r="AB1404" s="151"/>
      <c r="AC1404" s="151"/>
      <c r="AD1404" s="151"/>
      <c r="AE1404" s="151"/>
      <c r="AF1404" s="151"/>
      <c r="AG1404" s="151" t="s">
        <v>325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88" t="str">
        <f>C1404</f>
        <v>V DISTANCI 400 mm, KOTVENO POMOCÍ CHEM. KOTVY. V ROZÍCH UMÍSTĚNA ZÁVĚSNÁ MATICE (M10). PODROBNĚJI VIZ. TZ.</v>
      </c>
      <c r="BB1404" s="151"/>
      <c r="BC1404" s="151"/>
      <c r="BD1404" s="151"/>
      <c r="BE1404" s="151"/>
      <c r="BF1404" s="151"/>
      <c r="BG1404" s="151"/>
      <c r="BH1404" s="151"/>
    </row>
    <row r="1405" spans="1:60" outlineLevel="3" x14ac:dyDescent="0.2">
      <c r="A1405" s="158"/>
      <c r="B1405" s="159"/>
      <c r="C1405" s="270" t="s">
        <v>1915</v>
      </c>
      <c r="D1405" s="271"/>
      <c r="E1405" s="271"/>
      <c r="F1405" s="271"/>
      <c r="G1405" s="271"/>
      <c r="H1405" s="161"/>
      <c r="I1405" s="161"/>
      <c r="J1405" s="161"/>
      <c r="K1405" s="161"/>
      <c r="L1405" s="161"/>
      <c r="M1405" s="161"/>
      <c r="N1405" s="160"/>
      <c r="O1405" s="160"/>
      <c r="P1405" s="160"/>
      <c r="Q1405" s="160"/>
      <c r="R1405" s="161"/>
      <c r="S1405" s="161"/>
      <c r="T1405" s="161"/>
      <c r="U1405" s="161"/>
      <c r="V1405" s="161"/>
      <c r="W1405" s="161"/>
      <c r="X1405" s="161"/>
      <c r="Y1405" s="161"/>
      <c r="Z1405" s="151"/>
      <c r="AA1405" s="151"/>
      <c r="AB1405" s="151"/>
      <c r="AC1405" s="151"/>
      <c r="AD1405" s="151"/>
      <c r="AE1405" s="151"/>
      <c r="AF1405" s="151"/>
      <c r="AG1405" s="151" t="s">
        <v>325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3" x14ac:dyDescent="0.2">
      <c r="A1406" s="158"/>
      <c r="B1406" s="159"/>
      <c r="C1406" s="270" t="s">
        <v>858</v>
      </c>
      <c r="D1406" s="271"/>
      <c r="E1406" s="271"/>
      <c r="F1406" s="271"/>
      <c r="G1406" s="271"/>
      <c r="H1406" s="161"/>
      <c r="I1406" s="161"/>
      <c r="J1406" s="161"/>
      <c r="K1406" s="161"/>
      <c r="L1406" s="161"/>
      <c r="M1406" s="161"/>
      <c r="N1406" s="160"/>
      <c r="O1406" s="160"/>
      <c r="P1406" s="160"/>
      <c r="Q1406" s="160"/>
      <c r="R1406" s="161"/>
      <c r="S1406" s="161"/>
      <c r="T1406" s="161"/>
      <c r="U1406" s="161"/>
      <c r="V1406" s="161"/>
      <c r="W1406" s="161"/>
      <c r="X1406" s="161"/>
      <c r="Y1406" s="161"/>
      <c r="Z1406" s="151"/>
      <c r="AA1406" s="151"/>
      <c r="AB1406" s="151"/>
      <c r="AC1406" s="151"/>
      <c r="AD1406" s="151"/>
      <c r="AE1406" s="151"/>
      <c r="AF1406" s="151"/>
      <c r="AG1406" s="151" t="s">
        <v>325</v>
      </c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2" x14ac:dyDescent="0.2">
      <c r="A1407" s="158"/>
      <c r="B1407" s="159"/>
      <c r="C1407" s="191" t="s">
        <v>1833</v>
      </c>
      <c r="D1407" s="165"/>
      <c r="E1407" s="166"/>
      <c r="F1407" s="161"/>
      <c r="G1407" s="161"/>
      <c r="H1407" s="161"/>
      <c r="I1407" s="161"/>
      <c r="J1407" s="161"/>
      <c r="K1407" s="161"/>
      <c r="L1407" s="161"/>
      <c r="M1407" s="161"/>
      <c r="N1407" s="160"/>
      <c r="O1407" s="160"/>
      <c r="P1407" s="160"/>
      <c r="Q1407" s="160"/>
      <c r="R1407" s="161"/>
      <c r="S1407" s="161"/>
      <c r="T1407" s="161"/>
      <c r="U1407" s="161"/>
      <c r="V1407" s="161"/>
      <c r="W1407" s="161"/>
      <c r="X1407" s="161"/>
      <c r="Y1407" s="161"/>
      <c r="Z1407" s="151"/>
      <c r="AA1407" s="151"/>
      <c r="AB1407" s="151"/>
      <c r="AC1407" s="151"/>
      <c r="AD1407" s="151"/>
      <c r="AE1407" s="151"/>
      <c r="AF1407" s="151"/>
      <c r="AG1407" s="151" t="s">
        <v>327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3" x14ac:dyDescent="0.2">
      <c r="A1408" s="158"/>
      <c r="B1408" s="159"/>
      <c r="C1408" s="191" t="s">
        <v>328</v>
      </c>
      <c r="D1408" s="165"/>
      <c r="E1408" s="166">
        <v>1</v>
      </c>
      <c r="F1408" s="161"/>
      <c r="G1408" s="161"/>
      <c r="H1408" s="161"/>
      <c r="I1408" s="161"/>
      <c r="J1408" s="161"/>
      <c r="K1408" s="161"/>
      <c r="L1408" s="161"/>
      <c r="M1408" s="161"/>
      <c r="N1408" s="160"/>
      <c r="O1408" s="160"/>
      <c r="P1408" s="160"/>
      <c r="Q1408" s="160"/>
      <c r="R1408" s="161"/>
      <c r="S1408" s="161"/>
      <c r="T1408" s="161"/>
      <c r="U1408" s="161"/>
      <c r="V1408" s="161"/>
      <c r="W1408" s="161"/>
      <c r="X1408" s="161"/>
      <c r="Y1408" s="161"/>
      <c r="Z1408" s="151"/>
      <c r="AA1408" s="151"/>
      <c r="AB1408" s="151"/>
      <c r="AC1408" s="151"/>
      <c r="AD1408" s="151"/>
      <c r="AE1408" s="151"/>
      <c r="AF1408" s="151"/>
      <c r="AG1408" s="151" t="s">
        <v>327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 x14ac:dyDescent="0.2">
      <c r="A1409" s="181">
        <v>182</v>
      </c>
      <c r="B1409" s="182" t="s">
        <v>1932</v>
      </c>
      <c r="C1409" s="190" t="s">
        <v>1933</v>
      </c>
      <c r="D1409" s="183" t="s">
        <v>318</v>
      </c>
      <c r="E1409" s="184">
        <v>1</v>
      </c>
      <c r="F1409" s="185"/>
      <c r="G1409" s="186">
        <f>ROUND(E1409*F1409,2)</f>
        <v>0</v>
      </c>
      <c r="H1409" s="185"/>
      <c r="I1409" s="186">
        <f>ROUND(E1409*H1409,2)</f>
        <v>0</v>
      </c>
      <c r="J1409" s="185"/>
      <c r="K1409" s="186">
        <f>ROUND(E1409*J1409,2)</f>
        <v>0</v>
      </c>
      <c r="L1409" s="186">
        <v>21</v>
      </c>
      <c r="M1409" s="186">
        <f>G1409*(1+L1409/100)</f>
        <v>0</v>
      </c>
      <c r="N1409" s="184">
        <v>0</v>
      </c>
      <c r="O1409" s="184">
        <f>ROUND(E1409*N1409,2)</f>
        <v>0</v>
      </c>
      <c r="P1409" s="184">
        <v>0</v>
      </c>
      <c r="Q1409" s="184">
        <f>ROUND(E1409*P1409,2)</f>
        <v>0</v>
      </c>
      <c r="R1409" s="186"/>
      <c r="S1409" s="186" t="s">
        <v>319</v>
      </c>
      <c r="T1409" s="187" t="s">
        <v>320</v>
      </c>
      <c r="U1409" s="161">
        <v>0</v>
      </c>
      <c r="V1409" s="161">
        <f>ROUND(E1409*U1409,2)</f>
        <v>0</v>
      </c>
      <c r="W1409" s="161"/>
      <c r="X1409" s="161" t="s">
        <v>321</v>
      </c>
      <c r="Y1409" s="161" t="s">
        <v>322</v>
      </c>
      <c r="Z1409" s="151"/>
      <c r="AA1409" s="151"/>
      <c r="AB1409" s="151"/>
      <c r="AC1409" s="151"/>
      <c r="AD1409" s="151"/>
      <c r="AE1409" s="151"/>
      <c r="AF1409" s="151"/>
      <c r="AG1409" s="151" t="s">
        <v>323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2" x14ac:dyDescent="0.2">
      <c r="A1410" s="158"/>
      <c r="B1410" s="159"/>
      <c r="C1410" s="272" t="s">
        <v>1912</v>
      </c>
      <c r="D1410" s="273"/>
      <c r="E1410" s="273"/>
      <c r="F1410" s="273"/>
      <c r="G1410" s="273"/>
      <c r="H1410" s="161"/>
      <c r="I1410" s="161"/>
      <c r="J1410" s="161"/>
      <c r="K1410" s="161"/>
      <c r="L1410" s="161"/>
      <c r="M1410" s="161"/>
      <c r="N1410" s="160"/>
      <c r="O1410" s="160"/>
      <c r="P1410" s="160"/>
      <c r="Q1410" s="160"/>
      <c r="R1410" s="161"/>
      <c r="S1410" s="161"/>
      <c r="T1410" s="161"/>
      <c r="U1410" s="161"/>
      <c r="V1410" s="161"/>
      <c r="W1410" s="161"/>
      <c r="X1410" s="161"/>
      <c r="Y1410" s="161"/>
      <c r="Z1410" s="151"/>
      <c r="AA1410" s="151"/>
      <c r="AB1410" s="151"/>
      <c r="AC1410" s="151"/>
      <c r="AD1410" s="151"/>
      <c r="AE1410" s="151"/>
      <c r="AF1410" s="151"/>
      <c r="AG1410" s="151" t="s">
        <v>325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ht="22.5" outlineLevel="3" x14ac:dyDescent="0.2">
      <c r="A1411" s="158"/>
      <c r="B1411" s="159"/>
      <c r="C1411" s="270" t="s">
        <v>1913</v>
      </c>
      <c r="D1411" s="271"/>
      <c r="E1411" s="271"/>
      <c r="F1411" s="271"/>
      <c r="G1411" s="271"/>
      <c r="H1411" s="161"/>
      <c r="I1411" s="161"/>
      <c r="J1411" s="161"/>
      <c r="K1411" s="161"/>
      <c r="L1411" s="161"/>
      <c r="M1411" s="161"/>
      <c r="N1411" s="160"/>
      <c r="O1411" s="160"/>
      <c r="P1411" s="160"/>
      <c r="Q1411" s="160"/>
      <c r="R1411" s="161"/>
      <c r="S1411" s="161"/>
      <c r="T1411" s="161"/>
      <c r="U1411" s="161"/>
      <c r="V1411" s="161"/>
      <c r="W1411" s="161"/>
      <c r="X1411" s="161"/>
      <c r="Y1411" s="161"/>
      <c r="Z1411" s="151"/>
      <c r="AA1411" s="151"/>
      <c r="AB1411" s="151"/>
      <c r="AC1411" s="151"/>
      <c r="AD1411" s="151"/>
      <c r="AE1411" s="151"/>
      <c r="AF1411" s="151"/>
      <c r="AG1411" s="151" t="s">
        <v>325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88" t="str">
        <f>C1411</f>
        <v>NEREZOVÁ SÍŤ BUDE OPLETENA NA NEREZOVÉ OBVODOVÉ LANO. LANO BUDE KOTVENO PŘÍMO DO BETONU POMOCÍ ŠROUBŮ S OKEM (M8)</v>
      </c>
      <c r="BB1411" s="151"/>
      <c r="BC1411" s="151"/>
      <c r="BD1411" s="151"/>
      <c r="BE1411" s="151"/>
      <c r="BF1411" s="151"/>
      <c r="BG1411" s="151"/>
      <c r="BH1411" s="151"/>
    </row>
    <row r="1412" spans="1:60" outlineLevel="3" x14ac:dyDescent="0.2">
      <c r="A1412" s="158"/>
      <c r="B1412" s="159"/>
      <c r="C1412" s="270" t="s">
        <v>1914</v>
      </c>
      <c r="D1412" s="271"/>
      <c r="E1412" s="271"/>
      <c r="F1412" s="271"/>
      <c r="G1412" s="271"/>
      <c r="H1412" s="161"/>
      <c r="I1412" s="161"/>
      <c r="J1412" s="161"/>
      <c r="K1412" s="161"/>
      <c r="L1412" s="161"/>
      <c r="M1412" s="161"/>
      <c r="N1412" s="160"/>
      <c r="O1412" s="160"/>
      <c r="P1412" s="160"/>
      <c r="Q1412" s="160"/>
      <c r="R1412" s="161"/>
      <c r="S1412" s="161"/>
      <c r="T1412" s="161"/>
      <c r="U1412" s="161"/>
      <c r="V1412" s="161"/>
      <c r="W1412" s="161"/>
      <c r="X1412" s="161"/>
      <c r="Y1412" s="161"/>
      <c r="Z1412" s="151"/>
      <c r="AA1412" s="151"/>
      <c r="AB1412" s="151"/>
      <c r="AC1412" s="151"/>
      <c r="AD1412" s="151"/>
      <c r="AE1412" s="151"/>
      <c r="AF1412" s="151"/>
      <c r="AG1412" s="151" t="s">
        <v>325</v>
      </c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88" t="str">
        <f>C1412</f>
        <v>V DISTANCI 400 mm, KOTVENO POMOCÍ CHEM. KOTVY. V ROZÍCH UMÍSTĚNA ZÁVĚSNÁ MATICE (M10). PODROBNĚJI VIZ. TZ.</v>
      </c>
      <c r="BB1412" s="151"/>
      <c r="BC1412" s="151"/>
      <c r="BD1412" s="151"/>
      <c r="BE1412" s="151"/>
      <c r="BF1412" s="151"/>
      <c r="BG1412" s="151"/>
      <c r="BH1412" s="151"/>
    </row>
    <row r="1413" spans="1:60" outlineLevel="3" x14ac:dyDescent="0.2">
      <c r="A1413" s="158"/>
      <c r="B1413" s="159"/>
      <c r="C1413" s="270" t="s">
        <v>1915</v>
      </c>
      <c r="D1413" s="271"/>
      <c r="E1413" s="271"/>
      <c r="F1413" s="271"/>
      <c r="G1413" s="271"/>
      <c r="H1413" s="161"/>
      <c r="I1413" s="161"/>
      <c r="J1413" s="161"/>
      <c r="K1413" s="161"/>
      <c r="L1413" s="161"/>
      <c r="M1413" s="161"/>
      <c r="N1413" s="160"/>
      <c r="O1413" s="160"/>
      <c r="P1413" s="160"/>
      <c r="Q1413" s="160"/>
      <c r="R1413" s="161"/>
      <c r="S1413" s="161"/>
      <c r="T1413" s="161"/>
      <c r="U1413" s="161"/>
      <c r="V1413" s="161"/>
      <c r="W1413" s="161"/>
      <c r="X1413" s="161"/>
      <c r="Y1413" s="161"/>
      <c r="Z1413" s="151"/>
      <c r="AA1413" s="151"/>
      <c r="AB1413" s="151"/>
      <c r="AC1413" s="151"/>
      <c r="AD1413" s="151"/>
      <c r="AE1413" s="151"/>
      <c r="AF1413" s="151"/>
      <c r="AG1413" s="151" t="s">
        <v>325</v>
      </c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3" x14ac:dyDescent="0.2">
      <c r="A1414" s="158"/>
      <c r="B1414" s="159"/>
      <c r="C1414" s="270" t="s">
        <v>858</v>
      </c>
      <c r="D1414" s="271"/>
      <c r="E1414" s="271"/>
      <c r="F1414" s="271"/>
      <c r="G1414" s="271"/>
      <c r="H1414" s="161"/>
      <c r="I1414" s="161"/>
      <c r="J1414" s="161"/>
      <c r="K1414" s="161"/>
      <c r="L1414" s="161"/>
      <c r="M1414" s="161"/>
      <c r="N1414" s="160"/>
      <c r="O1414" s="160"/>
      <c r="P1414" s="160"/>
      <c r="Q1414" s="160"/>
      <c r="R1414" s="161"/>
      <c r="S1414" s="161"/>
      <c r="T1414" s="161"/>
      <c r="U1414" s="161"/>
      <c r="V1414" s="161"/>
      <c r="W1414" s="161"/>
      <c r="X1414" s="161"/>
      <c r="Y1414" s="161"/>
      <c r="Z1414" s="151"/>
      <c r="AA1414" s="151"/>
      <c r="AB1414" s="151"/>
      <c r="AC1414" s="151"/>
      <c r="AD1414" s="151"/>
      <c r="AE1414" s="151"/>
      <c r="AF1414" s="151"/>
      <c r="AG1414" s="151" t="s">
        <v>325</v>
      </c>
      <c r="AH1414" s="151"/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2" x14ac:dyDescent="0.2">
      <c r="A1415" s="158"/>
      <c r="B1415" s="159"/>
      <c r="C1415" s="191" t="s">
        <v>1833</v>
      </c>
      <c r="D1415" s="165"/>
      <c r="E1415" s="166"/>
      <c r="F1415" s="161"/>
      <c r="G1415" s="161"/>
      <c r="H1415" s="161"/>
      <c r="I1415" s="161"/>
      <c r="J1415" s="161"/>
      <c r="K1415" s="161"/>
      <c r="L1415" s="161"/>
      <c r="M1415" s="161"/>
      <c r="N1415" s="160"/>
      <c r="O1415" s="160"/>
      <c r="P1415" s="160"/>
      <c r="Q1415" s="160"/>
      <c r="R1415" s="161"/>
      <c r="S1415" s="161"/>
      <c r="T1415" s="161"/>
      <c r="U1415" s="161"/>
      <c r="V1415" s="161"/>
      <c r="W1415" s="161"/>
      <c r="X1415" s="161"/>
      <c r="Y1415" s="161"/>
      <c r="Z1415" s="151"/>
      <c r="AA1415" s="151"/>
      <c r="AB1415" s="151"/>
      <c r="AC1415" s="151"/>
      <c r="AD1415" s="151"/>
      <c r="AE1415" s="151"/>
      <c r="AF1415" s="151"/>
      <c r="AG1415" s="151" t="s">
        <v>327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3" x14ac:dyDescent="0.2">
      <c r="A1416" s="158"/>
      <c r="B1416" s="159"/>
      <c r="C1416" s="191" t="s">
        <v>328</v>
      </c>
      <c r="D1416" s="165"/>
      <c r="E1416" s="166">
        <v>1</v>
      </c>
      <c r="F1416" s="161"/>
      <c r="G1416" s="161"/>
      <c r="H1416" s="161"/>
      <c r="I1416" s="161"/>
      <c r="J1416" s="161"/>
      <c r="K1416" s="161"/>
      <c r="L1416" s="161"/>
      <c r="M1416" s="161"/>
      <c r="N1416" s="160"/>
      <c r="O1416" s="160"/>
      <c r="P1416" s="160"/>
      <c r="Q1416" s="160"/>
      <c r="R1416" s="161"/>
      <c r="S1416" s="161"/>
      <c r="T1416" s="161"/>
      <c r="U1416" s="161"/>
      <c r="V1416" s="161"/>
      <c r="W1416" s="161"/>
      <c r="X1416" s="161"/>
      <c r="Y1416" s="161"/>
      <c r="Z1416" s="151"/>
      <c r="AA1416" s="151"/>
      <c r="AB1416" s="151"/>
      <c r="AC1416" s="151"/>
      <c r="AD1416" s="151"/>
      <c r="AE1416" s="151"/>
      <c r="AF1416" s="151"/>
      <c r="AG1416" s="151" t="s">
        <v>327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ht="22.5" outlineLevel="1" x14ac:dyDescent="0.2">
      <c r="A1417" s="181">
        <v>183</v>
      </c>
      <c r="B1417" s="182" t="s">
        <v>1934</v>
      </c>
      <c r="C1417" s="190" t="s">
        <v>1935</v>
      </c>
      <c r="D1417" s="183" t="s">
        <v>318</v>
      </c>
      <c r="E1417" s="184">
        <v>1</v>
      </c>
      <c r="F1417" s="185"/>
      <c r="G1417" s="186">
        <f>ROUND(E1417*F1417,2)</f>
        <v>0</v>
      </c>
      <c r="H1417" s="185"/>
      <c r="I1417" s="186">
        <f>ROUND(E1417*H1417,2)</f>
        <v>0</v>
      </c>
      <c r="J1417" s="185"/>
      <c r="K1417" s="186">
        <f>ROUND(E1417*J1417,2)</f>
        <v>0</v>
      </c>
      <c r="L1417" s="186">
        <v>21</v>
      </c>
      <c r="M1417" s="186">
        <f>G1417*(1+L1417/100)</f>
        <v>0</v>
      </c>
      <c r="N1417" s="184">
        <v>0</v>
      </c>
      <c r="O1417" s="184">
        <f>ROUND(E1417*N1417,2)</f>
        <v>0</v>
      </c>
      <c r="P1417" s="184">
        <v>0</v>
      </c>
      <c r="Q1417" s="184">
        <f>ROUND(E1417*P1417,2)</f>
        <v>0</v>
      </c>
      <c r="R1417" s="186"/>
      <c r="S1417" s="186" t="s">
        <v>319</v>
      </c>
      <c r="T1417" s="187" t="s">
        <v>320</v>
      </c>
      <c r="U1417" s="161">
        <v>0</v>
      </c>
      <c r="V1417" s="161">
        <f>ROUND(E1417*U1417,2)</f>
        <v>0</v>
      </c>
      <c r="W1417" s="161"/>
      <c r="X1417" s="161" t="s">
        <v>321</v>
      </c>
      <c r="Y1417" s="161" t="s">
        <v>322</v>
      </c>
      <c r="Z1417" s="151"/>
      <c r="AA1417" s="151"/>
      <c r="AB1417" s="151"/>
      <c r="AC1417" s="151"/>
      <c r="AD1417" s="151"/>
      <c r="AE1417" s="151"/>
      <c r="AF1417" s="151"/>
      <c r="AG1417" s="151" t="s">
        <v>323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2" x14ac:dyDescent="0.2">
      <c r="A1418" s="158"/>
      <c r="B1418" s="159"/>
      <c r="C1418" s="272" t="s">
        <v>1912</v>
      </c>
      <c r="D1418" s="273"/>
      <c r="E1418" s="273"/>
      <c r="F1418" s="273"/>
      <c r="G1418" s="273"/>
      <c r="H1418" s="161"/>
      <c r="I1418" s="161"/>
      <c r="J1418" s="161"/>
      <c r="K1418" s="161"/>
      <c r="L1418" s="161"/>
      <c r="M1418" s="161"/>
      <c r="N1418" s="160"/>
      <c r="O1418" s="160"/>
      <c r="P1418" s="160"/>
      <c r="Q1418" s="160"/>
      <c r="R1418" s="161"/>
      <c r="S1418" s="161"/>
      <c r="T1418" s="161"/>
      <c r="U1418" s="161"/>
      <c r="V1418" s="161"/>
      <c r="W1418" s="161"/>
      <c r="X1418" s="161"/>
      <c r="Y1418" s="161"/>
      <c r="Z1418" s="151"/>
      <c r="AA1418" s="151"/>
      <c r="AB1418" s="151"/>
      <c r="AC1418" s="151"/>
      <c r="AD1418" s="151"/>
      <c r="AE1418" s="151"/>
      <c r="AF1418" s="151"/>
      <c r="AG1418" s="151" t="s">
        <v>325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ht="22.5" outlineLevel="3" x14ac:dyDescent="0.2">
      <c r="A1419" s="158"/>
      <c r="B1419" s="159"/>
      <c r="C1419" s="270" t="s">
        <v>1913</v>
      </c>
      <c r="D1419" s="271"/>
      <c r="E1419" s="271"/>
      <c r="F1419" s="271"/>
      <c r="G1419" s="271"/>
      <c r="H1419" s="161"/>
      <c r="I1419" s="161"/>
      <c r="J1419" s="161"/>
      <c r="K1419" s="161"/>
      <c r="L1419" s="161"/>
      <c r="M1419" s="161"/>
      <c r="N1419" s="160"/>
      <c r="O1419" s="160"/>
      <c r="P1419" s="160"/>
      <c r="Q1419" s="160"/>
      <c r="R1419" s="161"/>
      <c r="S1419" s="161"/>
      <c r="T1419" s="161"/>
      <c r="U1419" s="161"/>
      <c r="V1419" s="161"/>
      <c r="W1419" s="161"/>
      <c r="X1419" s="161"/>
      <c r="Y1419" s="161"/>
      <c r="Z1419" s="151"/>
      <c r="AA1419" s="151"/>
      <c r="AB1419" s="151"/>
      <c r="AC1419" s="151"/>
      <c r="AD1419" s="151"/>
      <c r="AE1419" s="151"/>
      <c r="AF1419" s="151"/>
      <c r="AG1419" s="151" t="s">
        <v>325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88" t="str">
        <f>C1419</f>
        <v>NEREZOVÁ SÍŤ BUDE OPLETENA NA NEREZOVÉ OBVODOVÉ LANO. LANO BUDE KOTVENO PŘÍMO DO BETONU POMOCÍ ŠROUBŮ S OKEM (M8)</v>
      </c>
      <c r="BB1419" s="151"/>
      <c r="BC1419" s="151"/>
      <c r="BD1419" s="151"/>
      <c r="BE1419" s="151"/>
      <c r="BF1419" s="151"/>
      <c r="BG1419" s="151"/>
      <c r="BH1419" s="151"/>
    </row>
    <row r="1420" spans="1:60" outlineLevel="3" x14ac:dyDescent="0.2">
      <c r="A1420" s="158"/>
      <c r="B1420" s="159"/>
      <c r="C1420" s="270" t="s">
        <v>1914</v>
      </c>
      <c r="D1420" s="271"/>
      <c r="E1420" s="271"/>
      <c r="F1420" s="271"/>
      <c r="G1420" s="271"/>
      <c r="H1420" s="161"/>
      <c r="I1420" s="161"/>
      <c r="J1420" s="161"/>
      <c r="K1420" s="161"/>
      <c r="L1420" s="161"/>
      <c r="M1420" s="161"/>
      <c r="N1420" s="160"/>
      <c r="O1420" s="160"/>
      <c r="P1420" s="160"/>
      <c r="Q1420" s="160"/>
      <c r="R1420" s="161"/>
      <c r="S1420" s="161"/>
      <c r="T1420" s="161"/>
      <c r="U1420" s="161"/>
      <c r="V1420" s="161"/>
      <c r="W1420" s="161"/>
      <c r="X1420" s="161"/>
      <c r="Y1420" s="161"/>
      <c r="Z1420" s="151"/>
      <c r="AA1420" s="151"/>
      <c r="AB1420" s="151"/>
      <c r="AC1420" s="151"/>
      <c r="AD1420" s="151"/>
      <c r="AE1420" s="151"/>
      <c r="AF1420" s="151"/>
      <c r="AG1420" s="151" t="s">
        <v>325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88" t="str">
        <f>C1420</f>
        <v>V DISTANCI 400 mm, KOTVENO POMOCÍ CHEM. KOTVY. V ROZÍCH UMÍSTĚNA ZÁVĚSNÁ MATICE (M10). PODROBNĚJI VIZ. TZ.</v>
      </c>
      <c r="BB1420" s="151"/>
      <c r="BC1420" s="151"/>
      <c r="BD1420" s="151"/>
      <c r="BE1420" s="151"/>
      <c r="BF1420" s="151"/>
      <c r="BG1420" s="151"/>
      <c r="BH1420" s="151"/>
    </row>
    <row r="1421" spans="1:60" outlineLevel="3" x14ac:dyDescent="0.2">
      <c r="A1421" s="158"/>
      <c r="B1421" s="159"/>
      <c r="C1421" s="270" t="s">
        <v>1915</v>
      </c>
      <c r="D1421" s="271"/>
      <c r="E1421" s="271"/>
      <c r="F1421" s="271"/>
      <c r="G1421" s="271"/>
      <c r="H1421" s="161"/>
      <c r="I1421" s="161"/>
      <c r="J1421" s="161"/>
      <c r="K1421" s="161"/>
      <c r="L1421" s="161"/>
      <c r="M1421" s="161"/>
      <c r="N1421" s="160"/>
      <c r="O1421" s="160"/>
      <c r="P1421" s="160"/>
      <c r="Q1421" s="160"/>
      <c r="R1421" s="161"/>
      <c r="S1421" s="161"/>
      <c r="T1421" s="161"/>
      <c r="U1421" s="161"/>
      <c r="V1421" s="161"/>
      <c r="W1421" s="161"/>
      <c r="X1421" s="161"/>
      <c r="Y1421" s="161"/>
      <c r="Z1421" s="151"/>
      <c r="AA1421" s="151"/>
      <c r="AB1421" s="151"/>
      <c r="AC1421" s="151"/>
      <c r="AD1421" s="151"/>
      <c r="AE1421" s="151"/>
      <c r="AF1421" s="151"/>
      <c r="AG1421" s="151" t="s">
        <v>325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3" x14ac:dyDescent="0.2">
      <c r="A1422" s="158"/>
      <c r="B1422" s="159"/>
      <c r="C1422" s="270" t="s">
        <v>858</v>
      </c>
      <c r="D1422" s="271"/>
      <c r="E1422" s="271"/>
      <c r="F1422" s="271"/>
      <c r="G1422" s="271"/>
      <c r="H1422" s="161"/>
      <c r="I1422" s="161"/>
      <c r="J1422" s="161"/>
      <c r="K1422" s="161"/>
      <c r="L1422" s="161"/>
      <c r="M1422" s="161"/>
      <c r="N1422" s="160"/>
      <c r="O1422" s="160"/>
      <c r="P1422" s="160"/>
      <c r="Q1422" s="160"/>
      <c r="R1422" s="161"/>
      <c r="S1422" s="161"/>
      <c r="T1422" s="161"/>
      <c r="U1422" s="161"/>
      <c r="V1422" s="161"/>
      <c r="W1422" s="161"/>
      <c r="X1422" s="161"/>
      <c r="Y1422" s="161"/>
      <c r="Z1422" s="151"/>
      <c r="AA1422" s="151"/>
      <c r="AB1422" s="151"/>
      <c r="AC1422" s="151"/>
      <c r="AD1422" s="151"/>
      <c r="AE1422" s="151"/>
      <c r="AF1422" s="151"/>
      <c r="AG1422" s="151" t="s">
        <v>325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2" x14ac:dyDescent="0.2">
      <c r="A1423" s="158"/>
      <c r="B1423" s="159"/>
      <c r="C1423" s="191" t="s">
        <v>1833</v>
      </c>
      <c r="D1423" s="165"/>
      <c r="E1423" s="166"/>
      <c r="F1423" s="161"/>
      <c r="G1423" s="161"/>
      <c r="H1423" s="161"/>
      <c r="I1423" s="161"/>
      <c r="J1423" s="161"/>
      <c r="K1423" s="161"/>
      <c r="L1423" s="161"/>
      <c r="M1423" s="161"/>
      <c r="N1423" s="160"/>
      <c r="O1423" s="160"/>
      <c r="P1423" s="160"/>
      <c r="Q1423" s="160"/>
      <c r="R1423" s="161"/>
      <c r="S1423" s="161"/>
      <c r="T1423" s="161"/>
      <c r="U1423" s="161"/>
      <c r="V1423" s="161"/>
      <c r="W1423" s="161"/>
      <c r="X1423" s="161"/>
      <c r="Y1423" s="161"/>
      <c r="Z1423" s="151"/>
      <c r="AA1423" s="151"/>
      <c r="AB1423" s="151"/>
      <c r="AC1423" s="151"/>
      <c r="AD1423" s="151"/>
      <c r="AE1423" s="151"/>
      <c r="AF1423" s="151"/>
      <c r="AG1423" s="151" t="s">
        <v>327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3" x14ac:dyDescent="0.2">
      <c r="A1424" s="158"/>
      <c r="B1424" s="159"/>
      <c r="C1424" s="191" t="s">
        <v>328</v>
      </c>
      <c r="D1424" s="165"/>
      <c r="E1424" s="166">
        <v>1</v>
      </c>
      <c r="F1424" s="161"/>
      <c r="G1424" s="161"/>
      <c r="H1424" s="161"/>
      <c r="I1424" s="161"/>
      <c r="J1424" s="161"/>
      <c r="K1424" s="161"/>
      <c r="L1424" s="161"/>
      <c r="M1424" s="161"/>
      <c r="N1424" s="160"/>
      <c r="O1424" s="160"/>
      <c r="P1424" s="160"/>
      <c r="Q1424" s="160"/>
      <c r="R1424" s="161"/>
      <c r="S1424" s="161"/>
      <c r="T1424" s="161"/>
      <c r="U1424" s="161"/>
      <c r="V1424" s="161"/>
      <c r="W1424" s="161"/>
      <c r="X1424" s="161"/>
      <c r="Y1424" s="161"/>
      <c r="Z1424" s="151"/>
      <c r="AA1424" s="151"/>
      <c r="AB1424" s="151"/>
      <c r="AC1424" s="151"/>
      <c r="AD1424" s="151"/>
      <c r="AE1424" s="151"/>
      <c r="AF1424" s="151"/>
      <c r="AG1424" s="151" t="s">
        <v>327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 x14ac:dyDescent="0.2">
      <c r="A1425" s="181">
        <v>184</v>
      </c>
      <c r="B1425" s="182" t="s">
        <v>1936</v>
      </c>
      <c r="C1425" s="190" t="s">
        <v>1937</v>
      </c>
      <c r="D1425" s="183" t="s">
        <v>318</v>
      </c>
      <c r="E1425" s="184">
        <v>1</v>
      </c>
      <c r="F1425" s="185"/>
      <c r="G1425" s="186">
        <f>ROUND(E1425*F1425,2)</f>
        <v>0</v>
      </c>
      <c r="H1425" s="185"/>
      <c r="I1425" s="186">
        <f>ROUND(E1425*H1425,2)</f>
        <v>0</v>
      </c>
      <c r="J1425" s="185"/>
      <c r="K1425" s="186">
        <f>ROUND(E1425*J1425,2)</f>
        <v>0</v>
      </c>
      <c r="L1425" s="186">
        <v>21</v>
      </c>
      <c r="M1425" s="186">
        <f>G1425*(1+L1425/100)</f>
        <v>0</v>
      </c>
      <c r="N1425" s="184">
        <v>0</v>
      </c>
      <c r="O1425" s="184">
        <f>ROUND(E1425*N1425,2)</f>
        <v>0</v>
      </c>
      <c r="P1425" s="184">
        <v>0</v>
      </c>
      <c r="Q1425" s="184">
        <f>ROUND(E1425*P1425,2)</f>
        <v>0</v>
      </c>
      <c r="R1425" s="186"/>
      <c r="S1425" s="186" t="s">
        <v>319</v>
      </c>
      <c r="T1425" s="187" t="s">
        <v>320</v>
      </c>
      <c r="U1425" s="161">
        <v>0</v>
      </c>
      <c r="V1425" s="161">
        <f>ROUND(E1425*U1425,2)</f>
        <v>0</v>
      </c>
      <c r="W1425" s="161"/>
      <c r="X1425" s="161" t="s">
        <v>321</v>
      </c>
      <c r="Y1425" s="161" t="s">
        <v>322</v>
      </c>
      <c r="Z1425" s="151"/>
      <c r="AA1425" s="151"/>
      <c r="AB1425" s="151"/>
      <c r="AC1425" s="151"/>
      <c r="AD1425" s="151"/>
      <c r="AE1425" s="151"/>
      <c r="AF1425" s="151"/>
      <c r="AG1425" s="151" t="s">
        <v>323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2" x14ac:dyDescent="0.2">
      <c r="A1426" s="158"/>
      <c r="B1426" s="159"/>
      <c r="C1426" s="272" t="s">
        <v>1912</v>
      </c>
      <c r="D1426" s="273"/>
      <c r="E1426" s="273"/>
      <c r="F1426" s="273"/>
      <c r="G1426" s="273"/>
      <c r="H1426" s="161"/>
      <c r="I1426" s="161"/>
      <c r="J1426" s="161"/>
      <c r="K1426" s="161"/>
      <c r="L1426" s="161"/>
      <c r="M1426" s="161"/>
      <c r="N1426" s="160"/>
      <c r="O1426" s="160"/>
      <c r="P1426" s="160"/>
      <c r="Q1426" s="160"/>
      <c r="R1426" s="161"/>
      <c r="S1426" s="161"/>
      <c r="T1426" s="161"/>
      <c r="U1426" s="161"/>
      <c r="V1426" s="161"/>
      <c r="W1426" s="161"/>
      <c r="X1426" s="161"/>
      <c r="Y1426" s="161"/>
      <c r="Z1426" s="151"/>
      <c r="AA1426" s="151"/>
      <c r="AB1426" s="151"/>
      <c r="AC1426" s="151"/>
      <c r="AD1426" s="151"/>
      <c r="AE1426" s="151"/>
      <c r="AF1426" s="151"/>
      <c r="AG1426" s="151" t="s">
        <v>325</v>
      </c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ht="22.5" outlineLevel="3" x14ac:dyDescent="0.2">
      <c r="A1427" s="158"/>
      <c r="B1427" s="159"/>
      <c r="C1427" s="270" t="s">
        <v>1913</v>
      </c>
      <c r="D1427" s="271"/>
      <c r="E1427" s="271"/>
      <c r="F1427" s="271"/>
      <c r="G1427" s="271"/>
      <c r="H1427" s="161"/>
      <c r="I1427" s="161"/>
      <c r="J1427" s="161"/>
      <c r="K1427" s="161"/>
      <c r="L1427" s="161"/>
      <c r="M1427" s="161"/>
      <c r="N1427" s="160"/>
      <c r="O1427" s="160"/>
      <c r="P1427" s="160"/>
      <c r="Q1427" s="160"/>
      <c r="R1427" s="161"/>
      <c r="S1427" s="161"/>
      <c r="T1427" s="161"/>
      <c r="U1427" s="161"/>
      <c r="V1427" s="161"/>
      <c r="W1427" s="161"/>
      <c r="X1427" s="161"/>
      <c r="Y1427" s="161"/>
      <c r="Z1427" s="151"/>
      <c r="AA1427" s="151"/>
      <c r="AB1427" s="151"/>
      <c r="AC1427" s="151"/>
      <c r="AD1427" s="151"/>
      <c r="AE1427" s="151"/>
      <c r="AF1427" s="151"/>
      <c r="AG1427" s="151" t="s">
        <v>325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88" t="str">
        <f>C1427</f>
        <v>NEREZOVÁ SÍŤ BUDE OPLETENA NA NEREZOVÉ OBVODOVÉ LANO. LANO BUDE KOTVENO PŘÍMO DO BETONU POMOCÍ ŠROUBŮ S OKEM (M8)</v>
      </c>
      <c r="BB1427" s="151"/>
      <c r="BC1427" s="151"/>
      <c r="BD1427" s="151"/>
      <c r="BE1427" s="151"/>
      <c r="BF1427" s="151"/>
      <c r="BG1427" s="151"/>
      <c r="BH1427" s="151"/>
    </row>
    <row r="1428" spans="1:60" outlineLevel="3" x14ac:dyDescent="0.2">
      <c r="A1428" s="158"/>
      <c r="B1428" s="159"/>
      <c r="C1428" s="270" t="s">
        <v>1914</v>
      </c>
      <c r="D1428" s="271"/>
      <c r="E1428" s="271"/>
      <c r="F1428" s="271"/>
      <c r="G1428" s="271"/>
      <c r="H1428" s="161"/>
      <c r="I1428" s="161"/>
      <c r="J1428" s="161"/>
      <c r="K1428" s="161"/>
      <c r="L1428" s="161"/>
      <c r="M1428" s="161"/>
      <c r="N1428" s="160"/>
      <c r="O1428" s="160"/>
      <c r="P1428" s="160"/>
      <c r="Q1428" s="160"/>
      <c r="R1428" s="161"/>
      <c r="S1428" s="161"/>
      <c r="T1428" s="161"/>
      <c r="U1428" s="161"/>
      <c r="V1428" s="161"/>
      <c r="W1428" s="161"/>
      <c r="X1428" s="161"/>
      <c r="Y1428" s="161"/>
      <c r="Z1428" s="151"/>
      <c r="AA1428" s="151"/>
      <c r="AB1428" s="151"/>
      <c r="AC1428" s="151"/>
      <c r="AD1428" s="151"/>
      <c r="AE1428" s="151"/>
      <c r="AF1428" s="151"/>
      <c r="AG1428" s="151" t="s">
        <v>325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88" t="str">
        <f>C1428</f>
        <v>V DISTANCI 400 mm, KOTVENO POMOCÍ CHEM. KOTVY. V ROZÍCH UMÍSTĚNA ZÁVĚSNÁ MATICE (M10). PODROBNĚJI VIZ. TZ.</v>
      </c>
      <c r="BB1428" s="151"/>
      <c r="BC1428" s="151"/>
      <c r="BD1428" s="151"/>
      <c r="BE1428" s="151"/>
      <c r="BF1428" s="151"/>
      <c r="BG1428" s="151"/>
      <c r="BH1428" s="151"/>
    </row>
    <row r="1429" spans="1:60" outlineLevel="3" x14ac:dyDescent="0.2">
      <c r="A1429" s="158"/>
      <c r="B1429" s="159"/>
      <c r="C1429" s="270" t="s">
        <v>1915</v>
      </c>
      <c r="D1429" s="271"/>
      <c r="E1429" s="271"/>
      <c r="F1429" s="271"/>
      <c r="G1429" s="271"/>
      <c r="H1429" s="161"/>
      <c r="I1429" s="161"/>
      <c r="J1429" s="161"/>
      <c r="K1429" s="161"/>
      <c r="L1429" s="161"/>
      <c r="M1429" s="161"/>
      <c r="N1429" s="160"/>
      <c r="O1429" s="160"/>
      <c r="P1429" s="160"/>
      <c r="Q1429" s="160"/>
      <c r="R1429" s="161"/>
      <c r="S1429" s="161"/>
      <c r="T1429" s="161"/>
      <c r="U1429" s="161"/>
      <c r="V1429" s="161"/>
      <c r="W1429" s="161"/>
      <c r="X1429" s="161"/>
      <c r="Y1429" s="161"/>
      <c r="Z1429" s="151"/>
      <c r="AA1429" s="151"/>
      <c r="AB1429" s="151"/>
      <c r="AC1429" s="151"/>
      <c r="AD1429" s="151"/>
      <c r="AE1429" s="151"/>
      <c r="AF1429" s="151"/>
      <c r="AG1429" s="151" t="s">
        <v>325</v>
      </c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3" x14ac:dyDescent="0.2">
      <c r="A1430" s="158"/>
      <c r="B1430" s="159"/>
      <c r="C1430" s="270" t="s">
        <v>858</v>
      </c>
      <c r="D1430" s="271"/>
      <c r="E1430" s="271"/>
      <c r="F1430" s="271"/>
      <c r="G1430" s="271"/>
      <c r="H1430" s="161"/>
      <c r="I1430" s="161"/>
      <c r="J1430" s="161"/>
      <c r="K1430" s="161"/>
      <c r="L1430" s="161"/>
      <c r="M1430" s="161"/>
      <c r="N1430" s="160"/>
      <c r="O1430" s="160"/>
      <c r="P1430" s="160"/>
      <c r="Q1430" s="160"/>
      <c r="R1430" s="161"/>
      <c r="S1430" s="161"/>
      <c r="T1430" s="161"/>
      <c r="U1430" s="161"/>
      <c r="V1430" s="161"/>
      <c r="W1430" s="161"/>
      <c r="X1430" s="161"/>
      <c r="Y1430" s="161"/>
      <c r="Z1430" s="151"/>
      <c r="AA1430" s="151"/>
      <c r="AB1430" s="151"/>
      <c r="AC1430" s="151"/>
      <c r="AD1430" s="151"/>
      <c r="AE1430" s="151"/>
      <c r="AF1430" s="151"/>
      <c r="AG1430" s="151" t="s">
        <v>325</v>
      </c>
      <c r="AH1430" s="151"/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2" x14ac:dyDescent="0.2">
      <c r="A1431" s="158"/>
      <c r="B1431" s="159"/>
      <c r="C1431" s="191" t="s">
        <v>1833</v>
      </c>
      <c r="D1431" s="165"/>
      <c r="E1431" s="166"/>
      <c r="F1431" s="161"/>
      <c r="G1431" s="161"/>
      <c r="H1431" s="161"/>
      <c r="I1431" s="161"/>
      <c r="J1431" s="161"/>
      <c r="K1431" s="161"/>
      <c r="L1431" s="161"/>
      <c r="M1431" s="161"/>
      <c r="N1431" s="160"/>
      <c r="O1431" s="160"/>
      <c r="P1431" s="160"/>
      <c r="Q1431" s="160"/>
      <c r="R1431" s="161"/>
      <c r="S1431" s="161"/>
      <c r="T1431" s="161"/>
      <c r="U1431" s="161"/>
      <c r="V1431" s="161"/>
      <c r="W1431" s="161"/>
      <c r="X1431" s="161"/>
      <c r="Y1431" s="161"/>
      <c r="Z1431" s="151"/>
      <c r="AA1431" s="151"/>
      <c r="AB1431" s="151"/>
      <c r="AC1431" s="151"/>
      <c r="AD1431" s="151"/>
      <c r="AE1431" s="151"/>
      <c r="AF1431" s="151"/>
      <c r="AG1431" s="151" t="s">
        <v>327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3" x14ac:dyDescent="0.2">
      <c r="A1432" s="158"/>
      <c r="B1432" s="159"/>
      <c r="C1432" s="191" t="s">
        <v>328</v>
      </c>
      <c r="D1432" s="165"/>
      <c r="E1432" s="166">
        <v>1</v>
      </c>
      <c r="F1432" s="161"/>
      <c r="G1432" s="161"/>
      <c r="H1432" s="161"/>
      <c r="I1432" s="161"/>
      <c r="J1432" s="161"/>
      <c r="K1432" s="161"/>
      <c r="L1432" s="161"/>
      <c r="M1432" s="161"/>
      <c r="N1432" s="160"/>
      <c r="O1432" s="160"/>
      <c r="P1432" s="160"/>
      <c r="Q1432" s="160"/>
      <c r="R1432" s="161"/>
      <c r="S1432" s="161"/>
      <c r="T1432" s="161"/>
      <c r="U1432" s="161"/>
      <c r="V1432" s="161"/>
      <c r="W1432" s="161"/>
      <c r="X1432" s="161"/>
      <c r="Y1432" s="161"/>
      <c r="Z1432" s="151"/>
      <c r="AA1432" s="151"/>
      <c r="AB1432" s="151"/>
      <c r="AC1432" s="151"/>
      <c r="AD1432" s="151"/>
      <c r="AE1432" s="151"/>
      <c r="AF1432" s="151"/>
      <c r="AG1432" s="151" t="s">
        <v>327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ht="22.5" outlineLevel="1" x14ac:dyDescent="0.2">
      <c r="A1433" s="181">
        <v>185</v>
      </c>
      <c r="B1433" s="182" t="s">
        <v>1938</v>
      </c>
      <c r="C1433" s="190" t="s">
        <v>1939</v>
      </c>
      <c r="D1433" s="183" t="s">
        <v>318</v>
      </c>
      <c r="E1433" s="184">
        <v>1</v>
      </c>
      <c r="F1433" s="185"/>
      <c r="G1433" s="186">
        <f>ROUND(E1433*F1433,2)</f>
        <v>0</v>
      </c>
      <c r="H1433" s="185"/>
      <c r="I1433" s="186">
        <f>ROUND(E1433*H1433,2)</f>
        <v>0</v>
      </c>
      <c r="J1433" s="185"/>
      <c r="K1433" s="186">
        <f>ROUND(E1433*J1433,2)</f>
        <v>0</v>
      </c>
      <c r="L1433" s="186">
        <v>21</v>
      </c>
      <c r="M1433" s="186">
        <f>G1433*(1+L1433/100)</f>
        <v>0</v>
      </c>
      <c r="N1433" s="184">
        <v>0</v>
      </c>
      <c r="O1433" s="184">
        <f>ROUND(E1433*N1433,2)</f>
        <v>0</v>
      </c>
      <c r="P1433" s="184">
        <v>0</v>
      </c>
      <c r="Q1433" s="184">
        <f>ROUND(E1433*P1433,2)</f>
        <v>0</v>
      </c>
      <c r="R1433" s="186"/>
      <c r="S1433" s="186" t="s">
        <v>319</v>
      </c>
      <c r="T1433" s="187" t="s">
        <v>320</v>
      </c>
      <c r="U1433" s="161">
        <v>0</v>
      </c>
      <c r="V1433" s="161">
        <f>ROUND(E1433*U1433,2)</f>
        <v>0</v>
      </c>
      <c r="W1433" s="161"/>
      <c r="X1433" s="161" t="s">
        <v>321</v>
      </c>
      <c r="Y1433" s="161" t="s">
        <v>322</v>
      </c>
      <c r="Z1433" s="151"/>
      <c r="AA1433" s="151"/>
      <c r="AB1433" s="151"/>
      <c r="AC1433" s="151"/>
      <c r="AD1433" s="151"/>
      <c r="AE1433" s="151"/>
      <c r="AF1433" s="151"/>
      <c r="AG1433" s="151" t="s">
        <v>323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2" x14ac:dyDescent="0.2">
      <c r="A1434" s="158"/>
      <c r="B1434" s="159"/>
      <c r="C1434" s="272" t="s">
        <v>1912</v>
      </c>
      <c r="D1434" s="273"/>
      <c r="E1434" s="273"/>
      <c r="F1434" s="273"/>
      <c r="G1434" s="273"/>
      <c r="H1434" s="161"/>
      <c r="I1434" s="161"/>
      <c r="J1434" s="161"/>
      <c r="K1434" s="161"/>
      <c r="L1434" s="161"/>
      <c r="M1434" s="161"/>
      <c r="N1434" s="160"/>
      <c r="O1434" s="160"/>
      <c r="P1434" s="160"/>
      <c r="Q1434" s="160"/>
      <c r="R1434" s="161"/>
      <c r="S1434" s="161"/>
      <c r="T1434" s="161"/>
      <c r="U1434" s="161"/>
      <c r="V1434" s="161"/>
      <c r="W1434" s="161"/>
      <c r="X1434" s="161"/>
      <c r="Y1434" s="161"/>
      <c r="Z1434" s="151"/>
      <c r="AA1434" s="151"/>
      <c r="AB1434" s="151"/>
      <c r="AC1434" s="151"/>
      <c r="AD1434" s="151"/>
      <c r="AE1434" s="151"/>
      <c r="AF1434" s="151"/>
      <c r="AG1434" s="151" t="s">
        <v>325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ht="22.5" outlineLevel="3" x14ac:dyDescent="0.2">
      <c r="A1435" s="158"/>
      <c r="B1435" s="159"/>
      <c r="C1435" s="270" t="s">
        <v>1913</v>
      </c>
      <c r="D1435" s="271"/>
      <c r="E1435" s="271"/>
      <c r="F1435" s="271"/>
      <c r="G1435" s="271"/>
      <c r="H1435" s="161"/>
      <c r="I1435" s="161"/>
      <c r="J1435" s="161"/>
      <c r="K1435" s="161"/>
      <c r="L1435" s="161"/>
      <c r="M1435" s="161"/>
      <c r="N1435" s="160"/>
      <c r="O1435" s="160"/>
      <c r="P1435" s="160"/>
      <c r="Q1435" s="160"/>
      <c r="R1435" s="161"/>
      <c r="S1435" s="161"/>
      <c r="T1435" s="161"/>
      <c r="U1435" s="161"/>
      <c r="V1435" s="161"/>
      <c r="W1435" s="161"/>
      <c r="X1435" s="161"/>
      <c r="Y1435" s="161"/>
      <c r="Z1435" s="151"/>
      <c r="AA1435" s="151"/>
      <c r="AB1435" s="151"/>
      <c r="AC1435" s="151"/>
      <c r="AD1435" s="151"/>
      <c r="AE1435" s="151"/>
      <c r="AF1435" s="151"/>
      <c r="AG1435" s="151" t="s">
        <v>325</v>
      </c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88" t="str">
        <f>C1435</f>
        <v>NEREZOVÁ SÍŤ BUDE OPLETENA NA NEREZOVÉ OBVODOVÉ LANO. LANO BUDE KOTVENO PŘÍMO DO BETONU POMOCÍ ŠROUBŮ S OKEM (M8)</v>
      </c>
      <c r="BB1435" s="151"/>
      <c r="BC1435" s="151"/>
      <c r="BD1435" s="151"/>
      <c r="BE1435" s="151"/>
      <c r="BF1435" s="151"/>
      <c r="BG1435" s="151"/>
      <c r="BH1435" s="151"/>
    </row>
    <row r="1436" spans="1:60" outlineLevel="3" x14ac:dyDescent="0.2">
      <c r="A1436" s="158"/>
      <c r="B1436" s="159"/>
      <c r="C1436" s="270" t="s">
        <v>1914</v>
      </c>
      <c r="D1436" s="271"/>
      <c r="E1436" s="271"/>
      <c r="F1436" s="271"/>
      <c r="G1436" s="271"/>
      <c r="H1436" s="161"/>
      <c r="I1436" s="161"/>
      <c r="J1436" s="161"/>
      <c r="K1436" s="161"/>
      <c r="L1436" s="161"/>
      <c r="M1436" s="161"/>
      <c r="N1436" s="160"/>
      <c r="O1436" s="160"/>
      <c r="P1436" s="160"/>
      <c r="Q1436" s="160"/>
      <c r="R1436" s="161"/>
      <c r="S1436" s="161"/>
      <c r="T1436" s="161"/>
      <c r="U1436" s="161"/>
      <c r="V1436" s="161"/>
      <c r="W1436" s="161"/>
      <c r="X1436" s="161"/>
      <c r="Y1436" s="161"/>
      <c r="Z1436" s="151"/>
      <c r="AA1436" s="151"/>
      <c r="AB1436" s="151"/>
      <c r="AC1436" s="151"/>
      <c r="AD1436" s="151"/>
      <c r="AE1436" s="151"/>
      <c r="AF1436" s="151"/>
      <c r="AG1436" s="151" t="s">
        <v>325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88" t="str">
        <f>C1436</f>
        <v>V DISTANCI 400 mm, KOTVENO POMOCÍ CHEM. KOTVY. V ROZÍCH UMÍSTĚNA ZÁVĚSNÁ MATICE (M10). PODROBNĚJI VIZ. TZ.</v>
      </c>
      <c r="BB1436" s="151"/>
      <c r="BC1436" s="151"/>
      <c r="BD1436" s="151"/>
      <c r="BE1436" s="151"/>
      <c r="BF1436" s="151"/>
      <c r="BG1436" s="151"/>
      <c r="BH1436" s="151"/>
    </row>
    <row r="1437" spans="1:60" outlineLevel="3" x14ac:dyDescent="0.2">
      <c r="A1437" s="158"/>
      <c r="B1437" s="159"/>
      <c r="C1437" s="270" t="s">
        <v>1915</v>
      </c>
      <c r="D1437" s="271"/>
      <c r="E1437" s="271"/>
      <c r="F1437" s="271"/>
      <c r="G1437" s="271"/>
      <c r="H1437" s="161"/>
      <c r="I1437" s="161"/>
      <c r="J1437" s="161"/>
      <c r="K1437" s="161"/>
      <c r="L1437" s="161"/>
      <c r="M1437" s="161"/>
      <c r="N1437" s="160"/>
      <c r="O1437" s="160"/>
      <c r="P1437" s="160"/>
      <c r="Q1437" s="160"/>
      <c r="R1437" s="161"/>
      <c r="S1437" s="161"/>
      <c r="T1437" s="161"/>
      <c r="U1437" s="161"/>
      <c r="V1437" s="161"/>
      <c r="W1437" s="161"/>
      <c r="X1437" s="161"/>
      <c r="Y1437" s="161"/>
      <c r="Z1437" s="151"/>
      <c r="AA1437" s="151"/>
      <c r="AB1437" s="151"/>
      <c r="AC1437" s="151"/>
      <c r="AD1437" s="151"/>
      <c r="AE1437" s="151"/>
      <c r="AF1437" s="151"/>
      <c r="AG1437" s="151" t="s">
        <v>325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3" x14ac:dyDescent="0.2">
      <c r="A1438" s="158"/>
      <c r="B1438" s="159"/>
      <c r="C1438" s="270" t="s">
        <v>858</v>
      </c>
      <c r="D1438" s="271"/>
      <c r="E1438" s="271"/>
      <c r="F1438" s="271"/>
      <c r="G1438" s="271"/>
      <c r="H1438" s="161"/>
      <c r="I1438" s="161"/>
      <c r="J1438" s="161"/>
      <c r="K1438" s="161"/>
      <c r="L1438" s="161"/>
      <c r="M1438" s="161"/>
      <c r="N1438" s="160"/>
      <c r="O1438" s="160"/>
      <c r="P1438" s="160"/>
      <c r="Q1438" s="160"/>
      <c r="R1438" s="161"/>
      <c r="S1438" s="161"/>
      <c r="T1438" s="161"/>
      <c r="U1438" s="161"/>
      <c r="V1438" s="161"/>
      <c r="W1438" s="161"/>
      <c r="X1438" s="161"/>
      <c r="Y1438" s="161"/>
      <c r="Z1438" s="151"/>
      <c r="AA1438" s="151"/>
      <c r="AB1438" s="151"/>
      <c r="AC1438" s="151"/>
      <c r="AD1438" s="151"/>
      <c r="AE1438" s="151"/>
      <c r="AF1438" s="151"/>
      <c r="AG1438" s="151" t="s">
        <v>325</v>
      </c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2" x14ac:dyDescent="0.2">
      <c r="A1439" s="158"/>
      <c r="B1439" s="159"/>
      <c r="C1439" s="191" t="s">
        <v>1833</v>
      </c>
      <c r="D1439" s="165"/>
      <c r="E1439" s="166"/>
      <c r="F1439" s="161"/>
      <c r="G1439" s="161"/>
      <c r="H1439" s="161"/>
      <c r="I1439" s="161"/>
      <c r="J1439" s="161"/>
      <c r="K1439" s="161"/>
      <c r="L1439" s="161"/>
      <c r="M1439" s="161"/>
      <c r="N1439" s="160"/>
      <c r="O1439" s="160"/>
      <c r="P1439" s="160"/>
      <c r="Q1439" s="160"/>
      <c r="R1439" s="161"/>
      <c r="S1439" s="161"/>
      <c r="T1439" s="161"/>
      <c r="U1439" s="161"/>
      <c r="V1439" s="161"/>
      <c r="W1439" s="161"/>
      <c r="X1439" s="161"/>
      <c r="Y1439" s="161"/>
      <c r="Z1439" s="151"/>
      <c r="AA1439" s="151"/>
      <c r="AB1439" s="151"/>
      <c r="AC1439" s="151"/>
      <c r="AD1439" s="151"/>
      <c r="AE1439" s="151"/>
      <c r="AF1439" s="151"/>
      <c r="AG1439" s="151" t="s">
        <v>327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3" x14ac:dyDescent="0.2">
      <c r="A1440" s="158"/>
      <c r="B1440" s="159"/>
      <c r="C1440" s="191" t="s">
        <v>328</v>
      </c>
      <c r="D1440" s="165"/>
      <c r="E1440" s="166">
        <v>1</v>
      </c>
      <c r="F1440" s="161"/>
      <c r="G1440" s="161"/>
      <c r="H1440" s="161"/>
      <c r="I1440" s="161"/>
      <c r="J1440" s="161"/>
      <c r="K1440" s="161"/>
      <c r="L1440" s="161"/>
      <c r="M1440" s="161"/>
      <c r="N1440" s="160"/>
      <c r="O1440" s="160"/>
      <c r="P1440" s="160"/>
      <c r="Q1440" s="160"/>
      <c r="R1440" s="161"/>
      <c r="S1440" s="161"/>
      <c r="T1440" s="161"/>
      <c r="U1440" s="161"/>
      <c r="V1440" s="161"/>
      <c r="W1440" s="161"/>
      <c r="X1440" s="161"/>
      <c r="Y1440" s="161"/>
      <c r="Z1440" s="151"/>
      <c r="AA1440" s="151"/>
      <c r="AB1440" s="151"/>
      <c r="AC1440" s="151"/>
      <c r="AD1440" s="151"/>
      <c r="AE1440" s="151"/>
      <c r="AF1440" s="151"/>
      <c r="AG1440" s="151" t="s">
        <v>327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 x14ac:dyDescent="0.2">
      <c r="A1441" s="181">
        <v>186</v>
      </c>
      <c r="B1441" s="182" t="s">
        <v>1940</v>
      </c>
      <c r="C1441" s="190" t="s">
        <v>1941</v>
      </c>
      <c r="D1441" s="183" t="s">
        <v>318</v>
      </c>
      <c r="E1441" s="184">
        <v>1</v>
      </c>
      <c r="F1441" s="185"/>
      <c r="G1441" s="186">
        <f>ROUND(E1441*F1441,2)</f>
        <v>0</v>
      </c>
      <c r="H1441" s="185"/>
      <c r="I1441" s="186">
        <f>ROUND(E1441*H1441,2)</f>
        <v>0</v>
      </c>
      <c r="J1441" s="185"/>
      <c r="K1441" s="186">
        <f>ROUND(E1441*J1441,2)</f>
        <v>0</v>
      </c>
      <c r="L1441" s="186">
        <v>21</v>
      </c>
      <c r="M1441" s="186">
        <f>G1441*(1+L1441/100)</f>
        <v>0</v>
      </c>
      <c r="N1441" s="184">
        <v>0</v>
      </c>
      <c r="O1441" s="184">
        <f>ROUND(E1441*N1441,2)</f>
        <v>0</v>
      </c>
      <c r="P1441" s="184">
        <v>0</v>
      </c>
      <c r="Q1441" s="184">
        <f>ROUND(E1441*P1441,2)</f>
        <v>0</v>
      </c>
      <c r="R1441" s="186"/>
      <c r="S1441" s="186" t="s">
        <v>319</v>
      </c>
      <c r="T1441" s="187" t="s">
        <v>320</v>
      </c>
      <c r="U1441" s="161">
        <v>0</v>
      </c>
      <c r="V1441" s="161">
        <f>ROUND(E1441*U1441,2)</f>
        <v>0</v>
      </c>
      <c r="W1441" s="161"/>
      <c r="X1441" s="161" t="s">
        <v>321</v>
      </c>
      <c r="Y1441" s="161" t="s">
        <v>322</v>
      </c>
      <c r="Z1441" s="151"/>
      <c r="AA1441" s="151"/>
      <c r="AB1441" s="151"/>
      <c r="AC1441" s="151"/>
      <c r="AD1441" s="151"/>
      <c r="AE1441" s="151"/>
      <c r="AF1441" s="151"/>
      <c r="AG1441" s="151" t="s">
        <v>323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2" x14ac:dyDescent="0.2">
      <c r="A1442" s="158"/>
      <c r="B1442" s="159"/>
      <c r="C1442" s="272" t="s">
        <v>1912</v>
      </c>
      <c r="D1442" s="273"/>
      <c r="E1442" s="273"/>
      <c r="F1442" s="273"/>
      <c r="G1442" s="273"/>
      <c r="H1442" s="161"/>
      <c r="I1442" s="161"/>
      <c r="J1442" s="161"/>
      <c r="K1442" s="161"/>
      <c r="L1442" s="161"/>
      <c r="M1442" s="161"/>
      <c r="N1442" s="160"/>
      <c r="O1442" s="160"/>
      <c r="P1442" s="160"/>
      <c r="Q1442" s="160"/>
      <c r="R1442" s="161"/>
      <c r="S1442" s="161"/>
      <c r="T1442" s="161"/>
      <c r="U1442" s="161"/>
      <c r="V1442" s="161"/>
      <c r="W1442" s="161"/>
      <c r="X1442" s="161"/>
      <c r="Y1442" s="161"/>
      <c r="Z1442" s="151"/>
      <c r="AA1442" s="151"/>
      <c r="AB1442" s="151"/>
      <c r="AC1442" s="151"/>
      <c r="AD1442" s="151"/>
      <c r="AE1442" s="151"/>
      <c r="AF1442" s="151"/>
      <c r="AG1442" s="151" t="s">
        <v>325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ht="22.5" outlineLevel="3" x14ac:dyDescent="0.2">
      <c r="A1443" s="158"/>
      <c r="B1443" s="159"/>
      <c r="C1443" s="270" t="s">
        <v>1913</v>
      </c>
      <c r="D1443" s="271"/>
      <c r="E1443" s="271"/>
      <c r="F1443" s="271"/>
      <c r="G1443" s="271"/>
      <c r="H1443" s="161"/>
      <c r="I1443" s="161"/>
      <c r="J1443" s="161"/>
      <c r="K1443" s="161"/>
      <c r="L1443" s="161"/>
      <c r="M1443" s="161"/>
      <c r="N1443" s="160"/>
      <c r="O1443" s="160"/>
      <c r="P1443" s="160"/>
      <c r="Q1443" s="160"/>
      <c r="R1443" s="161"/>
      <c r="S1443" s="161"/>
      <c r="T1443" s="161"/>
      <c r="U1443" s="161"/>
      <c r="V1443" s="161"/>
      <c r="W1443" s="161"/>
      <c r="X1443" s="161"/>
      <c r="Y1443" s="161"/>
      <c r="Z1443" s="151"/>
      <c r="AA1443" s="151"/>
      <c r="AB1443" s="151"/>
      <c r="AC1443" s="151"/>
      <c r="AD1443" s="151"/>
      <c r="AE1443" s="151"/>
      <c r="AF1443" s="151"/>
      <c r="AG1443" s="151" t="s">
        <v>325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88" t="str">
        <f>C1443</f>
        <v>NEREZOVÁ SÍŤ BUDE OPLETENA NA NEREZOVÉ OBVODOVÉ LANO. LANO BUDE KOTVENO PŘÍMO DO BETONU POMOCÍ ŠROUBŮ S OKEM (M8)</v>
      </c>
      <c r="BB1443" s="151"/>
      <c r="BC1443" s="151"/>
      <c r="BD1443" s="151"/>
      <c r="BE1443" s="151"/>
      <c r="BF1443" s="151"/>
      <c r="BG1443" s="151"/>
      <c r="BH1443" s="151"/>
    </row>
    <row r="1444" spans="1:60" outlineLevel="3" x14ac:dyDescent="0.2">
      <c r="A1444" s="158"/>
      <c r="B1444" s="159"/>
      <c r="C1444" s="270" t="s">
        <v>1914</v>
      </c>
      <c r="D1444" s="271"/>
      <c r="E1444" s="271"/>
      <c r="F1444" s="271"/>
      <c r="G1444" s="271"/>
      <c r="H1444" s="161"/>
      <c r="I1444" s="161"/>
      <c r="J1444" s="161"/>
      <c r="K1444" s="161"/>
      <c r="L1444" s="161"/>
      <c r="M1444" s="161"/>
      <c r="N1444" s="160"/>
      <c r="O1444" s="160"/>
      <c r="P1444" s="160"/>
      <c r="Q1444" s="160"/>
      <c r="R1444" s="161"/>
      <c r="S1444" s="161"/>
      <c r="T1444" s="161"/>
      <c r="U1444" s="161"/>
      <c r="V1444" s="161"/>
      <c r="W1444" s="161"/>
      <c r="X1444" s="161"/>
      <c r="Y1444" s="161"/>
      <c r="Z1444" s="151"/>
      <c r="AA1444" s="151"/>
      <c r="AB1444" s="151"/>
      <c r="AC1444" s="151"/>
      <c r="AD1444" s="151"/>
      <c r="AE1444" s="151"/>
      <c r="AF1444" s="151"/>
      <c r="AG1444" s="151" t="s">
        <v>325</v>
      </c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88" t="str">
        <f>C1444</f>
        <v>V DISTANCI 400 mm, KOTVENO POMOCÍ CHEM. KOTVY. V ROZÍCH UMÍSTĚNA ZÁVĚSNÁ MATICE (M10). PODROBNĚJI VIZ. TZ.</v>
      </c>
      <c r="BB1444" s="151"/>
      <c r="BC1444" s="151"/>
      <c r="BD1444" s="151"/>
      <c r="BE1444" s="151"/>
      <c r="BF1444" s="151"/>
      <c r="BG1444" s="151"/>
      <c r="BH1444" s="151"/>
    </row>
    <row r="1445" spans="1:60" outlineLevel="3" x14ac:dyDescent="0.2">
      <c r="A1445" s="158"/>
      <c r="B1445" s="159"/>
      <c r="C1445" s="270" t="s">
        <v>1915</v>
      </c>
      <c r="D1445" s="271"/>
      <c r="E1445" s="271"/>
      <c r="F1445" s="271"/>
      <c r="G1445" s="271"/>
      <c r="H1445" s="161"/>
      <c r="I1445" s="161"/>
      <c r="J1445" s="161"/>
      <c r="K1445" s="161"/>
      <c r="L1445" s="161"/>
      <c r="M1445" s="161"/>
      <c r="N1445" s="160"/>
      <c r="O1445" s="160"/>
      <c r="P1445" s="160"/>
      <c r="Q1445" s="160"/>
      <c r="R1445" s="161"/>
      <c r="S1445" s="161"/>
      <c r="T1445" s="161"/>
      <c r="U1445" s="161"/>
      <c r="V1445" s="161"/>
      <c r="W1445" s="161"/>
      <c r="X1445" s="161"/>
      <c r="Y1445" s="161"/>
      <c r="Z1445" s="151"/>
      <c r="AA1445" s="151"/>
      <c r="AB1445" s="151"/>
      <c r="AC1445" s="151"/>
      <c r="AD1445" s="151"/>
      <c r="AE1445" s="151"/>
      <c r="AF1445" s="151"/>
      <c r="AG1445" s="151" t="s">
        <v>325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3" x14ac:dyDescent="0.2">
      <c r="A1446" s="158"/>
      <c r="B1446" s="159"/>
      <c r="C1446" s="270" t="s">
        <v>858</v>
      </c>
      <c r="D1446" s="271"/>
      <c r="E1446" s="271"/>
      <c r="F1446" s="271"/>
      <c r="G1446" s="271"/>
      <c r="H1446" s="161"/>
      <c r="I1446" s="161"/>
      <c r="J1446" s="161"/>
      <c r="K1446" s="161"/>
      <c r="L1446" s="161"/>
      <c r="M1446" s="161"/>
      <c r="N1446" s="160"/>
      <c r="O1446" s="160"/>
      <c r="P1446" s="160"/>
      <c r="Q1446" s="160"/>
      <c r="R1446" s="161"/>
      <c r="S1446" s="161"/>
      <c r="T1446" s="161"/>
      <c r="U1446" s="161"/>
      <c r="V1446" s="161"/>
      <c r="W1446" s="161"/>
      <c r="X1446" s="161"/>
      <c r="Y1446" s="161"/>
      <c r="Z1446" s="151"/>
      <c r="AA1446" s="151"/>
      <c r="AB1446" s="151"/>
      <c r="AC1446" s="151"/>
      <c r="AD1446" s="151"/>
      <c r="AE1446" s="151"/>
      <c r="AF1446" s="151"/>
      <c r="AG1446" s="151" t="s">
        <v>325</v>
      </c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2" x14ac:dyDescent="0.2">
      <c r="A1447" s="158"/>
      <c r="B1447" s="159"/>
      <c r="C1447" s="191" t="s">
        <v>1833</v>
      </c>
      <c r="D1447" s="165"/>
      <c r="E1447" s="166"/>
      <c r="F1447" s="161"/>
      <c r="G1447" s="161"/>
      <c r="H1447" s="161"/>
      <c r="I1447" s="161"/>
      <c r="J1447" s="161"/>
      <c r="K1447" s="161"/>
      <c r="L1447" s="161"/>
      <c r="M1447" s="161"/>
      <c r="N1447" s="160"/>
      <c r="O1447" s="160"/>
      <c r="P1447" s="160"/>
      <c r="Q1447" s="160"/>
      <c r="R1447" s="161"/>
      <c r="S1447" s="161"/>
      <c r="T1447" s="161"/>
      <c r="U1447" s="161"/>
      <c r="V1447" s="161"/>
      <c r="W1447" s="161"/>
      <c r="X1447" s="161"/>
      <c r="Y1447" s="161"/>
      <c r="Z1447" s="151"/>
      <c r="AA1447" s="151"/>
      <c r="AB1447" s="151"/>
      <c r="AC1447" s="151"/>
      <c r="AD1447" s="151"/>
      <c r="AE1447" s="151"/>
      <c r="AF1447" s="151"/>
      <c r="AG1447" s="151" t="s">
        <v>327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3" x14ac:dyDescent="0.2">
      <c r="A1448" s="158"/>
      <c r="B1448" s="159"/>
      <c r="C1448" s="191" t="s">
        <v>328</v>
      </c>
      <c r="D1448" s="165"/>
      <c r="E1448" s="166">
        <v>1</v>
      </c>
      <c r="F1448" s="161"/>
      <c r="G1448" s="161"/>
      <c r="H1448" s="161"/>
      <c r="I1448" s="161"/>
      <c r="J1448" s="161"/>
      <c r="K1448" s="161"/>
      <c r="L1448" s="161"/>
      <c r="M1448" s="161"/>
      <c r="N1448" s="160"/>
      <c r="O1448" s="160"/>
      <c r="P1448" s="160"/>
      <c r="Q1448" s="160"/>
      <c r="R1448" s="161"/>
      <c r="S1448" s="161"/>
      <c r="T1448" s="161"/>
      <c r="U1448" s="161"/>
      <c r="V1448" s="161"/>
      <c r="W1448" s="161"/>
      <c r="X1448" s="161"/>
      <c r="Y1448" s="161"/>
      <c r="Z1448" s="151"/>
      <c r="AA1448" s="151"/>
      <c r="AB1448" s="151"/>
      <c r="AC1448" s="151"/>
      <c r="AD1448" s="151"/>
      <c r="AE1448" s="151"/>
      <c r="AF1448" s="151"/>
      <c r="AG1448" s="151" t="s">
        <v>327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ht="22.5" outlineLevel="1" x14ac:dyDescent="0.2">
      <c r="A1449" s="181">
        <v>187</v>
      </c>
      <c r="B1449" s="182" t="s">
        <v>1942</v>
      </c>
      <c r="C1449" s="190" t="s">
        <v>1943</v>
      </c>
      <c r="D1449" s="183" t="s">
        <v>318</v>
      </c>
      <c r="E1449" s="184">
        <v>18</v>
      </c>
      <c r="F1449" s="185"/>
      <c r="G1449" s="186">
        <f>ROUND(E1449*F1449,2)</f>
        <v>0</v>
      </c>
      <c r="H1449" s="185"/>
      <c r="I1449" s="186">
        <f>ROUND(E1449*H1449,2)</f>
        <v>0</v>
      </c>
      <c r="J1449" s="185"/>
      <c r="K1449" s="186">
        <f>ROUND(E1449*J1449,2)</f>
        <v>0</v>
      </c>
      <c r="L1449" s="186">
        <v>21</v>
      </c>
      <c r="M1449" s="186">
        <f>G1449*(1+L1449/100)</f>
        <v>0</v>
      </c>
      <c r="N1449" s="184">
        <v>0</v>
      </c>
      <c r="O1449" s="184">
        <f>ROUND(E1449*N1449,2)</f>
        <v>0</v>
      </c>
      <c r="P1449" s="184">
        <v>0</v>
      </c>
      <c r="Q1449" s="184">
        <f>ROUND(E1449*P1449,2)</f>
        <v>0</v>
      </c>
      <c r="R1449" s="186"/>
      <c r="S1449" s="186" t="s">
        <v>319</v>
      </c>
      <c r="T1449" s="187" t="s">
        <v>320</v>
      </c>
      <c r="U1449" s="161">
        <v>0</v>
      </c>
      <c r="V1449" s="161">
        <f>ROUND(E1449*U1449,2)</f>
        <v>0</v>
      </c>
      <c r="W1449" s="161"/>
      <c r="X1449" s="161" t="s">
        <v>321</v>
      </c>
      <c r="Y1449" s="161" t="s">
        <v>322</v>
      </c>
      <c r="Z1449" s="151"/>
      <c r="AA1449" s="151"/>
      <c r="AB1449" s="151"/>
      <c r="AC1449" s="151"/>
      <c r="AD1449" s="151"/>
      <c r="AE1449" s="151"/>
      <c r="AF1449" s="151"/>
      <c r="AG1449" s="151" t="s">
        <v>323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2" x14ac:dyDescent="0.2">
      <c r="A1450" s="158"/>
      <c r="B1450" s="159"/>
      <c r="C1450" s="272" t="s">
        <v>1912</v>
      </c>
      <c r="D1450" s="273"/>
      <c r="E1450" s="273"/>
      <c r="F1450" s="273"/>
      <c r="G1450" s="273"/>
      <c r="H1450" s="161"/>
      <c r="I1450" s="161"/>
      <c r="J1450" s="161"/>
      <c r="K1450" s="161"/>
      <c r="L1450" s="161"/>
      <c r="M1450" s="161"/>
      <c r="N1450" s="160"/>
      <c r="O1450" s="160"/>
      <c r="P1450" s="160"/>
      <c r="Q1450" s="160"/>
      <c r="R1450" s="161"/>
      <c r="S1450" s="161"/>
      <c r="T1450" s="161"/>
      <c r="U1450" s="161"/>
      <c r="V1450" s="161"/>
      <c r="W1450" s="161"/>
      <c r="X1450" s="161"/>
      <c r="Y1450" s="161"/>
      <c r="Z1450" s="151"/>
      <c r="AA1450" s="151"/>
      <c r="AB1450" s="151"/>
      <c r="AC1450" s="151"/>
      <c r="AD1450" s="151"/>
      <c r="AE1450" s="151"/>
      <c r="AF1450" s="151"/>
      <c r="AG1450" s="151" t="s">
        <v>325</v>
      </c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ht="22.5" outlineLevel="3" x14ac:dyDescent="0.2">
      <c r="A1451" s="158"/>
      <c r="B1451" s="159"/>
      <c r="C1451" s="270" t="s">
        <v>1913</v>
      </c>
      <c r="D1451" s="271"/>
      <c r="E1451" s="271"/>
      <c r="F1451" s="271"/>
      <c r="G1451" s="271"/>
      <c r="H1451" s="161"/>
      <c r="I1451" s="161"/>
      <c r="J1451" s="161"/>
      <c r="K1451" s="161"/>
      <c r="L1451" s="161"/>
      <c r="M1451" s="161"/>
      <c r="N1451" s="160"/>
      <c r="O1451" s="160"/>
      <c r="P1451" s="160"/>
      <c r="Q1451" s="160"/>
      <c r="R1451" s="161"/>
      <c r="S1451" s="161"/>
      <c r="T1451" s="161"/>
      <c r="U1451" s="161"/>
      <c r="V1451" s="161"/>
      <c r="W1451" s="161"/>
      <c r="X1451" s="161"/>
      <c r="Y1451" s="161"/>
      <c r="Z1451" s="151"/>
      <c r="AA1451" s="151"/>
      <c r="AB1451" s="151"/>
      <c r="AC1451" s="151"/>
      <c r="AD1451" s="151"/>
      <c r="AE1451" s="151"/>
      <c r="AF1451" s="151"/>
      <c r="AG1451" s="151" t="s">
        <v>325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88" t="str">
        <f>C1451</f>
        <v>NEREZOVÁ SÍŤ BUDE OPLETENA NA NEREZOVÉ OBVODOVÉ LANO. LANO BUDE KOTVENO PŘÍMO DO BETONU POMOCÍ ŠROUBŮ S OKEM (M8)</v>
      </c>
      <c r="BB1451" s="151"/>
      <c r="BC1451" s="151"/>
      <c r="BD1451" s="151"/>
      <c r="BE1451" s="151"/>
      <c r="BF1451" s="151"/>
      <c r="BG1451" s="151"/>
      <c r="BH1451" s="151"/>
    </row>
    <row r="1452" spans="1:60" outlineLevel="3" x14ac:dyDescent="0.2">
      <c r="A1452" s="158"/>
      <c r="B1452" s="159"/>
      <c r="C1452" s="270" t="s">
        <v>1914</v>
      </c>
      <c r="D1452" s="271"/>
      <c r="E1452" s="271"/>
      <c r="F1452" s="271"/>
      <c r="G1452" s="271"/>
      <c r="H1452" s="161"/>
      <c r="I1452" s="161"/>
      <c r="J1452" s="161"/>
      <c r="K1452" s="161"/>
      <c r="L1452" s="161"/>
      <c r="M1452" s="161"/>
      <c r="N1452" s="160"/>
      <c r="O1452" s="160"/>
      <c r="P1452" s="160"/>
      <c r="Q1452" s="160"/>
      <c r="R1452" s="161"/>
      <c r="S1452" s="161"/>
      <c r="T1452" s="161"/>
      <c r="U1452" s="161"/>
      <c r="V1452" s="161"/>
      <c r="W1452" s="161"/>
      <c r="X1452" s="161"/>
      <c r="Y1452" s="161"/>
      <c r="Z1452" s="151"/>
      <c r="AA1452" s="151"/>
      <c r="AB1452" s="151"/>
      <c r="AC1452" s="151"/>
      <c r="AD1452" s="151"/>
      <c r="AE1452" s="151"/>
      <c r="AF1452" s="151"/>
      <c r="AG1452" s="151" t="s">
        <v>325</v>
      </c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88" t="str">
        <f>C1452</f>
        <v>V DISTANCI 400 mm, KOTVENO POMOCÍ CHEM. KOTVY. V ROZÍCH UMÍSTĚNA ZÁVĚSNÁ MATICE (M10). PODROBNĚJI VIZ. TZ.</v>
      </c>
      <c r="BB1452" s="151"/>
      <c r="BC1452" s="151"/>
      <c r="BD1452" s="151"/>
      <c r="BE1452" s="151"/>
      <c r="BF1452" s="151"/>
      <c r="BG1452" s="151"/>
      <c r="BH1452" s="151"/>
    </row>
    <row r="1453" spans="1:60" outlineLevel="3" x14ac:dyDescent="0.2">
      <c r="A1453" s="158"/>
      <c r="B1453" s="159"/>
      <c r="C1453" s="270" t="s">
        <v>1915</v>
      </c>
      <c r="D1453" s="271"/>
      <c r="E1453" s="271"/>
      <c r="F1453" s="271"/>
      <c r="G1453" s="271"/>
      <c r="H1453" s="161"/>
      <c r="I1453" s="161"/>
      <c r="J1453" s="161"/>
      <c r="K1453" s="161"/>
      <c r="L1453" s="161"/>
      <c r="M1453" s="161"/>
      <c r="N1453" s="160"/>
      <c r="O1453" s="160"/>
      <c r="P1453" s="160"/>
      <c r="Q1453" s="160"/>
      <c r="R1453" s="161"/>
      <c r="S1453" s="161"/>
      <c r="T1453" s="161"/>
      <c r="U1453" s="161"/>
      <c r="V1453" s="161"/>
      <c r="W1453" s="161"/>
      <c r="X1453" s="161"/>
      <c r="Y1453" s="161"/>
      <c r="Z1453" s="151"/>
      <c r="AA1453" s="151"/>
      <c r="AB1453" s="151"/>
      <c r="AC1453" s="151"/>
      <c r="AD1453" s="151"/>
      <c r="AE1453" s="151"/>
      <c r="AF1453" s="151"/>
      <c r="AG1453" s="151" t="s">
        <v>325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3" x14ac:dyDescent="0.2">
      <c r="A1454" s="158"/>
      <c r="B1454" s="159"/>
      <c r="C1454" s="270" t="s">
        <v>858</v>
      </c>
      <c r="D1454" s="271"/>
      <c r="E1454" s="271"/>
      <c r="F1454" s="271"/>
      <c r="G1454" s="271"/>
      <c r="H1454" s="161"/>
      <c r="I1454" s="161"/>
      <c r="J1454" s="161"/>
      <c r="K1454" s="161"/>
      <c r="L1454" s="161"/>
      <c r="M1454" s="161"/>
      <c r="N1454" s="160"/>
      <c r="O1454" s="160"/>
      <c r="P1454" s="160"/>
      <c r="Q1454" s="160"/>
      <c r="R1454" s="161"/>
      <c r="S1454" s="161"/>
      <c r="T1454" s="161"/>
      <c r="U1454" s="161"/>
      <c r="V1454" s="161"/>
      <c r="W1454" s="161"/>
      <c r="X1454" s="161"/>
      <c r="Y1454" s="161"/>
      <c r="Z1454" s="151"/>
      <c r="AA1454" s="151"/>
      <c r="AB1454" s="151"/>
      <c r="AC1454" s="151"/>
      <c r="AD1454" s="151"/>
      <c r="AE1454" s="151"/>
      <c r="AF1454" s="151"/>
      <c r="AG1454" s="151" t="s">
        <v>325</v>
      </c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2" x14ac:dyDescent="0.2">
      <c r="A1455" s="158"/>
      <c r="B1455" s="159"/>
      <c r="C1455" s="191" t="s">
        <v>1833</v>
      </c>
      <c r="D1455" s="165"/>
      <c r="E1455" s="166"/>
      <c r="F1455" s="161"/>
      <c r="G1455" s="161"/>
      <c r="H1455" s="161"/>
      <c r="I1455" s="161"/>
      <c r="J1455" s="161"/>
      <c r="K1455" s="161"/>
      <c r="L1455" s="161"/>
      <c r="M1455" s="161"/>
      <c r="N1455" s="160"/>
      <c r="O1455" s="160"/>
      <c r="P1455" s="160"/>
      <c r="Q1455" s="160"/>
      <c r="R1455" s="161"/>
      <c r="S1455" s="161"/>
      <c r="T1455" s="161"/>
      <c r="U1455" s="161"/>
      <c r="V1455" s="161"/>
      <c r="W1455" s="161"/>
      <c r="X1455" s="161"/>
      <c r="Y1455" s="161"/>
      <c r="Z1455" s="151"/>
      <c r="AA1455" s="151"/>
      <c r="AB1455" s="151"/>
      <c r="AC1455" s="151"/>
      <c r="AD1455" s="151"/>
      <c r="AE1455" s="151"/>
      <c r="AF1455" s="151"/>
      <c r="AG1455" s="151" t="s">
        <v>327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3" x14ac:dyDescent="0.2">
      <c r="A1456" s="158"/>
      <c r="B1456" s="159"/>
      <c r="C1456" s="191" t="s">
        <v>1944</v>
      </c>
      <c r="D1456" s="165"/>
      <c r="E1456" s="166">
        <v>18</v>
      </c>
      <c r="F1456" s="161"/>
      <c r="G1456" s="161"/>
      <c r="H1456" s="161"/>
      <c r="I1456" s="161"/>
      <c r="J1456" s="161"/>
      <c r="K1456" s="161"/>
      <c r="L1456" s="161"/>
      <c r="M1456" s="161"/>
      <c r="N1456" s="160"/>
      <c r="O1456" s="160"/>
      <c r="P1456" s="160"/>
      <c r="Q1456" s="160"/>
      <c r="R1456" s="161"/>
      <c r="S1456" s="161"/>
      <c r="T1456" s="161"/>
      <c r="U1456" s="161"/>
      <c r="V1456" s="161"/>
      <c r="W1456" s="161"/>
      <c r="X1456" s="161"/>
      <c r="Y1456" s="161"/>
      <c r="Z1456" s="151"/>
      <c r="AA1456" s="151"/>
      <c r="AB1456" s="151"/>
      <c r="AC1456" s="151"/>
      <c r="AD1456" s="151"/>
      <c r="AE1456" s="151"/>
      <c r="AF1456" s="151"/>
      <c r="AG1456" s="151" t="s">
        <v>327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 x14ac:dyDescent="0.2">
      <c r="A1457" s="181">
        <v>188</v>
      </c>
      <c r="B1457" s="182" t="s">
        <v>1945</v>
      </c>
      <c r="C1457" s="190" t="s">
        <v>1946</v>
      </c>
      <c r="D1457" s="183" t="s">
        <v>318</v>
      </c>
      <c r="E1457" s="184">
        <v>4</v>
      </c>
      <c r="F1457" s="185"/>
      <c r="G1457" s="186">
        <f>ROUND(E1457*F1457,2)</f>
        <v>0</v>
      </c>
      <c r="H1457" s="185"/>
      <c r="I1457" s="186">
        <f>ROUND(E1457*H1457,2)</f>
        <v>0</v>
      </c>
      <c r="J1457" s="185"/>
      <c r="K1457" s="186">
        <f>ROUND(E1457*J1457,2)</f>
        <v>0</v>
      </c>
      <c r="L1457" s="186">
        <v>21</v>
      </c>
      <c r="M1457" s="186">
        <f>G1457*(1+L1457/100)</f>
        <v>0</v>
      </c>
      <c r="N1457" s="184">
        <v>0</v>
      </c>
      <c r="O1457" s="184">
        <f>ROUND(E1457*N1457,2)</f>
        <v>0</v>
      </c>
      <c r="P1457" s="184">
        <v>0</v>
      </c>
      <c r="Q1457" s="184">
        <f>ROUND(E1457*P1457,2)</f>
        <v>0</v>
      </c>
      <c r="R1457" s="186"/>
      <c r="S1457" s="186" t="s">
        <v>319</v>
      </c>
      <c r="T1457" s="187" t="s">
        <v>320</v>
      </c>
      <c r="U1457" s="161">
        <v>0</v>
      </c>
      <c r="V1457" s="161">
        <f>ROUND(E1457*U1457,2)</f>
        <v>0</v>
      </c>
      <c r="W1457" s="161"/>
      <c r="X1457" s="161" t="s">
        <v>321</v>
      </c>
      <c r="Y1457" s="161" t="s">
        <v>322</v>
      </c>
      <c r="Z1457" s="151"/>
      <c r="AA1457" s="151"/>
      <c r="AB1457" s="151"/>
      <c r="AC1457" s="151"/>
      <c r="AD1457" s="151"/>
      <c r="AE1457" s="151"/>
      <c r="AF1457" s="151"/>
      <c r="AG1457" s="151" t="s">
        <v>323</v>
      </c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2" x14ac:dyDescent="0.2">
      <c r="A1458" s="158"/>
      <c r="B1458" s="159"/>
      <c r="C1458" s="272" t="s">
        <v>1912</v>
      </c>
      <c r="D1458" s="273"/>
      <c r="E1458" s="273"/>
      <c r="F1458" s="273"/>
      <c r="G1458" s="273"/>
      <c r="H1458" s="161"/>
      <c r="I1458" s="161"/>
      <c r="J1458" s="161"/>
      <c r="K1458" s="161"/>
      <c r="L1458" s="161"/>
      <c r="M1458" s="161"/>
      <c r="N1458" s="160"/>
      <c r="O1458" s="160"/>
      <c r="P1458" s="160"/>
      <c r="Q1458" s="160"/>
      <c r="R1458" s="161"/>
      <c r="S1458" s="161"/>
      <c r="T1458" s="161"/>
      <c r="U1458" s="161"/>
      <c r="V1458" s="161"/>
      <c r="W1458" s="161"/>
      <c r="X1458" s="161"/>
      <c r="Y1458" s="161"/>
      <c r="Z1458" s="151"/>
      <c r="AA1458" s="151"/>
      <c r="AB1458" s="151"/>
      <c r="AC1458" s="151"/>
      <c r="AD1458" s="151"/>
      <c r="AE1458" s="151"/>
      <c r="AF1458" s="151"/>
      <c r="AG1458" s="151" t="s">
        <v>325</v>
      </c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ht="22.5" outlineLevel="3" x14ac:dyDescent="0.2">
      <c r="A1459" s="158"/>
      <c r="B1459" s="159"/>
      <c r="C1459" s="270" t="s">
        <v>1913</v>
      </c>
      <c r="D1459" s="271"/>
      <c r="E1459" s="271"/>
      <c r="F1459" s="271"/>
      <c r="G1459" s="271"/>
      <c r="H1459" s="161"/>
      <c r="I1459" s="161"/>
      <c r="J1459" s="161"/>
      <c r="K1459" s="161"/>
      <c r="L1459" s="161"/>
      <c r="M1459" s="161"/>
      <c r="N1459" s="160"/>
      <c r="O1459" s="160"/>
      <c r="P1459" s="160"/>
      <c r="Q1459" s="160"/>
      <c r="R1459" s="161"/>
      <c r="S1459" s="161"/>
      <c r="T1459" s="161"/>
      <c r="U1459" s="161"/>
      <c r="V1459" s="161"/>
      <c r="W1459" s="161"/>
      <c r="X1459" s="161"/>
      <c r="Y1459" s="161"/>
      <c r="Z1459" s="151"/>
      <c r="AA1459" s="151"/>
      <c r="AB1459" s="151"/>
      <c r="AC1459" s="151"/>
      <c r="AD1459" s="151"/>
      <c r="AE1459" s="151"/>
      <c r="AF1459" s="151"/>
      <c r="AG1459" s="151" t="s">
        <v>325</v>
      </c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88" t="str">
        <f>C1459</f>
        <v>NEREZOVÁ SÍŤ BUDE OPLETENA NA NEREZOVÉ OBVODOVÉ LANO. LANO BUDE KOTVENO PŘÍMO DO BETONU POMOCÍ ŠROUBŮ S OKEM (M8)</v>
      </c>
      <c r="BB1459" s="151"/>
      <c r="BC1459" s="151"/>
      <c r="BD1459" s="151"/>
      <c r="BE1459" s="151"/>
      <c r="BF1459" s="151"/>
      <c r="BG1459" s="151"/>
      <c r="BH1459" s="151"/>
    </row>
    <row r="1460" spans="1:60" outlineLevel="3" x14ac:dyDescent="0.2">
      <c r="A1460" s="158"/>
      <c r="B1460" s="159"/>
      <c r="C1460" s="270" t="s">
        <v>1914</v>
      </c>
      <c r="D1460" s="271"/>
      <c r="E1460" s="271"/>
      <c r="F1460" s="271"/>
      <c r="G1460" s="271"/>
      <c r="H1460" s="161"/>
      <c r="I1460" s="161"/>
      <c r="J1460" s="161"/>
      <c r="K1460" s="161"/>
      <c r="L1460" s="161"/>
      <c r="M1460" s="161"/>
      <c r="N1460" s="160"/>
      <c r="O1460" s="160"/>
      <c r="P1460" s="160"/>
      <c r="Q1460" s="160"/>
      <c r="R1460" s="161"/>
      <c r="S1460" s="161"/>
      <c r="T1460" s="161"/>
      <c r="U1460" s="161"/>
      <c r="V1460" s="161"/>
      <c r="W1460" s="161"/>
      <c r="X1460" s="161"/>
      <c r="Y1460" s="161"/>
      <c r="Z1460" s="151"/>
      <c r="AA1460" s="151"/>
      <c r="AB1460" s="151"/>
      <c r="AC1460" s="151"/>
      <c r="AD1460" s="151"/>
      <c r="AE1460" s="151"/>
      <c r="AF1460" s="151"/>
      <c r="AG1460" s="151" t="s">
        <v>325</v>
      </c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88" t="str">
        <f>C1460</f>
        <v>V DISTANCI 400 mm, KOTVENO POMOCÍ CHEM. KOTVY. V ROZÍCH UMÍSTĚNA ZÁVĚSNÁ MATICE (M10). PODROBNĚJI VIZ. TZ.</v>
      </c>
      <c r="BB1460" s="151"/>
      <c r="BC1460" s="151"/>
      <c r="BD1460" s="151"/>
      <c r="BE1460" s="151"/>
      <c r="BF1460" s="151"/>
      <c r="BG1460" s="151"/>
      <c r="BH1460" s="151"/>
    </row>
    <row r="1461" spans="1:60" outlineLevel="3" x14ac:dyDescent="0.2">
      <c r="A1461" s="158"/>
      <c r="B1461" s="159"/>
      <c r="C1461" s="270" t="s">
        <v>1915</v>
      </c>
      <c r="D1461" s="271"/>
      <c r="E1461" s="271"/>
      <c r="F1461" s="271"/>
      <c r="G1461" s="271"/>
      <c r="H1461" s="161"/>
      <c r="I1461" s="161"/>
      <c r="J1461" s="161"/>
      <c r="K1461" s="161"/>
      <c r="L1461" s="161"/>
      <c r="M1461" s="161"/>
      <c r="N1461" s="160"/>
      <c r="O1461" s="160"/>
      <c r="P1461" s="160"/>
      <c r="Q1461" s="160"/>
      <c r="R1461" s="161"/>
      <c r="S1461" s="161"/>
      <c r="T1461" s="161"/>
      <c r="U1461" s="161"/>
      <c r="V1461" s="161"/>
      <c r="W1461" s="161"/>
      <c r="X1461" s="161"/>
      <c r="Y1461" s="161"/>
      <c r="Z1461" s="151"/>
      <c r="AA1461" s="151"/>
      <c r="AB1461" s="151"/>
      <c r="AC1461" s="151"/>
      <c r="AD1461" s="151"/>
      <c r="AE1461" s="151"/>
      <c r="AF1461" s="151"/>
      <c r="AG1461" s="151" t="s">
        <v>325</v>
      </c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3" x14ac:dyDescent="0.2">
      <c r="A1462" s="158"/>
      <c r="B1462" s="159"/>
      <c r="C1462" s="270" t="s">
        <v>858</v>
      </c>
      <c r="D1462" s="271"/>
      <c r="E1462" s="271"/>
      <c r="F1462" s="271"/>
      <c r="G1462" s="271"/>
      <c r="H1462" s="161"/>
      <c r="I1462" s="161"/>
      <c r="J1462" s="161"/>
      <c r="K1462" s="161"/>
      <c r="L1462" s="161"/>
      <c r="M1462" s="161"/>
      <c r="N1462" s="160"/>
      <c r="O1462" s="160"/>
      <c r="P1462" s="160"/>
      <c r="Q1462" s="160"/>
      <c r="R1462" s="161"/>
      <c r="S1462" s="161"/>
      <c r="T1462" s="161"/>
      <c r="U1462" s="161"/>
      <c r="V1462" s="161"/>
      <c r="W1462" s="161"/>
      <c r="X1462" s="161"/>
      <c r="Y1462" s="161"/>
      <c r="Z1462" s="151"/>
      <c r="AA1462" s="151"/>
      <c r="AB1462" s="151"/>
      <c r="AC1462" s="151"/>
      <c r="AD1462" s="151"/>
      <c r="AE1462" s="151"/>
      <c r="AF1462" s="151"/>
      <c r="AG1462" s="151" t="s">
        <v>325</v>
      </c>
      <c r="AH1462" s="151"/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2" x14ac:dyDescent="0.2">
      <c r="A1463" s="158"/>
      <c r="B1463" s="159"/>
      <c r="C1463" s="191" t="s">
        <v>1833</v>
      </c>
      <c r="D1463" s="165"/>
      <c r="E1463" s="166"/>
      <c r="F1463" s="161"/>
      <c r="G1463" s="161"/>
      <c r="H1463" s="161"/>
      <c r="I1463" s="161"/>
      <c r="J1463" s="161"/>
      <c r="K1463" s="161"/>
      <c r="L1463" s="161"/>
      <c r="M1463" s="161"/>
      <c r="N1463" s="160"/>
      <c r="O1463" s="160"/>
      <c r="P1463" s="160"/>
      <c r="Q1463" s="160"/>
      <c r="R1463" s="161"/>
      <c r="S1463" s="161"/>
      <c r="T1463" s="161"/>
      <c r="U1463" s="161"/>
      <c r="V1463" s="161"/>
      <c r="W1463" s="161"/>
      <c r="X1463" s="161"/>
      <c r="Y1463" s="161"/>
      <c r="Z1463" s="151"/>
      <c r="AA1463" s="151"/>
      <c r="AB1463" s="151"/>
      <c r="AC1463" s="151"/>
      <c r="AD1463" s="151"/>
      <c r="AE1463" s="151"/>
      <c r="AF1463" s="151"/>
      <c r="AG1463" s="151" t="s">
        <v>327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3" x14ac:dyDescent="0.2">
      <c r="A1464" s="158"/>
      <c r="B1464" s="159"/>
      <c r="C1464" s="191" t="s">
        <v>1552</v>
      </c>
      <c r="D1464" s="165"/>
      <c r="E1464" s="166">
        <v>4</v>
      </c>
      <c r="F1464" s="161"/>
      <c r="G1464" s="161"/>
      <c r="H1464" s="161"/>
      <c r="I1464" s="161"/>
      <c r="J1464" s="161"/>
      <c r="K1464" s="161"/>
      <c r="L1464" s="161"/>
      <c r="M1464" s="161"/>
      <c r="N1464" s="160"/>
      <c r="O1464" s="160"/>
      <c r="P1464" s="160"/>
      <c r="Q1464" s="160"/>
      <c r="R1464" s="161"/>
      <c r="S1464" s="161"/>
      <c r="T1464" s="161"/>
      <c r="U1464" s="161"/>
      <c r="V1464" s="161"/>
      <c r="W1464" s="161"/>
      <c r="X1464" s="161"/>
      <c r="Y1464" s="161"/>
      <c r="Z1464" s="151"/>
      <c r="AA1464" s="151"/>
      <c r="AB1464" s="151"/>
      <c r="AC1464" s="151"/>
      <c r="AD1464" s="151"/>
      <c r="AE1464" s="151"/>
      <c r="AF1464" s="151"/>
      <c r="AG1464" s="151" t="s">
        <v>327</v>
      </c>
      <c r="AH1464" s="151">
        <v>0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 x14ac:dyDescent="0.2">
      <c r="A1465" s="181">
        <v>189</v>
      </c>
      <c r="B1465" s="182" t="s">
        <v>1947</v>
      </c>
      <c r="C1465" s="190" t="s">
        <v>1948</v>
      </c>
      <c r="D1465" s="183" t="s">
        <v>318</v>
      </c>
      <c r="E1465" s="184">
        <v>2</v>
      </c>
      <c r="F1465" s="185"/>
      <c r="G1465" s="186">
        <f>ROUND(E1465*F1465,2)</f>
        <v>0</v>
      </c>
      <c r="H1465" s="185"/>
      <c r="I1465" s="186">
        <f>ROUND(E1465*H1465,2)</f>
        <v>0</v>
      </c>
      <c r="J1465" s="185"/>
      <c r="K1465" s="186">
        <f>ROUND(E1465*J1465,2)</f>
        <v>0</v>
      </c>
      <c r="L1465" s="186">
        <v>21</v>
      </c>
      <c r="M1465" s="186">
        <f>G1465*(1+L1465/100)</f>
        <v>0</v>
      </c>
      <c r="N1465" s="184">
        <v>0</v>
      </c>
      <c r="O1465" s="184">
        <f>ROUND(E1465*N1465,2)</f>
        <v>0</v>
      </c>
      <c r="P1465" s="184">
        <v>0</v>
      </c>
      <c r="Q1465" s="184">
        <f>ROUND(E1465*P1465,2)</f>
        <v>0</v>
      </c>
      <c r="R1465" s="186"/>
      <c r="S1465" s="186" t="s">
        <v>319</v>
      </c>
      <c r="T1465" s="187" t="s">
        <v>320</v>
      </c>
      <c r="U1465" s="161">
        <v>0</v>
      </c>
      <c r="V1465" s="161">
        <f>ROUND(E1465*U1465,2)</f>
        <v>0</v>
      </c>
      <c r="W1465" s="161"/>
      <c r="X1465" s="161" t="s">
        <v>321</v>
      </c>
      <c r="Y1465" s="161" t="s">
        <v>322</v>
      </c>
      <c r="Z1465" s="151"/>
      <c r="AA1465" s="151"/>
      <c r="AB1465" s="151"/>
      <c r="AC1465" s="151"/>
      <c r="AD1465" s="151"/>
      <c r="AE1465" s="151"/>
      <c r="AF1465" s="151"/>
      <c r="AG1465" s="151" t="s">
        <v>323</v>
      </c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2" x14ac:dyDescent="0.2">
      <c r="A1466" s="158"/>
      <c r="B1466" s="159"/>
      <c r="C1466" s="272" t="s">
        <v>1912</v>
      </c>
      <c r="D1466" s="273"/>
      <c r="E1466" s="273"/>
      <c r="F1466" s="273"/>
      <c r="G1466" s="273"/>
      <c r="H1466" s="161"/>
      <c r="I1466" s="161"/>
      <c r="J1466" s="161"/>
      <c r="K1466" s="161"/>
      <c r="L1466" s="161"/>
      <c r="M1466" s="161"/>
      <c r="N1466" s="160"/>
      <c r="O1466" s="160"/>
      <c r="P1466" s="160"/>
      <c r="Q1466" s="160"/>
      <c r="R1466" s="161"/>
      <c r="S1466" s="161"/>
      <c r="T1466" s="161"/>
      <c r="U1466" s="161"/>
      <c r="V1466" s="161"/>
      <c r="W1466" s="161"/>
      <c r="X1466" s="161"/>
      <c r="Y1466" s="161"/>
      <c r="Z1466" s="151"/>
      <c r="AA1466" s="151"/>
      <c r="AB1466" s="151"/>
      <c r="AC1466" s="151"/>
      <c r="AD1466" s="151"/>
      <c r="AE1466" s="151"/>
      <c r="AF1466" s="151"/>
      <c r="AG1466" s="151" t="s">
        <v>325</v>
      </c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ht="22.5" outlineLevel="3" x14ac:dyDescent="0.2">
      <c r="A1467" s="158"/>
      <c r="B1467" s="159"/>
      <c r="C1467" s="270" t="s">
        <v>1913</v>
      </c>
      <c r="D1467" s="271"/>
      <c r="E1467" s="271"/>
      <c r="F1467" s="271"/>
      <c r="G1467" s="271"/>
      <c r="H1467" s="161"/>
      <c r="I1467" s="161"/>
      <c r="J1467" s="161"/>
      <c r="K1467" s="161"/>
      <c r="L1467" s="161"/>
      <c r="M1467" s="161"/>
      <c r="N1467" s="160"/>
      <c r="O1467" s="160"/>
      <c r="P1467" s="160"/>
      <c r="Q1467" s="160"/>
      <c r="R1467" s="161"/>
      <c r="S1467" s="161"/>
      <c r="T1467" s="161"/>
      <c r="U1467" s="161"/>
      <c r="V1467" s="161"/>
      <c r="W1467" s="161"/>
      <c r="X1467" s="161"/>
      <c r="Y1467" s="161"/>
      <c r="Z1467" s="151"/>
      <c r="AA1467" s="151"/>
      <c r="AB1467" s="151"/>
      <c r="AC1467" s="151"/>
      <c r="AD1467" s="151"/>
      <c r="AE1467" s="151"/>
      <c r="AF1467" s="151"/>
      <c r="AG1467" s="151" t="s">
        <v>325</v>
      </c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88" t="str">
        <f>C1467</f>
        <v>NEREZOVÁ SÍŤ BUDE OPLETENA NA NEREZOVÉ OBVODOVÉ LANO. LANO BUDE KOTVENO PŘÍMO DO BETONU POMOCÍ ŠROUBŮ S OKEM (M8)</v>
      </c>
      <c r="BB1467" s="151"/>
      <c r="BC1467" s="151"/>
      <c r="BD1467" s="151"/>
      <c r="BE1467" s="151"/>
      <c r="BF1467" s="151"/>
      <c r="BG1467" s="151"/>
      <c r="BH1467" s="151"/>
    </row>
    <row r="1468" spans="1:60" outlineLevel="3" x14ac:dyDescent="0.2">
      <c r="A1468" s="158"/>
      <c r="B1468" s="159"/>
      <c r="C1468" s="270" t="s">
        <v>1914</v>
      </c>
      <c r="D1468" s="271"/>
      <c r="E1468" s="271"/>
      <c r="F1468" s="271"/>
      <c r="G1468" s="271"/>
      <c r="H1468" s="161"/>
      <c r="I1468" s="161"/>
      <c r="J1468" s="161"/>
      <c r="K1468" s="161"/>
      <c r="L1468" s="161"/>
      <c r="M1468" s="161"/>
      <c r="N1468" s="160"/>
      <c r="O1468" s="160"/>
      <c r="P1468" s="160"/>
      <c r="Q1468" s="160"/>
      <c r="R1468" s="161"/>
      <c r="S1468" s="161"/>
      <c r="T1468" s="161"/>
      <c r="U1468" s="161"/>
      <c r="V1468" s="161"/>
      <c r="W1468" s="161"/>
      <c r="X1468" s="161"/>
      <c r="Y1468" s="161"/>
      <c r="Z1468" s="151"/>
      <c r="AA1468" s="151"/>
      <c r="AB1468" s="151"/>
      <c r="AC1468" s="151"/>
      <c r="AD1468" s="151"/>
      <c r="AE1468" s="151"/>
      <c r="AF1468" s="151"/>
      <c r="AG1468" s="151" t="s">
        <v>325</v>
      </c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88" t="str">
        <f>C1468</f>
        <v>V DISTANCI 400 mm, KOTVENO POMOCÍ CHEM. KOTVY. V ROZÍCH UMÍSTĚNA ZÁVĚSNÁ MATICE (M10). PODROBNĚJI VIZ. TZ.</v>
      </c>
      <c r="BB1468" s="151"/>
      <c r="BC1468" s="151"/>
      <c r="BD1468" s="151"/>
      <c r="BE1468" s="151"/>
      <c r="BF1468" s="151"/>
      <c r="BG1468" s="151"/>
      <c r="BH1468" s="151"/>
    </row>
    <row r="1469" spans="1:60" outlineLevel="3" x14ac:dyDescent="0.2">
      <c r="A1469" s="158"/>
      <c r="B1469" s="159"/>
      <c r="C1469" s="270" t="s">
        <v>1915</v>
      </c>
      <c r="D1469" s="271"/>
      <c r="E1469" s="271"/>
      <c r="F1469" s="271"/>
      <c r="G1469" s="271"/>
      <c r="H1469" s="161"/>
      <c r="I1469" s="161"/>
      <c r="J1469" s="161"/>
      <c r="K1469" s="161"/>
      <c r="L1469" s="161"/>
      <c r="M1469" s="161"/>
      <c r="N1469" s="160"/>
      <c r="O1469" s="160"/>
      <c r="P1469" s="160"/>
      <c r="Q1469" s="160"/>
      <c r="R1469" s="161"/>
      <c r="S1469" s="161"/>
      <c r="T1469" s="161"/>
      <c r="U1469" s="161"/>
      <c r="V1469" s="161"/>
      <c r="W1469" s="161"/>
      <c r="X1469" s="161"/>
      <c r="Y1469" s="161"/>
      <c r="Z1469" s="151"/>
      <c r="AA1469" s="151"/>
      <c r="AB1469" s="151"/>
      <c r="AC1469" s="151"/>
      <c r="AD1469" s="151"/>
      <c r="AE1469" s="151"/>
      <c r="AF1469" s="151"/>
      <c r="AG1469" s="151" t="s">
        <v>325</v>
      </c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3" x14ac:dyDescent="0.2">
      <c r="A1470" s="158"/>
      <c r="B1470" s="159"/>
      <c r="C1470" s="270" t="s">
        <v>858</v>
      </c>
      <c r="D1470" s="271"/>
      <c r="E1470" s="271"/>
      <c r="F1470" s="271"/>
      <c r="G1470" s="271"/>
      <c r="H1470" s="161"/>
      <c r="I1470" s="161"/>
      <c r="J1470" s="161"/>
      <c r="K1470" s="161"/>
      <c r="L1470" s="161"/>
      <c r="M1470" s="161"/>
      <c r="N1470" s="160"/>
      <c r="O1470" s="160"/>
      <c r="P1470" s="160"/>
      <c r="Q1470" s="160"/>
      <c r="R1470" s="161"/>
      <c r="S1470" s="161"/>
      <c r="T1470" s="161"/>
      <c r="U1470" s="161"/>
      <c r="V1470" s="161"/>
      <c r="W1470" s="161"/>
      <c r="X1470" s="161"/>
      <c r="Y1470" s="161"/>
      <c r="Z1470" s="151"/>
      <c r="AA1470" s="151"/>
      <c r="AB1470" s="151"/>
      <c r="AC1470" s="151"/>
      <c r="AD1470" s="151"/>
      <c r="AE1470" s="151"/>
      <c r="AF1470" s="151"/>
      <c r="AG1470" s="151" t="s">
        <v>325</v>
      </c>
      <c r="AH1470" s="151"/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2" x14ac:dyDescent="0.2">
      <c r="A1471" s="158"/>
      <c r="B1471" s="159"/>
      <c r="C1471" s="191" t="s">
        <v>1833</v>
      </c>
      <c r="D1471" s="165"/>
      <c r="E1471" s="166"/>
      <c r="F1471" s="161"/>
      <c r="G1471" s="161"/>
      <c r="H1471" s="161"/>
      <c r="I1471" s="161"/>
      <c r="J1471" s="161"/>
      <c r="K1471" s="161"/>
      <c r="L1471" s="161"/>
      <c r="M1471" s="161"/>
      <c r="N1471" s="160"/>
      <c r="O1471" s="160"/>
      <c r="P1471" s="160"/>
      <c r="Q1471" s="160"/>
      <c r="R1471" s="161"/>
      <c r="S1471" s="161"/>
      <c r="T1471" s="161"/>
      <c r="U1471" s="161"/>
      <c r="V1471" s="161"/>
      <c r="W1471" s="161"/>
      <c r="X1471" s="161"/>
      <c r="Y1471" s="161"/>
      <c r="Z1471" s="151"/>
      <c r="AA1471" s="151"/>
      <c r="AB1471" s="151"/>
      <c r="AC1471" s="151"/>
      <c r="AD1471" s="151"/>
      <c r="AE1471" s="151"/>
      <c r="AF1471" s="151"/>
      <c r="AG1471" s="151" t="s">
        <v>327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3" x14ac:dyDescent="0.2">
      <c r="A1472" s="158"/>
      <c r="B1472" s="159"/>
      <c r="C1472" s="191" t="s">
        <v>878</v>
      </c>
      <c r="D1472" s="165"/>
      <c r="E1472" s="166">
        <v>2</v>
      </c>
      <c r="F1472" s="161"/>
      <c r="G1472" s="161"/>
      <c r="H1472" s="161"/>
      <c r="I1472" s="161"/>
      <c r="J1472" s="161"/>
      <c r="K1472" s="161"/>
      <c r="L1472" s="161"/>
      <c r="M1472" s="161"/>
      <c r="N1472" s="160"/>
      <c r="O1472" s="160"/>
      <c r="P1472" s="160"/>
      <c r="Q1472" s="160"/>
      <c r="R1472" s="161"/>
      <c r="S1472" s="161"/>
      <c r="T1472" s="161"/>
      <c r="U1472" s="161"/>
      <c r="V1472" s="161"/>
      <c r="W1472" s="161"/>
      <c r="X1472" s="161"/>
      <c r="Y1472" s="161"/>
      <c r="Z1472" s="151"/>
      <c r="AA1472" s="151"/>
      <c r="AB1472" s="151"/>
      <c r="AC1472" s="151"/>
      <c r="AD1472" s="151"/>
      <c r="AE1472" s="151"/>
      <c r="AF1472" s="151"/>
      <c r="AG1472" s="151" t="s">
        <v>327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 x14ac:dyDescent="0.2">
      <c r="A1473" s="181">
        <v>190</v>
      </c>
      <c r="B1473" s="182" t="s">
        <v>1949</v>
      </c>
      <c r="C1473" s="190" t="s">
        <v>1950</v>
      </c>
      <c r="D1473" s="183" t="s">
        <v>318</v>
      </c>
      <c r="E1473" s="184">
        <v>1</v>
      </c>
      <c r="F1473" s="185"/>
      <c r="G1473" s="186">
        <f>ROUND(E1473*F1473,2)</f>
        <v>0</v>
      </c>
      <c r="H1473" s="185"/>
      <c r="I1473" s="186">
        <f>ROUND(E1473*H1473,2)</f>
        <v>0</v>
      </c>
      <c r="J1473" s="185"/>
      <c r="K1473" s="186">
        <f>ROUND(E1473*J1473,2)</f>
        <v>0</v>
      </c>
      <c r="L1473" s="186">
        <v>21</v>
      </c>
      <c r="M1473" s="186">
        <f>G1473*(1+L1473/100)</f>
        <v>0</v>
      </c>
      <c r="N1473" s="184">
        <v>0</v>
      </c>
      <c r="O1473" s="184">
        <f>ROUND(E1473*N1473,2)</f>
        <v>0</v>
      </c>
      <c r="P1473" s="184">
        <v>0</v>
      </c>
      <c r="Q1473" s="184">
        <f>ROUND(E1473*P1473,2)</f>
        <v>0</v>
      </c>
      <c r="R1473" s="186"/>
      <c r="S1473" s="186" t="s">
        <v>319</v>
      </c>
      <c r="T1473" s="187" t="s">
        <v>320</v>
      </c>
      <c r="U1473" s="161">
        <v>0</v>
      </c>
      <c r="V1473" s="161">
        <f>ROUND(E1473*U1473,2)</f>
        <v>0</v>
      </c>
      <c r="W1473" s="161"/>
      <c r="X1473" s="161" t="s">
        <v>321</v>
      </c>
      <c r="Y1473" s="161" t="s">
        <v>322</v>
      </c>
      <c r="Z1473" s="151"/>
      <c r="AA1473" s="151"/>
      <c r="AB1473" s="151"/>
      <c r="AC1473" s="151"/>
      <c r="AD1473" s="151"/>
      <c r="AE1473" s="151"/>
      <c r="AF1473" s="151"/>
      <c r="AG1473" s="151" t="s">
        <v>323</v>
      </c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2" x14ac:dyDescent="0.2">
      <c r="A1474" s="158"/>
      <c r="B1474" s="159"/>
      <c r="C1474" s="272" t="s">
        <v>1912</v>
      </c>
      <c r="D1474" s="273"/>
      <c r="E1474" s="273"/>
      <c r="F1474" s="273"/>
      <c r="G1474" s="273"/>
      <c r="H1474" s="161"/>
      <c r="I1474" s="161"/>
      <c r="J1474" s="161"/>
      <c r="K1474" s="161"/>
      <c r="L1474" s="161"/>
      <c r="M1474" s="161"/>
      <c r="N1474" s="160"/>
      <c r="O1474" s="160"/>
      <c r="P1474" s="160"/>
      <c r="Q1474" s="160"/>
      <c r="R1474" s="161"/>
      <c r="S1474" s="161"/>
      <c r="T1474" s="161"/>
      <c r="U1474" s="161"/>
      <c r="V1474" s="161"/>
      <c r="W1474" s="161"/>
      <c r="X1474" s="161"/>
      <c r="Y1474" s="161"/>
      <c r="Z1474" s="151"/>
      <c r="AA1474" s="151"/>
      <c r="AB1474" s="151"/>
      <c r="AC1474" s="151"/>
      <c r="AD1474" s="151"/>
      <c r="AE1474" s="151"/>
      <c r="AF1474" s="151"/>
      <c r="AG1474" s="151" t="s">
        <v>325</v>
      </c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ht="22.5" outlineLevel="3" x14ac:dyDescent="0.2">
      <c r="A1475" s="158"/>
      <c r="B1475" s="159"/>
      <c r="C1475" s="270" t="s">
        <v>1913</v>
      </c>
      <c r="D1475" s="271"/>
      <c r="E1475" s="271"/>
      <c r="F1475" s="271"/>
      <c r="G1475" s="271"/>
      <c r="H1475" s="161"/>
      <c r="I1475" s="161"/>
      <c r="J1475" s="161"/>
      <c r="K1475" s="161"/>
      <c r="L1475" s="161"/>
      <c r="M1475" s="161"/>
      <c r="N1475" s="160"/>
      <c r="O1475" s="160"/>
      <c r="P1475" s="160"/>
      <c r="Q1475" s="160"/>
      <c r="R1475" s="161"/>
      <c r="S1475" s="161"/>
      <c r="T1475" s="161"/>
      <c r="U1475" s="161"/>
      <c r="V1475" s="161"/>
      <c r="W1475" s="161"/>
      <c r="X1475" s="161"/>
      <c r="Y1475" s="161"/>
      <c r="Z1475" s="151"/>
      <c r="AA1475" s="151"/>
      <c r="AB1475" s="151"/>
      <c r="AC1475" s="151"/>
      <c r="AD1475" s="151"/>
      <c r="AE1475" s="151"/>
      <c r="AF1475" s="151"/>
      <c r="AG1475" s="151" t="s">
        <v>325</v>
      </c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88" t="str">
        <f>C1475</f>
        <v>NEREZOVÁ SÍŤ BUDE OPLETENA NA NEREZOVÉ OBVODOVÉ LANO. LANO BUDE KOTVENO PŘÍMO DO BETONU POMOCÍ ŠROUBŮ S OKEM (M8)</v>
      </c>
      <c r="BB1475" s="151"/>
      <c r="BC1475" s="151"/>
      <c r="BD1475" s="151"/>
      <c r="BE1475" s="151"/>
      <c r="BF1475" s="151"/>
      <c r="BG1475" s="151"/>
      <c r="BH1475" s="151"/>
    </row>
    <row r="1476" spans="1:60" outlineLevel="3" x14ac:dyDescent="0.2">
      <c r="A1476" s="158"/>
      <c r="B1476" s="159"/>
      <c r="C1476" s="270" t="s">
        <v>1914</v>
      </c>
      <c r="D1476" s="271"/>
      <c r="E1476" s="271"/>
      <c r="F1476" s="271"/>
      <c r="G1476" s="271"/>
      <c r="H1476" s="161"/>
      <c r="I1476" s="161"/>
      <c r="J1476" s="161"/>
      <c r="K1476" s="161"/>
      <c r="L1476" s="161"/>
      <c r="M1476" s="161"/>
      <c r="N1476" s="160"/>
      <c r="O1476" s="160"/>
      <c r="P1476" s="160"/>
      <c r="Q1476" s="160"/>
      <c r="R1476" s="161"/>
      <c r="S1476" s="161"/>
      <c r="T1476" s="161"/>
      <c r="U1476" s="161"/>
      <c r="V1476" s="161"/>
      <c r="W1476" s="161"/>
      <c r="X1476" s="161"/>
      <c r="Y1476" s="161"/>
      <c r="Z1476" s="151"/>
      <c r="AA1476" s="151"/>
      <c r="AB1476" s="151"/>
      <c r="AC1476" s="151"/>
      <c r="AD1476" s="151"/>
      <c r="AE1476" s="151"/>
      <c r="AF1476" s="151"/>
      <c r="AG1476" s="151" t="s">
        <v>325</v>
      </c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88" t="str">
        <f>C1476</f>
        <v>V DISTANCI 400 mm, KOTVENO POMOCÍ CHEM. KOTVY. V ROZÍCH UMÍSTĚNA ZÁVĚSNÁ MATICE (M10). PODROBNĚJI VIZ. TZ.</v>
      </c>
      <c r="BB1476" s="151"/>
      <c r="BC1476" s="151"/>
      <c r="BD1476" s="151"/>
      <c r="BE1476" s="151"/>
      <c r="BF1476" s="151"/>
      <c r="BG1476" s="151"/>
      <c r="BH1476" s="151"/>
    </row>
    <row r="1477" spans="1:60" outlineLevel="3" x14ac:dyDescent="0.2">
      <c r="A1477" s="158"/>
      <c r="B1477" s="159"/>
      <c r="C1477" s="270" t="s">
        <v>1915</v>
      </c>
      <c r="D1477" s="271"/>
      <c r="E1477" s="271"/>
      <c r="F1477" s="271"/>
      <c r="G1477" s="271"/>
      <c r="H1477" s="161"/>
      <c r="I1477" s="161"/>
      <c r="J1477" s="161"/>
      <c r="K1477" s="161"/>
      <c r="L1477" s="161"/>
      <c r="M1477" s="161"/>
      <c r="N1477" s="160"/>
      <c r="O1477" s="160"/>
      <c r="P1477" s="160"/>
      <c r="Q1477" s="160"/>
      <c r="R1477" s="161"/>
      <c r="S1477" s="161"/>
      <c r="T1477" s="161"/>
      <c r="U1477" s="161"/>
      <c r="V1477" s="161"/>
      <c r="W1477" s="161"/>
      <c r="X1477" s="161"/>
      <c r="Y1477" s="161"/>
      <c r="Z1477" s="151"/>
      <c r="AA1477" s="151"/>
      <c r="AB1477" s="151"/>
      <c r="AC1477" s="151"/>
      <c r="AD1477" s="151"/>
      <c r="AE1477" s="151"/>
      <c r="AF1477" s="151"/>
      <c r="AG1477" s="151" t="s">
        <v>325</v>
      </c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3" x14ac:dyDescent="0.2">
      <c r="A1478" s="158"/>
      <c r="B1478" s="159"/>
      <c r="C1478" s="270" t="s">
        <v>858</v>
      </c>
      <c r="D1478" s="271"/>
      <c r="E1478" s="271"/>
      <c r="F1478" s="271"/>
      <c r="G1478" s="271"/>
      <c r="H1478" s="161"/>
      <c r="I1478" s="161"/>
      <c r="J1478" s="161"/>
      <c r="K1478" s="161"/>
      <c r="L1478" s="161"/>
      <c r="M1478" s="161"/>
      <c r="N1478" s="160"/>
      <c r="O1478" s="160"/>
      <c r="P1478" s="160"/>
      <c r="Q1478" s="160"/>
      <c r="R1478" s="161"/>
      <c r="S1478" s="161"/>
      <c r="T1478" s="161"/>
      <c r="U1478" s="161"/>
      <c r="V1478" s="161"/>
      <c r="W1478" s="161"/>
      <c r="X1478" s="161"/>
      <c r="Y1478" s="161"/>
      <c r="Z1478" s="151"/>
      <c r="AA1478" s="151"/>
      <c r="AB1478" s="151"/>
      <c r="AC1478" s="151"/>
      <c r="AD1478" s="151"/>
      <c r="AE1478" s="151"/>
      <c r="AF1478" s="151"/>
      <c r="AG1478" s="151" t="s">
        <v>325</v>
      </c>
      <c r="AH1478" s="151"/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2" x14ac:dyDescent="0.2">
      <c r="A1479" s="158"/>
      <c r="B1479" s="159"/>
      <c r="C1479" s="191" t="s">
        <v>1833</v>
      </c>
      <c r="D1479" s="165"/>
      <c r="E1479" s="166"/>
      <c r="F1479" s="161"/>
      <c r="G1479" s="161"/>
      <c r="H1479" s="161"/>
      <c r="I1479" s="161"/>
      <c r="J1479" s="161"/>
      <c r="K1479" s="161"/>
      <c r="L1479" s="161"/>
      <c r="M1479" s="161"/>
      <c r="N1479" s="160"/>
      <c r="O1479" s="160"/>
      <c r="P1479" s="160"/>
      <c r="Q1479" s="160"/>
      <c r="R1479" s="161"/>
      <c r="S1479" s="161"/>
      <c r="T1479" s="161"/>
      <c r="U1479" s="161"/>
      <c r="V1479" s="161"/>
      <c r="W1479" s="161"/>
      <c r="X1479" s="161"/>
      <c r="Y1479" s="161"/>
      <c r="Z1479" s="151"/>
      <c r="AA1479" s="151"/>
      <c r="AB1479" s="151"/>
      <c r="AC1479" s="151"/>
      <c r="AD1479" s="151"/>
      <c r="AE1479" s="151"/>
      <c r="AF1479" s="151"/>
      <c r="AG1479" s="151" t="s">
        <v>327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3" x14ac:dyDescent="0.2">
      <c r="A1480" s="158"/>
      <c r="B1480" s="159"/>
      <c r="C1480" s="191" t="s">
        <v>328</v>
      </c>
      <c r="D1480" s="165"/>
      <c r="E1480" s="166">
        <v>1</v>
      </c>
      <c r="F1480" s="161"/>
      <c r="G1480" s="161"/>
      <c r="H1480" s="161"/>
      <c r="I1480" s="161"/>
      <c r="J1480" s="161"/>
      <c r="K1480" s="161"/>
      <c r="L1480" s="161"/>
      <c r="M1480" s="161"/>
      <c r="N1480" s="160"/>
      <c r="O1480" s="160"/>
      <c r="P1480" s="160"/>
      <c r="Q1480" s="160"/>
      <c r="R1480" s="161"/>
      <c r="S1480" s="161"/>
      <c r="T1480" s="161"/>
      <c r="U1480" s="161"/>
      <c r="V1480" s="161"/>
      <c r="W1480" s="161"/>
      <c r="X1480" s="161"/>
      <c r="Y1480" s="161"/>
      <c r="Z1480" s="151"/>
      <c r="AA1480" s="151"/>
      <c r="AB1480" s="151"/>
      <c r="AC1480" s="151"/>
      <c r="AD1480" s="151"/>
      <c r="AE1480" s="151"/>
      <c r="AF1480" s="151"/>
      <c r="AG1480" s="151" t="s">
        <v>327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 x14ac:dyDescent="0.2">
      <c r="A1481" s="181">
        <v>191</v>
      </c>
      <c r="B1481" s="182" t="s">
        <v>1951</v>
      </c>
      <c r="C1481" s="190" t="s">
        <v>1952</v>
      </c>
      <c r="D1481" s="183" t="s">
        <v>318</v>
      </c>
      <c r="E1481" s="184">
        <v>2</v>
      </c>
      <c r="F1481" s="185"/>
      <c r="G1481" s="186">
        <f>ROUND(E1481*F1481,2)</f>
        <v>0</v>
      </c>
      <c r="H1481" s="185"/>
      <c r="I1481" s="186">
        <f>ROUND(E1481*H1481,2)</f>
        <v>0</v>
      </c>
      <c r="J1481" s="185"/>
      <c r="K1481" s="186">
        <f>ROUND(E1481*J1481,2)</f>
        <v>0</v>
      </c>
      <c r="L1481" s="186">
        <v>21</v>
      </c>
      <c r="M1481" s="186">
        <f>G1481*(1+L1481/100)</f>
        <v>0</v>
      </c>
      <c r="N1481" s="184">
        <v>0</v>
      </c>
      <c r="O1481" s="184">
        <f>ROUND(E1481*N1481,2)</f>
        <v>0</v>
      </c>
      <c r="P1481" s="184">
        <v>0</v>
      </c>
      <c r="Q1481" s="184">
        <f>ROUND(E1481*P1481,2)</f>
        <v>0</v>
      </c>
      <c r="R1481" s="186"/>
      <c r="S1481" s="186" t="s">
        <v>319</v>
      </c>
      <c r="T1481" s="187" t="s">
        <v>320</v>
      </c>
      <c r="U1481" s="161">
        <v>0</v>
      </c>
      <c r="V1481" s="161">
        <f>ROUND(E1481*U1481,2)</f>
        <v>0</v>
      </c>
      <c r="W1481" s="161"/>
      <c r="X1481" s="161" t="s">
        <v>321</v>
      </c>
      <c r="Y1481" s="161" t="s">
        <v>322</v>
      </c>
      <c r="Z1481" s="151"/>
      <c r="AA1481" s="151"/>
      <c r="AB1481" s="151"/>
      <c r="AC1481" s="151"/>
      <c r="AD1481" s="151"/>
      <c r="AE1481" s="151"/>
      <c r="AF1481" s="151"/>
      <c r="AG1481" s="151" t="s">
        <v>323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2" x14ac:dyDescent="0.2">
      <c r="A1482" s="158"/>
      <c r="B1482" s="159"/>
      <c r="C1482" s="272" t="s">
        <v>1912</v>
      </c>
      <c r="D1482" s="273"/>
      <c r="E1482" s="273"/>
      <c r="F1482" s="273"/>
      <c r="G1482" s="273"/>
      <c r="H1482" s="161"/>
      <c r="I1482" s="161"/>
      <c r="J1482" s="161"/>
      <c r="K1482" s="161"/>
      <c r="L1482" s="161"/>
      <c r="M1482" s="161"/>
      <c r="N1482" s="160"/>
      <c r="O1482" s="160"/>
      <c r="P1482" s="160"/>
      <c r="Q1482" s="160"/>
      <c r="R1482" s="161"/>
      <c r="S1482" s="161"/>
      <c r="T1482" s="161"/>
      <c r="U1482" s="161"/>
      <c r="V1482" s="161"/>
      <c r="W1482" s="161"/>
      <c r="X1482" s="161"/>
      <c r="Y1482" s="161"/>
      <c r="Z1482" s="151"/>
      <c r="AA1482" s="151"/>
      <c r="AB1482" s="151"/>
      <c r="AC1482" s="151"/>
      <c r="AD1482" s="151"/>
      <c r="AE1482" s="151"/>
      <c r="AF1482" s="151"/>
      <c r="AG1482" s="151" t="s">
        <v>325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ht="22.5" outlineLevel="3" x14ac:dyDescent="0.2">
      <c r="A1483" s="158"/>
      <c r="B1483" s="159"/>
      <c r="C1483" s="270" t="s">
        <v>1913</v>
      </c>
      <c r="D1483" s="271"/>
      <c r="E1483" s="271"/>
      <c r="F1483" s="271"/>
      <c r="G1483" s="271"/>
      <c r="H1483" s="161"/>
      <c r="I1483" s="161"/>
      <c r="J1483" s="161"/>
      <c r="K1483" s="161"/>
      <c r="L1483" s="161"/>
      <c r="M1483" s="161"/>
      <c r="N1483" s="160"/>
      <c r="O1483" s="160"/>
      <c r="P1483" s="160"/>
      <c r="Q1483" s="160"/>
      <c r="R1483" s="161"/>
      <c r="S1483" s="161"/>
      <c r="T1483" s="161"/>
      <c r="U1483" s="161"/>
      <c r="V1483" s="161"/>
      <c r="W1483" s="161"/>
      <c r="X1483" s="161"/>
      <c r="Y1483" s="161"/>
      <c r="Z1483" s="151"/>
      <c r="AA1483" s="151"/>
      <c r="AB1483" s="151"/>
      <c r="AC1483" s="151"/>
      <c r="AD1483" s="151"/>
      <c r="AE1483" s="151"/>
      <c r="AF1483" s="151"/>
      <c r="AG1483" s="151" t="s">
        <v>325</v>
      </c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88" t="str">
        <f>C1483</f>
        <v>NEREZOVÁ SÍŤ BUDE OPLETENA NA NEREZOVÉ OBVODOVÉ LANO. LANO BUDE KOTVENO PŘÍMO DO BETONU POMOCÍ ŠROUBŮ S OKEM (M8)</v>
      </c>
      <c r="BB1483" s="151"/>
      <c r="BC1483" s="151"/>
      <c r="BD1483" s="151"/>
      <c r="BE1483" s="151"/>
      <c r="BF1483" s="151"/>
      <c r="BG1483" s="151"/>
      <c r="BH1483" s="151"/>
    </row>
    <row r="1484" spans="1:60" outlineLevel="3" x14ac:dyDescent="0.2">
      <c r="A1484" s="158"/>
      <c r="B1484" s="159"/>
      <c r="C1484" s="270" t="s">
        <v>1914</v>
      </c>
      <c r="D1484" s="271"/>
      <c r="E1484" s="271"/>
      <c r="F1484" s="271"/>
      <c r="G1484" s="271"/>
      <c r="H1484" s="161"/>
      <c r="I1484" s="161"/>
      <c r="J1484" s="161"/>
      <c r="K1484" s="161"/>
      <c r="L1484" s="161"/>
      <c r="M1484" s="161"/>
      <c r="N1484" s="160"/>
      <c r="O1484" s="160"/>
      <c r="P1484" s="160"/>
      <c r="Q1484" s="160"/>
      <c r="R1484" s="161"/>
      <c r="S1484" s="161"/>
      <c r="T1484" s="161"/>
      <c r="U1484" s="161"/>
      <c r="V1484" s="161"/>
      <c r="W1484" s="161"/>
      <c r="X1484" s="161"/>
      <c r="Y1484" s="161"/>
      <c r="Z1484" s="151"/>
      <c r="AA1484" s="151"/>
      <c r="AB1484" s="151"/>
      <c r="AC1484" s="151"/>
      <c r="AD1484" s="151"/>
      <c r="AE1484" s="151"/>
      <c r="AF1484" s="151"/>
      <c r="AG1484" s="151" t="s">
        <v>325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88" t="str">
        <f>C1484</f>
        <v>V DISTANCI 400 mm, KOTVENO POMOCÍ CHEM. KOTVY. V ROZÍCH UMÍSTĚNA ZÁVĚSNÁ MATICE (M10). PODROBNĚJI VIZ. TZ.</v>
      </c>
      <c r="BB1484" s="151"/>
      <c r="BC1484" s="151"/>
      <c r="BD1484" s="151"/>
      <c r="BE1484" s="151"/>
      <c r="BF1484" s="151"/>
      <c r="BG1484" s="151"/>
      <c r="BH1484" s="151"/>
    </row>
    <row r="1485" spans="1:60" outlineLevel="3" x14ac:dyDescent="0.2">
      <c r="A1485" s="158"/>
      <c r="B1485" s="159"/>
      <c r="C1485" s="270" t="s">
        <v>1915</v>
      </c>
      <c r="D1485" s="271"/>
      <c r="E1485" s="271"/>
      <c r="F1485" s="271"/>
      <c r="G1485" s="271"/>
      <c r="H1485" s="161"/>
      <c r="I1485" s="161"/>
      <c r="J1485" s="161"/>
      <c r="K1485" s="161"/>
      <c r="L1485" s="161"/>
      <c r="M1485" s="161"/>
      <c r="N1485" s="160"/>
      <c r="O1485" s="160"/>
      <c r="P1485" s="160"/>
      <c r="Q1485" s="160"/>
      <c r="R1485" s="161"/>
      <c r="S1485" s="161"/>
      <c r="T1485" s="161"/>
      <c r="U1485" s="161"/>
      <c r="V1485" s="161"/>
      <c r="W1485" s="161"/>
      <c r="X1485" s="161"/>
      <c r="Y1485" s="161"/>
      <c r="Z1485" s="151"/>
      <c r="AA1485" s="151"/>
      <c r="AB1485" s="151"/>
      <c r="AC1485" s="151"/>
      <c r="AD1485" s="151"/>
      <c r="AE1485" s="151"/>
      <c r="AF1485" s="151"/>
      <c r="AG1485" s="151" t="s">
        <v>325</v>
      </c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3" x14ac:dyDescent="0.2">
      <c r="A1486" s="158"/>
      <c r="B1486" s="159"/>
      <c r="C1486" s="270" t="s">
        <v>858</v>
      </c>
      <c r="D1486" s="271"/>
      <c r="E1486" s="271"/>
      <c r="F1486" s="271"/>
      <c r="G1486" s="271"/>
      <c r="H1486" s="161"/>
      <c r="I1486" s="161"/>
      <c r="J1486" s="161"/>
      <c r="K1486" s="161"/>
      <c r="L1486" s="161"/>
      <c r="M1486" s="161"/>
      <c r="N1486" s="160"/>
      <c r="O1486" s="160"/>
      <c r="P1486" s="160"/>
      <c r="Q1486" s="160"/>
      <c r="R1486" s="161"/>
      <c r="S1486" s="161"/>
      <c r="T1486" s="161"/>
      <c r="U1486" s="161"/>
      <c r="V1486" s="161"/>
      <c r="W1486" s="161"/>
      <c r="X1486" s="161"/>
      <c r="Y1486" s="161"/>
      <c r="Z1486" s="151"/>
      <c r="AA1486" s="151"/>
      <c r="AB1486" s="151"/>
      <c r="AC1486" s="151"/>
      <c r="AD1486" s="151"/>
      <c r="AE1486" s="151"/>
      <c r="AF1486" s="151"/>
      <c r="AG1486" s="151" t="s">
        <v>325</v>
      </c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2" x14ac:dyDescent="0.2">
      <c r="A1487" s="158"/>
      <c r="B1487" s="159"/>
      <c r="C1487" s="191" t="s">
        <v>1833</v>
      </c>
      <c r="D1487" s="165"/>
      <c r="E1487" s="166"/>
      <c r="F1487" s="161"/>
      <c r="G1487" s="161"/>
      <c r="H1487" s="161"/>
      <c r="I1487" s="161"/>
      <c r="J1487" s="161"/>
      <c r="K1487" s="161"/>
      <c r="L1487" s="161"/>
      <c r="M1487" s="161"/>
      <c r="N1487" s="160"/>
      <c r="O1487" s="160"/>
      <c r="P1487" s="160"/>
      <c r="Q1487" s="160"/>
      <c r="R1487" s="161"/>
      <c r="S1487" s="161"/>
      <c r="T1487" s="161"/>
      <c r="U1487" s="161"/>
      <c r="V1487" s="161"/>
      <c r="W1487" s="161"/>
      <c r="X1487" s="161"/>
      <c r="Y1487" s="161"/>
      <c r="Z1487" s="151"/>
      <c r="AA1487" s="151"/>
      <c r="AB1487" s="151"/>
      <c r="AC1487" s="151"/>
      <c r="AD1487" s="151"/>
      <c r="AE1487" s="151"/>
      <c r="AF1487" s="151"/>
      <c r="AG1487" s="151" t="s">
        <v>327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3" x14ac:dyDescent="0.2">
      <c r="A1488" s="158"/>
      <c r="B1488" s="159"/>
      <c r="C1488" s="191" t="s">
        <v>878</v>
      </c>
      <c r="D1488" s="165"/>
      <c r="E1488" s="166">
        <v>2</v>
      </c>
      <c r="F1488" s="161"/>
      <c r="G1488" s="161"/>
      <c r="H1488" s="161"/>
      <c r="I1488" s="161"/>
      <c r="J1488" s="161"/>
      <c r="K1488" s="161"/>
      <c r="L1488" s="161"/>
      <c r="M1488" s="161"/>
      <c r="N1488" s="160"/>
      <c r="O1488" s="160"/>
      <c r="P1488" s="160"/>
      <c r="Q1488" s="160"/>
      <c r="R1488" s="161"/>
      <c r="S1488" s="161"/>
      <c r="T1488" s="161"/>
      <c r="U1488" s="161"/>
      <c r="V1488" s="161"/>
      <c r="W1488" s="161"/>
      <c r="X1488" s="161"/>
      <c r="Y1488" s="161"/>
      <c r="Z1488" s="151"/>
      <c r="AA1488" s="151"/>
      <c r="AB1488" s="151"/>
      <c r="AC1488" s="151"/>
      <c r="AD1488" s="151"/>
      <c r="AE1488" s="151"/>
      <c r="AF1488" s="151"/>
      <c r="AG1488" s="151" t="s">
        <v>327</v>
      </c>
      <c r="AH1488" s="151">
        <v>0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 x14ac:dyDescent="0.2">
      <c r="A1489" s="181">
        <v>192</v>
      </c>
      <c r="B1489" s="182" t="s">
        <v>1953</v>
      </c>
      <c r="C1489" s="190" t="s">
        <v>1954</v>
      </c>
      <c r="D1489" s="183" t="s">
        <v>318</v>
      </c>
      <c r="E1489" s="184">
        <v>1</v>
      </c>
      <c r="F1489" s="185"/>
      <c r="G1489" s="186">
        <f>ROUND(E1489*F1489,2)</f>
        <v>0</v>
      </c>
      <c r="H1489" s="185"/>
      <c r="I1489" s="186">
        <f>ROUND(E1489*H1489,2)</f>
        <v>0</v>
      </c>
      <c r="J1489" s="185"/>
      <c r="K1489" s="186">
        <f>ROUND(E1489*J1489,2)</f>
        <v>0</v>
      </c>
      <c r="L1489" s="186">
        <v>21</v>
      </c>
      <c r="M1489" s="186">
        <f>G1489*(1+L1489/100)</f>
        <v>0</v>
      </c>
      <c r="N1489" s="184">
        <v>0</v>
      </c>
      <c r="O1489" s="184">
        <f>ROUND(E1489*N1489,2)</f>
        <v>0</v>
      </c>
      <c r="P1489" s="184">
        <v>0</v>
      </c>
      <c r="Q1489" s="184">
        <f>ROUND(E1489*P1489,2)</f>
        <v>0</v>
      </c>
      <c r="R1489" s="186"/>
      <c r="S1489" s="186" t="s">
        <v>319</v>
      </c>
      <c r="T1489" s="187" t="s">
        <v>320</v>
      </c>
      <c r="U1489" s="161">
        <v>0</v>
      </c>
      <c r="V1489" s="161">
        <f>ROUND(E1489*U1489,2)</f>
        <v>0</v>
      </c>
      <c r="W1489" s="161"/>
      <c r="X1489" s="161" t="s">
        <v>321</v>
      </c>
      <c r="Y1489" s="161" t="s">
        <v>322</v>
      </c>
      <c r="Z1489" s="151"/>
      <c r="AA1489" s="151"/>
      <c r="AB1489" s="151"/>
      <c r="AC1489" s="151"/>
      <c r="AD1489" s="151"/>
      <c r="AE1489" s="151"/>
      <c r="AF1489" s="151"/>
      <c r="AG1489" s="151" t="s">
        <v>323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outlineLevel="2" x14ac:dyDescent="0.2">
      <c r="A1490" s="158"/>
      <c r="B1490" s="159"/>
      <c r="C1490" s="272" t="s">
        <v>1912</v>
      </c>
      <c r="D1490" s="273"/>
      <c r="E1490" s="273"/>
      <c r="F1490" s="273"/>
      <c r="G1490" s="273"/>
      <c r="H1490" s="161"/>
      <c r="I1490" s="161"/>
      <c r="J1490" s="161"/>
      <c r="K1490" s="161"/>
      <c r="L1490" s="161"/>
      <c r="M1490" s="161"/>
      <c r="N1490" s="160"/>
      <c r="O1490" s="160"/>
      <c r="P1490" s="160"/>
      <c r="Q1490" s="160"/>
      <c r="R1490" s="161"/>
      <c r="S1490" s="161"/>
      <c r="T1490" s="161"/>
      <c r="U1490" s="161"/>
      <c r="V1490" s="161"/>
      <c r="W1490" s="161"/>
      <c r="X1490" s="161"/>
      <c r="Y1490" s="161"/>
      <c r="Z1490" s="151"/>
      <c r="AA1490" s="151"/>
      <c r="AB1490" s="151"/>
      <c r="AC1490" s="151"/>
      <c r="AD1490" s="151"/>
      <c r="AE1490" s="151"/>
      <c r="AF1490" s="151"/>
      <c r="AG1490" s="151" t="s">
        <v>325</v>
      </c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51"/>
      <c r="BB1490" s="151"/>
      <c r="BC1490" s="151"/>
      <c r="BD1490" s="151"/>
      <c r="BE1490" s="151"/>
      <c r="BF1490" s="151"/>
      <c r="BG1490" s="151"/>
      <c r="BH1490" s="151"/>
    </row>
    <row r="1491" spans="1:60" ht="22.5" outlineLevel="3" x14ac:dyDescent="0.2">
      <c r="A1491" s="158"/>
      <c r="B1491" s="159"/>
      <c r="C1491" s="270" t="s">
        <v>1913</v>
      </c>
      <c r="D1491" s="271"/>
      <c r="E1491" s="271"/>
      <c r="F1491" s="271"/>
      <c r="G1491" s="271"/>
      <c r="H1491" s="161"/>
      <c r="I1491" s="161"/>
      <c r="J1491" s="161"/>
      <c r="K1491" s="161"/>
      <c r="L1491" s="161"/>
      <c r="M1491" s="161"/>
      <c r="N1491" s="160"/>
      <c r="O1491" s="160"/>
      <c r="P1491" s="160"/>
      <c r="Q1491" s="160"/>
      <c r="R1491" s="161"/>
      <c r="S1491" s="161"/>
      <c r="T1491" s="161"/>
      <c r="U1491" s="161"/>
      <c r="V1491" s="161"/>
      <c r="W1491" s="161"/>
      <c r="X1491" s="161"/>
      <c r="Y1491" s="161"/>
      <c r="Z1491" s="151"/>
      <c r="AA1491" s="151"/>
      <c r="AB1491" s="151"/>
      <c r="AC1491" s="151"/>
      <c r="AD1491" s="151"/>
      <c r="AE1491" s="151"/>
      <c r="AF1491" s="151"/>
      <c r="AG1491" s="151" t="s">
        <v>325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88" t="str">
        <f>C1491</f>
        <v>NEREZOVÁ SÍŤ BUDE OPLETENA NA NEREZOVÉ OBVODOVÉ LANO. LANO BUDE KOTVENO PŘÍMO DO BETONU POMOCÍ ŠROUBŮ S OKEM (M8)</v>
      </c>
      <c r="BB1491" s="151"/>
      <c r="BC1491" s="151"/>
      <c r="BD1491" s="151"/>
      <c r="BE1491" s="151"/>
      <c r="BF1491" s="151"/>
      <c r="BG1491" s="151"/>
      <c r="BH1491" s="151"/>
    </row>
    <row r="1492" spans="1:60" outlineLevel="3" x14ac:dyDescent="0.2">
      <c r="A1492" s="158"/>
      <c r="B1492" s="159"/>
      <c r="C1492" s="270" t="s">
        <v>1914</v>
      </c>
      <c r="D1492" s="271"/>
      <c r="E1492" s="271"/>
      <c r="F1492" s="271"/>
      <c r="G1492" s="271"/>
      <c r="H1492" s="161"/>
      <c r="I1492" s="161"/>
      <c r="J1492" s="161"/>
      <c r="K1492" s="161"/>
      <c r="L1492" s="161"/>
      <c r="M1492" s="161"/>
      <c r="N1492" s="160"/>
      <c r="O1492" s="160"/>
      <c r="P1492" s="160"/>
      <c r="Q1492" s="160"/>
      <c r="R1492" s="161"/>
      <c r="S1492" s="161"/>
      <c r="T1492" s="161"/>
      <c r="U1492" s="161"/>
      <c r="V1492" s="161"/>
      <c r="W1492" s="161"/>
      <c r="X1492" s="161"/>
      <c r="Y1492" s="161"/>
      <c r="Z1492" s="151"/>
      <c r="AA1492" s="151"/>
      <c r="AB1492" s="151"/>
      <c r="AC1492" s="151"/>
      <c r="AD1492" s="151"/>
      <c r="AE1492" s="151"/>
      <c r="AF1492" s="151"/>
      <c r="AG1492" s="151" t="s">
        <v>325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88" t="str">
        <f>C1492</f>
        <v>V DISTANCI 400 mm, KOTVENO POMOCÍ CHEM. KOTVY. V ROZÍCH UMÍSTĚNA ZÁVĚSNÁ MATICE (M10). PODROBNĚJI VIZ. TZ.</v>
      </c>
      <c r="BB1492" s="151"/>
      <c r="BC1492" s="151"/>
      <c r="BD1492" s="151"/>
      <c r="BE1492" s="151"/>
      <c r="BF1492" s="151"/>
      <c r="BG1492" s="151"/>
      <c r="BH1492" s="151"/>
    </row>
    <row r="1493" spans="1:60" outlineLevel="3" x14ac:dyDescent="0.2">
      <c r="A1493" s="158"/>
      <c r="B1493" s="159"/>
      <c r="C1493" s="270" t="s">
        <v>1915</v>
      </c>
      <c r="D1493" s="271"/>
      <c r="E1493" s="271"/>
      <c r="F1493" s="271"/>
      <c r="G1493" s="271"/>
      <c r="H1493" s="161"/>
      <c r="I1493" s="161"/>
      <c r="J1493" s="161"/>
      <c r="K1493" s="161"/>
      <c r="L1493" s="161"/>
      <c r="M1493" s="161"/>
      <c r="N1493" s="160"/>
      <c r="O1493" s="160"/>
      <c r="P1493" s="160"/>
      <c r="Q1493" s="160"/>
      <c r="R1493" s="161"/>
      <c r="S1493" s="161"/>
      <c r="T1493" s="161"/>
      <c r="U1493" s="161"/>
      <c r="V1493" s="161"/>
      <c r="W1493" s="161"/>
      <c r="X1493" s="161"/>
      <c r="Y1493" s="161"/>
      <c r="Z1493" s="151"/>
      <c r="AA1493" s="151"/>
      <c r="AB1493" s="151"/>
      <c r="AC1493" s="151"/>
      <c r="AD1493" s="151"/>
      <c r="AE1493" s="151"/>
      <c r="AF1493" s="151"/>
      <c r="AG1493" s="151" t="s">
        <v>325</v>
      </c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3" x14ac:dyDescent="0.2">
      <c r="A1494" s="158"/>
      <c r="B1494" s="159"/>
      <c r="C1494" s="270" t="s">
        <v>858</v>
      </c>
      <c r="D1494" s="271"/>
      <c r="E1494" s="271"/>
      <c r="F1494" s="271"/>
      <c r="G1494" s="271"/>
      <c r="H1494" s="161"/>
      <c r="I1494" s="161"/>
      <c r="J1494" s="161"/>
      <c r="K1494" s="161"/>
      <c r="L1494" s="161"/>
      <c r="M1494" s="161"/>
      <c r="N1494" s="160"/>
      <c r="O1494" s="160"/>
      <c r="P1494" s="160"/>
      <c r="Q1494" s="160"/>
      <c r="R1494" s="161"/>
      <c r="S1494" s="161"/>
      <c r="T1494" s="161"/>
      <c r="U1494" s="161"/>
      <c r="V1494" s="161"/>
      <c r="W1494" s="161"/>
      <c r="X1494" s="161"/>
      <c r="Y1494" s="161"/>
      <c r="Z1494" s="151"/>
      <c r="AA1494" s="151"/>
      <c r="AB1494" s="151"/>
      <c r="AC1494" s="151"/>
      <c r="AD1494" s="151"/>
      <c r="AE1494" s="151"/>
      <c r="AF1494" s="151"/>
      <c r="AG1494" s="151" t="s">
        <v>325</v>
      </c>
      <c r="AH1494" s="151"/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2" x14ac:dyDescent="0.2">
      <c r="A1495" s="158"/>
      <c r="B1495" s="159"/>
      <c r="C1495" s="191" t="s">
        <v>1833</v>
      </c>
      <c r="D1495" s="165"/>
      <c r="E1495" s="166"/>
      <c r="F1495" s="161"/>
      <c r="G1495" s="161"/>
      <c r="H1495" s="161"/>
      <c r="I1495" s="161"/>
      <c r="J1495" s="161"/>
      <c r="K1495" s="161"/>
      <c r="L1495" s="161"/>
      <c r="M1495" s="161"/>
      <c r="N1495" s="160"/>
      <c r="O1495" s="160"/>
      <c r="P1495" s="160"/>
      <c r="Q1495" s="160"/>
      <c r="R1495" s="161"/>
      <c r="S1495" s="161"/>
      <c r="T1495" s="161"/>
      <c r="U1495" s="161"/>
      <c r="V1495" s="161"/>
      <c r="W1495" s="161"/>
      <c r="X1495" s="161"/>
      <c r="Y1495" s="161"/>
      <c r="Z1495" s="151"/>
      <c r="AA1495" s="151"/>
      <c r="AB1495" s="151"/>
      <c r="AC1495" s="151"/>
      <c r="AD1495" s="151"/>
      <c r="AE1495" s="151"/>
      <c r="AF1495" s="151"/>
      <c r="AG1495" s="151" t="s">
        <v>327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3" x14ac:dyDescent="0.2">
      <c r="A1496" s="158"/>
      <c r="B1496" s="159"/>
      <c r="C1496" s="191" t="s">
        <v>328</v>
      </c>
      <c r="D1496" s="165"/>
      <c r="E1496" s="166">
        <v>1</v>
      </c>
      <c r="F1496" s="161"/>
      <c r="G1496" s="161"/>
      <c r="H1496" s="161"/>
      <c r="I1496" s="161"/>
      <c r="J1496" s="161"/>
      <c r="K1496" s="161"/>
      <c r="L1496" s="161"/>
      <c r="M1496" s="161"/>
      <c r="N1496" s="160"/>
      <c r="O1496" s="160"/>
      <c r="P1496" s="160"/>
      <c r="Q1496" s="160"/>
      <c r="R1496" s="161"/>
      <c r="S1496" s="161"/>
      <c r="T1496" s="161"/>
      <c r="U1496" s="161"/>
      <c r="V1496" s="161"/>
      <c r="W1496" s="161"/>
      <c r="X1496" s="161"/>
      <c r="Y1496" s="161"/>
      <c r="Z1496" s="151"/>
      <c r="AA1496" s="151"/>
      <c r="AB1496" s="151"/>
      <c r="AC1496" s="151"/>
      <c r="AD1496" s="151"/>
      <c r="AE1496" s="151"/>
      <c r="AF1496" s="151"/>
      <c r="AG1496" s="151" t="s">
        <v>327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 x14ac:dyDescent="0.2">
      <c r="A1497" s="181">
        <v>193</v>
      </c>
      <c r="B1497" s="182" t="s">
        <v>1955</v>
      </c>
      <c r="C1497" s="190" t="s">
        <v>1956</v>
      </c>
      <c r="D1497" s="183" t="s">
        <v>318</v>
      </c>
      <c r="E1497" s="184">
        <v>2</v>
      </c>
      <c r="F1497" s="185"/>
      <c r="G1497" s="186">
        <f>ROUND(E1497*F1497,2)</f>
        <v>0</v>
      </c>
      <c r="H1497" s="185"/>
      <c r="I1497" s="186">
        <f>ROUND(E1497*H1497,2)</f>
        <v>0</v>
      </c>
      <c r="J1497" s="185"/>
      <c r="K1497" s="186">
        <f>ROUND(E1497*J1497,2)</f>
        <v>0</v>
      </c>
      <c r="L1497" s="186">
        <v>21</v>
      </c>
      <c r="M1497" s="186">
        <f>G1497*(1+L1497/100)</f>
        <v>0</v>
      </c>
      <c r="N1497" s="184">
        <v>0</v>
      </c>
      <c r="O1497" s="184">
        <f>ROUND(E1497*N1497,2)</f>
        <v>0</v>
      </c>
      <c r="P1497" s="184">
        <v>0</v>
      </c>
      <c r="Q1497" s="184">
        <f>ROUND(E1497*P1497,2)</f>
        <v>0</v>
      </c>
      <c r="R1497" s="186"/>
      <c r="S1497" s="186" t="s">
        <v>319</v>
      </c>
      <c r="T1497" s="187" t="s">
        <v>320</v>
      </c>
      <c r="U1497" s="161">
        <v>0</v>
      </c>
      <c r="V1497" s="161">
        <f>ROUND(E1497*U1497,2)</f>
        <v>0</v>
      </c>
      <c r="W1497" s="161"/>
      <c r="X1497" s="161" t="s">
        <v>321</v>
      </c>
      <c r="Y1497" s="161" t="s">
        <v>322</v>
      </c>
      <c r="Z1497" s="151"/>
      <c r="AA1497" s="151"/>
      <c r="AB1497" s="151"/>
      <c r="AC1497" s="151"/>
      <c r="AD1497" s="151"/>
      <c r="AE1497" s="151"/>
      <c r="AF1497" s="151"/>
      <c r="AG1497" s="151" t="s">
        <v>323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2" x14ac:dyDescent="0.2">
      <c r="A1498" s="158"/>
      <c r="B1498" s="159"/>
      <c r="C1498" s="272" t="s">
        <v>1912</v>
      </c>
      <c r="D1498" s="273"/>
      <c r="E1498" s="273"/>
      <c r="F1498" s="273"/>
      <c r="G1498" s="273"/>
      <c r="H1498" s="161"/>
      <c r="I1498" s="161"/>
      <c r="J1498" s="161"/>
      <c r="K1498" s="161"/>
      <c r="L1498" s="161"/>
      <c r="M1498" s="161"/>
      <c r="N1498" s="160"/>
      <c r="O1498" s="160"/>
      <c r="P1498" s="160"/>
      <c r="Q1498" s="160"/>
      <c r="R1498" s="161"/>
      <c r="S1498" s="161"/>
      <c r="T1498" s="161"/>
      <c r="U1498" s="161"/>
      <c r="V1498" s="161"/>
      <c r="W1498" s="161"/>
      <c r="X1498" s="161"/>
      <c r="Y1498" s="161"/>
      <c r="Z1498" s="151"/>
      <c r="AA1498" s="151"/>
      <c r="AB1498" s="151"/>
      <c r="AC1498" s="151"/>
      <c r="AD1498" s="151"/>
      <c r="AE1498" s="151"/>
      <c r="AF1498" s="151"/>
      <c r="AG1498" s="151" t="s">
        <v>325</v>
      </c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ht="22.5" outlineLevel="3" x14ac:dyDescent="0.2">
      <c r="A1499" s="158"/>
      <c r="B1499" s="159"/>
      <c r="C1499" s="270" t="s">
        <v>1913</v>
      </c>
      <c r="D1499" s="271"/>
      <c r="E1499" s="271"/>
      <c r="F1499" s="271"/>
      <c r="G1499" s="271"/>
      <c r="H1499" s="161"/>
      <c r="I1499" s="161"/>
      <c r="J1499" s="161"/>
      <c r="K1499" s="161"/>
      <c r="L1499" s="161"/>
      <c r="M1499" s="161"/>
      <c r="N1499" s="160"/>
      <c r="O1499" s="160"/>
      <c r="P1499" s="160"/>
      <c r="Q1499" s="160"/>
      <c r="R1499" s="161"/>
      <c r="S1499" s="161"/>
      <c r="T1499" s="161"/>
      <c r="U1499" s="161"/>
      <c r="V1499" s="161"/>
      <c r="W1499" s="161"/>
      <c r="X1499" s="161"/>
      <c r="Y1499" s="161"/>
      <c r="Z1499" s="151"/>
      <c r="AA1499" s="151"/>
      <c r="AB1499" s="151"/>
      <c r="AC1499" s="151"/>
      <c r="AD1499" s="151"/>
      <c r="AE1499" s="151"/>
      <c r="AF1499" s="151"/>
      <c r="AG1499" s="151" t="s">
        <v>325</v>
      </c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88" t="str">
        <f>C1499</f>
        <v>NEREZOVÁ SÍŤ BUDE OPLETENA NA NEREZOVÉ OBVODOVÉ LANO. LANO BUDE KOTVENO PŘÍMO DO BETONU POMOCÍ ŠROUBŮ S OKEM (M8)</v>
      </c>
      <c r="BB1499" s="151"/>
      <c r="BC1499" s="151"/>
      <c r="BD1499" s="151"/>
      <c r="BE1499" s="151"/>
      <c r="BF1499" s="151"/>
      <c r="BG1499" s="151"/>
      <c r="BH1499" s="151"/>
    </row>
    <row r="1500" spans="1:60" outlineLevel="3" x14ac:dyDescent="0.2">
      <c r="A1500" s="158"/>
      <c r="B1500" s="159"/>
      <c r="C1500" s="270" t="s">
        <v>1914</v>
      </c>
      <c r="D1500" s="271"/>
      <c r="E1500" s="271"/>
      <c r="F1500" s="271"/>
      <c r="G1500" s="271"/>
      <c r="H1500" s="161"/>
      <c r="I1500" s="161"/>
      <c r="J1500" s="161"/>
      <c r="K1500" s="161"/>
      <c r="L1500" s="161"/>
      <c r="M1500" s="161"/>
      <c r="N1500" s="160"/>
      <c r="O1500" s="160"/>
      <c r="P1500" s="160"/>
      <c r="Q1500" s="160"/>
      <c r="R1500" s="161"/>
      <c r="S1500" s="161"/>
      <c r="T1500" s="161"/>
      <c r="U1500" s="161"/>
      <c r="V1500" s="161"/>
      <c r="W1500" s="161"/>
      <c r="X1500" s="161"/>
      <c r="Y1500" s="161"/>
      <c r="Z1500" s="151"/>
      <c r="AA1500" s="151"/>
      <c r="AB1500" s="151"/>
      <c r="AC1500" s="151"/>
      <c r="AD1500" s="151"/>
      <c r="AE1500" s="151"/>
      <c r="AF1500" s="151"/>
      <c r="AG1500" s="151" t="s">
        <v>325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88" t="str">
        <f>C1500</f>
        <v>V DISTANCI 400 mm, KOTVENO POMOCÍ CHEM. KOTVY. V ROZÍCH UMÍSTĚNA ZÁVĚSNÁ MATICE (M10). PODROBNĚJI VIZ. TZ.</v>
      </c>
      <c r="BB1500" s="151"/>
      <c r="BC1500" s="151"/>
      <c r="BD1500" s="151"/>
      <c r="BE1500" s="151"/>
      <c r="BF1500" s="151"/>
      <c r="BG1500" s="151"/>
      <c r="BH1500" s="151"/>
    </row>
    <row r="1501" spans="1:60" outlineLevel="3" x14ac:dyDescent="0.2">
      <c r="A1501" s="158"/>
      <c r="B1501" s="159"/>
      <c r="C1501" s="270" t="s">
        <v>1915</v>
      </c>
      <c r="D1501" s="271"/>
      <c r="E1501" s="271"/>
      <c r="F1501" s="271"/>
      <c r="G1501" s="271"/>
      <c r="H1501" s="161"/>
      <c r="I1501" s="161"/>
      <c r="J1501" s="161"/>
      <c r="K1501" s="161"/>
      <c r="L1501" s="161"/>
      <c r="M1501" s="161"/>
      <c r="N1501" s="160"/>
      <c r="O1501" s="160"/>
      <c r="P1501" s="160"/>
      <c r="Q1501" s="160"/>
      <c r="R1501" s="161"/>
      <c r="S1501" s="161"/>
      <c r="T1501" s="161"/>
      <c r="U1501" s="161"/>
      <c r="V1501" s="161"/>
      <c r="W1501" s="161"/>
      <c r="X1501" s="161"/>
      <c r="Y1501" s="161"/>
      <c r="Z1501" s="151"/>
      <c r="AA1501" s="151"/>
      <c r="AB1501" s="151"/>
      <c r="AC1501" s="151"/>
      <c r="AD1501" s="151"/>
      <c r="AE1501" s="151"/>
      <c r="AF1501" s="151"/>
      <c r="AG1501" s="151" t="s">
        <v>325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3" x14ac:dyDescent="0.2">
      <c r="A1502" s="158"/>
      <c r="B1502" s="159"/>
      <c r="C1502" s="270" t="s">
        <v>858</v>
      </c>
      <c r="D1502" s="271"/>
      <c r="E1502" s="271"/>
      <c r="F1502" s="271"/>
      <c r="G1502" s="271"/>
      <c r="H1502" s="161"/>
      <c r="I1502" s="161"/>
      <c r="J1502" s="161"/>
      <c r="K1502" s="161"/>
      <c r="L1502" s="161"/>
      <c r="M1502" s="161"/>
      <c r="N1502" s="160"/>
      <c r="O1502" s="160"/>
      <c r="P1502" s="160"/>
      <c r="Q1502" s="160"/>
      <c r="R1502" s="161"/>
      <c r="S1502" s="161"/>
      <c r="T1502" s="161"/>
      <c r="U1502" s="161"/>
      <c r="V1502" s="161"/>
      <c r="W1502" s="161"/>
      <c r="X1502" s="161"/>
      <c r="Y1502" s="161"/>
      <c r="Z1502" s="151"/>
      <c r="AA1502" s="151"/>
      <c r="AB1502" s="151"/>
      <c r="AC1502" s="151"/>
      <c r="AD1502" s="151"/>
      <c r="AE1502" s="151"/>
      <c r="AF1502" s="151"/>
      <c r="AG1502" s="151" t="s">
        <v>325</v>
      </c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2" x14ac:dyDescent="0.2">
      <c r="A1503" s="158"/>
      <c r="B1503" s="159"/>
      <c r="C1503" s="191" t="s">
        <v>1833</v>
      </c>
      <c r="D1503" s="165"/>
      <c r="E1503" s="166"/>
      <c r="F1503" s="161"/>
      <c r="G1503" s="161"/>
      <c r="H1503" s="161"/>
      <c r="I1503" s="161"/>
      <c r="J1503" s="161"/>
      <c r="K1503" s="161"/>
      <c r="L1503" s="161"/>
      <c r="M1503" s="161"/>
      <c r="N1503" s="160"/>
      <c r="O1503" s="160"/>
      <c r="P1503" s="160"/>
      <c r="Q1503" s="160"/>
      <c r="R1503" s="161"/>
      <c r="S1503" s="161"/>
      <c r="T1503" s="161"/>
      <c r="U1503" s="161"/>
      <c r="V1503" s="161"/>
      <c r="W1503" s="161"/>
      <c r="X1503" s="161"/>
      <c r="Y1503" s="161"/>
      <c r="Z1503" s="151"/>
      <c r="AA1503" s="151"/>
      <c r="AB1503" s="151"/>
      <c r="AC1503" s="151"/>
      <c r="AD1503" s="151"/>
      <c r="AE1503" s="151"/>
      <c r="AF1503" s="151"/>
      <c r="AG1503" s="151" t="s">
        <v>327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3" x14ac:dyDescent="0.2">
      <c r="A1504" s="158"/>
      <c r="B1504" s="159"/>
      <c r="C1504" s="191" t="s">
        <v>878</v>
      </c>
      <c r="D1504" s="165"/>
      <c r="E1504" s="166">
        <v>2</v>
      </c>
      <c r="F1504" s="161"/>
      <c r="G1504" s="161"/>
      <c r="H1504" s="161"/>
      <c r="I1504" s="161"/>
      <c r="J1504" s="161"/>
      <c r="K1504" s="161"/>
      <c r="L1504" s="161"/>
      <c r="M1504" s="161"/>
      <c r="N1504" s="160"/>
      <c r="O1504" s="160"/>
      <c r="P1504" s="160"/>
      <c r="Q1504" s="160"/>
      <c r="R1504" s="161"/>
      <c r="S1504" s="161"/>
      <c r="T1504" s="161"/>
      <c r="U1504" s="161"/>
      <c r="V1504" s="161"/>
      <c r="W1504" s="161"/>
      <c r="X1504" s="161"/>
      <c r="Y1504" s="161"/>
      <c r="Z1504" s="151"/>
      <c r="AA1504" s="151"/>
      <c r="AB1504" s="151"/>
      <c r="AC1504" s="151"/>
      <c r="AD1504" s="151"/>
      <c r="AE1504" s="151"/>
      <c r="AF1504" s="151"/>
      <c r="AG1504" s="151" t="s">
        <v>327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 x14ac:dyDescent="0.2">
      <c r="A1505" s="181">
        <v>194</v>
      </c>
      <c r="B1505" s="182" t="s">
        <v>1957</v>
      </c>
      <c r="C1505" s="190" t="s">
        <v>1958</v>
      </c>
      <c r="D1505" s="183" t="s">
        <v>318</v>
      </c>
      <c r="E1505" s="184">
        <v>1</v>
      </c>
      <c r="F1505" s="185"/>
      <c r="G1505" s="186">
        <f>ROUND(E1505*F1505,2)</f>
        <v>0</v>
      </c>
      <c r="H1505" s="185"/>
      <c r="I1505" s="186">
        <f>ROUND(E1505*H1505,2)</f>
        <v>0</v>
      </c>
      <c r="J1505" s="185"/>
      <c r="K1505" s="186">
        <f>ROUND(E1505*J1505,2)</f>
        <v>0</v>
      </c>
      <c r="L1505" s="186">
        <v>21</v>
      </c>
      <c r="M1505" s="186">
        <f>G1505*(1+L1505/100)</f>
        <v>0</v>
      </c>
      <c r="N1505" s="184">
        <v>0</v>
      </c>
      <c r="O1505" s="184">
        <f>ROUND(E1505*N1505,2)</f>
        <v>0</v>
      </c>
      <c r="P1505" s="184">
        <v>0</v>
      </c>
      <c r="Q1505" s="184">
        <f>ROUND(E1505*P1505,2)</f>
        <v>0</v>
      </c>
      <c r="R1505" s="186"/>
      <c r="S1505" s="186" t="s">
        <v>319</v>
      </c>
      <c r="T1505" s="187" t="s">
        <v>320</v>
      </c>
      <c r="U1505" s="161">
        <v>0</v>
      </c>
      <c r="V1505" s="161">
        <f>ROUND(E1505*U1505,2)</f>
        <v>0</v>
      </c>
      <c r="W1505" s="161"/>
      <c r="X1505" s="161" t="s">
        <v>321</v>
      </c>
      <c r="Y1505" s="161" t="s">
        <v>322</v>
      </c>
      <c r="Z1505" s="151"/>
      <c r="AA1505" s="151"/>
      <c r="AB1505" s="151"/>
      <c r="AC1505" s="151"/>
      <c r="AD1505" s="151"/>
      <c r="AE1505" s="151"/>
      <c r="AF1505" s="151"/>
      <c r="AG1505" s="151" t="s">
        <v>323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2" x14ac:dyDescent="0.2">
      <c r="A1506" s="158"/>
      <c r="B1506" s="159"/>
      <c r="C1506" s="272" t="s">
        <v>1912</v>
      </c>
      <c r="D1506" s="273"/>
      <c r="E1506" s="273"/>
      <c r="F1506" s="273"/>
      <c r="G1506" s="273"/>
      <c r="H1506" s="161"/>
      <c r="I1506" s="161"/>
      <c r="J1506" s="161"/>
      <c r="K1506" s="161"/>
      <c r="L1506" s="161"/>
      <c r="M1506" s="161"/>
      <c r="N1506" s="160"/>
      <c r="O1506" s="160"/>
      <c r="P1506" s="160"/>
      <c r="Q1506" s="160"/>
      <c r="R1506" s="161"/>
      <c r="S1506" s="161"/>
      <c r="T1506" s="161"/>
      <c r="U1506" s="161"/>
      <c r="V1506" s="161"/>
      <c r="W1506" s="161"/>
      <c r="X1506" s="161"/>
      <c r="Y1506" s="161"/>
      <c r="Z1506" s="151"/>
      <c r="AA1506" s="151"/>
      <c r="AB1506" s="151"/>
      <c r="AC1506" s="151"/>
      <c r="AD1506" s="151"/>
      <c r="AE1506" s="151"/>
      <c r="AF1506" s="151"/>
      <c r="AG1506" s="151" t="s">
        <v>325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ht="22.5" outlineLevel="3" x14ac:dyDescent="0.2">
      <c r="A1507" s="158"/>
      <c r="B1507" s="159"/>
      <c r="C1507" s="270" t="s">
        <v>1913</v>
      </c>
      <c r="D1507" s="271"/>
      <c r="E1507" s="271"/>
      <c r="F1507" s="271"/>
      <c r="G1507" s="271"/>
      <c r="H1507" s="161"/>
      <c r="I1507" s="161"/>
      <c r="J1507" s="161"/>
      <c r="K1507" s="161"/>
      <c r="L1507" s="161"/>
      <c r="M1507" s="161"/>
      <c r="N1507" s="160"/>
      <c r="O1507" s="160"/>
      <c r="P1507" s="160"/>
      <c r="Q1507" s="160"/>
      <c r="R1507" s="161"/>
      <c r="S1507" s="161"/>
      <c r="T1507" s="161"/>
      <c r="U1507" s="161"/>
      <c r="V1507" s="161"/>
      <c r="W1507" s="161"/>
      <c r="X1507" s="161"/>
      <c r="Y1507" s="161"/>
      <c r="Z1507" s="151"/>
      <c r="AA1507" s="151"/>
      <c r="AB1507" s="151"/>
      <c r="AC1507" s="151"/>
      <c r="AD1507" s="151"/>
      <c r="AE1507" s="151"/>
      <c r="AF1507" s="151"/>
      <c r="AG1507" s="151" t="s">
        <v>325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88" t="str">
        <f>C1507</f>
        <v>NEREZOVÁ SÍŤ BUDE OPLETENA NA NEREZOVÉ OBVODOVÉ LANO. LANO BUDE KOTVENO PŘÍMO DO BETONU POMOCÍ ŠROUBŮ S OKEM (M8)</v>
      </c>
      <c r="BB1507" s="151"/>
      <c r="BC1507" s="151"/>
      <c r="BD1507" s="151"/>
      <c r="BE1507" s="151"/>
      <c r="BF1507" s="151"/>
      <c r="BG1507" s="151"/>
      <c r="BH1507" s="151"/>
    </row>
    <row r="1508" spans="1:60" outlineLevel="3" x14ac:dyDescent="0.2">
      <c r="A1508" s="158"/>
      <c r="B1508" s="159"/>
      <c r="C1508" s="270" t="s">
        <v>1914</v>
      </c>
      <c r="D1508" s="271"/>
      <c r="E1508" s="271"/>
      <c r="F1508" s="271"/>
      <c r="G1508" s="271"/>
      <c r="H1508" s="161"/>
      <c r="I1508" s="161"/>
      <c r="J1508" s="161"/>
      <c r="K1508" s="161"/>
      <c r="L1508" s="161"/>
      <c r="M1508" s="161"/>
      <c r="N1508" s="160"/>
      <c r="O1508" s="160"/>
      <c r="P1508" s="160"/>
      <c r="Q1508" s="160"/>
      <c r="R1508" s="161"/>
      <c r="S1508" s="161"/>
      <c r="T1508" s="161"/>
      <c r="U1508" s="161"/>
      <c r="V1508" s="161"/>
      <c r="W1508" s="161"/>
      <c r="X1508" s="161"/>
      <c r="Y1508" s="161"/>
      <c r="Z1508" s="151"/>
      <c r="AA1508" s="151"/>
      <c r="AB1508" s="151"/>
      <c r="AC1508" s="151"/>
      <c r="AD1508" s="151"/>
      <c r="AE1508" s="151"/>
      <c r="AF1508" s="151"/>
      <c r="AG1508" s="151" t="s">
        <v>325</v>
      </c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88" t="str">
        <f>C1508</f>
        <v>V DISTANCI 400 mm, KOTVENO POMOCÍ CHEM. KOTVY. V ROZÍCH UMÍSTĚNA ZÁVĚSNÁ MATICE (M10). PODROBNĚJI VIZ. TZ.</v>
      </c>
      <c r="BB1508" s="151"/>
      <c r="BC1508" s="151"/>
      <c r="BD1508" s="151"/>
      <c r="BE1508" s="151"/>
      <c r="BF1508" s="151"/>
      <c r="BG1508" s="151"/>
      <c r="BH1508" s="151"/>
    </row>
    <row r="1509" spans="1:60" outlineLevel="3" x14ac:dyDescent="0.2">
      <c r="A1509" s="158"/>
      <c r="B1509" s="159"/>
      <c r="C1509" s="270" t="s">
        <v>1915</v>
      </c>
      <c r="D1509" s="271"/>
      <c r="E1509" s="271"/>
      <c r="F1509" s="271"/>
      <c r="G1509" s="271"/>
      <c r="H1509" s="161"/>
      <c r="I1509" s="161"/>
      <c r="J1509" s="161"/>
      <c r="K1509" s="161"/>
      <c r="L1509" s="161"/>
      <c r="M1509" s="161"/>
      <c r="N1509" s="160"/>
      <c r="O1509" s="160"/>
      <c r="P1509" s="160"/>
      <c r="Q1509" s="160"/>
      <c r="R1509" s="161"/>
      <c r="S1509" s="161"/>
      <c r="T1509" s="161"/>
      <c r="U1509" s="161"/>
      <c r="V1509" s="161"/>
      <c r="W1509" s="161"/>
      <c r="X1509" s="161"/>
      <c r="Y1509" s="161"/>
      <c r="Z1509" s="151"/>
      <c r="AA1509" s="151"/>
      <c r="AB1509" s="151"/>
      <c r="AC1509" s="151"/>
      <c r="AD1509" s="151"/>
      <c r="AE1509" s="151"/>
      <c r="AF1509" s="151"/>
      <c r="AG1509" s="151" t="s">
        <v>325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3" x14ac:dyDescent="0.2">
      <c r="A1510" s="158"/>
      <c r="B1510" s="159"/>
      <c r="C1510" s="270" t="s">
        <v>858</v>
      </c>
      <c r="D1510" s="271"/>
      <c r="E1510" s="271"/>
      <c r="F1510" s="271"/>
      <c r="G1510" s="271"/>
      <c r="H1510" s="161"/>
      <c r="I1510" s="161"/>
      <c r="J1510" s="161"/>
      <c r="K1510" s="161"/>
      <c r="L1510" s="161"/>
      <c r="M1510" s="161"/>
      <c r="N1510" s="160"/>
      <c r="O1510" s="160"/>
      <c r="P1510" s="160"/>
      <c r="Q1510" s="160"/>
      <c r="R1510" s="161"/>
      <c r="S1510" s="161"/>
      <c r="T1510" s="161"/>
      <c r="U1510" s="161"/>
      <c r="V1510" s="161"/>
      <c r="W1510" s="161"/>
      <c r="X1510" s="161"/>
      <c r="Y1510" s="161"/>
      <c r="Z1510" s="151"/>
      <c r="AA1510" s="151"/>
      <c r="AB1510" s="151"/>
      <c r="AC1510" s="151"/>
      <c r="AD1510" s="151"/>
      <c r="AE1510" s="151"/>
      <c r="AF1510" s="151"/>
      <c r="AG1510" s="151" t="s">
        <v>325</v>
      </c>
      <c r="AH1510" s="151"/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2" x14ac:dyDescent="0.2">
      <c r="A1511" s="158"/>
      <c r="B1511" s="159"/>
      <c r="C1511" s="191" t="s">
        <v>1833</v>
      </c>
      <c r="D1511" s="165"/>
      <c r="E1511" s="166"/>
      <c r="F1511" s="161"/>
      <c r="G1511" s="161"/>
      <c r="H1511" s="161"/>
      <c r="I1511" s="161"/>
      <c r="J1511" s="161"/>
      <c r="K1511" s="161"/>
      <c r="L1511" s="161"/>
      <c r="M1511" s="161"/>
      <c r="N1511" s="160"/>
      <c r="O1511" s="160"/>
      <c r="P1511" s="160"/>
      <c r="Q1511" s="160"/>
      <c r="R1511" s="161"/>
      <c r="S1511" s="161"/>
      <c r="T1511" s="161"/>
      <c r="U1511" s="161"/>
      <c r="V1511" s="161"/>
      <c r="W1511" s="161"/>
      <c r="X1511" s="161"/>
      <c r="Y1511" s="161"/>
      <c r="Z1511" s="151"/>
      <c r="AA1511" s="151"/>
      <c r="AB1511" s="151"/>
      <c r="AC1511" s="151"/>
      <c r="AD1511" s="151"/>
      <c r="AE1511" s="151"/>
      <c r="AF1511" s="151"/>
      <c r="AG1511" s="151" t="s">
        <v>327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3" x14ac:dyDescent="0.2">
      <c r="A1512" s="158"/>
      <c r="B1512" s="159"/>
      <c r="C1512" s="191" t="s">
        <v>328</v>
      </c>
      <c r="D1512" s="165"/>
      <c r="E1512" s="166">
        <v>1</v>
      </c>
      <c r="F1512" s="161"/>
      <c r="G1512" s="161"/>
      <c r="H1512" s="161"/>
      <c r="I1512" s="161"/>
      <c r="J1512" s="161"/>
      <c r="K1512" s="161"/>
      <c r="L1512" s="161"/>
      <c r="M1512" s="161"/>
      <c r="N1512" s="160"/>
      <c r="O1512" s="160"/>
      <c r="P1512" s="160"/>
      <c r="Q1512" s="160"/>
      <c r="R1512" s="161"/>
      <c r="S1512" s="161"/>
      <c r="T1512" s="161"/>
      <c r="U1512" s="161"/>
      <c r="V1512" s="161"/>
      <c r="W1512" s="161"/>
      <c r="X1512" s="161"/>
      <c r="Y1512" s="161"/>
      <c r="Z1512" s="151"/>
      <c r="AA1512" s="151"/>
      <c r="AB1512" s="151"/>
      <c r="AC1512" s="151"/>
      <c r="AD1512" s="151"/>
      <c r="AE1512" s="151"/>
      <c r="AF1512" s="151"/>
      <c r="AG1512" s="151" t="s">
        <v>327</v>
      </c>
      <c r="AH1512" s="151">
        <v>0</v>
      </c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 x14ac:dyDescent="0.2">
      <c r="A1513" s="181">
        <v>195</v>
      </c>
      <c r="B1513" s="182" t="s">
        <v>1959</v>
      </c>
      <c r="C1513" s="190" t="s">
        <v>1960</v>
      </c>
      <c r="D1513" s="183" t="s">
        <v>318</v>
      </c>
      <c r="E1513" s="184">
        <v>2</v>
      </c>
      <c r="F1513" s="185"/>
      <c r="G1513" s="186">
        <f>ROUND(E1513*F1513,2)</f>
        <v>0</v>
      </c>
      <c r="H1513" s="185"/>
      <c r="I1513" s="186">
        <f>ROUND(E1513*H1513,2)</f>
        <v>0</v>
      </c>
      <c r="J1513" s="185"/>
      <c r="K1513" s="186">
        <f>ROUND(E1513*J1513,2)</f>
        <v>0</v>
      </c>
      <c r="L1513" s="186">
        <v>21</v>
      </c>
      <c r="M1513" s="186">
        <f>G1513*(1+L1513/100)</f>
        <v>0</v>
      </c>
      <c r="N1513" s="184">
        <v>0</v>
      </c>
      <c r="O1513" s="184">
        <f>ROUND(E1513*N1513,2)</f>
        <v>0</v>
      </c>
      <c r="P1513" s="184">
        <v>0</v>
      </c>
      <c r="Q1513" s="184">
        <f>ROUND(E1513*P1513,2)</f>
        <v>0</v>
      </c>
      <c r="R1513" s="186"/>
      <c r="S1513" s="186" t="s">
        <v>319</v>
      </c>
      <c r="T1513" s="187" t="s">
        <v>320</v>
      </c>
      <c r="U1513" s="161">
        <v>0</v>
      </c>
      <c r="V1513" s="161">
        <f>ROUND(E1513*U1513,2)</f>
        <v>0</v>
      </c>
      <c r="W1513" s="161"/>
      <c r="X1513" s="161" t="s">
        <v>321</v>
      </c>
      <c r="Y1513" s="161" t="s">
        <v>322</v>
      </c>
      <c r="Z1513" s="151"/>
      <c r="AA1513" s="151"/>
      <c r="AB1513" s="151"/>
      <c r="AC1513" s="151"/>
      <c r="AD1513" s="151"/>
      <c r="AE1513" s="151"/>
      <c r="AF1513" s="151"/>
      <c r="AG1513" s="151" t="s">
        <v>323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2" x14ac:dyDescent="0.2">
      <c r="A1514" s="158"/>
      <c r="B1514" s="159"/>
      <c r="C1514" s="272" t="s">
        <v>1912</v>
      </c>
      <c r="D1514" s="273"/>
      <c r="E1514" s="273"/>
      <c r="F1514" s="273"/>
      <c r="G1514" s="273"/>
      <c r="H1514" s="161"/>
      <c r="I1514" s="161"/>
      <c r="J1514" s="161"/>
      <c r="K1514" s="161"/>
      <c r="L1514" s="161"/>
      <c r="M1514" s="161"/>
      <c r="N1514" s="160"/>
      <c r="O1514" s="160"/>
      <c r="P1514" s="160"/>
      <c r="Q1514" s="160"/>
      <c r="R1514" s="161"/>
      <c r="S1514" s="161"/>
      <c r="T1514" s="161"/>
      <c r="U1514" s="161"/>
      <c r="V1514" s="161"/>
      <c r="W1514" s="161"/>
      <c r="X1514" s="161"/>
      <c r="Y1514" s="161"/>
      <c r="Z1514" s="151"/>
      <c r="AA1514" s="151"/>
      <c r="AB1514" s="151"/>
      <c r="AC1514" s="151"/>
      <c r="AD1514" s="151"/>
      <c r="AE1514" s="151"/>
      <c r="AF1514" s="151"/>
      <c r="AG1514" s="151" t="s">
        <v>325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ht="22.5" outlineLevel="3" x14ac:dyDescent="0.2">
      <c r="A1515" s="158"/>
      <c r="B1515" s="159"/>
      <c r="C1515" s="270" t="s">
        <v>1913</v>
      </c>
      <c r="D1515" s="271"/>
      <c r="E1515" s="271"/>
      <c r="F1515" s="271"/>
      <c r="G1515" s="271"/>
      <c r="H1515" s="161"/>
      <c r="I1515" s="161"/>
      <c r="J1515" s="161"/>
      <c r="K1515" s="161"/>
      <c r="L1515" s="161"/>
      <c r="M1515" s="161"/>
      <c r="N1515" s="160"/>
      <c r="O1515" s="160"/>
      <c r="P1515" s="160"/>
      <c r="Q1515" s="160"/>
      <c r="R1515" s="161"/>
      <c r="S1515" s="161"/>
      <c r="T1515" s="161"/>
      <c r="U1515" s="161"/>
      <c r="V1515" s="161"/>
      <c r="W1515" s="161"/>
      <c r="X1515" s="161"/>
      <c r="Y1515" s="161"/>
      <c r="Z1515" s="151"/>
      <c r="AA1515" s="151"/>
      <c r="AB1515" s="151"/>
      <c r="AC1515" s="151"/>
      <c r="AD1515" s="151"/>
      <c r="AE1515" s="151"/>
      <c r="AF1515" s="151"/>
      <c r="AG1515" s="151" t="s">
        <v>325</v>
      </c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88" t="str">
        <f>C1515</f>
        <v>NEREZOVÁ SÍŤ BUDE OPLETENA NA NEREZOVÉ OBVODOVÉ LANO. LANO BUDE KOTVENO PŘÍMO DO BETONU POMOCÍ ŠROUBŮ S OKEM (M8)</v>
      </c>
      <c r="BB1515" s="151"/>
      <c r="BC1515" s="151"/>
      <c r="BD1515" s="151"/>
      <c r="BE1515" s="151"/>
      <c r="BF1515" s="151"/>
      <c r="BG1515" s="151"/>
      <c r="BH1515" s="151"/>
    </row>
    <row r="1516" spans="1:60" outlineLevel="3" x14ac:dyDescent="0.2">
      <c r="A1516" s="158"/>
      <c r="B1516" s="159"/>
      <c r="C1516" s="270" t="s">
        <v>1914</v>
      </c>
      <c r="D1516" s="271"/>
      <c r="E1516" s="271"/>
      <c r="F1516" s="271"/>
      <c r="G1516" s="271"/>
      <c r="H1516" s="161"/>
      <c r="I1516" s="161"/>
      <c r="J1516" s="161"/>
      <c r="K1516" s="161"/>
      <c r="L1516" s="161"/>
      <c r="M1516" s="161"/>
      <c r="N1516" s="160"/>
      <c r="O1516" s="160"/>
      <c r="P1516" s="160"/>
      <c r="Q1516" s="160"/>
      <c r="R1516" s="161"/>
      <c r="S1516" s="161"/>
      <c r="T1516" s="161"/>
      <c r="U1516" s="161"/>
      <c r="V1516" s="161"/>
      <c r="W1516" s="161"/>
      <c r="X1516" s="161"/>
      <c r="Y1516" s="161"/>
      <c r="Z1516" s="151"/>
      <c r="AA1516" s="151"/>
      <c r="AB1516" s="151"/>
      <c r="AC1516" s="151"/>
      <c r="AD1516" s="151"/>
      <c r="AE1516" s="151"/>
      <c r="AF1516" s="151"/>
      <c r="AG1516" s="151" t="s">
        <v>325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88" t="str">
        <f>C1516</f>
        <v>V DISTANCI 400 mm, KOTVENO POMOCÍ CHEM. KOTVY. V ROZÍCH UMÍSTĚNA ZÁVĚSNÁ MATICE (M10). PODROBNĚJI VIZ. TZ.</v>
      </c>
      <c r="BB1516" s="151"/>
      <c r="BC1516" s="151"/>
      <c r="BD1516" s="151"/>
      <c r="BE1516" s="151"/>
      <c r="BF1516" s="151"/>
      <c r="BG1516" s="151"/>
      <c r="BH1516" s="151"/>
    </row>
    <row r="1517" spans="1:60" outlineLevel="3" x14ac:dyDescent="0.2">
      <c r="A1517" s="158"/>
      <c r="B1517" s="159"/>
      <c r="C1517" s="270" t="s">
        <v>1915</v>
      </c>
      <c r="D1517" s="271"/>
      <c r="E1517" s="271"/>
      <c r="F1517" s="271"/>
      <c r="G1517" s="271"/>
      <c r="H1517" s="161"/>
      <c r="I1517" s="161"/>
      <c r="J1517" s="161"/>
      <c r="K1517" s="161"/>
      <c r="L1517" s="161"/>
      <c r="M1517" s="161"/>
      <c r="N1517" s="160"/>
      <c r="O1517" s="160"/>
      <c r="P1517" s="160"/>
      <c r="Q1517" s="160"/>
      <c r="R1517" s="161"/>
      <c r="S1517" s="161"/>
      <c r="T1517" s="161"/>
      <c r="U1517" s="161"/>
      <c r="V1517" s="161"/>
      <c r="W1517" s="161"/>
      <c r="X1517" s="161"/>
      <c r="Y1517" s="161"/>
      <c r="Z1517" s="151"/>
      <c r="AA1517" s="151"/>
      <c r="AB1517" s="151"/>
      <c r="AC1517" s="151"/>
      <c r="AD1517" s="151"/>
      <c r="AE1517" s="151"/>
      <c r="AF1517" s="151"/>
      <c r="AG1517" s="151" t="s">
        <v>325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3" x14ac:dyDescent="0.2">
      <c r="A1518" s="158"/>
      <c r="B1518" s="159"/>
      <c r="C1518" s="270" t="s">
        <v>858</v>
      </c>
      <c r="D1518" s="271"/>
      <c r="E1518" s="271"/>
      <c r="F1518" s="271"/>
      <c r="G1518" s="271"/>
      <c r="H1518" s="161"/>
      <c r="I1518" s="161"/>
      <c r="J1518" s="161"/>
      <c r="K1518" s="161"/>
      <c r="L1518" s="161"/>
      <c r="M1518" s="161"/>
      <c r="N1518" s="160"/>
      <c r="O1518" s="160"/>
      <c r="P1518" s="160"/>
      <c r="Q1518" s="160"/>
      <c r="R1518" s="161"/>
      <c r="S1518" s="161"/>
      <c r="T1518" s="161"/>
      <c r="U1518" s="161"/>
      <c r="V1518" s="161"/>
      <c r="W1518" s="161"/>
      <c r="X1518" s="161"/>
      <c r="Y1518" s="161"/>
      <c r="Z1518" s="151"/>
      <c r="AA1518" s="151"/>
      <c r="AB1518" s="151"/>
      <c r="AC1518" s="151"/>
      <c r="AD1518" s="151"/>
      <c r="AE1518" s="151"/>
      <c r="AF1518" s="151"/>
      <c r="AG1518" s="151" t="s">
        <v>325</v>
      </c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2" x14ac:dyDescent="0.2">
      <c r="A1519" s="158"/>
      <c r="B1519" s="159"/>
      <c r="C1519" s="191" t="s">
        <v>1833</v>
      </c>
      <c r="D1519" s="165"/>
      <c r="E1519" s="166"/>
      <c r="F1519" s="161"/>
      <c r="G1519" s="161"/>
      <c r="H1519" s="161"/>
      <c r="I1519" s="161"/>
      <c r="J1519" s="161"/>
      <c r="K1519" s="161"/>
      <c r="L1519" s="161"/>
      <c r="M1519" s="161"/>
      <c r="N1519" s="160"/>
      <c r="O1519" s="160"/>
      <c r="P1519" s="160"/>
      <c r="Q1519" s="160"/>
      <c r="R1519" s="161"/>
      <c r="S1519" s="161"/>
      <c r="T1519" s="161"/>
      <c r="U1519" s="161"/>
      <c r="V1519" s="161"/>
      <c r="W1519" s="161"/>
      <c r="X1519" s="161"/>
      <c r="Y1519" s="161"/>
      <c r="Z1519" s="151"/>
      <c r="AA1519" s="151"/>
      <c r="AB1519" s="151"/>
      <c r="AC1519" s="151"/>
      <c r="AD1519" s="151"/>
      <c r="AE1519" s="151"/>
      <c r="AF1519" s="151"/>
      <c r="AG1519" s="151" t="s">
        <v>327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3" x14ac:dyDescent="0.2">
      <c r="A1520" s="158"/>
      <c r="B1520" s="159"/>
      <c r="C1520" s="191" t="s">
        <v>878</v>
      </c>
      <c r="D1520" s="165"/>
      <c r="E1520" s="166">
        <v>2</v>
      </c>
      <c r="F1520" s="161"/>
      <c r="G1520" s="161"/>
      <c r="H1520" s="161"/>
      <c r="I1520" s="161"/>
      <c r="J1520" s="161"/>
      <c r="K1520" s="161"/>
      <c r="L1520" s="161"/>
      <c r="M1520" s="161"/>
      <c r="N1520" s="160"/>
      <c r="O1520" s="160"/>
      <c r="P1520" s="160"/>
      <c r="Q1520" s="160"/>
      <c r="R1520" s="161"/>
      <c r="S1520" s="161"/>
      <c r="T1520" s="161"/>
      <c r="U1520" s="161"/>
      <c r="V1520" s="161"/>
      <c r="W1520" s="161"/>
      <c r="X1520" s="161"/>
      <c r="Y1520" s="161"/>
      <c r="Z1520" s="151"/>
      <c r="AA1520" s="151"/>
      <c r="AB1520" s="151"/>
      <c r="AC1520" s="151"/>
      <c r="AD1520" s="151"/>
      <c r="AE1520" s="151"/>
      <c r="AF1520" s="151"/>
      <c r="AG1520" s="151" t="s">
        <v>327</v>
      </c>
      <c r="AH1520" s="151">
        <v>0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 x14ac:dyDescent="0.2">
      <c r="A1521" s="181">
        <v>196</v>
      </c>
      <c r="B1521" s="182" t="s">
        <v>1961</v>
      </c>
      <c r="C1521" s="190" t="s">
        <v>1962</v>
      </c>
      <c r="D1521" s="183" t="s">
        <v>318</v>
      </c>
      <c r="E1521" s="184">
        <v>1</v>
      </c>
      <c r="F1521" s="185"/>
      <c r="G1521" s="186">
        <f>ROUND(E1521*F1521,2)</f>
        <v>0</v>
      </c>
      <c r="H1521" s="185"/>
      <c r="I1521" s="186">
        <f>ROUND(E1521*H1521,2)</f>
        <v>0</v>
      </c>
      <c r="J1521" s="185"/>
      <c r="K1521" s="186">
        <f>ROUND(E1521*J1521,2)</f>
        <v>0</v>
      </c>
      <c r="L1521" s="186">
        <v>21</v>
      </c>
      <c r="M1521" s="186">
        <f>G1521*(1+L1521/100)</f>
        <v>0</v>
      </c>
      <c r="N1521" s="184">
        <v>0</v>
      </c>
      <c r="O1521" s="184">
        <f>ROUND(E1521*N1521,2)</f>
        <v>0</v>
      </c>
      <c r="P1521" s="184">
        <v>0</v>
      </c>
      <c r="Q1521" s="184">
        <f>ROUND(E1521*P1521,2)</f>
        <v>0</v>
      </c>
      <c r="R1521" s="186"/>
      <c r="S1521" s="186" t="s">
        <v>319</v>
      </c>
      <c r="T1521" s="187" t="s">
        <v>320</v>
      </c>
      <c r="U1521" s="161">
        <v>0</v>
      </c>
      <c r="V1521" s="161">
        <f>ROUND(E1521*U1521,2)</f>
        <v>0</v>
      </c>
      <c r="W1521" s="161"/>
      <c r="X1521" s="161" t="s">
        <v>321</v>
      </c>
      <c r="Y1521" s="161" t="s">
        <v>322</v>
      </c>
      <c r="Z1521" s="151"/>
      <c r="AA1521" s="151"/>
      <c r="AB1521" s="151"/>
      <c r="AC1521" s="151"/>
      <c r="AD1521" s="151"/>
      <c r="AE1521" s="151"/>
      <c r="AF1521" s="151"/>
      <c r="AG1521" s="151" t="s">
        <v>323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2" x14ac:dyDescent="0.2">
      <c r="A1522" s="158"/>
      <c r="B1522" s="159"/>
      <c r="C1522" s="272" t="s">
        <v>1912</v>
      </c>
      <c r="D1522" s="273"/>
      <c r="E1522" s="273"/>
      <c r="F1522" s="273"/>
      <c r="G1522" s="273"/>
      <c r="H1522" s="161"/>
      <c r="I1522" s="161"/>
      <c r="J1522" s="161"/>
      <c r="K1522" s="161"/>
      <c r="L1522" s="161"/>
      <c r="M1522" s="161"/>
      <c r="N1522" s="160"/>
      <c r="O1522" s="160"/>
      <c r="P1522" s="160"/>
      <c r="Q1522" s="160"/>
      <c r="R1522" s="161"/>
      <c r="S1522" s="161"/>
      <c r="T1522" s="161"/>
      <c r="U1522" s="161"/>
      <c r="V1522" s="161"/>
      <c r="W1522" s="161"/>
      <c r="X1522" s="161"/>
      <c r="Y1522" s="161"/>
      <c r="Z1522" s="151"/>
      <c r="AA1522" s="151"/>
      <c r="AB1522" s="151"/>
      <c r="AC1522" s="151"/>
      <c r="AD1522" s="151"/>
      <c r="AE1522" s="151"/>
      <c r="AF1522" s="151"/>
      <c r="AG1522" s="151" t="s">
        <v>325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ht="22.5" outlineLevel="3" x14ac:dyDescent="0.2">
      <c r="A1523" s="158"/>
      <c r="B1523" s="159"/>
      <c r="C1523" s="270" t="s">
        <v>1913</v>
      </c>
      <c r="D1523" s="271"/>
      <c r="E1523" s="271"/>
      <c r="F1523" s="271"/>
      <c r="G1523" s="271"/>
      <c r="H1523" s="161"/>
      <c r="I1523" s="161"/>
      <c r="J1523" s="161"/>
      <c r="K1523" s="161"/>
      <c r="L1523" s="161"/>
      <c r="M1523" s="161"/>
      <c r="N1523" s="160"/>
      <c r="O1523" s="160"/>
      <c r="P1523" s="160"/>
      <c r="Q1523" s="160"/>
      <c r="R1523" s="161"/>
      <c r="S1523" s="161"/>
      <c r="T1523" s="161"/>
      <c r="U1523" s="161"/>
      <c r="V1523" s="161"/>
      <c r="W1523" s="161"/>
      <c r="X1523" s="161"/>
      <c r="Y1523" s="161"/>
      <c r="Z1523" s="151"/>
      <c r="AA1523" s="151"/>
      <c r="AB1523" s="151"/>
      <c r="AC1523" s="151"/>
      <c r="AD1523" s="151"/>
      <c r="AE1523" s="151"/>
      <c r="AF1523" s="151"/>
      <c r="AG1523" s="151" t="s">
        <v>325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88" t="str">
        <f>C1523</f>
        <v>NEREZOVÁ SÍŤ BUDE OPLETENA NA NEREZOVÉ OBVODOVÉ LANO. LANO BUDE KOTVENO PŘÍMO DO BETONU POMOCÍ ŠROUBŮ S OKEM (M8)</v>
      </c>
      <c r="BB1523" s="151"/>
      <c r="BC1523" s="151"/>
      <c r="BD1523" s="151"/>
      <c r="BE1523" s="151"/>
      <c r="BF1523" s="151"/>
      <c r="BG1523" s="151"/>
      <c r="BH1523" s="151"/>
    </row>
    <row r="1524" spans="1:60" outlineLevel="3" x14ac:dyDescent="0.2">
      <c r="A1524" s="158"/>
      <c r="B1524" s="159"/>
      <c r="C1524" s="270" t="s">
        <v>1914</v>
      </c>
      <c r="D1524" s="271"/>
      <c r="E1524" s="271"/>
      <c r="F1524" s="271"/>
      <c r="G1524" s="271"/>
      <c r="H1524" s="161"/>
      <c r="I1524" s="161"/>
      <c r="J1524" s="161"/>
      <c r="K1524" s="161"/>
      <c r="L1524" s="161"/>
      <c r="M1524" s="161"/>
      <c r="N1524" s="160"/>
      <c r="O1524" s="160"/>
      <c r="P1524" s="160"/>
      <c r="Q1524" s="160"/>
      <c r="R1524" s="161"/>
      <c r="S1524" s="161"/>
      <c r="T1524" s="161"/>
      <c r="U1524" s="161"/>
      <c r="V1524" s="161"/>
      <c r="W1524" s="161"/>
      <c r="X1524" s="161"/>
      <c r="Y1524" s="161"/>
      <c r="Z1524" s="151"/>
      <c r="AA1524" s="151"/>
      <c r="AB1524" s="151"/>
      <c r="AC1524" s="151"/>
      <c r="AD1524" s="151"/>
      <c r="AE1524" s="151"/>
      <c r="AF1524" s="151"/>
      <c r="AG1524" s="151" t="s">
        <v>325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88" t="str">
        <f>C1524</f>
        <v>V DISTANCI 400 mm, KOTVENO POMOCÍ CHEM. KOTVY. V ROZÍCH UMÍSTĚNA ZÁVĚSNÁ MATICE (M10). PODROBNĚJI VIZ. TZ.</v>
      </c>
      <c r="BB1524" s="151"/>
      <c r="BC1524" s="151"/>
      <c r="BD1524" s="151"/>
      <c r="BE1524" s="151"/>
      <c r="BF1524" s="151"/>
      <c r="BG1524" s="151"/>
      <c r="BH1524" s="151"/>
    </row>
    <row r="1525" spans="1:60" outlineLevel="3" x14ac:dyDescent="0.2">
      <c r="A1525" s="158"/>
      <c r="B1525" s="159"/>
      <c r="C1525" s="270" t="s">
        <v>1915</v>
      </c>
      <c r="D1525" s="271"/>
      <c r="E1525" s="271"/>
      <c r="F1525" s="271"/>
      <c r="G1525" s="271"/>
      <c r="H1525" s="161"/>
      <c r="I1525" s="161"/>
      <c r="J1525" s="161"/>
      <c r="K1525" s="161"/>
      <c r="L1525" s="161"/>
      <c r="M1525" s="161"/>
      <c r="N1525" s="160"/>
      <c r="O1525" s="160"/>
      <c r="P1525" s="160"/>
      <c r="Q1525" s="160"/>
      <c r="R1525" s="161"/>
      <c r="S1525" s="161"/>
      <c r="T1525" s="161"/>
      <c r="U1525" s="161"/>
      <c r="V1525" s="161"/>
      <c r="W1525" s="161"/>
      <c r="X1525" s="161"/>
      <c r="Y1525" s="161"/>
      <c r="Z1525" s="151"/>
      <c r="AA1525" s="151"/>
      <c r="AB1525" s="151"/>
      <c r="AC1525" s="151"/>
      <c r="AD1525" s="151"/>
      <c r="AE1525" s="151"/>
      <c r="AF1525" s="151"/>
      <c r="AG1525" s="151" t="s">
        <v>325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3" x14ac:dyDescent="0.2">
      <c r="A1526" s="158"/>
      <c r="B1526" s="159"/>
      <c r="C1526" s="270" t="s">
        <v>858</v>
      </c>
      <c r="D1526" s="271"/>
      <c r="E1526" s="271"/>
      <c r="F1526" s="271"/>
      <c r="G1526" s="271"/>
      <c r="H1526" s="161"/>
      <c r="I1526" s="161"/>
      <c r="J1526" s="161"/>
      <c r="K1526" s="161"/>
      <c r="L1526" s="161"/>
      <c r="M1526" s="161"/>
      <c r="N1526" s="160"/>
      <c r="O1526" s="160"/>
      <c r="P1526" s="160"/>
      <c r="Q1526" s="160"/>
      <c r="R1526" s="161"/>
      <c r="S1526" s="161"/>
      <c r="T1526" s="161"/>
      <c r="U1526" s="161"/>
      <c r="V1526" s="161"/>
      <c r="W1526" s="161"/>
      <c r="X1526" s="161"/>
      <c r="Y1526" s="161"/>
      <c r="Z1526" s="151"/>
      <c r="AA1526" s="151"/>
      <c r="AB1526" s="151"/>
      <c r="AC1526" s="151"/>
      <c r="AD1526" s="151"/>
      <c r="AE1526" s="151"/>
      <c r="AF1526" s="151"/>
      <c r="AG1526" s="151" t="s">
        <v>325</v>
      </c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2" x14ac:dyDescent="0.2">
      <c r="A1527" s="158"/>
      <c r="B1527" s="159"/>
      <c r="C1527" s="191" t="s">
        <v>1833</v>
      </c>
      <c r="D1527" s="165"/>
      <c r="E1527" s="166"/>
      <c r="F1527" s="161"/>
      <c r="G1527" s="161"/>
      <c r="H1527" s="161"/>
      <c r="I1527" s="161"/>
      <c r="J1527" s="161"/>
      <c r="K1527" s="161"/>
      <c r="L1527" s="161"/>
      <c r="M1527" s="161"/>
      <c r="N1527" s="160"/>
      <c r="O1527" s="160"/>
      <c r="P1527" s="160"/>
      <c r="Q1527" s="160"/>
      <c r="R1527" s="161"/>
      <c r="S1527" s="161"/>
      <c r="T1527" s="161"/>
      <c r="U1527" s="161"/>
      <c r="V1527" s="161"/>
      <c r="W1527" s="161"/>
      <c r="X1527" s="161"/>
      <c r="Y1527" s="161"/>
      <c r="Z1527" s="151"/>
      <c r="AA1527" s="151"/>
      <c r="AB1527" s="151"/>
      <c r="AC1527" s="151"/>
      <c r="AD1527" s="151"/>
      <c r="AE1527" s="151"/>
      <c r="AF1527" s="151"/>
      <c r="AG1527" s="151" t="s">
        <v>327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3" x14ac:dyDescent="0.2">
      <c r="A1528" s="158"/>
      <c r="B1528" s="159"/>
      <c r="C1528" s="191" t="s">
        <v>328</v>
      </c>
      <c r="D1528" s="165"/>
      <c r="E1528" s="166">
        <v>1</v>
      </c>
      <c r="F1528" s="161"/>
      <c r="G1528" s="161"/>
      <c r="H1528" s="161"/>
      <c r="I1528" s="161"/>
      <c r="J1528" s="161"/>
      <c r="K1528" s="161"/>
      <c r="L1528" s="161"/>
      <c r="M1528" s="161"/>
      <c r="N1528" s="160"/>
      <c r="O1528" s="160"/>
      <c r="P1528" s="160"/>
      <c r="Q1528" s="160"/>
      <c r="R1528" s="161"/>
      <c r="S1528" s="161"/>
      <c r="T1528" s="161"/>
      <c r="U1528" s="161"/>
      <c r="V1528" s="161"/>
      <c r="W1528" s="161"/>
      <c r="X1528" s="161"/>
      <c r="Y1528" s="161"/>
      <c r="Z1528" s="151"/>
      <c r="AA1528" s="151"/>
      <c r="AB1528" s="151"/>
      <c r="AC1528" s="151"/>
      <c r="AD1528" s="151"/>
      <c r="AE1528" s="151"/>
      <c r="AF1528" s="151"/>
      <c r="AG1528" s="151" t="s">
        <v>327</v>
      </c>
      <c r="AH1528" s="151">
        <v>0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 x14ac:dyDescent="0.2">
      <c r="A1529" s="181">
        <v>197</v>
      </c>
      <c r="B1529" s="182" t="s">
        <v>1963</v>
      </c>
      <c r="C1529" s="190" t="s">
        <v>1964</v>
      </c>
      <c r="D1529" s="183" t="s">
        <v>318</v>
      </c>
      <c r="E1529" s="184">
        <v>2</v>
      </c>
      <c r="F1529" s="185"/>
      <c r="G1529" s="186">
        <f>ROUND(E1529*F1529,2)</f>
        <v>0</v>
      </c>
      <c r="H1529" s="185"/>
      <c r="I1529" s="186">
        <f>ROUND(E1529*H1529,2)</f>
        <v>0</v>
      </c>
      <c r="J1529" s="185"/>
      <c r="K1529" s="186">
        <f>ROUND(E1529*J1529,2)</f>
        <v>0</v>
      </c>
      <c r="L1529" s="186">
        <v>21</v>
      </c>
      <c r="M1529" s="186">
        <f>G1529*(1+L1529/100)</f>
        <v>0</v>
      </c>
      <c r="N1529" s="184">
        <v>0</v>
      </c>
      <c r="O1529" s="184">
        <f>ROUND(E1529*N1529,2)</f>
        <v>0</v>
      </c>
      <c r="P1529" s="184">
        <v>0</v>
      </c>
      <c r="Q1529" s="184">
        <f>ROUND(E1529*P1529,2)</f>
        <v>0</v>
      </c>
      <c r="R1529" s="186"/>
      <c r="S1529" s="186" t="s">
        <v>319</v>
      </c>
      <c r="T1529" s="187" t="s">
        <v>320</v>
      </c>
      <c r="U1529" s="161">
        <v>0</v>
      </c>
      <c r="V1529" s="161">
        <f>ROUND(E1529*U1529,2)</f>
        <v>0</v>
      </c>
      <c r="W1529" s="161"/>
      <c r="X1529" s="161" t="s">
        <v>321</v>
      </c>
      <c r="Y1529" s="161" t="s">
        <v>322</v>
      </c>
      <c r="Z1529" s="151"/>
      <c r="AA1529" s="151"/>
      <c r="AB1529" s="151"/>
      <c r="AC1529" s="151"/>
      <c r="AD1529" s="151"/>
      <c r="AE1529" s="151"/>
      <c r="AF1529" s="151"/>
      <c r="AG1529" s="151" t="s">
        <v>323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2" x14ac:dyDescent="0.2">
      <c r="A1530" s="158"/>
      <c r="B1530" s="159"/>
      <c r="C1530" s="272" t="s">
        <v>1912</v>
      </c>
      <c r="D1530" s="273"/>
      <c r="E1530" s="273"/>
      <c r="F1530" s="273"/>
      <c r="G1530" s="273"/>
      <c r="H1530" s="161"/>
      <c r="I1530" s="161"/>
      <c r="J1530" s="161"/>
      <c r="K1530" s="161"/>
      <c r="L1530" s="161"/>
      <c r="M1530" s="161"/>
      <c r="N1530" s="160"/>
      <c r="O1530" s="160"/>
      <c r="P1530" s="160"/>
      <c r="Q1530" s="160"/>
      <c r="R1530" s="161"/>
      <c r="S1530" s="161"/>
      <c r="T1530" s="161"/>
      <c r="U1530" s="161"/>
      <c r="V1530" s="161"/>
      <c r="W1530" s="161"/>
      <c r="X1530" s="161"/>
      <c r="Y1530" s="161"/>
      <c r="Z1530" s="151"/>
      <c r="AA1530" s="151"/>
      <c r="AB1530" s="151"/>
      <c r="AC1530" s="151"/>
      <c r="AD1530" s="151"/>
      <c r="AE1530" s="151"/>
      <c r="AF1530" s="151"/>
      <c r="AG1530" s="151" t="s">
        <v>325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ht="22.5" outlineLevel="3" x14ac:dyDescent="0.2">
      <c r="A1531" s="158"/>
      <c r="B1531" s="159"/>
      <c r="C1531" s="270" t="s">
        <v>1913</v>
      </c>
      <c r="D1531" s="271"/>
      <c r="E1531" s="271"/>
      <c r="F1531" s="271"/>
      <c r="G1531" s="271"/>
      <c r="H1531" s="161"/>
      <c r="I1531" s="161"/>
      <c r="J1531" s="161"/>
      <c r="K1531" s="161"/>
      <c r="L1531" s="161"/>
      <c r="M1531" s="161"/>
      <c r="N1531" s="160"/>
      <c r="O1531" s="160"/>
      <c r="P1531" s="160"/>
      <c r="Q1531" s="160"/>
      <c r="R1531" s="161"/>
      <c r="S1531" s="161"/>
      <c r="T1531" s="161"/>
      <c r="U1531" s="161"/>
      <c r="V1531" s="161"/>
      <c r="W1531" s="161"/>
      <c r="X1531" s="161"/>
      <c r="Y1531" s="161"/>
      <c r="Z1531" s="151"/>
      <c r="AA1531" s="151"/>
      <c r="AB1531" s="151"/>
      <c r="AC1531" s="151"/>
      <c r="AD1531" s="151"/>
      <c r="AE1531" s="151"/>
      <c r="AF1531" s="151"/>
      <c r="AG1531" s="151" t="s">
        <v>325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88" t="str">
        <f>C1531</f>
        <v>NEREZOVÁ SÍŤ BUDE OPLETENA NA NEREZOVÉ OBVODOVÉ LANO. LANO BUDE KOTVENO PŘÍMO DO BETONU POMOCÍ ŠROUBŮ S OKEM (M8)</v>
      </c>
      <c r="BB1531" s="151"/>
      <c r="BC1531" s="151"/>
      <c r="BD1531" s="151"/>
      <c r="BE1531" s="151"/>
      <c r="BF1531" s="151"/>
      <c r="BG1531" s="151"/>
      <c r="BH1531" s="151"/>
    </row>
    <row r="1532" spans="1:60" outlineLevel="3" x14ac:dyDescent="0.2">
      <c r="A1532" s="158"/>
      <c r="B1532" s="159"/>
      <c r="C1532" s="270" t="s">
        <v>1914</v>
      </c>
      <c r="D1532" s="271"/>
      <c r="E1532" s="271"/>
      <c r="F1532" s="271"/>
      <c r="G1532" s="271"/>
      <c r="H1532" s="161"/>
      <c r="I1532" s="161"/>
      <c r="J1532" s="161"/>
      <c r="K1532" s="161"/>
      <c r="L1532" s="161"/>
      <c r="M1532" s="161"/>
      <c r="N1532" s="160"/>
      <c r="O1532" s="160"/>
      <c r="P1532" s="160"/>
      <c r="Q1532" s="160"/>
      <c r="R1532" s="161"/>
      <c r="S1532" s="161"/>
      <c r="T1532" s="161"/>
      <c r="U1532" s="161"/>
      <c r="V1532" s="161"/>
      <c r="W1532" s="161"/>
      <c r="X1532" s="161"/>
      <c r="Y1532" s="161"/>
      <c r="Z1532" s="151"/>
      <c r="AA1532" s="151"/>
      <c r="AB1532" s="151"/>
      <c r="AC1532" s="151"/>
      <c r="AD1532" s="151"/>
      <c r="AE1532" s="151"/>
      <c r="AF1532" s="151"/>
      <c r="AG1532" s="151" t="s">
        <v>325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88" t="str">
        <f>C1532</f>
        <v>V DISTANCI 400 mm, KOTVENO POMOCÍ CHEM. KOTVY. V ROZÍCH UMÍSTĚNA ZÁVĚSNÁ MATICE (M10). PODROBNĚJI VIZ. TZ.</v>
      </c>
      <c r="BB1532" s="151"/>
      <c r="BC1532" s="151"/>
      <c r="BD1532" s="151"/>
      <c r="BE1532" s="151"/>
      <c r="BF1532" s="151"/>
      <c r="BG1532" s="151"/>
      <c r="BH1532" s="151"/>
    </row>
    <row r="1533" spans="1:60" outlineLevel="3" x14ac:dyDescent="0.2">
      <c r="A1533" s="158"/>
      <c r="B1533" s="159"/>
      <c r="C1533" s="270" t="s">
        <v>1915</v>
      </c>
      <c r="D1533" s="271"/>
      <c r="E1533" s="271"/>
      <c r="F1533" s="271"/>
      <c r="G1533" s="271"/>
      <c r="H1533" s="161"/>
      <c r="I1533" s="161"/>
      <c r="J1533" s="161"/>
      <c r="K1533" s="161"/>
      <c r="L1533" s="161"/>
      <c r="M1533" s="161"/>
      <c r="N1533" s="160"/>
      <c r="O1533" s="160"/>
      <c r="P1533" s="160"/>
      <c r="Q1533" s="160"/>
      <c r="R1533" s="161"/>
      <c r="S1533" s="161"/>
      <c r="T1533" s="161"/>
      <c r="U1533" s="161"/>
      <c r="V1533" s="161"/>
      <c r="W1533" s="161"/>
      <c r="X1533" s="161"/>
      <c r="Y1533" s="161"/>
      <c r="Z1533" s="151"/>
      <c r="AA1533" s="151"/>
      <c r="AB1533" s="151"/>
      <c r="AC1533" s="151"/>
      <c r="AD1533" s="151"/>
      <c r="AE1533" s="151"/>
      <c r="AF1533" s="151"/>
      <c r="AG1533" s="151" t="s">
        <v>325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3" x14ac:dyDescent="0.2">
      <c r="A1534" s="158"/>
      <c r="B1534" s="159"/>
      <c r="C1534" s="270" t="s">
        <v>858</v>
      </c>
      <c r="D1534" s="271"/>
      <c r="E1534" s="271"/>
      <c r="F1534" s="271"/>
      <c r="G1534" s="271"/>
      <c r="H1534" s="161"/>
      <c r="I1534" s="161"/>
      <c r="J1534" s="161"/>
      <c r="K1534" s="161"/>
      <c r="L1534" s="161"/>
      <c r="M1534" s="161"/>
      <c r="N1534" s="160"/>
      <c r="O1534" s="160"/>
      <c r="P1534" s="160"/>
      <c r="Q1534" s="160"/>
      <c r="R1534" s="161"/>
      <c r="S1534" s="161"/>
      <c r="T1534" s="161"/>
      <c r="U1534" s="161"/>
      <c r="V1534" s="161"/>
      <c r="W1534" s="161"/>
      <c r="X1534" s="161"/>
      <c r="Y1534" s="161"/>
      <c r="Z1534" s="151"/>
      <c r="AA1534" s="151"/>
      <c r="AB1534" s="151"/>
      <c r="AC1534" s="151"/>
      <c r="AD1534" s="151"/>
      <c r="AE1534" s="151"/>
      <c r="AF1534" s="151"/>
      <c r="AG1534" s="151" t="s">
        <v>325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2" x14ac:dyDescent="0.2">
      <c r="A1535" s="158"/>
      <c r="B1535" s="159"/>
      <c r="C1535" s="191" t="s">
        <v>1833</v>
      </c>
      <c r="D1535" s="165"/>
      <c r="E1535" s="166"/>
      <c r="F1535" s="161"/>
      <c r="G1535" s="161"/>
      <c r="H1535" s="161"/>
      <c r="I1535" s="161"/>
      <c r="J1535" s="161"/>
      <c r="K1535" s="161"/>
      <c r="L1535" s="161"/>
      <c r="M1535" s="161"/>
      <c r="N1535" s="160"/>
      <c r="O1535" s="160"/>
      <c r="P1535" s="160"/>
      <c r="Q1535" s="160"/>
      <c r="R1535" s="161"/>
      <c r="S1535" s="161"/>
      <c r="T1535" s="161"/>
      <c r="U1535" s="161"/>
      <c r="V1535" s="161"/>
      <c r="W1535" s="161"/>
      <c r="X1535" s="161"/>
      <c r="Y1535" s="161"/>
      <c r="Z1535" s="151"/>
      <c r="AA1535" s="151"/>
      <c r="AB1535" s="151"/>
      <c r="AC1535" s="151"/>
      <c r="AD1535" s="151"/>
      <c r="AE1535" s="151"/>
      <c r="AF1535" s="151"/>
      <c r="AG1535" s="151" t="s">
        <v>327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3" x14ac:dyDescent="0.2">
      <c r="A1536" s="158"/>
      <c r="B1536" s="159"/>
      <c r="C1536" s="191" t="s">
        <v>878</v>
      </c>
      <c r="D1536" s="165"/>
      <c r="E1536" s="166">
        <v>2</v>
      </c>
      <c r="F1536" s="161"/>
      <c r="G1536" s="161"/>
      <c r="H1536" s="161"/>
      <c r="I1536" s="161"/>
      <c r="J1536" s="161"/>
      <c r="K1536" s="161"/>
      <c r="L1536" s="161"/>
      <c r="M1536" s="161"/>
      <c r="N1536" s="160"/>
      <c r="O1536" s="160"/>
      <c r="P1536" s="160"/>
      <c r="Q1536" s="160"/>
      <c r="R1536" s="161"/>
      <c r="S1536" s="161"/>
      <c r="T1536" s="161"/>
      <c r="U1536" s="161"/>
      <c r="V1536" s="161"/>
      <c r="W1536" s="161"/>
      <c r="X1536" s="161"/>
      <c r="Y1536" s="161"/>
      <c r="Z1536" s="151"/>
      <c r="AA1536" s="151"/>
      <c r="AB1536" s="151"/>
      <c r="AC1536" s="151"/>
      <c r="AD1536" s="151"/>
      <c r="AE1536" s="151"/>
      <c r="AF1536" s="151"/>
      <c r="AG1536" s="151" t="s">
        <v>327</v>
      </c>
      <c r="AH1536" s="151">
        <v>0</v>
      </c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ht="22.5" outlineLevel="1" x14ac:dyDescent="0.2">
      <c r="A1537" s="181">
        <v>198</v>
      </c>
      <c r="B1537" s="182" t="s">
        <v>1965</v>
      </c>
      <c r="C1537" s="190" t="s">
        <v>1966</v>
      </c>
      <c r="D1537" s="183" t="s">
        <v>318</v>
      </c>
      <c r="E1537" s="184">
        <v>36</v>
      </c>
      <c r="F1537" s="185"/>
      <c r="G1537" s="186">
        <f>ROUND(E1537*F1537,2)</f>
        <v>0</v>
      </c>
      <c r="H1537" s="185"/>
      <c r="I1537" s="186">
        <f>ROUND(E1537*H1537,2)</f>
        <v>0</v>
      </c>
      <c r="J1537" s="185"/>
      <c r="K1537" s="186">
        <f>ROUND(E1537*J1537,2)</f>
        <v>0</v>
      </c>
      <c r="L1537" s="186">
        <v>21</v>
      </c>
      <c r="M1537" s="186">
        <f>G1537*(1+L1537/100)</f>
        <v>0</v>
      </c>
      <c r="N1537" s="184">
        <v>0</v>
      </c>
      <c r="O1537" s="184">
        <f>ROUND(E1537*N1537,2)</f>
        <v>0</v>
      </c>
      <c r="P1537" s="184">
        <v>0</v>
      </c>
      <c r="Q1537" s="184">
        <f>ROUND(E1537*P1537,2)</f>
        <v>0</v>
      </c>
      <c r="R1537" s="186"/>
      <c r="S1537" s="186" t="s">
        <v>319</v>
      </c>
      <c r="T1537" s="187" t="s">
        <v>320</v>
      </c>
      <c r="U1537" s="161">
        <v>0</v>
      </c>
      <c r="V1537" s="161">
        <f>ROUND(E1537*U1537,2)</f>
        <v>0</v>
      </c>
      <c r="W1537" s="161"/>
      <c r="X1537" s="161" t="s">
        <v>321</v>
      </c>
      <c r="Y1537" s="161" t="s">
        <v>322</v>
      </c>
      <c r="Z1537" s="151"/>
      <c r="AA1537" s="151"/>
      <c r="AB1537" s="151"/>
      <c r="AC1537" s="151"/>
      <c r="AD1537" s="151"/>
      <c r="AE1537" s="151"/>
      <c r="AF1537" s="151"/>
      <c r="AG1537" s="151" t="s">
        <v>323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2" x14ac:dyDescent="0.2">
      <c r="A1538" s="158"/>
      <c r="B1538" s="159"/>
      <c r="C1538" s="272" t="s">
        <v>1912</v>
      </c>
      <c r="D1538" s="273"/>
      <c r="E1538" s="273"/>
      <c r="F1538" s="273"/>
      <c r="G1538" s="273"/>
      <c r="H1538" s="161"/>
      <c r="I1538" s="161"/>
      <c r="J1538" s="161"/>
      <c r="K1538" s="161"/>
      <c r="L1538" s="161"/>
      <c r="M1538" s="161"/>
      <c r="N1538" s="160"/>
      <c r="O1538" s="160"/>
      <c r="P1538" s="160"/>
      <c r="Q1538" s="160"/>
      <c r="R1538" s="161"/>
      <c r="S1538" s="161"/>
      <c r="T1538" s="161"/>
      <c r="U1538" s="161"/>
      <c r="V1538" s="161"/>
      <c r="W1538" s="161"/>
      <c r="X1538" s="161"/>
      <c r="Y1538" s="161"/>
      <c r="Z1538" s="151"/>
      <c r="AA1538" s="151"/>
      <c r="AB1538" s="151"/>
      <c r="AC1538" s="151"/>
      <c r="AD1538" s="151"/>
      <c r="AE1538" s="151"/>
      <c r="AF1538" s="151"/>
      <c r="AG1538" s="151" t="s">
        <v>325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ht="22.5" outlineLevel="3" x14ac:dyDescent="0.2">
      <c r="A1539" s="158"/>
      <c r="B1539" s="159"/>
      <c r="C1539" s="270" t="s">
        <v>1913</v>
      </c>
      <c r="D1539" s="271"/>
      <c r="E1539" s="271"/>
      <c r="F1539" s="271"/>
      <c r="G1539" s="271"/>
      <c r="H1539" s="161"/>
      <c r="I1539" s="161"/>
      <c r="J1539" s="161"/>
      <c r="K1539" s="161"/>
      <c r="L1539" s="161"/>
      <c r="M1539" s="161"/>
      <c r="N1539" s="160"/>
      <c r="O1539" s="160"/>
      <c r="P1539" s="160"/>
      <c r="Q1539" s="160"/>
      <c r="R1539" s="161"/>
      <c r="S1539" s="161"/>
      <c r="T1539" s="161"/>
      <c r="U1539" s="161"/>
      <c r="V1539" s="161"/>
      <c r="W1539" s="161"/>
      <c r="X1539" s="161"/>
      <c r="Y1539" s="161"/>
      <c r="Z1539" s="151"/>
      <c r="AA1539" s="151"/>
      <c r="AB1539" s="151"/>
      <c r="AC1539" s="151"/>
      <c r="AD1539" s="151"/>
      <c r="AE1539" s="151"/>
      <c r="AF1539" s="151"/>
      <c r="AG1539" s="151" t="s">
        <v>325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88" t="str">
        <f>C1539</f>
        <v>NEREZOVÁ SÍŤ BUDE OPLETENA NA NEREZOVÉ OBVODOVÉ LANO. LANO BUDE KOTVENO PŘÍMO DO BETONU POMOCÍ ŠROUBŮ S OKEM (M8)</v>
      </c>
      <c r="BB1539" s="151"/>
      <c r="BC1539" s="151"/>
      <c r="BD1539" s="151"/>
      <c r="BE1539" s="151"/>
      <c r="BF1539" s="151"/>
      <c r="BG1539" s="151"/>
      <c r="BH1539" s="151"/>
    </row>
    <row r="1540" spans="1:60" outlineLevel="3" x14ac:dyDescent="0.2">
      <c r="A1540" s="158"/>
      <c r="B1540" s="159"/>
      <c r="C1540" s="270" t="s">
        <v>1914</v>
      </c>
      <c r="D1540" s="271"/>
      <c r="E1540" s="271"/>
      <c r="F1540" s="271"/>
      <c r="G1540" s="271"/>
      <c r="H1540" s="161"/>
      <c r="I1540" s="161"/>
      <c r="J1540" s="161"/>
      <c r="K1540" s="161"/>
      <c r="L1540" s="161"/>
      <c r="M1540" s="161"/>
      <c r="N1540" s="160"/>
      <c r="O1540" s="160"/>
      <c r="P1540" s="160"/>
      <c r="Q1540" s="160"/>
      <c r="R1540" s="161"/>
      <c r="S1540" s="161"/>
      <c r="T1540" s="161"/>
      <c r="U1540" s="161"/>
      <c r="V1540" s="161"/>
      <c r="W1540" s="161"/>
      <c r="X1540" s="161"/>
      <c r="Y1540" s="161"/>
      <c r="Z1540" s="151"/>
      <c r="AA1540" s="151"/>
      <c r="AB1540" s="151"/>
      <c r="AC1540" s="151"/>
      <c r="AD1540" s="151"/>
      <c r="AE1540" s="151"/>
      <c r="AF1540" s="151"/>
      <c r="AG1540" s="151" t="s">
        <v>325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88" t="str">
        <f>C1540</f>
        <v>V DISTANCI 400 mm, KOTVENO POMOCÍ CHEM. KOTVY. V ROZÍCH UMÍSTĚNA ZÁVĚSNÁ MATICE (M10). PODROBNĚJI VIZ. TZ.</v>
      </c>
      <c r="BB1540" s="151"/>
      <c r="BC1540" s="151"/>
      <c r="BD1540" s="151"/>
      <c r="BE1540" s="151"/>
      <c r="BF1540" s="151"/>
      <c r="BG1540" s="151"/>
      <c r="BH1540" s="151"/>
    </row>
    <row r="1541" spans="1:60" outlineLevel="3" x14ac:dyDescent="0.2">
      <c r="A1541" s="158"/>
      <c r="B1541" s="159"/>
      <c r="C1541" s="270" t="s">
        <v>1915</v>
      </c>
      <c r="D1541" s="271"/>
      <c r="E1541" s="271"/>
      <c r="F1541" s="271"/>
      <c r="G1541" s="271"/>
      <c r="H1541" s="161"/>
      <c r="I1541" s="161"/>
      <c r="J1541" s="161"/>
      <c r="K1541" s="161"/>
      <c r="L1541" s="161"/>
      <c r="M1541" s="161"/>
      <c r="N1541" s="160"/>
      <c r="O1541" s="160"/>
      <c r="P1541" s="160"/>
      <c r="Q1541" s="160"/>
      <c r="R1541" s="161"/>
      <c r="S1541" s="161"/>
      <c r="T1541" s="161"/>
      <c r="U1541" s="161"/>
      <c r="V1541" s="161"/>
      <c r="W1541" s="161"/>
      <c r="X1541" s="161"/>
      <c r="Y1541" s="161"/>
      <c r="Z1541" s="151"/>
      <c r="AA1541" s="151"/>
      <c r="AB1541" s="151"/>
      <c r="AC1541" s="151"/>
      <c r="AD1541" s="151"/>
      <c r="AE1541" s="151"/>
      <c r="AF1541" s="151"/>
      <c r="AG1541" s="151" t="s">
        <v>325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3" x14ac:dyDescent="0.2">
      <c r="A1542" s="158"/>
      <c r="B1542" s="159"/>
      <c r="C1542" s="270" t="s">
        <v>858</v>
      </c>
      <c r="D1542" s="271"/>
      <c r="E1542" s="271"/>
      <c r="F1542" s="271"/>
      <c r="G1542" s="271"/>
      <c r="H1542" s="161"/>
      <c r="I1542" s="161"/>
      <c r="J1542" s="161"/>
      <c r="K1542" s="161"/>
      <c r="L1542" s="161"/>
      <c r="M1542" s="161"/>
      <c r="N1542" s="160"/>
      <c r="O1542" s="160"/>
      <c r="P1542" s="160"/>
      <c r="Q1542" s="160"/>
      <c r="R1542" s="161"/>
      <c r="S1542" s="161"/>
      <c r="T1542" s="161"/>
      <c r="U1542" s="161"/>
      <c r="V1542" s="161"/>
      <c r="W1542" s="161"/>
      <c r="X1542" s="161"/>
      <c r="Y1542" s="161"/>
      <c r="Z1542" s="151"/>
      <c r="AA1542" s="151"/>
      <c r="AB1542" s="151"/>
      <c r="AC1542" s="151"/>
      <c r="AD1542" s="151"/>
      <c r="AE1542" s="151"/>
      <c r="AF1542" s="151"/>
      <c r="AG1542" s="151" t="s">
        <v>325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2" x14ac:dyDescent="0.2">
      <c r="A1543" s="158"/>
      <c r="B1543" s="159"/>
      <c r="C1543" s="191" t="s">
        <v>1833</v>
      </c>
      <c r="D1543" s="165"/>
      <c r="E1543" s="166"/>
      <c r="F1543" s="161"/>
      <c r="G1543" s="161"/>
      <c r="H1543" s="161"/>
      <c r="I1543" s="161"/>
      <c r="J1543" s="161"/>
      <c r="K1543" s="161"/>
      <c r="L1543" s="161"/>
      <c r="M1543" s="161"/>
      <c r="N1543" s="160"/>
      <c r="O1543" s="160"/>
      <c r="P1543" s="160"/>
      <c r="Q1543" s="160"/>
      <c r="R1543" s="161"/>
      <c r="S1543" s="161"/>
      <c r="T1543" s="161"/>
      <c r="U1543" s="161"/>
      <c r="V1543" s="161"/>
      <c r="W1543" s="161"/>
      <c r="X1543" s="161"/>
      <c r="Y1543" s="161"/>
      <c r="Z1543" s="151"/>
      <c r="AA1543" s="151"/>
      <c r="AB1543" s="151"/>
      <c r="AC1543" s="151"/>
      <c r="AD1543" s="151"/>
      <c r="AE1543" s="151"/>
      <c r="AF1543" s="151"/>
      <c r="AG1543" s="151" t="s">
        <v>327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3" x14ac:dyDescent="0.2">
      <c r="A1544" s="158"/>
      <c r="B1544" s="159"/>
      <c r="C1544" s="191" t="s">
        <v>1967</v>
      </c>
      <c r="D1544" s="165"/>
      <c r="E1544" s="166">
        <v>36</v>
      </c>
      <c r="F1544" s="161"/>
      <c r="G1544" s="161"/>
      <c r="H1544" s="161"/>
      <c r="I1544" s="161"/>
      <c r="J1544" s="161"/>
      <c r="K1544" s="161"/>
      <c r="L1544" s="161"/>
      <c r="M1544" s="161"/>
      <c r="N1544" s="160"/>
      <c r="O1544" s="160"/>
      <c r="P1544" s="160"/>
      <c r="Q1544" s="160"/>
      <c r="R1544" s="161"/>
      <c r="S1544" s="161"/>
      <c r="T1544" s="161"/>
      <c r="U1544" s="161"/>
      <c r="V1544" s="161"/>
      <c r="W1544" s="161"/>
      <c r="X1544" s="161"/>
      <c r="Y1544" s="161"/>
      <c r="Z1544" s="151"/>
      <c r="AA1544" s="151"/>
      <c r="AB1544" s="151"/>
      <c r="AC1544" s="151"/>
      <c r="AD1544" s="151"/>
      <c r="AE1544" s="151"/>
      <c r="AF1544" s="151"/>
      <c r="AG1544" s="151" t="s">
        <v>327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 x14ac:dyDescent="0.2">
      <c r="A1545" s="181">
        <v>199</v>
      </c>
      <c r="B1545" s="182" t="s">
        <v>1968</v>
      </c>
      <c r="C1545" s="190" t="s">
        <v>1969</v>
      </c>
      <c r="D1545" s="183" t="s">
        <v>318</v>
      </c>
      <c r="E1545" s="184">
        <v>8</v>
      </c>
      <c r="F1545" s="185"/>
      <c r="G1545" s="186">
        <f>ROUND(E1545*F1545,2)</f>
        <v>0</v>
      </c>
      <c r="H1545" s="185"/>
      <c r="I1545" s="186">
        <f>ROUND(E1545*H1545,2)</f>
        <v>0</v>
      </c>
      <c r="J1545" s="185"/>
      <c r="K1545" s="186">
        <f>ROUND(E1545*J1545,2)</f>
        <v>0</v>
      </c>
      <c r="L1545" s="186">
        <v>21</v>
      </c>
      <c r="M1545" s="186">
        <f>G1545*(1+L1545/100)</f>
        <v>0</v>
      </c>
      <c r="N1545" s="184">
        <v>0</v>
      </c>
      <c r="O1545" s="184">
        <f>ROUND(E1545*N1545,2)</f>
        <v>0</v>
      </c>
      <c r="P1545" s="184">
        <v>0</v>
      </c>
      <c r="Q1545" s="184">
        <f>ROUND(E1545*P1545,2)</f>
        <v>0</v>
      </c>
      <c r="R1545" s="186"/>
      <c r="S1545" s="186" t="s">
        <v>319</v>
      </c>
      <c r="T1545" s="187" t="s">
        <v>320</v>
      </c>
      <c r="U1545" s="161">
        <v>0</v>
      </c>
      <c r="V1545" s="161">
        <f>ROUND(E1545*U1545,2)</f>
        <v>0</v>
      </c>
      <c r="W1545" s="161"/>
      <c r="X1545" s="161" t="s">
        <v>321</v>
      </c>
      <c r="Y1545" s="161" t="s">
        <v>322</v>
      </c>
      <c r="Z1545" s="151"/>
      <c r="AA1545" s="151"/>
      <c r="AB1545" s="151"/>
      <c r="AC1545" s="151"/>
      <c r="AD1545" s="151"/>
      <c r="AE1545" s="151"/>
      <c r="AF1545" s="151"/>
      <c r="AG1545" s="151" t="s">
        <v>323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2" x14ac:dyDescent="0.2">
      <c r="A1546" s="158"/>
      <c r="B1546" s="159"/>
      <c r="C1546" s="272" t="s">
        <v>1912</v>
      </c>
      <c r="D1546" s="273"/>
      <c r="E1546" s="273"/>
      <c r="F1546" s="273"/>
      <c r="G1546" s="273"/>
      <c r="H1546" s="161"/>
      <c r="I1546" s="161"/>
      <c r="J1546" s="161"/>
      <c r="K1546" s="161"/>
      <c r="L1546" s="161"/>
      <c r="M1546" s="161"/>
      <c r="N1546" s="160"/>
      <c r="O1546" s="160"/>
      <c r="P1546" s="160"/>
      <c r="Q1546" s="160"/>
      <c r="R1546" s="161"/>
      <c r="S1546" s="161"/>
      <c r="T1546" s="161"/>
      <c r="U1546" s="161"/>
      <c r="V1546" s="161"/>
      <c r="W1546" s="161"/>
      <c r="X1546" s="161"/>
      <c r="Y1546" s="161"/>
      <c r="Z1546" s="151"/>
      <c r="AA1546" s="151"/>
      <c r="AB1546" s="151"/>
      <c r="AC1546" s="151"/>
      <c r="AD1546" s="151"/>
      <c r="AE1546" s="151"/>
      <c r="AF1546" s="151"/>
      <c r="AG1546" s="151" t="s">
        <v>325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ht="22.5" outlineLevel="3" x14ac:dyDescent="0.2">
      <c r="A1547" s="158"/>
      <c r="B1547" s="159"/>
      <c r="C1547" s="270" t="s">
        <v>1913</v>
      </c>
      <c r="D1547" s="271"/>
      <c r="E1547" s="271"/>
      <c r="F1547" s="271"/>
      <c r="G1547" s="271"/>
      <c r="H1547" s="161"/>
      <c r="I1547" s="161"/>
      <c r="J1547" s="161"/>
      <c r="K1547" s="161"/>
      <c r="L1547" s="161"/>
      <c r="M1547" s="161"/>
      <c r="N1547" s="160"/>
      <c r="O1547" s="160"/>
      <c r="P1547" s="160"/>
      <c r="Q1547" s="160"/>
      <c r="R1547" s="161"/>
      <c r="S1547" s="161"/>
      <c r="T1547" s="161"/>
      <c r="U1547" s="161"/>
      <c r="V1547" s="161"/>
      <c r="W1547" s="161"/>
      <c r="X1547" s="161"/>
      <c r="Y1547" s="161"/>
      <c r="Z1547" s="151"/>
      <c r="AA1547" s="151"/>
      <c r="AB1547" s="151"/>
      <c r="AC1547" s="151"/>
      <c r="AD1547" s="151"/>
      <c r="AE1547" s="151"/>
      <c r="AF1547" s="151"/>
      <c r="AG1547" s="151" t="s">
        <v>325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88" t="str">
        <f>C1547</f>
        <v>NEREZOVÁ SÍŤ BUDE OPLETENA NA NEREZOVÉ OBVODOVÉ LANO. LANO BUDE KOTVENO PŘÍMO DO BETONU POMOCÍ ŠROUBŮ S OKEM (M8)</v>
      </c>
      <c r="BB1547" s="151"/>
      <c r="BC1547" s="151"/>
      <c r="BD1547" s="151"/>
      <c r="BE1547" s="151"/>
      <c r="BF1547" s="151"/>
      <c r="BG1547" s="151"/>
      <c r="BH1547" s="151"/>
    </row>
    <row r="1548" spans="1:60" outlineLevel="3" x14ac:dyDescent="0.2">
      <c r="A1548" s="158"/>
      <c r="B1548" s="159"/>
      <c r="C1548" s="270" t="s">
        <v>1914</v>
      </c>
      <c r="D1548" s="271"/>
      <c r="E1548" s="271"/>
      <c r="F1548" s="271"/>
      <c r="G1548" s="271"/>
      <c r="H1548" s="161"/>
      <c r="I1548" s="161"/>
      <c r="J1548" s="161"/>
      <c r="K1548" s="161"/>
      <c r="L1548" s="161"/>
      <c r="M1548" s="161"/>
      <c r="N1548" s="160"/>
      <c r="O1548" s="160"/>
      <c r="P1548" s="160"/>
      <c r="Q1548" s="160"/>
      <c r="R1548" s="161"/>
      <c r="S1548" s="161"/>
      <c r="T1548" s="161"/>
      <c r="U1548" s="161"/>
      <c r="V1548" s="161"/>
      <c r="W1548" s="161"/>
      <c r="X1548" s="161"/>
      <c r="Y1548" s="161"/>
      <c r="Z1548" s="151"/>
      <c r="AA1548" s="151"/>
      <c r="AB1548" s="151"/>
      <c r="AC1548" s="151"/>
      <c r="AD1548" s="151"/>
      <c r="AE1548" s="151"/>
      <c r="AF1548" s="151"/>
      <c r="AG1548" s="151" t="s">
        <v>325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88" t="str">
        <f>C1548</f>
        <v>V DISTANCI 400 mm, KOTVENO POMOCÍ CHEM. KOTVY. V ROZÍCH UMÍSTĚNA ZÁVĚSNÁ MATICE (M10). PODROBNĚJI VIZ. TZ.</v>
      </c>
      <c r="BB1548" s="151"/>
      <c r="BC1548" s="151"/>
      <c r="BD1548" s="151"/>
      <c r="BE1548" s="151"/>
      <c r="BF1548" s="151"/>
      <c r="BG1548" s="151"/>
      <c r="BH1548" s="151"/>
    </row>
    <row r="1549" spans="1:60" outlineLevel="3" x14ac:dyDescent="0.2">
      <c r="A1549" s="158"/>
      <c r="B1549" s="159"/>
      <c r="C1549" s="270" t="s">
        <v>1915</v>
      </c>
      <c r="D1549" s="271"/>
      <c r="E1549" s="271"/>
      <c r="F1549" s="271"/>
      <c r="G1549" s="271"/>
      <c r="H1549" s="161"/>
      <c r="I1549" s="161"/>
      <c r="J1549" s="161"/>
      <c r="K1549" s="161"/>
      <c r="L1549" s="161"/>
      <c r="M1549" s="161"/>
      <c r="N1549" s="160"/>
      <c r="O1549" s="160"/>
      <c r="P1549" s="160"/>
      <c r="Q1549" s="160"/>
      <c r="R1549" s="161"/>
      <c r="S1549" s="161"/>
      <c r="T1549" s="161"/>
      <c r="U1549" s="161"/>
      <c r="V1549" s="161"/>
      <c r="W1549" s="161"/>
      <c r="X1549" s="161"/>
      <c r="Y1549" s="161"/>
      <c r="Z1549" s="151"/>
      <c r="AA1549" s="151"/>
      <c r="AB1549" s="151"/>
      <c r="AC1549" s="151"/>
      <c r="AD1549" s="151"/>
      <c r="AE1549" s="151"/>
      <c r="AF1549" s="151"/>
      <c r="AG1549" s="151" t="s">
        <v>325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3" x14ac:dyDescent="0.2">
      <c r="A1550" s="158"/>
      <c r="B1550" s="159"/>
      <c r="C1550" s="270" t="s">
        <v>858</v>
      </c>
      <c r="D1550" s="271"/>
      <c r="E1550" s="271"/>
      <c r="F1550" s="271"/>
      <c r="G1550" s="271"/>
      <c r="H1550" s="161"/>
      <c r="I1550" s="161"/>
      <c r="J1550" s="161"/>
      <c r="K1550" s="161"/>
      <c r="L1550" s="161"/>
      <c r="M1550" s="161"/>
      <c r="N1550" s="160"/>
      <c r="O1550" s="160"/>
      <c r="P1550" s="160"/>
      <c r="Q1550" s="160"/>
      <c r="R1550" s="161"/>
      <c r="S1550" s="161"/>
      <c r="T1550" s="161"/>
      <c r="U1550" s="161"/>
      <c r="V1550" s="161"/>
      <c r="W1550" s="161"/>
      <c r="X1550" s="161"/>
      <c r="Y1550" s="161"/>
      <c r="Z1550" s="151"/>
      <c r="AA1550" s="151"/>
      <c r="AB1550" s="151"/>
      <c r="AC1550" s="151"/>
      <c r="AD1550" s="151"/>
      <c r="AE1550" s="151"/>
      <c r="AF1550" s="151"/>
      <c r="AG1550" s="151" t="s">
        <v>325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2" x14ac:dyDescent="0.2">
      <c r="A1551" s="158"/>
      <c r="B1551" s="159"/>
      <c r="C1551" s="191" t="s">
        <v>1833</v>
      </c>
      <c r="D1551" s="165"/>
      <c r="E1551" s="166"/>
      <c r="F1551" s="161"/>
      <c r="G1551" s="161"/>
      <c r="H1551" s="161"/>
      <c r="I1551" s="161"/>
      <c r="J1551" s="161"/>
      <c r="K1551" s="161"/>
      <c r="L1551" s="161"/>
      <c r="M1551" s="161"/>
      <c r="N1551" s="160"/>
      <c r="O1551" s="160"/>
      <c r="P1551" s="160"/>
      <c r="Q1551" s="160"/>
      <c r="R1551" s="161"/>
      <c r="S1551" s="161"/>
      <c r="T1551" s="161"/>
      <c r="U1551" s="161"/>
      <c r="V1551" s="161"/>
      <c r="W1551" s="161"/>
      <c r="X1551" s="161"/>
      <c r="Y1551" s="161"/>
      <c r="Z1551" s="151"/>
      <c r="AA1551" s="151"/>
      <c r="AB1551" s="151"/>
      <c r="AC1551" s="151"/>
      <c r="AD1551" s="151"/>
      <c r="AE1551" s="151"/>
      <c r="AF1551" s="151"/>
      <c r="AG1551" s="151" t="s">
        <v>327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3" x14ac:dyDescent="0.2">
      <c r="A1552" s="158"/>
      <c r="B1552" s="159"/>
      <c r="C1552" s="191" t="s">
        <v>1545</v>
      </c>
      <c r="D1552" s="165"/>
      <c r="E1552" s="166">
        <v>8</v>
      </c>
      <c r="F1552" s="161"/>
      <c r="G1552" s="161"/>
      <c r="H1552" s="161"/>
      <c r="I1552" s="161"/>
      <c r="J1552" s="161"/>
      <c r="K1552" s="161"/>
      <c r="L1552" s="161"/>
      <c r="M1552" s="161"/>
      <c r="N1552" s="160"/>
      <c r="O1552" s="160"/>
      <c r="P1552" s="160"/>
      <c r="Q1552" s="160"/>
      <c r="R1552" s="161"/>
      <c r="S1552" s="161"/>
      <c r="T1552" s="161"/>
      <c r="U1552" s="161"/>
      <c r="V1552" s="161"/>
      <c r="W1552" s="161"/>
      <c r="X1552" s="161"/>
      <c r="Y1552" s="161"/>
      <c r="Z1552" s="151"/>
      <c r="AA1552" s="151"/>
      <c r="AB1552" s="151"/>
      <c r="AC1552" s="151"/>
      <c r="AD1552" s="151"/>
      <c r="AE1552" s="151"/>
      <c r="AF1552" s="151"/>
      <c r="AG1552" s="151" t="s">
        <v>327</v>
      </c>
      <c r="AH1552" s="151">
        <v>0</v>
      </c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 x14ac:dyDescent="0.2">
      <c r="A1553" s="181">
        <v>200</v>
      </c>
      <c r="B1553" s="182" t="s">
        <v>1970</v>
      </c>
      <c r="C1553" s="190" t="s">
        <v>1971</v>
      </c>
      <c r="D1553" s="183" t="s">
        <v>318</v>
      </c>
      <c r="E1553" s="184">
        <v>4</v>
      </c>
      <c r="F1553" s="185"/>
      <c r="G1553" s="186">
        <f>ROUND(E1553*F1553,2)</f>
        <v>0</v>
      </c>
      <c r="H1553" s="185"/>
      <c r="I1553" s="186">
        <f>ROUND(E1553*H1553,2)</f>
        <v>0</v>
      </c>
      <c r="J1553" s="185"/>
      <c r="K1553" s="186">
        <f>ROUND(E1553*J1553,2)</f>
        <v>0</v>
      </c>
      <c r="L1553" s="186">
        <v>21</v>
      </c>
      <c r="M1553" s="186">
        <f>G1553*(1+L1553/100)</f>
        <v>0</v>
      </c>
      <c r="N1553" s="184">
        <v>0</v>
      </c>
      <c r="O1553" s="184">
        <f>ROUND(E1553*N1553,2)</f>
        <v>0</v>
      </c>
      <c r="P1553" s="184">
        <v>0</v>
      </c>
      <c r="Q1553" s="184">
        <f>ROUND(E1553*P1553,2)</f>
        <v>0</v>
      </c>
      <c r="R1553" s="186"/>
      <c r="S1553" s="186" t="s">
        <v>319</v>
      </c>
      <c r="T1553" s="187" t="s">
        <v>320</v>
      </c>
      <c r="U1553" s="161">
        <v>0</v>
      </c>
      <c r="V1553" s="161">
        <f>ROUND(E1553*U1553,2)</f>
        <v>0</v>
      </c>
      <c r="W1553" s="161"/>
      <c r="X1553" s="161" t="s">
        <v>321</v>
      </c>
      <c r="Y1553" s="161" t="s">
        <v>322</v>
      </c>
      <c r="Z1553" s="151"/>
      <c r="AA1553" s="151"/>
      <c r="AB1553" s="151"/>
      <c r="AC1553" s="151"/>
      <c r="AD1553" s="151"/>
      <c r="AE1553" s="151"/>
      <c r="AF1553" s="151"/>
      <c r="AG1553" s="151" t="s">
        <v>323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2" x14ac:dyDescent="0.2">
      <c r="A1554" s="158"/>
      <c r="B1554" s="159"/>
      <c r="C1554" s="272" t="s">
        <v>1912</v>
      </c>
      <c r="D1554" s="273"/>
      <c r="E1554" s="273"/>
      <c r="F1554" s="273"/>
      <c r="G1554" s="273"/>
      <c r="H1554" s="161"/>
      <c r="I1554" s="161"/>
      <c r="J1554" s="161"/>
      <c r="K1554" s="161"/>
      <c r="L1554" s="161"/>
      <c r="M1554" s="161"/>
      <c r="N1554" s="160"/>
      <c r="O1554" s="160"/>
      <c r="P1554" s="160"/>
      <c r="Q1554" s="160"/>
      <c r="R1554" s="161"/>
      <c r="S1554" s="161"/>
      <c r="T1554" s="161"/>
      <c r="U1554" s="161"/>
      <c r="V1554" s="161"/>
      <c r="W1554" s="161"/>
      <c r="X1554" s="161"/>
      <c r="Y1554" s="161"/>
      <c r="Z1554" s="151"/>
      <c r="AA1554" s="151"/>
      <c r="AB1554" s="151"/>
      <c r="AC1554" s="151"/>
      <c r="AD1554" s="151"/>
      <c r="AE1554" s="151"/>
      <c r="AF1554" s="151"/>
      <c r="AG1554" s="151" t="s">
        <v>325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ht="22.5" outlineLevel="3" x14ac:dyDescent="0.2">
      <c r="A1555" s="158"/>
      <c r="B1555" s="159"/>
      <c r="C1555" s="270" t="s">
        <v>1913</v>
      </c>
      <c r="D1555" s="271"/>
      <c r="E1555" s="271"/>
      <c r="F1555" s="271"/>
      <c r="G1555" s="271"/>
      <c r="H1555" s="161"/>
      <c r="I1555" s="161"/>
      <c r="J1555" s="161"/>
      <c r="K1555" s="161"/>
      <c r="L1555" s="161"/>
      <c r="M1555" s="161"/>
      <c r="N1555" s="160"/>
      <c r="O1555" s="160"/>
      <c r="P1555" s="160"/>
      <c r="Q1555" s="160"/>
      <c r="R1555" s="161"/>
      <c r="S1555" s="161"/>
      <c r="T1555" s="161"/>
      <c r="U1555" s="161"/>
      <c r="V1555" s="161"/>
      <c r="W1555" s="161"/>
      <c r="X1555" s="161"/>
      <c r="Y1555" s="161"/>
      <c r="Z1555" s="151"/>
      <c r="AA1555" s="151"/>
      <c r="AB1555" s="151"/>
      <c r="AC1555" s="151"/>
      <c r="AD1555" s="151"/>
      <c r="AE1555" s="151"/>
      <c r="AF1555" s="151"/>
      <c r="AG1555" s="151" t="s">
        <v>325</v>
      </c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88" t="str">
        <f>C1555</f>
        <v>NEREZOVÁ SÍŤ BUDE OPLETENA NA NEREZOVÉ OBVODOVÉ LANO. LANO BUDE KOTVENO PŘÍMO DO BETONU POMOCÍ ŠROUBŮ S OKEM (M8)</v>
      </c>
      <c r="BB1555" s="151"/>
      <c r="BC1555" s="151"/>
      <c r="BD1555" s="151"/>
      <c r="BE1555" s="151"/>
      <c r="BF1555" s="151"/>
      <c r="BG1555" s="151"/>
      <c r="BH1555" s="151"/>
    </row>
    <row r="1556" spans="1:60" outlineLevel="3" x14ac:dyDescent="0.2">
      <c r="A1556" s="158"/>
      <c r="B1556" s="159"/>
      <c r="C1556" s="270" t="s">
        <v>1914</v>
      </c>
      <c r="D1556" s="271"/>
      <c r="E1556" s="271"/>
      <c r="F1556" s="271"/>
      <c r="G1556" s="271"/>
      <c r="H1556" s="161"/>
      <c r="I1556" s="161"/>
      <c r="J1556" s="161"/>
      <c r="K1556" s="161"/>
      <c r="L1556" s="161"/>
      <c r="M1556" s="161"/>
      <c r="N1556" s="160"/>
      <c r="O1556" s="160"/>
      <c r="P1556" s="160"/>
      <c r="Q1556" s="160"/>
      <c r="R1556" s="161"/>
      <c r="S1556" s="161"/>
      <c r="T1556" s="161"/>
      <c r="U1556" s="161"/>
      <c r="V1556" s="161"/>
      <c r="W1556" s="161"/>
      <c r="X1556" s="161"/>
      <c r="Y1556" s="161"/>
      <c r="Z1556" s="151"/>
      <c r="AA1556" s="151"/>
      <c r="AB1556" s="151"/>
      <c r="AC1556" s="151"/>
      <c r="AD1556" s="151"/>
      <c r="AE1556" s="151"/>
      <c r="AF1556" s="151"/>
      <c r="AG1556" s="151" t="s">
        <v>325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88" t="str">
        <f>C1556</f>
        <v>V DISTANCI 400 mm, KOTVENO POMOCÍ CHEM. KOTVY. V ROZÍCH UMÍSTĚNA ZÁVĚSNÁ MATICE (M10). PODROBNĚJI VIZ. TZ.</v>
      </c>
      <c r="BB1556" s="151"/>
      <c r="BC1556" s="151"/>
      <c r="BD1556" s="151"/>
      <c r="BE1556" s="151"/>
      <c r="BF1556" s="151"/>
      <c r="BG1556" s="151"/>
      <c r="BH1556" s="151"/>
    </row>
    <row r="1557" spans="1:60" outlineLevel="3" x14ac:dyDescent="0.2">
      <c r="A1557" s="158"/>
      <c r="B1557" s="159"/>
      <c r="C1557" s="270" t="s">
        <v>1915</v>
      </c>
      <c r="D1557" s="271"/>
      <c r="E1557" s="271"/>
      <c r="F1557" s="271"/>
      <c r="G1557" s="271"/>
      <c r="H1557" s="161"/>
      <c r="I1557" s="161"/>
      <c r="J1557" s="161"/>
      <c r="K1557" s="161"/>
      <c r="L1557" s="161"/>
      <c r="M1557" s="161"/>
      <c r="N1557" s="160"/>
      <c r="O1557" s="160"/>
      <c r="P1557" s="160"/>
      <c r="Q1557" s="160"/>
      <c r="R1557" s="161"/>
      <c r="S1557" s="161"/>
      <c r="T1557" s="161"/>
      <c r="U1557" s="161"/>
      <c r="V1557" s="161"/>
      <c r="W1557" s="161"/>
      <c r="X1557" s="161"/>
      <c r="Y1557" s="161"/>
      <c r="Z1557" s="151"/>
      <c r="AA1557" s="151"/>
      <c r="AB1557" s="151"/>
      <c r="AC1557" s="151"/>
      <c r="AD1557" s="151"/>
      <c r="AE1557" s="151"/>
      <c r="AF1557" s="151"/>
      <c r="AG1557" s="151" t="s">
        <v>325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3" x14ac:dyDescent="0.2">
      <c r="A1558" s="158"/>
      <c r="B1558" s="159"/>
      <c r="C1558" s="270" t="s">
        <v>858</v>
      </c>
      <c r="D1558" s="271"/>
      <c r="E1558" s="271"/>
      <c r="F1558" s="271"/>
      <c r="G1558" s="271"/>
      <c r="H1558" s="161"/>
      <c r="I1558" s="161"/>
      <c r="J1558" s="161"/>
      <c r="K1558" s="161"/>
      <c r="L1558" s="161"/>
      <c r="M1558" s="161"/>
      <c r="N1558" s="160"/>
      <c r="O1558" s="160"/>
      <c r="P1558" s="160"/>
      <c r="Q1558" s="160"/>
      <c r="R1558" s="161"/>
      <c r="S1558" s="161"/>
      <c r="T1558" s="161"/>
      <c r="U1558" s="161"/>
      <c r="V1558" s="161"/>
      <c r="W1558" s="161"/>
      <c r="X1558" s="161"/>
      <c r="Y1558" s="161"/>
      <c r="Z1558" s="151"/>
      <c r="AA1558" s="151"/>
      <c r="AB1558" s="151"/>
      <c r="AC1558" s="151"/>
      <c r="AD1558" s="151"/>
      <c r="AE1558" s="151"/>
      <c r="AF1558" s="151"/>
      <c r="AG1558" s="151" t="s">
        <v>325</v>
      </c>
      <c r="AH1558" s="151"/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2" x14ac:dyDescent="0.2">
      <c r="A1559" s="158"/>
      <c r="B1559" s="159"/>
      <c r="C1559" s="191" t="s">
        <v>1833</v>
      </c>
      <c r="D1559" s="165"/>
      <c r="E1559" s="166"/>
      <c r="F1559" s="161"/>
      <c r="G1559" s="161"/>
      <c r="H1559" s="161"/>
      <c r="I1559" s="161"/>
      <c r="J1559" s="161"/>
      <c r="K1559" s="161"/>
      <c r="L1559" s="161"/>
      <c r="M1559" s="161"/>
      <c r="N1559" s="160"/>
      <c r="O1559" s="160"/>
      <c r="P1559" s="160"/>
      <c r="Q1559" s="160"/>
      <c r="R1559" s="161"/>
      <c r="S1559" s="161"/>
      <c r="T1559" s="161"/>
      <c r="U1559" s="161"/>
      <c r="V1559" s="161"/>
      <c r="W1559" s="161"/>
      <c r="X1559" s="161"/>
      <c r="Y1559" s="161"/>
      <c r="Z1559" s="151"/>
      <c r="AA1559" s="151"/>
      <c r="AB1559" s="151"/>
      <c r="AC1559" s="151"/>
      <c r="AD1559" s="151"/>
      <c r="AE1559" s="151"/>
      <c r="AF1559" s="151"/>
      <c r="AG1559" s="151" t="s">
        <v>327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3" x14ac:dyDescent="0.2">
      <c r="A1560" s="158"/>
      <c r="B1560" s="159"/>
      <c r="C1560" s="191" t="s">
        <v>1552</v>
      </c>
      <c r="D1560" s="165"/>
      <c r="E1560" s="166">
        <v>4</v>
      </c>
      <c r="F1560" s="161"/>
      <c r="G1560" s="161"/>
      <c r="H1560" s="161"/>
      <c r="I1560" s="161"/>
      <c r="J1560" s="161"/>
      <c r="K1560" s="161"/>
      <c r="L1560" s="161"/>
      <c r="M1560" s="161"/>
      <c r="N1560" s="160"/>
      <c r="O1560" s="160"/>
      <c r="P1560" s="160"/>
      <c r="Q1560" s="160"/>
      <c r="R1560" s="161"/>
      <c r="S1560" s="161"/>
      <c r="T1560" s="161"/>
      <c r="U1560" s="161"/>
      <c r="V1560" s="161"/>
      <c r="W1560" s="161"/>
      <c r="X1560" s="161"/>
      <c r="Y1560" s="161"/>
      <c r="Z1560" s="151"/>
      <c r="AA1560" s="151"/>
      <c r="AB1560" s="151"/>
      <c r="AC1560" s="151"/>
      <c r="AD1560" s="151"/>
      <c r="AE1560" s="151"/>
      <c r="AF1560" s="151"/>
      <c r="AG1560" s="151" t="s">
        <v>327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 x14ac:dyDescent="0.2">
      <c r="A1561" s="181">
        <v>201</v>
      </c>
      <c r="B1561" s="182" t="s">
        <v>1972</v>
      </c>
      <c r="C1561" s="190" t="s">
        <v>1973</v>
      </c>
      <c r="D1561" s="183" t="s">
        <v>318</v>
      </c>
      <c r="E1561" s="184">
        <v>2</v>
      </c>
      <c r="F1561" s="185"/>
      <c r="G1561" s="186">
        <f>ROUND(E1561*F1561,2)</f>
        <v>0</v>
      </c>
      <c r="H1561" s="185"/>
      <c r="I1561" s="186">
        <f>ROUND(E1561*H1561,2)</f>
        <v>0</v>
      </c>
      <c r="J1561" s="185"/>
      <c r="K1561" s="186">
        <f>ROUND(E1561*J1561,2)</f>
        <v>0</v>
      </c>
      <c r="L1561" s="186">
        <v>21</v>
      </c>
      <c r="M1561" s="186">
        <f>G1561*(1+L1561/100)</f>
        <v>0</v>
      </c>
      <c r="N1561" s="184">
        <v>0</v>
      </c>
      <c r="O1561" s="184">
        <f>ROUND(E1561*N1561,2)</f>
        <v>0</v>
      </c>
      <c r="P1561" s="184">
        <v>0</v>
      </c>
      <c r="Q1561" s="184">
        <f>ROUND(E1561*P1561,2)</f>
        <v>0</v>
      </c>
      <c r="R1561" s="186"/>
      <c r="S1561" s="186" t="s">
        <v>319</v>
      </c>
      <c r="T1561" s="187" t="s">
        <v>320</v>
      </c>
      <c r="U1561" s="161">
        <v>0</v>
      </c>
      <c r="V1561" s="161">
        <f>ROUND(E1561*U1561,2)</f>
        <v>0</v>
      </c>
      <c r="W1561" s="161"/>
      <c r="X1561" s="161" t="s">
        <v>321</v>
      </c>
      <c r="Y1561" s="161" t="s">
        <v>322</v>
      </c>
      <c r="Z1561" s="151"/>
      <c r="AA1561" s="151"/>
      <c r="AB1561" s="151"/>
      <c r="AC1561" s="151"/>
      <c r="AD1561" s="151"/>
      <c r="AE1561" s="151"/>
      <c r="AF1561" s="151"/>
      <c r="AG1561" s="151" t="s">
        <v>323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2" x14ac:dyDescent="0.2">
      <c r="A1562" s="158"/>
      <c r="B1562" s="159"/>
      <c r="C1562" s="272" t="s">
        <v>1912</v>
      </c>
      <c r="D1562" s="273"/>
      <c r="E1562" s="273"/>
      <c r="F1562" s="273"/>
      <c r="G1562" s="273"/>
      <c r="H1562" s="161"/>
      <c r="I1562" s="161"/>
      <c r="J1562" s="161"/>
      <c r="K1562" s="161"/>
      <c r="L1562" s="161"/>
      <c r="M1562" s="161"/>
      <c r="N1562" s="160"/>
      <c r="O1562" s="160"/>
      <c r="P1562" s="160"/>
      <c r="Q1562" s="160"/>
      <c r="R1562" s="161"/>
      <c r="S1562" s="161"/>
      <c r="T1562" s="161"/>
      <c r="U1562" s="161"/>
      <c r="V1562" s="161"/>
      <c r="W1562" s="161"/>
      <c r="X1562" s="161"/>
      <c r="Y1562" s="161"/>
      <c r="Z1562" s="151"/>
      <c r="AA1562" s="151"/>
      <c r="AB1562" s="151"/>
      <c r="AC1562" s="151"/>
      <c r="AD1562" s="151"/>
      <c r="AE1562" s="151"/>
      <c r="AF1562" s="151"/>
      <c r="AG1562" s="151" t="s">
        <v>325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ht="22.5" outlineLevel="3" x14ac:dyDescent="0.2">
      <c r="A1563" s="158"/>
      <c r="B1563" s="159"/>
      <c r="C1563" s="270" t="s">
        <v>1913</v>
      </c>
      <c r="D1563" s="271"/>
      <c r="E1563" s="271"/>
      <c r="F1563" s="271"/>
      <c r="G1563" s="271"/>
      <c r="H1563" s="161"/>
      <c r="I1563" s="161"/>
      <c r="J1563" s="161"/>
      <c r="K1563" s="161"/>
      <c r="L1563" s="161"/>
      <c r="M1563" s="161"/>
      <c r="N1563" s="160"/>
      <c r="O1563" s="160"/>
      <c r="P1563" s="160"/>
      <c r="Q1563" s="160"/>
      <c r="R1563" s="161"/>
      <c r="S1563" s="161"/>
      <c r="T1563" s="161"/>
      <c r="U1563" s="161"/>
      <c r="V1563" s="161"/>
      <c r="W1563" s="161"/>
      <c r="X1563" s="161"/>
      <c r="Y1563" s="161"/>
      <c r="Z1563" s="151"/>
      <c r="AA1563" s="151"/>
      <c r="AB1563" s="151"/>
      <c r="AC1563" s="151"/>
      <c r="AD1563" s="151"/>
      <c r="AE1563" s="151"/>
      <c r="AF1563" s="151"/>
      <c r="AG1563" s="151" t="s">
        <v>325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88" t="str">
        <f>C1563</f>
        <v>NEREZOVÁ SÍŤ BUDE OPLETENA NA NEREZOVÉ OBVODOVÉ LANO. LANO BUDE KOTVENO PŘÍMO DO BETONU POMOCÍ ŠROUBŮ S OKEM (M8)</v>
      </c>
      <c r="BB1563" s="151"/>
      <c r="BC1563" s="151"/>
      <c r="BD1563" s="151"/>
      <c r="BE1563" s="151"/>
      <c r="BF1563" s="151"/>
      <c r="BG1563" s="151"/>
      <c r="BH1563" s="151"/>
    </row>
    <row r="1564" spans="1:60" outlineLevel="3" x14ac:dyDescent="0.2">
      <c r="A1564" s="158"/>
      <c r="B1564" s="159"/>
      <c r="C1564" s="270" t="s">
        <v>1914</v>
      </c>
      <c r="D1564" s="271"/>
      <c r="E1564" s="271"/>
      <c r="F1564" s="271"/>
      <c r="G1564" s="271"/>
      <c r="H1564" s="161"/>
      <c r="I1564" s="161"/>
      <c r="J1564" s="161"/>
      <c r="K1564" s="161"/>
      <c r="L1564" s="161"/>
      <c r="M1564" s="161"/>
      <c r="N1564" s="160"/>
      <c r="O1564" s="160"/>
      <c r="P1564" s="160"/>
      <c r="Q1564" s="160"/>
      <c r="R1564" s="161"/>
      <c r="S1564" s="161"/>
      <c r="T1564" s="161"/>
      <c r="U1564" s="161"/>
      <c r="V1564" s="161"/>
      <c r="W1564" s="161"/>
      <c r="X1564" s="161"/>
      <c r="Y1564" s="161"/>
      <c r="Z1564" s="151"/>
      <c r="AA1564" s="151"/>
      <c r="AB1564" s="151"/>
      <c r="AC1564" s="151"/>
      <c r="AD1564" s="151"/>
      <c r="AE1564" s="151"/>
      <c r="AF1564" s="151"/>
      <c r="AG1564" s="151" t="s">
        <v>325</v>
      </c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88" t="str">
        <f>C1564</f>
        <v>V DISTANCI 400 mm, KOTVENO POMOCÍ CHEM. KOTVY. V ROZÍCH UMÍSTĚNA ZÁVĚSNÁ MATICE (M10). PODROBNĚJI VIZ. TZ.</v>
      </c>
      <c r="BB1564" s="151"/>
      <c r="BC1564" s="151"/>
      <c r="BD1564" s="151"/>
      <c r="BE1564" s="151"/>
      <c r="BF1564" s="151"/>
      <c r="BG1564" s="151"/>
      <c r="BH1564" s="151"/>
    </row>
    <row r="1565" spans="1:60" outlineLevel="3" x14ac:dyDescent="0.2">
      <c r="A1565" s="158"/>
      <c r="B1565" s="159"/>
      <c r="C1565" s="270" t="s">
        <v>1915</v>
      </c>
      <c r="D1565" s="271"/>
      <c r="E1565" s="271"/>
      <c r="F1565" s="271"/>
      <c r="G1565" s="271"/>
      <c r="H1565" s="161"/>
      <c r="I1565" s="161"/>
      <c r="J1565" s="161"/>
      <c r="K1565" s="161"/>
      <c r="L1565" s="161"/>
      <c r="M1565" s="161"/>
      <c r="N1565" s="160"/>
      <c r="O1565" s="160"/>
      <c r="P1565" s="160"/>
      <c r="Q1565" s="160"/>
      <c r="R1565" s="161"/>
      <c r="S1565" s="161"/>
      <c r="T1565" s="161"/>
      <c r="U1565" s="161"/>
      <c r="V1565" s="161"/>
      <c r="W1565" s="161"/>
      <c r="X1565" s="161"/>
      <c r="Y1565" s="161"/>
      <c r="Z1565" s="151"/>
      <c r="AA1565" s="151"/>
      <c r="AB1565" s="151"/>
      <c r="AC1565" s="151"/>
      <c r="AD1565" s="151"/>
      <c r="AE1565" s="151"/>
      <c r="AF1565" s="151"/>
      <c r="AG1565" s="151" t="s">
        <v>325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3" x14ac:dyDescent="0.2">
      <c r="A1566" s="158"/>
      <c r="B1566" s="159"/>
      <c r="C1566" s="270" t="s">
        <v>858</v>
      </c>
      <c r="D1566" s="271"/>
      <c r="E1566" s="271"/>
      <c r="F1566" s="271"/>
      <c r="G1566" s="271"/>
      <c r="H1566" s="161"/>
      <c r="I1566" s="161"/>
      <c r="J1566" s="161"/>
      <c r="K1566" s="161"/>
      <c r="L1566" s="161"/>
      <c r="M1566" s="161"/>
      <c r="N1566" s="160"/>
      <c r="O1566" s="160"/>
      <c r="P1566" s="160"/>
      <c r="Q1566" s="160"/>
      <c r="R1566" s="161"/>
      <c r="S1566" s="161"/>
      <c r="T1566" s="161"/>
      <c r="U1566" s="161"/>
      <c r="V1566" s="161"/>
      <c r="W1566" s="161"/>
      <c r="X1566" s="161"/>
      <c r="Y1566" s="161"/>
      <c r="Z1566" s="151"/>
      <c r="AA1566" s="151"/>
      <c r="AB1566" s="151"/>
      <c r="AC1566" s="151"/>
      <c r="AD1566" s="151"/>
      <c r="AE1566" s="151"/>
      <c r="AF1566" s="151"/>
      <c r="AG1566" s="151" t="s">
        <v>325</v>
      </c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2" x14ac:dyDescent="0.2">
      <c r="A1567" s="158"/>
      <c r="B1567" s="159"/>
      <c r="C1567" s="191" t="s">
        <v>1833</v>
      </c>
      <c r="D1567" s="165"/>
      <c r="E1567" s="166"/>
      <c r="F1567" s="161"/>
      <c r="G1567" s="161"/>
      <c r="H1567" s="161"/>
      <c r="I1567" s="161"/>
      <c r="J1567" s="161"/>
      <c r="K1567" s="161"/>
      <c r="L1567" s="161"/>
      <c r="M1567" s="161"/>
      <c r="N1567" s="160"/>
      <c r="O1567" s="160"/>
      <c r="P1567" s="160"/>
      <c r="Q1567" s="160"/>
      <c r="R1567" s="161"/>
      <c r="S1567" s="161"/>
      <c r="T1567" s="161"/>
      <c r="U1567" s="161"/>
      <c r="V1567" s="161"/>
      <c r="W1567" s="161"/>
      <c r="X1567" s="161"/>
      <c r="Y1567" s="161"/>
      <c r="Z1567" s="151"/>
      <c r="AA1567" s="151"/>
      <c r="AB1567" s="151"/>
      <c r="AC1567" s="151"/>
      <c r="AD1567" s="151"/>
      <c r="AE1567" s="151"/>
      <c r="AF1567" s="151"/>
      <c r="AG1567" s="151" t="s">
        <v>327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3" x14ac:dyDescent="0.2">
      <c r="A1568" s="158"/>
      <c r="B1568" s="159"/>
      <c r="C1568" s="191" t="s">
        <v>878</v>
      </c>
      <c r="D1568" s="165"/>
      <c r="E1568" s="166">
        <v>2</v>
      </c>
      <c r="F1568" s="161"/>
      <c r="G1568" s="161"/>
      <c r="H1568" s="161"/>
      <c r="I1568" s="161"/>
      <c r="J1568" s="161"/>
      <c r="K1568" s="161"/>
      <c r="L1568" s="161"/>
      <c r="M1568" s="161"/>
      <c r="N1568" s="160"/>
      <c r="O1568" s="160"/>
      <c r="P1568" s="160"/>
      <c r="Q1568" s="160"/>
      <c r="R1568" s="161"/>
      <c r="S1568" s="161"/>
      <c r="T1568" s="161"/>
      <c r="U1568" s="161"/>
      <c r="V1568" s="161"/>
      <c r="W1568" s="161"/>
      <c r="X1568" s="161"/>
      <c r="Y1568" s="161"/>
      <c r="Z1568" s="151"/>
      <c r="AA1568" s="151"/>
      <c r="AB1568" s="151"/>
      <c r="AC1568" s="151"/>
      <c r="AD1568" s="151"/>
      <c r="AE1568" s="151"/>
      <c r="AF1568" s="151"/>
      <c r="AG1568" s="151" t="s">
        <v>327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 x14ac:dyDescent="0.2">
      <c r="A1569" s="181">
        <v>202</v>
      </c>
      <c r="B1569" s="182" t="s">
        <v>1974</v>
      </c>
      <c r="C1569" s="190" t="s">
        <v>1975</v>
      </c>
      <c r="D1569" s="183" t="s">
        <v>318</v>
      </c>
      <c r="E1569" s="184">
        <v>4</v>
      </c>
      <c r="F1569" s="185"/>
      <c r="G1569" s="186">
        <f>ROUND(E1569*F1569,2)</f>
        <v>0</v>
      </c>
      <c r="H1569" s="185"/>
      <c r="I1569" s="186">
        <f>ROUND(E1569*H1569,2)</f>
        <v>0</v>
      </c>
      <c r="J1569" s="185"/>
      <c r="K1569" s="186">
        <f>ROUND(E1569*J1569,2)</f>
        <v>0</v>
      </c>
      <c r="L1569" s="186">
        <v>21</v>
      </c>
      <c r="M1569" s="186">
        <f>G1569*(1+L1569/100)</f>
        <v>0</v>
      </c>
      <c r="N1569" s="184">
        <v>0</v>
      </c>
      <c r="O1569" s="184">
        <f>ROUND(E1569*N1569,2)</f>
        <v>0</v>
      </c>
      <c r="P1569" s="184">
        <v>0</v>
      </c>
      <c r="Q1569" s="184">
        <f>ROUND(E1569*P1569,2)</f>
        <v>0</v>
      </c>
      <c r="R1569" s="186"/>
      <c r="S1569" s="186" t="s">
        <v>319</v>
      </c>
      <c r="T1569" s="187" t="s">
        <v>320</v>
      </c>
      <c r="U1569" s="161">
        <v>0</v>
      </c>
      <c r="V1569" s="161">
        <f>ROUND(E1569*U1569,2)</f>
        <v>0</v>
      </c>
      <c r="W1569" s="161"/>
      <c r="X1569" s="161" t="s">
        <v>321</v>
      </c>
      <c r="Y1569" s="161" t="s">
        <v>322</v>
      </c>
      <c r="Z1569" s="151"/>
      <c r="AA1569" s="151"/>
      <c r="AB1569" s="151"/>
      <c r="AC1569" s="151"/>
      <c r="AD1569" s="151"/>
      <c r="AE1569" s="151"/>
      <c r="AF1569" s="151"/>
      <c r="AG1569" s="151" t="s">
        <v>323</v>
      </c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2" x14ac:dyDescent="0.2">
      <c r="A1570" s="158"/>
      <c r="B1570" s="159"/>
      <c r="C1570" s="272" t="s">
        <v>1912</v>
      </c>
      <c r="D1570" s="273"/>
      <c r="E1570" s="273"/>
      <c r="F1570" s="273"/>
      <c r="G1570" s="273"/>
      <c r="H1570" s="161"/>
      <c r="I1570" s="161"/>
      <c r="J1570" s="161"/>
      <c r="K1570" s="161"/>
      <c r="L1570" s="161"/>
      <c r="M1570" s="161"/>
      <c r="N1570" s="160"/>
      <c r="O1570" s="160"/>
      <c r="P1570" s="160"/>
      <c r="Q1570" s="160"/>
      <c r="R1570" s="161"/>
      <c r="S1570" s="161"/>
      <c r="T1570" s="161"/>
      <c r="U1570" s="161"/>
      <c r="V1570" s="161"/>
      <c r="W1570" s="161"/>
      <c r="X1570" s="161"/>
      <c r="Y1570" s="161"/>
      <c r="Z1570" s="151"/>
      <c r="AA1570" s="151"/>
      <c r="AB1570" s="151"/>
      <c r="AC1570" s="151"/>
      <c r="AD1570" s="151"/>
      <c r="AE1570" s="151"/>
      <c r="AF1570" s="151"/>
      <c r="AG1570" s="151" t="s">
        <v>325</v>
      </c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ht="22.5" outlineLevel="3" x14ac:dyDescent="0.2">
      <c r="A1571" s="158"/>
      <c r="B1571" s="159"/>
      <c r="C1571" s="270" t="s">
        <v>1913</v>
      </c>
      <c r="D1571" s="271"/>
      <c r="E1571" s="271"/>
      <c r="F1571" s="271"/>
      <c r="G1571" s="271"/>
      <c r="H1571" s="161"/>
      <c r="I1571" s="161"/>
      <c r="J1571" s="161"/>
      <c r="K1571" s="161"/>
      <c r="L1571" s="161"/>
      <c r="M1571" s="161"/>
      <c r="N1571" s="160"/>
      <c r="O1571" s="160"/>
      <c r="P1571" s="160"/>
      <c r="Q1571" s="160"/>
      <c r="R1571" s="161"/>
      <c r="S1571" s="161"/>
      <c r="T1571" s="161"/>
      <c r="U1571" s="161"/>
      <c r="V1571" s="161"/>
      <c r="W1571" s="161"/>
      <c r="X1571" s="161"/>
      <c r="Y1571" s="161"/>
      <c r="Z1571" s="151"/>
      <c r="AA1571" s="151"/>
      <c r="AB1571" s="151"/>
      <c r="AC1571" s="151"/>
      <c r="AD1571" s="151"/>
      <c r="AE1571" s="151"/>
      <c r="AF1571" s="151"/>
      <c r="AG1571" s="151" t="s">
        <v>325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88" t="str">
        <f>C1571</f>
        <v>NEREZOVÁ SÍŤ BUDE OPLETENA NA NEREZOVÉ OBVODOVÉ LANO. LANO BUDE KOTVENO PŘÍMO DO BETONU POMOCÍ ŠROUBŮ S OKEM (M8)</v>
      </c>
      <c r="BB1571" s="151"/>
      <c r="BC1571" s="151"/>
      <c r="BD1571" s="151"/>
      <c r="BE1571" s="151"/>
      <c r="BF1571" s="151"/>
      <c r="BG1571" s="151"/>
      <c r="BH1571" s="151"/>
    </row>
    <row r="1572" spans="1:60" outlineLevel="3" x14ac:dyDescent="0.2">
      <c r="A1572" s="158"/>
      <c r="B1572" s="159"/>
      <c r="C1572" s="270" t="s">
        <v>1914</v>
      </c>
      <c r="D1572" s="271"/>
      <c r="E1572" s="271"/>
      <c r="F1572" s="271"/>
      <c r="G1572" s="271"/>
      <c r="H1572" s="161"/>
      <c r="I1572" s="161"/>
      <c r="J1572" s="161"/>
      <c r="K1572" s="161"/>
      <c r="L1572" s="161"/>
      <c r="M1572" s="161"/>
      <c r="N1572" s="160"/>
      <c r="O1572" s="160"/>
      <c r="P1572" s="160"/>
      <c r="Q1572" s="160"/>
      <c r="R1572" s="161"/>
      <c r="S1572" s="161"/>
      <c r="T1572" s="161"/>
      <c r="U1572" s="161"/>
      <c r="V1572" s="161"/>
      <c r="W1572" s="161"/>
      <c r="X1572" s="161"/>
      <c r="Y1572" s="161"/>
      <c r="Z1572" s="151"/>
      <c r="AA1572" s="151"/>
      <c r="AB1572" s="151"/>
      <c r="AC1572" s="151"/>
      <c r="AD1572" s="151"/>
      <c r="AE1572" s="151"/>
      <c r="AF1572" s="151"/>
      <c r="AG1572" s="151" t="s">
        <v>325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88" t="str">
        <f>C1572</f>
        <v>V DISTANCI 400 mm, KOTVENO POMOCÍ CHEM. KOTVY. V ROZÍCH UMÍSTĚNA ZÁVĚSNÁ MATICE (M10). PODROBNĚJI VIZ. TZ.</v>
      </c>
      <c r="BB1572" s="151"/>
      <c r="BC1572" s="151"/>
      <c r="BD1572" s="151"/>
      <c r="BE1572" s="151"/>
      <c r="BF1572" s="151"/>
      <c r="BG1572" s="151"/>
      <c r="BH1572" s="151"/>
    </row>
    <row r="1573" spans="1:60" outlineLevel="3" x14ac:dyDescent="0.2">
      <c r="A1573" s="158"/>
      <c r="B1573" s="159"/>
      <c r="C1573" s="270" t="s">
        <v>1915</v>
      </c>
      <c r="D1573" s="271"/>
      <c r="E1573" s="271"/>
      <c r="F1573" s="271"/>
      <c r="G1573" s="271"/>
      <c r="H1573" s="161"/>
      <c r="I1573" s="161"/>
      <c r="J1573" s="161"/>
      <c r="K1573" s="161"/>
      <c r="L1573" s="161"/>
      <c r="M1573" s="161"/>
      <c r="N1573" s="160"/>
      <c r="O1573" s="160"/>
      <c r="P1573" s="160"/>
      <c r="Q1573" s="160"/>
      <c r="R1573" s="161"/>
      <c r="S1573" s="161"/>
      <c r="T1573" s="161"/>
      <c r="U1573" s="161"/>
      <c r="V1573" s="161"/>
      <c r="W1573" s="161"/>
      <c r="X1573" s="161"/>
      <c r="Y1573" s="161"/>
      <c r="Z1573" s="151"/>
      <c r="AA1573" s="151"/>
      <c r="AB1573" s="151"/>
      <c r="AC1573" s="151"/>
      <c r="AD1573" s="151"/>
      <c r="AE1573" s="151"/>
      <c r="AF1573" s="151"/>
      <c r="AG1573" s="151" t="s">
        <v>325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3" x14ac:dyDescent="0.2">
      <c r="A1574" s="158"/>
      <c r="B1574" s="159"/>
      <c r="C1574" s="270" t="s">
        <v>858</v>
      </c>
      <c r="D1574" s="271"/>
      <c r="E1574" s="271"/>
      <c r="F1574" s="271"/>
      <c r="G1574" s="271"/>
      <c r="H1574" s="161"/>
      <c r="I1574" s="161"/>
      <c r="J1574" s="161"/>
      <c r="K1574" s="161"/>
      <c r="L1574" s="161"/>
      <c r="M1574" s="161"/>
      <c r="N1574" s="160"/>
      <c r="O1574" s="160"/>
      <c r="P1574" s="160"/>
      <c r="Q1574" s="160"/>
      <c r="R1574" s="161"/>
      <c r="S1574" s="161"/>
      <c r="T1574" s="161"/>
      <c r="U1574" s="161"/>
      <c r="V1574" s="161"/>
      <c r="W1574" s="161"/>
      <c r="X1574" s="161"/>
      <c r="Y1574" s="161"/>
      <c r="Z1574" s="151"/>
      <c r="AA1574" s="151"/>
      <c r="AB1574" s="151"/>
      <c r="AC1574" s="151"/>
      <c r="AD1574" s="151"/>
      <c r="AE1574" s="151"/>
      <c r="AF1574" s="151"/>
      <c r="AG1574" s="151" t="s">
        <v>325</v>
      </c>
      <c r="AH1574" s="151"/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2" x14ac:dyDescent="0.2">
      <c r="A1575" s="158"/>
      <c r="B1575" s="159"/>
      <c r="C1575" s="191" t="s">
        <v>1833</v>
      </c>
      <c r="D1575" s="165"/>
      <c r="E1575" s="166"/>
      <c r="F1575" s="161"/>
      <c r="G1575" s="161"/>
      <c r="H1575" s="161"/>
      <c r="I1575" s="161"/>
      <c r="J1575" s="161"/>
      <c r="K1575" s="161"/>
      <c r="L1575" s="161"/>
      <c r="M1575" s="161"/>
      <c r="N1575" s="160"/>
      <c r="O1575" s="160"/>
      <c r="P1575" s="160"/>
      <c r="Q1575" s="160"/>
      <c r="R1575" s="161"/>
      <c r="S1575" s="161"/>
      <c r="T1575" s="161"/>
      <c r="U1575" s="161"/>
      <c r="V1575" s="161"/>
      <c r="W1575" s="161"/>
      <c r="X1575" s="161"/>
      <c r="Y1575" s="161"/>
      <c r="Z1575" s="151"/>
      <c r="AA1575" s="151"/>
      <c r="AB1575" s="151"/>
      <c r="AC1575" s="151"/>
      <c r="AD1575" s="151"/>
      <c r="AE1575" s="151"/>
      <c r="AF1575" s="151"/>
      <c r="AG1575" s="151" t="s">
        <v>327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3" x14ac:dyDescent="0.2">
      <c r="A1576" s="158"/>
      <c r="B1576" s="159"/>
      <c r="C1576" s="191" t="s">
        <v>1552</v>
      </c>
      <c r="D1576" s="165"/>
      <c r="E1576" s="166">
        <v>4</v>
      </c>
      <c r="F1576" s="161"/>
      <c r="G1576" s="161"/>
      <c r="H1576" s="161"/>
      <c r="I1576" s="161"/>
      <c r="J1576" s="161"/>
      <c r="K1576" s="161"/>
      <c r="L1576" s="161"/>
      <c r="M1576" s="161"/>
      <c r="N1576" s="160"/>
      <c r="O1576" s="160"/>
      <c r="P1576" s="160"/>
      <c r="Q1576" s="160"/>
      <c r="R1576" s="161"/>
      <c r="S1576" s="161"/>
      <c r="T1576" s="161"/>
      <c r="U1576" s="161"/>
      <c r="V1576" s="161"/>
      <c r="W1576" s="161"/>
      <c r="X1576" s="161"/>
      <c r="Y1576" s="161"/>
      <c r="Z1576" s="151"/>
      <c r="AA1576" s="151"/>
      <c r="AB1576" s="151"/>
      <c r="AC1576" s="151"/>
      <c r="AD1576" s="151"/>
      <c r="AE1576" s="151"/>
      <c r="AF1576" s="151"/>
      <c r="AG1576" s="151" t="s">
        <v>327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 x14ac:dyDescent="0.2">
      <c r="A1577" s="181">
        <v>203</v>
      </c>
      <c r="B1577" s="182" t="s">
        <v>1976</v>
      </c>
      <c r="C1577" s="190" t="s">
        <v>1977</v>
      </c>
      <c r="D1577" s="183" t="s">
        <v>318</v>
      </c>
      <c r="E1577" s="184">
        <v>2</v>
      </c>
      <c r="F1577" s="185"/>
      <c r="G1577" s="186">
        <f>ROUND(E1577*F1577,2)</f>
        <v>0</v>
      </c>
      <c r="H1577" s="185"/>
      <c r="I1577" s="186">
        <f>ROUND(E1577*H1577,2)</f>
        <v>0</v>
      </c>
      <c r="J1577" s="185"/>
      <c r="K1577" s="186">
        <f>ROUND(E1577*J1577,2)</f>
        <v>0</v>
      </c>
      <c r="L1577" s="186">
        <v>21</v>
      </c>
      <c r="M1577" s="186">
        <f>G1577*(1+L1577/100)</f>
        <v>0</v>
      </c>
      <c r="N1577" s="184">
        <v>0</v>
      </c>
      <c r="O1577" s="184">
        <f>ROUND(E1577*N1577,2)</f>
        <v>0</v>
      </c>
      <c r="P1577" s="184">
        <v>0</v>
      </c>
      <c r="Q1577" s="184">
        <f>ROUND(E1577*P1577,2)</f>
        <v>0</v>
      </c>
      <c r="R1577" s="186"/>
      <c r="S1577" s="186" t="s">
        <v>319</v>
      </c>
      <c r="T1577" s="187" t="s">
        <v>320</v>
      </c>
      <c r="U1577" s="161">
        <v>0</v>
      </c>
      <c r="V1577" s="161">
        <f>ROUND(E1577*U1577,2)</f>
        <v>0</v>
      </c>
      <c r="W1577" s="161"/>
      <c r="X1577" s="161" t="s">
        <v>321</v>
      </c>
      <c r="Y1577" s="161" t="s">
        <v>322</v>
      </c>
      <c r="Z1577" s="151"/>
      <c r="AA1577" s="151"/>
      <c r="AB1577" s="151"/>
      <c r="AC1577" s="151"/>
      <c r="AD1577" s="151"/>
      <c r="AE1577" s="151"/>
      <c r="AF1577" s="151"/>
      <c r="AG1577" s="151" t="s">
        <v>323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2" x14ac:dyDescent="0.2">
      <c r="A1578" s="158"/>
      <c r="B1578" s="159"/>
      <c r="C1578" s="272" t="s">
        <v>1912</v>
      </c>
      <c r="D1578" s="273"/>
      <c r="E1578" s="273"/>
      <c r="F1578" s="273"/>
      <c r="G1578" s="273"/>
      <c r="H1578" s="161"/>
      <c r="I1578" s="161"/>
      <c r="J1578" s="161"/>
      <c r="K1578" s="161"/>
      <c r="L1578" s="161"/>
      <c r="M1578" s="161"/>
      <c r="N1578" s="160"/>
      <c r="O1578" s="160"/>
      <c r="P1578" s="160"/>
      <c r="Q1578" s="160"/>
      <c r="R1578" s="161"/>
      <c r="S1578" s="161"/>
      <c r="T1578" s="161"/>
      <c r="U1578" s="161"/>
      <c r="V1578" s="161"/>
      <c r="W1578" s="161"/>
      <c r="X1578" s="161"/>
      <c r="Y1578" s="161"/>
      <c r="Z1578" s="151"/>
      <c r="AA1578" s="151"/>
      <c r="AB1578" s="151"/>
      <c r="AC1578" s="151"/>
      <c r="AD1578" s="151"/>
      <c r="AE1578" s="151"/>
      <c r="AF1578" s="151"/>
      <c r="AG1578" s="151" t="s">
        <v>325</v>
      </c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ht="22.5" outlineLevel="3" x14ac:dyDescent="0.2">
      <c r="A1579" s="158"/>
      <c r="B1579" s="159"/>
      <c r="C1579" s="270" t="s">
        <v>1913</v>
      </c>
      <c r="D1579" s="271"/>
      <c r="E1579" s="271"/>
      <c r="F1579" s="271"/>
      <c r="G1579" s="271"/>
      <c r="H1579" s="161"/>
      <c r="I1579" s="161"/>
      <c r="J1579" s="161"/>
      <c r="K1579" s="161"/>
      <c r="L1579" s="161"/>
      <c r="M1579" s="161"/>
      <c r="N1579" s="160"/>
      <c r="O1579" s="160"/>
      <c r="P1579" s="160"/>
      <c r="Q1579" s="160"/>
      <c r="R1579" s="161"/>
      <c r="S1579" s="161"/>
      <c r="T1579" s="161"/>
      <c r="U1579" s="161"/>
      <c r="V1579" s="161"/>
      <c r="W1579" s="161"/>
      <c r="X1579" s="161"/>
      <c r="Y1579" s="161"/>
      <c r="Z1579" s="151"/>
      <c r="AA1579" s="151"/>
      <c r="AB1579" s="151"/>
      <c r="AC1579" s="151"/>
      <c r="AD1579" s="151"/>
      <c r="AE1579" s="151"/>
      <c r="AF1579" s="151"/>
      <c r="AG1579" s="151" t="s">
        <v>325</v>
      </c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88" t="str">
        <f>C1579</f>
        <v>NEREZOVÁ SÍŤ BUDE OPLETENA NA NEREZOVÉ OBVODOVÉ LANO. LANO BUDE KOTVENO PŘÍMO DO BETONU POMOCÍ ŠROUBŮ S OKEM (M8)</v>
      </c>
      <c r="BB1579" s="151"/>
      <c r="BC1579" s="151"/>
      <c r="BD1579" s="151"/>
      <c r="BE1579" s="151"/>
      <c r="BF1579" s="151"/>
      <c r="BG1579" s="151"/>
      <c r="BH1579" s="151"/>
    </row>
    <row r="1580" spans="1:60" outlineLevel="3" x14ac:dyDescent="0.2">
      <c r="A1580" s="158"/>
      <c r="B1580" s="159"/>
      <c r="C1580" s="270" t="s">
        <v>1914</v>
      </c>
      <c r="D1580" s="271"/>
      <c r="E1580" s="271"/>
      <c r="F1580" s="271"/>
      <c r="G1580" s="271"/>
      <c r="H1580" s="161"/>
      <c r="I1580" s="161"/>
      <c r="J1580" s="161"/>
      <c r="K1580" s="161"/>
      <c r="L1580" s="161"/>
      <c r="M1580" s="161"/>
      <c r="N1580" s="160"/>
      <c r="O1580" s="160"/>
      <c r="P1580" s="160"/>
      <c r="Q1580" s="160"/>
      <c r="R1580" s="161"/>
      <c r="S1580" s="161"/>
      <c r="T1580" s="161"/>
      <c r="U1580" s="161"/>
      <c r="V1580" s="161"/>
      <c r="W1580" s="161"/>
      <c r="X1580" s="161"/>
      <c r="Y1580" s="161"/>
      <c r="Z1580" s="151"/>
      <c r="AA1580" s="151"/>
      <c r="AB1580" s="151"/>
      <c r="AC1580" s="151"/>
      <c r="AD1580" s="151"/>
      <c r="AE1580" s="151"/>
      <c r="AF1580" s="151"/>
      <c r="AG1580" s="151" t="s">
        <v>325</v>
      </c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88" t="str">
        <f>C1580</f>
        <v>V DISTANCI 400 mm, KOTVENO POMOCÍ CHEM. KOTVY. V ROZÍCH UMÍSTĚNA ZÁVĚSNÁ MATICE (M10). PODROBNĚJI VIZ. TZ.</v>
      </c>
      <c r="BB1580" s="151"/>
      <c r="BC1580" s="151"/>
      <c r="BD1580" s="151"/>
      <c r="BE1580" s="151"/>
      <c r="BF1580" s="151"/>
      <c r="BG1580" s="151"/>
      <c r="BH1580" s="151"/>
    </row>
    <row r="1581" spans="1:60" outlineLevel="3" x14ac:dyDescent="0.2">
      <c r="A1581" s="158"/>
      <c r="B1581" s="159"/>
      <c r="C1581" s="270" t="s">
        <v>1915</v>
      </c>
      <c r="D1581" s="271"/>
      <c r="E1581" s="271"/>
      <c r="F1581" s="271"/>
      <c r="G1581" s="271"/>
      <c r="H1581" s="161"/>
      <c r="I1581" s="161"/>
      <c r="J1581" s="161"/>
      <c r="K1581" s="161"/>
      <c r="L1581" s="161"/>
      <c r="M1581" s="161"/>
      <c r="N1581" s="160"/>
      <c r="O1581" s="160"/>
      <c r="P1581" s="160"/>
      <c r="Q1581" s="160"/>
      <c r="R1581" s="161"/>
      <c r="S1581" s="161"/>
      <c r="T1581" s="161"/>
      <c r="U1581" s="161"/>
      <c r="V1581" s="161"/>
      <c r="W1581" s="161"/>
      <c r="X1581" s="161"/>
      <c r="Y1581" s="161"/>
      <c r="Z1581" s="151"/>
      <c r="AA1581" s="151"/>
      <c r="AB1581" s="151"/>
      <c r="AC1581" s="151"/>
      <c r="AD1581" s="151"/>
      <c r="AE1581" s="151"/>
      <c r="AF1581" s="151"/>
      <c r="AG1581" s="151" t="s">
        <v>325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3" x14ac:dyDescent="0.2">
      <c r="A1582" s="158"/>
      <c r="B1582" s="159"/>
      <c r="C1582" s="270" t="s">
        <v>858</v>
      </c>
      <c r="D1582" s="271"/>
      <c r="E1582" s="271"/>
      <c r="F1582" s="271"/>
      <c r="G1582" s="271"/>
      <c r="H1582" s="161"/>
      <c r="I1582" s="161"/>
      <c r="J1582" s="161"/>
      <c r="K1582" s="161"/>
      <c r="L1582" s="161"/>
      <c r="M1582" s="161"/>
      <c r="N1582" s="160"/>
      <c r="O1582" s="160"/>
      <c r="P1582" s="160"/>
      <c r="Q1582" s="160"/>
      <c r="R1582" s="161"/>
      <c r="S1582" s="161"/>
      <c r="T1582" s="161"/>
      <c r="U1582" s="161"/>
      <c r="V1582" s="161"/>
      <c r="W1582" s="161"/>
      <c r="X1582" s="161"/>
      <c r="Y1582" s="161"/>
      <c r="Z1582" s="151"/>
      <c r="AA1582" s="151"/>
      <c r="AB1582" s="151"/>
      <c r="AC1582" s="151"/>
      <c r="AD1582" s="151"/>
      <c r="AE1582" s="151"/>
      <c r="AF1582" s="151"/>
      <c r="AG1582" s="151" t="s">
        <v>325</v>
      </c>
      <c r="AH1582" s="151"/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2" x14ac:dyDescent="0.2">
      <c r="A1583" s="158"/>
      <c r="B1583" s="159"/>
      <c r="C1583" s="191" t="s">
        <v>1833</v>
      </c>
      <c r="D1583" s="165"/>
      <c r="E1583" s="166"/>
      <c r="F1583" s="161"/>
      <c r="G1583" s="161"/>
      <c r="H1583" s="161"/>
      <c r="I1583" s="161"/>
      <c r="J1583" s="161"/>
      <c r="K1583" s="161"/>
      <c r="L1583" s="161"/>
      <c r="M1583" s="161"/>
      <c r="N1583" s="160"/>
      <c r="O1583" s="160"/>
      <c r="P1583" s="160"/>
      <c r="Q1583" s="160"/>
      <c r="R1583" s="161"/>
      <c r="S1583" s="161"/>
      <c r="T1583" s="161"/>
      <c r="U1583" s="161"/>
      <c r="V1583" s="161"/>
      <c r="W1583" s="161"/>
      <c r="X1583" s="161"/>
      <c r="Y1583" s="161"/>
      <c r="Z1583" s="151"/>
      <c r="AA1583" s="151"/>
      <c r="AB1583" s="151"/>
      <c r="AC1583" s="151"/>
      <c r="AD1583" s="151"/>
      <c r="AE1583" s="151"/>
      <c r="AF1583" s="151"/>
      <c r="AG1583" s="151" t="s">
        <v>327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3" x14ac:dyDescent="0.2">
      <c r="A1584" s="158"/>
      <c r="B1584" s="159"/>
      <c r="C1584" s="191" t="s">
        <v>878</v>
      </c>
      <c r="D1584" s="165"/>
      <c r="E1584" s="166">
        <v>2</v>
      </c>
      <c r="F1584" s="161"/>
      <c r="G1584" s="161"/>
      <c r="H1584" s="161"/>
      <c r="I1584" s="161"/>
      <c r="J1584" s="161"/>
      <c r="K1584" s="161"/>
      <c r="L1584" s="161"/>
      <c r="M1584" s="161"/>
      <c r="N1584" s="160"/>
      <c r="O1584" s="160"/>
      <c r="P1584" s="160"/>
      <c r="Q1584" s="160"/>
      <c r="R1584" s="161"/>
      <c r="S1584" s="161"/>
      <c r="T1584" s="161"/>
      <c r="U1584" s="161"/>
      <c r="V1584" s="161"/>
      <c r="W1584" s="161"/>
      <c r="X1584" s="161"/>
      <c r="Y1584" s="161"/>
      <c r="Z1584" s="151"/>
      <c r="AA1584" s="151"/>
      <c r="AB1584" s="151"/>
      <c r="AC1584" s="151"/>
      <c r="AD1584" s="151"/>
      <c r="AE1584" s="151"/>
      <c r="AF1584" s="151"/>
      <c r="AG1584" s="151" t="s">
        <v>327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 x14ac:dyDescent="0.2">
      <c r="A1585" s="181">
        <v>204</v>
      </c>
      <c r="B1585" s="182" t="s">
        <v>1978</v>
      </c>
      <c r="C1585" s="190" t="s">
        <v>1979</v>
      </c>
      <c r="D1585" s="183" t="s">
        <v>318</v>
      </c>
      <c r="E1585" s="184">
        <v>4</v>
      </c>
      <c r="F1585" s="185"/>
      <c r="G1585" s="186">
        <f>ROUND(E1585*F1585,2)</f>
        <v>0</v>
      </c>
      <c r="H1585" s="185"/>
      <c r="I1585" s="186">
        <f>ROUND(E1585*H1585,2)</f>
        <v>0</v>
      </c>
      <c r="J1585" s="185"/>
      <c r="K1585" s="186">
        <f>ROUND(E1585*J1585,2)</f>
        <v>0</v>
      </c>
      <c r="L1585" s="186">
        <v>21</v>
      </c>
      <c r="M1585" s="186">
        <f>G1585*(1+L1585/100)</f>
        <v>0</v>
      </c>
      <c r="N1585" s="184">
        <v>0</v>
      </c>
      <c r="O1585" s="184">
        <f>ROUND(E1585*N1585,2)</f>
        <v>0</v>
      </c>
      <c r="P1585" s="184">
        <v>0</v>
      </c>
      <c r="Q1585" s="184">
        <f>ROUND(E1585*P1585,2)</f>
        <v>0</v>
      </c>
      <c r="R1585" s="186"/>
      <c r="S1585" s="186" t="s">
        <v>319</v>
      </c>
      <c r="T1585" s="187" t="s">
        <v>320</v>
      </c>
      <c r="U1585" s="161">
        <v>0</v>
      </c>
      <c r="V1585" s="161">
        <f>ROUND(E1585*U1585,2)</f>
        <v>0</v>
      </c>
      <c r="W1585" s="161"/>
      <c r="X1585" s="161" t="s">
        <v>321</v>
      </c>
      <c r="Y1585" s="161" t="s">
        <v>322</v>
      </c>
      <c r="Z1585" s="151"/>
      <c r="AA1585" s="151"/>
      <c r="AB1585" s="151"/>
      <c r="AC1585" s="151"/>
      <c r="AD1585" s="151"/>
      <c r="AE1585" s="151"/>
      <c r="AF1585" s="151"/>
      <c r="AG1585" s="151" t="s">
        <v>323</v>
      </c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2" x14ac:dyDescent="0.2">
      <c r="A1586" s="158"/>
      <c r="B1586" s="159"/>
      <c r="C1586" s="272" t="s">
        <v>1912</v>
      </c>
      <c r="D1586" s="273"/>
      <c r="E1586" s="273"/>
      <c r="F1586" s="273"/>
      <c r="G1586" s="273"/>
      <c r="H1586" s="161"/>
      <c r="I1586" s="161"/>
      <c r="J1586" s="161"/>
      <c r="K1586" s="161"/>
      <c r="L1586" s="161"/>
      <c r="M1586" s="161"/>
      <c r="N1586" s="160"/>
      <c r="O1586" s="160"/>
      <c r="P1586" s="160"/>
      <c r="Q1586" s="160"/>
      <c r="R1586" s="161"/>
      <c r="S1586" s="161"/>
      <c r="T1586" s="161"/>
      <c r="U1586" s="161"/>
      <c r="V1586" s="161"/>
      <c r="W1586" s="161"/>
      <c r="X1586" s="161"/>
      <c r="Y1586" s="161"/>
      <c r="Z1586" s="151"/>
      <c r="AA1586" s="151"/>
      <c r="AB1586" s="151"/>
      <c r="AC1586" s="151"/>
      <c r="AD1586" s="151"/>
      <c r="AE1586" s="151"/>
      <c r="AF1586" s="151"/>
      <c r="AG1586" s="151" t="s">
        <v>325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ht="22.5" outlineLevel="3" x14ac:dyDescent="0.2">
      <c r="A1587" s="158"/>
      <c r="B1587" s="159"/>
      <c r="C1587" s="270" t="s">
        <v>1913</v>
      </c>
      <c r="D1587" s="271"/>
      <c r="E1587" s="271"/>
      <c r="F1587" s="271"/>
      <c r="G1587" s="271"/>
      <c r="H1587" s="161"/>
      <c r="I1587" s="161"/>
      <c r="J1587" s="161"/>
      <c r="K1587" s="161"/>
      <c r="L1587" s="161"/>
      <c r="M1587" s="161"/>
      <c r="N1587" s="160"/>
      <c r="O1587" s="160"/>
      <c r="P1587" s="160"/>
      <c r="Q1587" s="160"/>
      <c r="R1587" s="161"/>
      <c r="S1587" s="161"/>
      <c r="T1587" s="161"/>
      <c r="U1587" s="161"/>
      <c r="V1587" s="161"/>
      <c r="W1587" s="161"/>
      <c r="X1587" s="161"/>
      <c r="Y1587" s="161"/>
      <c r="Z1587" s="151"/>
      <c r="AA1587" s="151"/>
      <c r="AB1587" s="151"/>
      <c r="AC1587" s="151"/>
      <c r="AD1587" s="151"/>
      <c r="AE1587" s="151"/>
      <c r="AF1587" s="151"/>
      <c r="AG1587" s="151" t="s">
        <v>325</v>
      </c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88" t="str">
        <f>C1587</f>
        <v>NEREZOVÁ SÍŤ BUDE OPLETENA NA NEREZOVÉ OBVODOVÉ LANO. LANO BUDE KOTVENO PŘÍMO DO BETONU POMOCÍ ŠROUBŮ S OKEM (M8)</v>
      </c>
      <c r="BB1587" s="151"/>
      <c r="BC1587" s="151"/>
      <c r="BD1587" s="151"/>
      <c r="BE1587" s="151"/>
      <c r="BF1587" s="151"/>
      <c r="BG1587" s="151"/>
      <c r="BH1587" s="151"/>
    </row>
    <row r="1588" spans="1:60" outlineLevel="3" x14ac:dyDescent="0.2">
      <c r="A1588" s="158"/>
      <c r="B1588" s="159"/>
      <c r="C1588" s="270" t="s">
        <v>1914</v>
      </c>
      <c r="D1588" s="271"/>
      <c r="E1588" s="271"/>
      <c r="F1588" s="271"/>
      <c r="G1588" s="271"/>
      <c r="H1588" s="161"/>
      <c r="I1588" s="161"/>
      <c r="J1588" s="161"/>
      <c r="K1588" s="161"/>
      <c r="L1588" s="161"/>
      <c r="M1588" s="161"/>
      <c r="N1588" s="160"/>
      <c r="O1588" s="160"/>
      <c r="P1588" s="160"/>
      <c r="Q1588" s="160"/>
      <c r="R1588" s="161"/>
      <c r="S1588" s="161"/>
      <c r="T1588" s="161"/>
      <c r="U1588" s="161"/>
      <c r="V1588" s="161"/>
      <c r="W1588" s="161"/>
      <c r="X1588" s="161"/>
      <c r="Y1588" s="161"/>
      <c r="Z1588" s="151"/>
      <c r="AA1588" s="151"/>
      <c r="AB1588" s="151"/>
      <c r="AC1588" s="151"/>
      <c r="AD1588" s="151"/>
      <c r="AE1588" s="151"/>
      <c r="AF1588" s="151"/>
      <c r="AG1588" s="151" t="s">
        <v>325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88" t="str">
        <f>C1588</f>
        <v>V DISTANCI 400 mm, KOTVENO POMOCÍ CHEM. KOTVY. V ROZÍCH UMÍSTĚNA ZÁVĚSNÁ MATICE (M10). PODROBNĚJI VIZ. TZ.</v>
      </c>
      <c r="BB1588" s="151"/>
      <c r="BC1588" s="151"/>
      <c r="BD1588" s="151"/>
      <c r="BE1588" s="151"/>
      <c r="BF1588" s="151"/>
      <c r="BG1588" s="151"/>
      <c r="BH1588" s="151"/>
    </row>
    <row r="1589" spans="1:60" outlineLevel="3" x14ac:dyDescent="0.2">
      <c r="A1589" s="158"/>
      <c r="B1589" s="159"/>
      <c r="C1589" s="270" t="s">
        <v>1915</v>
      </c>
      <c r="D1589" s="271"/>
      <c r="E1589" s="271"/>
      <c r="F1589" s="271"/>
      <c r="G1589" s="271"/>
      <c r="H1589" s="161"/>
      <c r="I1589" s="161"/>
      <c r="J1589" s="161"/>
      <c r="K1589" s="161"/>
      <c r="L1589" s="161"/>
      <c r="M1589" s="161"/>
      <c r="N1589" s="160"/>
      <c r="O1589" s="160"/>
      <c r="P1589" s="160"/>
      <c r="Q1589" s="160"/>
      <c r="R1589" s="161"/>
      <c r="S1589" s="161"/>
      <c r="T1589" s="161"/>
      <c r="U1589" s="161"/>
      <c r="V1589" s="161"/>
      <c r="W1589" s="161"/>
      <c r="X1589" s="161"/>
      <c r="Y1589" s="161"/>
      <c r="Z1589" s="151"/>
      <c r="AA1589" s="151"/>
      <c r="AB1589" s="151"/>
      <c r="AC1589" s="151"/>
      <c r="AD1589" s="151"/>
      <c r="AE1589" s="151"/>
      <c r="AF1589" s="151"/>
      <c r="AG1589" s="151" t="s">
        <v>325</v>
      </c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3" x14ac:dyDescent="0.2">
      <c r="A1590" s="158"/>
      <c r="B1590" s="159"/>
      <c r="C1590" s="270" t="s">
        <v>858</v>
      </c>
      <c r="D1590" s="271"/>
      <c r="E1590" s="271"/>
      <c r="F1590" s="271"/>
      <c r="G1590" s="271"/>
      <c r="H1590" s="161"/>
      <c r="I1590" s="161"/>
      <c r="J1590" s="161"/>
      <c r="K1590" s="161"/>
      <c r="L1590" s="161"/>
      <c r="M1590" s="161"/>
      <c r="N1590" s="160"/>
      <c r="O1590" s="160"/>
      <c r="P1590" s="160"/>
      <c r="Q1590" s="160"/>
      <c r="R1590" s="161"/>
      <c r="S1590" s="161"/>
      <c r="T1590" s="161"/>
      <c r="U1590" s="161"/>
      <c r="V1590" s="161"/>
      <c r="W1590" s="161"/>
      <c r="X1590" s="161"/>
      <c r="Y1590" s="161"/>
      <c r="Z1590" s="151"/>
      <c r="AA1590" s="151"/>
      <c r="AB1590" s="151"/>
      <c r="AC1590" s="151"/>
      <c r="AD1590" s="151"/>
      <c r="AE1590" s="151"/>
      <c r="AF1590" s="151"/>
      <c r="AG1590" s="151" t="s">
        <v>325</v>
      </c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2" x14ac:dyDescent="0.2">
      <c r="A1591" s="158"/>
      <c r="B1591" s="159"/>
      <c r="C1591" s="191" t="s">
        <v>1833</v>
      </c>
      <c r="D1591" s="165"/>
      <c r="E1591" s="166"/>
      <c r="F1591" s="161"/>
      <c r="G1591" s="161"/>
      <c r="H1591" s="161"/>
      <c r="I1591" s="161"/>
      <c r="J1591" s="161"/>
      <c r="K1591" s="161"/>
      <c r="L1591" s="161"/>
      <c r="M1591" s="161"/>
      <c r="N1591" s="160"/>
      <c r="O1591" s="160"/>
      <c r="P1591" s="160"/>
      <c r="Q1591" s="160"/>
      <c r="R1591" s="161"/>
      <c r="S1591" s="161"/>
      <c r="T1591" s="161"/>
      <c r="U1591" s="161"/>
      <c r="V1591" s="161"/>
      <c r="W1591" s="161"/>
      <c r="X1591" s="161"/>
      <c r="Y1591" s="161"/>
      <c r="Z1591" s="151"/>
      <c r="AA1591" s="151"/>
      <c r="AB1591" s="151"/>
      <c r="AC1591" s="151"/>
      <c r="AD1591" s="151"/>
      <c r="AE1591" s="151"/>
      <c r="AF1591" s="151"/>
      <c r="AG1591" s="151" t="s">
        <v>327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3" x14ac:dyDescent="0.2">
      <c r="A1592" s="158"/>
      <c r="B1592" s="159"/>
      <c r="C1592" s="191" t="s">
        <v>1552</v>
      </c>
      <c r="D1592" s="165"/>
      <c r="E1592" s="166">
        <v>4</v>
      </c>
      <c r="F1592" s="161"/>
      <c r="G1592" s="161"/>
      <c r="H1592" s="161"/>
      <c r="I1592" s="161"/>
      <c r="J1592" s="161"/>
      <c r="K1592" s="161"/>
      <c r="L1592" s="161"/>
      <c r="M1592" s="161"/>
      <c r="N1592" s="160"/>
      <c r="O1592" s="160"/>
      <c r="P1592" s="160"/>
      <c r="Q1592" s="160"/>
      <c r="R1592" s="161"/>
      <c r="S1592" s="161"/>
      <c r="T1592" s="161"/>
      <c r="U1592" s="161"/>
      <c r="V1592" s="161"/>
      <c r="W1592" s="161"/>
      <c r="X1592" s="161"/>
      <c r="Y1592" s="161"/>
      <c r="Z1592" s="151"/>
      <c r="AA1592" s="151"/>
      <c r="AB1592" s="151"/>
      <c r="AC1592" s="151"/>
      <c r="AD1592" s="151"/>
      <c r="AE1592" s="151"/>
      <c r="AF1592" s="151"/>
      <c r="AG1592" s="151" t="s">
        <v>327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 x14ac:dyDescent="0.2">
      <c r="A1593" s="181">
        <v>205</v>
      </c>
      <c r="B1593" s="182" t="s">
        <v>1980</v>
      </c>
      <c r="C1593" s="190" t="s">
        <v>1981</v>
      </c>
      <c r="D1593" s="183" t="s">
        <v>318</v>
      </c>
      <c r="E1593" s="184">
        <v>2</v>
      </c>
      <c r="F1593" s="185"/>
      <c r="G1593" s="186">
        <f>ROUND(E1593*F1593,2)</f>
        <v>0</v>
      </c>
      <c r="H1593" s="185"/>
      <c r="I1593" s="186">
        <f>ROUND(E1593*H1593,2)</f>
        <v>0</v>
      </c>
      <c r="J1593" s="185"/>
      <c r="K1593" s="186">
        <f>ROUND(E1593*J1593,2)</f>
        <v>0</v>
      </c>
      <c r="L1593" s="186">
        <v>21</v>
      </c>
      <c r="M1593" s="186">
        <f>G1593*(1+L1593/100)</f>
        <v>0</v>
      </c>
      <c r="N1593" s="184">
        <v>0</v>
      </c>
      <c r="O1593" s="184">
        <f>ROUND(E1593*N1593,2)</f>
        <v>0</v>
      </c>
      <c r="P1593" s="184">
        <v>0</v>
      </c>
      <c r="Q1593" s="184">
        <f>ROUND(E1593*P1593,2)</f>
        <v>0</v>
      </c>
      <c r="R1593" s="186"/>
      <c r="S1593" s="186" t="s">
        <v>319</v>
      </c>
      <c r="T1593" s="187" t="s">
        <v>320</v>
      </c>
      <c r="U1593" s="161">
        <v>0</v>
      </c>
      <c r="V1593" s="161">
        <f>ROUND(E1593*U1593,2)</f>
        <v>0</v>
      </c>
      <c r="W1593" s="161"/>
      <c r="X1593" s="161" t="s">
        <v>321</v>
      </c>
      <c r="Y1593" s="161" t="s">
        <v>322</v>
      </c>
      <c r="Z1593" s="151"/>
      <c r="AA1593" s="151"/>
      <c r="AB1593" s="151"/>
      <c r="AC1593" s="151"/>
      <c r="AD1593" s="151"/>
      <c r="AE1593" s="151"/>
      <c r="AF1593" s="151"/>
      <c r="AG1593" s="151" t="s">
        <v>323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2" x14ac:dyDescent="0.2">
      <c r="A1594" s="158"/>
      <c r="B1594" s="159"/>
      <c r="C1594" s="272" t="s">
        <v>1912</v>
      </c>
      <c r="D1594" s="273"/>
      <c r="E1594" s="273"/>
      <c r="F1594" s="273"/>
      <c r="G1594" s="273"/>
      <c r="H1594" s="161"/>
      <c r="I1594" s="161"/>
      <c r="J1594" s="161"/>
      <c r="K1594" s="161"/>
      <c r="L1594" s="161"/>
      <c r="M1594" s="161"/>
      <c r="N1594" s="160"/>
      <c r="O1594" s="160"/>
      <c r="P1594" s="160"/>
      <c r="Q1594" s="160"/>
      <c r="R1594" s="161"/>
      <c r="S1594" s="161"/>
      <c r="T1594" s="161"/>
      <c r="U1594" s="161"/>
      <c r="V1594" s="161"/>
      <c r="W1594" s="161"/>
      <c r="X1594" s="161"/>
      <c r="Y1594" s="161"/>
      <c r="Z1594" s="151"/>
      <c r="AA1594" s="151"/>
      <c r="AB1594" s="151"/>
      <c r="AC1594" s="151"/>
      <c r="AD1594" s="151"/>
      <c r="AE1594" s="151"/>
      <c r="AF1594" s="151"/>
      <c r="AG1594" s="151" t="s">
        <v>325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ht="22.5" outlineLevel="3" x14ac:dyDescent="0.2">
      <c r="A1595" s="158"/>
      <c r="B1595" s="159"/>
      <c r="C1595" s="270" t="s">
        <v>1913</v>
      </c>
      <c r="D1595" s="271"/>
      <c r="E1595" s="271"/>
      <c r="F1595" s="271"/>
      <c r="G1595" s="271"/>
      <c r="H1595" s="161"/>
      <c r="I1595" s="161"/>
      <c r="J1595" s="161"/>
      <c r="K1595" s="161"/>
      <c r="L1595" s="161"/>
      <c r="M1595" s="161"/>
      <c r="N1595" s="160"/>
      <c r="O1595" s="160"/>
      <c r="P1595" s="160"/>
      <c r="Q1595" s="160"/>
      <c r="R1595" s="161"/>
      <c r="S1595" s="161"/>
      <c r="T1595" s="161"/>
      <c r="U1595" s="161"/>
      <c r="V1595" s="161"/>
      <c r="W1595" s="161"/>
      <c r="X1595" s="161"/>
      <c r="Y1595" s="161"/>
      <c r="Z1595" s="151"/>
      <c r="AA1595" s="151"/>
      <c r="AB1595" s="151"/>
      <c r="AC1595" s="151"/>
      <c r="AD1595" s="151"/>
      <c r="AE1595" s="151"/>
      <c r="AF1595" s="151"/>
      <c r="AG1595" s="151" t="s">
        <v>325</v>
      </c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88" t="str">
        <f>C1595</f>
        <v>NEREZOVÁ SÍŤ BUDE OPLETENA NA NEREZOVÉ OBVODOVÉ LANO. LANO BUDE KOTVENO PŘÍMO DO BETONU POMOCÍ ŠROUBŮ S OKEM (M8)</v>
      </c>
      <c r="BB1595" s="151"/>
      <c r="BC1595" s="151"/>
      <c r="BD1595" s="151"/>
      <c r="BE1595" s="151"/>
      <c r="BF1595" s="151"/>
      <c r="BG1595" s="151"/>
      <c r="BH1595" s="151"/>
    </row>
    <row r="1596" spans="1:60" outlineLevel="3" x14ac:dyDescent="0.2">
      <c r="A1596" s="158"/>
      <c r="B1596" s="159"/>
      <c r="C1596" s="270" t="s">
        <v>1914</v>
      </c>
      <c r="D1596" s="271"/>
      <c r="E1596" s="271"/>
      <c r="F1596" s="271"/>
      <c r="G1596" s="271"/>
      <c r="H1596" s="161"/>
      <c r="I1596" s="161"/>
      <c r="J1596" s="161"/>
      <c r="K1596" s="161"/>
      <c r="L1596" s="161"/>
      <c r="M1596" s="161"/>
      <c r="N1596" s="160"/>
      <c r="O1596" s="160"/>
      <c r="P1596" s="160"/>
      <c r="Q1596" s="160"/>
      <c r="R1596" s="161"/>
      <c r="S1596" s="161"/>
      <c r="T1596" s="161"/>
      <c r="U1596" s="161"/>
      <c r="V1596" s="161"/>
      <c r="W1596" s="161"/>
      <c r="X1596" s="161"/>
      <c r="Y1596" s="161"/>
      <c r="Z1596" s="151"/>
      <c r="AA1596" s="151"/>
      <c r="AB1596" s="151"/>
      <c r="AC1596" s="151"/>
      <c r="AD1596" s="151"/>
      <c r="AE1596" s="151"/>
      <c r="AF1596" s="151"/>
      <c r="AG1596" s="151" t="s">
        <v>325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88" t="str">
        <f>C1596</f>
        <v>V DISTANCI 400 mm, KOTVENO POMOCÍ CHEM. KOTVY. V ROZÍCH UMÍSTĚNA ZÁVĚSNÁ MATICE (M10). PODROBNĚJI VIZ. TZ.</v>
      </c>
      <c r="BB1596" s="151"/>
      <c r="BC1596" s="151"/>
      <c r="BD1596" s="151"/>
      <c r="BE1596" s="151"/>
      <c r="BF1596" s="151"/>
      <c r="BG1596" s="151"/>
      <c r="BH1596" s="151"/>
    </row>
    <row r="1597" spans="1:60" outlineLevel="3" x14ac:dyDescent="0.2">
      <c r="A1597" s="158"/>
      <c r="B1597" s="159"/>
      <c r="C1597" s="270" t="s">
        <v>1915</v>
      </c>
      <c r="D1597" s="271"/>
      <c r="E1597" s="271"/>
      <c r="F1597" s="271"/>
      <c r="G1597" s="271"/>
      <c r="H1597" s="161"/>
      <c r="I1597" s="161"/>
      <c r="J1597" s="161"/>
      <c r="K1597" s="161"/>
      <c r="L1597" s="161"/>
      <c r="M1597" s="161"/>
      <c r="N1597" s="160"/>
      <c r="O1597" s="160"/>
      <c r="P1597" s="160"/>
      <c r="Q1597" s="160"/>
      <c r="R1597" s="161"/>
      <c r="S1597" s="161"/>
      <c r="T1597" s="161"/>
      <c r="U1597" s="161"/>
      <c r="V1597" s="161"/>
      <c r="W1597" s="161"/>
      <c r="X1597" s="161"/>
      <c r="Y1597" s="161"/>
      <c r="Z1597" s="151"/>
      <c r="AA1597" s="151"/>
      <c r="AB1597" s="151"/>
      <c r="AC1597" s="151"/>
      <c r="AD1597" s="151"/>
      <c r="AE1597" s="151"/>
      <c r="AF1597" s="151"/>
      <c r="AG1597" s="151" t="s">
        <v>325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3" x14ac:dyDescent="0.2">
      <c r="A1598" s="158"/>
      <c r="B1598" s="159"/>
      <c r="C1598" s="270" t="s">
        <v>858</v>
      </c>
      <c r="D1598" s="271"/>
      <c r="E1598" s="271"/>
      <c r="F1598" s="271"/>
      <c r="G1598" s="271"/>
      <c r="H1598" s="161"/>
      <c r="I1598" s="161"/>
      <c r="J1598" s="161"/>
      <c r="K1598" s="161"/>
      <c r="L1598" s="161"/>
      <c r="M1598" s="161"/>
      <c r="N1598" s="160"/>
      <c r="O1598" s="160"/>
      <c r="P1598" s="160"/>
      <c r="Q1598" s="160"/>
      <c r="R1598" s="161"/>
      <c r="S1598" s="161"/>
      <c r="T1598" s="161"/>
      <c r="U1598" s="161"/>
      <c r="V1598" s="161"/>
      <c r="W1598" s="161"/>
      <c r="X1598" s="161"/>
      <c r="Y1598" s="161"/>
      <c r="Z1598" s="151"/>
      <c r="AA1598" s="151"/>
      <c r="AB1598" s="151"/>
      <c r="AC1598" s="151"/>
      <c r="AD1598" s="151"/>
      <c r="AE1598" s="151"/>
      <c r="AF1598" s="151"/>
      <c r="AG1598" s="151" t="s">
        <v>325</v>
      </c>
      <c r="AH1598" s="151"/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2" x14ac:dyDescent="0.2">
      <c r="A1599" s="158"/>
      <c r="B1599" s="159"/>
      <c r="C1599" s="191" t="s">
        <v>1833</v>
      </c>
      <c r="D1599" s="165"/>
      <c r="E1599" s="166"/>
      <c r="F1599" s="161"/>
      <c r="G1599" s="161"/>
      <c r="H1599" s="161"/>
      <c r="I1599" s="161"/>
      <c r="J1599" s="161"/>
      <c r="K1599" s="161"/>
      <c r="L1599" s="161"/>
      <c r="M1599" s="161"/>
      <c r="N1599" s="160"/>
      <c r="O1599" s="160"/>
      <c r="P1599" s="160"/>
      <c r="Q1599" s="160"/>
      <c r="R1599" s="161"/>
      <c r="S1599" s="161"/>
      <c r="T1599" s="161"/>
      <c r="U1599" s="161"/>
      <c r="V1599" s="161"/>
      <c r="W1599" s="161"/>
      <c r="X1599" s="161"/>
      <c r="Y1599" s="161"/>
      <c r="Z1599" s="151"/>
      <c r="AA1599" s="151"/>
      <c r="AB1599" s="151"/>
      <c r="AC1599" s="151"/>
      <c r="AD1599" s="151"/>
      <c r="AE1599" s="151"/>
      <c r="AF1599" s="151"/>
      <c r="AG1599" s="151" t="s">
        <v>327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3" x14ac:dyDescent="0.2">
      <c r="A1600" s="158"/>
      <c r="B1600" s="159"/>
      <c r="C1600" s="191" t="s">
        <v>878</v>
      </c>
      <c r="D1600" s="165"/>
      <c r="E1600" s="166">
        <v>2</v>
      </c>
      <c r="F1600" s="161"/>
      <c r="G1600" s="161"/>
      <c r="H1600" s="161"/>
      <c r="I1600" s="161"/>
      <c r="J1600" s="161"/>
      <c r="K1600" s="161"/>
      <c r="L1600" s="161"/>
      <c r="M1600" s="161"/>
      <c r="N1600" s="160"/>
      <c r="O1600" s="160"/>
      <c r="P1600" s="160"/>
      <c r="Q1600" s="160"/>
      <c r="R1600" s="161"/>
      <c r="S1600" s="161"/>
      <c r="T1600" s="161"/>
      <c r="U1600" s="161"/>
      <c r="V1600" s="161"/>
      <c r="W1600" s="161"/>
      <c r="X1600" s="161"/>
      <c r="Y1600" s="161"/>
      <c r="Z1600" s="151"/>
      <c r="AA1600" s="151"/>
      <c r="AB1600" s="151"/>
      <c r="AC1600" s="151"/>
      <c r="AD1600" s="151"/>
      <c r="AE1600" s="151"/>
      <c r="AF1600" s="151"/>
      <c r="AG1600" s="151" t="s">
        <v>327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 x14ac:dyDescent="0.2">
      <c r="A1601" s="181">
        <v>206</v>
      </c>
      <c r="B1601" s="182" t="s">
        <v>1982</v>
      </c>
      <c r="C1601" s="190" t="s">
        <v>1983</v>
      </c>
      <c r="D1601" s="183" t="s">
        <v>318</v>
      </c>
      <c r="E1601" s="184">
        <v>4</v>
      </c>
      <c r="F1601" s="185"/>
      <c r="G1601" s="186">
        <f>ROUND(E1601*F1601,2)</f>
        <v>0</v>
      </c>
      <c r="H1601" s="185"/>
      <c r="I1601" s="186">
        <f>ROUND(E1601*H1601,2)</f>
        <v>0</v>
      </c>
      <c r="J1601" s="185"/>
      <c r="K1601" s="186">
        <f>ROUND(E1601*J1601,2)</f>
        <v>0</v>
      </c>
      <c r="L1601" s="186">
        <v>21</v>
      </c>
      <c r="M1601" s="186">
        <f>G1601*(1+L1601/100)</f>
        <v>0</v>
      </c>
      <c r="N1601" s="184">
        <v>0</v>
      </c>
      <c r="O1601" s="184">
        <f>ROUND(E1601*N1601,2)</f>
        <v>0</v>
      </c>
      <c r="P1601" s="184">
        <v>0</v>
      </c>
      <c r="Q1601" s="184">
        <f>ROUND(E1601*P1601,2)</f>
        <v>0</v>
      </c>
      <c r="R1601" s="186"/>
      <c r="S1601" s="186" t="s">
        <v>319</v>
      </c>
      <c r="T1601" s="187" t="s">
        <v>320</v>
      </c>
      <c r="U1601" s="161">
        <v>0</v>
      </c>
      <c r="V1601" s="161">
        <f>ROUND(E1601*U1601,2)</f>
        <v>0</v>
      </c>
      <c r="W1601" s="161"/>
      <c r="X1601" s="161" t="s">
        <v>321</v>
      </c>
      <c r="Y1601" s="161" t="s">
        <v>322</v>
      </c>
      <c r="Z1601" s="151"/>
      <c r="AA1601" s="151"/>
      <c r="AB1601" s="151"/>
      <c r="AC1601" s="151"/>
      <c r="AD1601" s="151"/>
      <c r="AE1601" s="151"/>
      <c r="AF1601" s="151"/>
      <c r="AG1601" s="151" t="s">
        <v>323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2" x14ac:dyDescent="0.2">
      <c r="A1602" s="158"/>
      <c r="B1602" s="159"/>
      <c r="C1602" s="272" t="s">
        <v>1912</v>
      </c>
      <c r="D1602" s="273"/>
      <c r="E1602" s="273"/>
      <c r="F1602" s="273"/>
      <c r="G1602" s="273"/>
      <c r="H1602" s="161"/>
      <c r="I1602" s="161"/>
      <c r="J1602" s="161"/>
      <c r="K1602" s="161"/>
      <c r="L1602" s="161"/>
      <c r="M1602" s="161"/>
      <c r="N1602" s="160"/>
      <c r="O1602" s="160"/>
      <c r="P1602" s="160"/>
      <c r="Q1602" s="160"/>
      <c r="R1602" s="161"/>
      <c r="S1602" s="161"/>
      <c r="T1602" s="161"/>
      <c r="U1602" s="161"/>
      <c r="V1602" s="161"/>
      <c r="W1602" s="161"/>
      <c r="X1602" s="161"/>
      <c r="Y1602" s="161"/>
      <c r="Z1602" s="151"/>
      <c r="AA1602" s="151"/>
      <c r="AB1602" s="151"/>
      <c r="AC1602" s="151"/>
      <c r="AD1602" s="151"/>
      <c r="AE1602" s="151"/>
      <c r="AF1602" s="151"/>
      <c r="AG1602" s="151" t="s">
        <v>325</v>
      </c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ht="22.5" outlineLevel="3" x14ac:dyDescent="0.2">
      <c r="A1603" s="158"/>
      <c r="B1603" s="159"/>
      <c r="C1603" s="270" t="s">
        <v>1913</v>
      </c>
      <c r="D1603" s="271"/>
      <c r="E1603" s="271"/>
      <c r="F1603" s="271"/>
      <c r="G1603" s="271"/>
      <c r="H1603" s="161"/>
      <c r="I1603" s="161"/>
      <c r="J1603" s="161"/>
      <c r="K1603" s="161"/>
      <c r="L1603" s="161"/>
      <c r="M1603" s="161"/>
      <c r="N1603" s="160"/>
      <c r="O1603" s="160"/>
      <c r="P1603" s="160"/>
      <c r="Q1603" s="160"/>
      <c r="R1603" s="161"/>
      <c r="S1603" s="161"/>
      <c r="T1603" s="161"/>
      <c r="U1603" s="161"/>
      <c r="V1603" s="161"/>
      <c r="W1603" s="161"/>
      <c r="X1603" s="161"/>
      <c r="Y1603" s="161"/>
      <c r="Z1603" s="151"/>
      <c r="AA1603" s="151"/>
      <c r="AB1603" s="151"/>
      <c r="AC1603" s="151"/>
      <c r="AD1603" s="151"/>
      <c r="AE1603" s="151"/>
      <c r="AF1603" s="151"/>
      <c r="AG1603" s="151" t="s">
        <v>325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88" t="str">
        <f>C1603</f>
        <v>NEREZOVÁ SÍŤ BUDE OPLETENA NA NEREZOVÉ OBVODOVÉ LANO. LANO BUDE KOTVENO PŘÍMO DO BETONU POMOCÍ ŠROUBŮ S OKEM (M8)</v>
      </c>
      <c r="BB1603" s="151"/>
      <c r="BC1603" s="151"/>
      <c r="BD1603" s="151"/>
      <c r="BE1603" s="151"/>
      <c r="BF1603" s="151"/>
      <c r="BG1603" s="151"/>
      <c r="BH1603" s="151"/>
    </row>
    <row r="1604" spans="1:60" outlineLevel="3" x14ac:dyDescent="0.2">
      <c r="A1604" s="158"/>
      <c r="B1604" s="159"/>
      <c r="C1604" s="270" t="s">
        <v>1914</v>
      </c>
      <c r="D1604" s="271"/>
      <c r="E1604" s="271"/>
      <c r="F1604" s="271"/>
      <c r="G1604" s="271"/>
      <c r="H1604" s="161"/>
      <c r="I1604" s="161"/>
      <c r="J1604" s="161"/>
      <c r="K1604" s="161"/>
      <c r="L1604" s="161"/>
      <c r="M1604" s="161"/>
      <c r="N1604" s="160"/>
      <c r="O1604" s="160"/>
      <c r="P1604" s="160"/>
      <c r="Q1604" s="160"/>
      <c r="R1604" s="161"/>
      <c r="S1604" s="161"/>
      <c r="T1604" s="161"/>
      <c r="U1604" s="161"/>
      <c r="V1604" s="161"/>
      <c r="W1604" s="161"/>
      <c r="X1604" s="161"/>
      <c r="Y1604" s="161"/>
      <c r="Z1604" s="151"/>
      <c r="AA1604" s="151"/>
      <c r="AB1604" s="151"/>
      <c r="AC1604" s="151"/>
      <c r="AD1604" s="151"/>
      <c r="AE1604" s="151"/>
      <c r="AF1604" s="151"/>
      <c r="AG1604" s="151" t="s">
        <v>325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88" t="str">
        <f>C1604</f>
        <v>V DISTANCI 400 mm, KOTVENO POMOCÍ CHEM. KOTVY. V ROZÍCH UMÍSTĚNA ZÁVĚSNÁ MATICE (M10). PODROBNĚJI VIZ. TZ.</v>
      </c>
      <c r="BB1604" s="151"/>
      <c r="BC1604" s="151"/>
      <c r="BD1604" s="151"/>
      <c r="BE1604" s="151"/>
      <c r="BF1604" s="151"/>
      <c r="BG1604" s="151"/>
      <c r="BH1604" s="151"/>
    </row>
    <row r="1605" spans="1:60" outlineLevel="3" x14ac:dyDescent="0.2">
      <c r="A1605" s="158"/>
      <c r="B1605" s="159"/>
      <c r="C1605" s="270" t="s">
        <v>1915</v>
      </c>
      <c r="D1605" s="271"/>
      <c r="E1605" s="271"/>
      <c r="F1605" s="271"/>
      <c r="G1605" s="271"/>
      <c r="H1605" s="161"/>
      <c r="I1605" s="161"/>
      <c r="J1605" s="161"/>
      <c r="K1605" s="161"/>
      <c r="L1605" s="161"/>
      <c r="M1605" s="161"/>
      <c r="N1605" s="160"/>
      <c r="O1605" s="160"/>
      <c r="P1605" s="160"/>
      <c r="Q1605" s="160"/>
      <c r="R1605" s="161"/>
      <c r="S1605" s="161"/>
      <c r="T1605" s="161"/>
      <c r="U1605" s="161"/>
      <c r="V1605" s="161"/>
      <c r="W1605" s="161"/>
      <c r="X1605" s="161"/>
      <c r="Y1605" s="161"/>
      <c r="Z1605" s="151"/>
      <c r="AA1605" s="151"/>
      <c r="AB1605" s="151"/>
      <c r="AC1605" s="151"/>
      <c r="AD1605" s="151"/>
      <c r="AE1605" s="151"/>
      <c r="AF1605" s="151"/>
      <c r="AG1605" s="151" t="s">
        <v>325</v>
      </c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3" x14ac:dyDescent="0.2">
      <c r="A1606" s="158"/>
      <c r="B1606" s="159"/>
      <c r="C1606" s="270" t="s">
        <v>858</v>
      </c>
      <c r="D1606" s="271"/>
      <c r="E1606" s="271"/>
      <c r="F1606" s="271"/>
      <c r="G1606" s="271"/>
      <c r="H1606" s="161"/>
      <c r="I1606" s="161"/>
      <c r="J1606" s="161"/>
      <c r="K1606" s="161"/>
      <c r="L1606" s="161"/>
      <c r="M1606" s="161"/>
      <c r="N1606" s="160"/>
      <c r="O1606" s="160"/>
      <c r="P1606" s="160"/>
      <c r="Q1606" s="160"/>
      <c r="R1606" s="161"/>
      <c r="S1606" s="161"/>
      <c r="T1606" s="161"/>
      <c r="U1606" s="161"/>
      <c r="V1606" s="161"/>
      <c r="W1606" s="161"/>
      <c r="X1606" s="161"/>
      <c r="Y1606" s="161"/>
      <c r="Z1606" s="151"/>
      <c r="AA1606" s="151"/>
      <c r="AB1606" s="151"/>
      <c r="AC1606" s="151"/>
      <c r="AD1606" s="151"/>
      <c r="AE1606" s="151"/>
      <c r="AF1606" s="151"/>
      <c r="AG1606" s="151" t="s">
        <v>325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2" x14ac:dyDescent="0.2">
      <c r="A1607" s="158"/>
      <c r="B1607" s="159"/>
      <c r="C1607" s="191" t="s">
        <v>1833</v>
      </c>
      <c r="D1607" s="165"/>
      <c r="E1607" s="166"/>
      <c r="F1607" s="161"/>
      <c r="G1607" s="161"/>
      <c r="H1607" s="161"/>
      <c r="I1607" s="161"/>
      <c r="J1607" s="161"/>
      <c r="K1607" s="161"/>
      <c r="L1607" s="161"/>
      <c r="M1607" s="161"/>
      <c r="N1607" s="160"/>
      <c r="O1607" s="160"/>
      <c r="P1607" s="160"/>
      <c r="Q1607" s="160"/>
      <c r="R1607" s="161"/>
      <c r="S1607" s="161"/>
      <c r="T1607" s="161"/>
      <c r="U1607" s="161"/>
      <c r="V1607" s="161"/>
      <c r="W1607" s="161"/>
      <c r="X1607" s="161"/>
      <c r="Y1607" s="161"/>
      <c r="Z1607" s="151"/>
      <c r="AA1607" s="151"/>
      <c r="AB1607" s="151"/>
      <c r="AC1607" s="151"/>
      <c r="AD1607" s="151"/>
      <c r="AE1607" s="151"/>
      <c r="AF1607" s="151"/>
      <c r="AG1607" s="151" t="s">
        <v>327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3" x14ac:dyDescent="0.2">
      <c r="A1608" s="158"/>
      <c r="B1608" s="159"/>
      <c r="C1608" s="191" t="s">
        <v>1552</v>
      </c>
      <c r="D1608" s="165"/>
      <c r="E1608" s="166">
        <v>4</v>
      </c>
      <c r="F1608" s="161"/>
      <c r="G1608" s="161"/>
      <c r="H1608" s="161"/>
      <c r="I1608" s="161"/>
      <c r="J1608" s="161"/>
      <c r="K1608" s="161"/>
      <c r="L1608" s="161"/>
      <c r="M1608" s="161"/>
      <c r="N1608" s="160"/>
      <c r="O1608" s="160"/>
      <c r="P1608" s="160"/>
      <c r="Q1608" s="160"/>
      <c r="R1608" s="161"/>
      <c r="S1608" s="161"/>
      <c r="T1608" s="161"/>
      <c r="U1608" s="161"/>
      <c r="V1608" s="161"/>
      <c r="W1608" s="161"/>
      <c r="X1608" s="161"/>
      <c r="Y1608" s="161"/>
      <c r="Z1608" s="151"/>
      <c r="AA1608" s="151"/>
      <c r="AB1608" s="151"/>
      <c r="AC1608" s="151"/>
      <c r="AD1608" s="151"/>
      <c r="AE1608" s="151"/>
      <c r="AF1608" s="151"/>
      <c r="AG1608" s="151" t="s">
        <v>327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 x14ac:dyDescent="0.2">
      <c r="A1609" s="181">
        <v>207</v>
      </c>
      <c r="B1609" s="182" t="s">
        <v>1984</v>
      </c>
      <c r="C1609" s="190" t="s">
        <v>1985</v>
      </c>
      <c r="D1609" s="183" t="s">
        <v>318</v>
      </c>
      <c r="E1609" s="184">
        <v>4</v>
      </c>
      <c r="F1609" s="185"/>
      <c r="G1609" s="186">
        <f>ROUND(E1609*F1609,2)</f>
        <v>0</v>
      </c>
      <c r="H1609" s="185"/>
      <c r="I1609" s="186">
        <f>ROUND(E1609*H1609,2)</f>
        <v>0</v>
      </c>
      <c r="J1609" s="185"/>
      <c r="K1609" s="186">
        <f>ROUND(E1609*J1609,2)</f>
        <v>0</v>
      </c>
      <c r="L1609" s="186">
        <v>21</v>
      </c>
      <c r="M1609" s="186">
        <f>G1609*(1+L1609/100)</f>
        <v>0</v>
      </c>
      <c r="N1609" s="184">
        <v>0</v>
      </c>
      <c r="O1609" s="184">
        <f>ROUND(E1609*N1609,2)</f>
        <v>0</v>
      </c>
      <c r="P1609" s="184">
        <v>0</v>
      </c>
      <c r="Q1609" s="184">
        <f>ROUND(E1609*P1609,2)</f>
        <v>0</v>
      </c>
      <c r="R1609" s="186"/>
      <c r="S1609" s="186" t="s">
        <v>319</v>
      </c>
      <c r="T1609" s="187" t="s">
        <v>320</v>
      </c>
      <c r="U1609" s="161">
        <v>0</v>
      </c>
      <c r="V1609" s="161">
        <f>ROUND(E1609*U1609,2)</f>
        <v>0</v>
      </c>
      <c r="W1609" s="161"/>
      <c r="X1609" s="161" t="s">
        <v>321</v>
      </c>
      <c r="Y1609" s="161" t="s">
        <v>322</v>
      </c>
      <c r="Z1609" s="151"/>
      <c r="AA1609" s="151"/>
      <c r="AB1609" s="151"/>
      <c r="AC1609" s="151"/>
      <c r="AD1609" s="151"/>
      <c r="AE1609" s="151"/>
      <c r="AF1609" s="151"/>
      <c r="AG1609" s="151" t="s">
        <v>323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2" x14ac:dyDescent="0.2">
      <c r="A1610" s="158"/>
      <c r="B1610" s="159"/>
      <c r="C1610" s="272" t="s">
        <v>1912</v>
      </c>
      <c r="D1610" s="273"/>
      <c r="E1610" s="273"/>
      <c r="F1610" s="273"/>
      <c r="G1610" s="273"/>
      <c r="H1610" s="161"/>
      <c r="I1610" s="161"/>
      <c r="J1610" s="161"/>
      <c r="K1610" s="161"/>
      <c r="L1610" s="161"/>
      <c r="M1610" s="161"/>
      <c r="N1610" s="160"/>
      <c r="O1610" s="160"/>
      <c r="P1610" s="160"/>
      <c r="Q1610" s="160"/>
      <c r="R1610" s="161"/>
      <c r="S1610" s="161"/>
      <c r="T1610" s="161"/>
      <c r="U1610" s="161"/>
      <c r="V1610" s="161"/>
      <c r="W1610" s="161"/>
      <c r="X1610" s="161"/>
      <c r="Y1610" s="161"/>
      <c r="Z1610" s="151"/>
      <c r="AA1610" s="151"/>
      <c r="AB1610" s="151"/>
      <c r="AC1610" s="151"/>
      <c r="AD1610" s="151"/>
      <c r="AE1610" s="151"/>
      <c r="AF1610" s="151"/>
      <c r="AG1610" s="151" t="s">
        <v>325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ht="22.5" outlineLevel="3" x14ac:dyDescent="0.2">
      <c r="A1611" s="158"/>
      <c r="B1611" s="159"/>
      <c r="C1611" s="270" t="s">
        <v>1913</v>
      </c>
      <c r="D1611" s="271"/>
      <c r="E1611" s="271"/>
      <c r="F1611" s="271"/>
      <c r="G1611" s="271"/>
      <c r="H1611" s="161"/>
      <c r="I1611" s="161"/>
      <c r="J1611" s="161"/>
      <c r="K1611" s="161"/>
      <c r="L1611" s="161"/>
      <c r="M1611" s="161"/>
      <c r="N1611" s="160"/>
      <c r="O1611" s="160"/>
      <c r="P1611" s="160"/>
      <c r="Q1611" s="160"/>
      <c r="R1611" s="161"/>
      <c r="S1611" s="161"/>
      <c r="T1611" s="161"/>
      <c r="U1611" s="161"/>
      <c r="V1611" s="161"/>
      <c r="W1611" s="161"/>
      <c r="X1611" s="161"/>
      <c r="Y1611" s="161"/>
      <c r="Z1611" s="151"/>
      <c r="AA1611" s="151"/>
      <c r="AB1611" s="151"/>
      <c r="AC1611" s="151"/>
      <c r="AD1611" s="151"/>
      <c r="AE1611" s="151"/>
      <c r="AF1611" s="151"/>
      <c r="AG1611" s="151" t="s">
        <v>325</v>
      </c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88" t="str">
        <f>C1611</f>
        <v>NEREZOVÁ SÍŤ BUDE OPLETENA NA NEREZOVÉ OBVODOVÉ LANO. LANO BUDE KOTVENO PŘÍMO DO BETONU POMOCÍ ŠROUBŮ S OKEM (M8)</v>
      </c>
      <c r="BB1611" s="151"/>
      <c r="BC1611" s="151"/>
      <c r="BD1611" s="151"/>
      <c r="BE1611" s="151"/>
      <c r="BF1611" s="151"/>
      <c r="BG1611" s="151"/>
      <c r="BH1611" s="151"/>
    </row>
    <row r="1612" spans="1:60" outlineLevel="3" x14ac:dyDescent="0.2">
      <c r="A1612" s="158"/>
      <c r="B1612" s="159"/>
      <c r="C1612" s="270" t="s">
        <v>1914</v>
      </c>
      <c r="D1612" s="271"/>
      <c r="E1612" s="271"/>
      <c r="F1612" s="271"/>
      <c r="G1612" s="271"/>
      <c r="H1612" s="161"/>
      <c r="I1612" s="161"/>
      <c r="J1612" s="161"/>
      <c r="K1612" s="161"/>
      <c r="L1612" s="161"/>
      <c r="M1612" s="161"/>
      <c r="N1612" s="160"/>
      <c r="O1612" s="160"/>
      <c r="P1612" s="160"/>
      <c r="Q1612" s="160"/>
      <c r="R1612" s="161"/>
      <c r="S1612" s="161"/>
      <c r="T1612" s="161"/>
      <c r="U1612" s="161"/>
      <c r="V1612" s="161"/>
      <c r="W1612" s="161"/>
      <c r="X1612" s="161"/>
      <c r="Y1612" s="161"/>
      <c r="Z1612" s="151"/>
      <c r="AA1612" s="151"/>
      <c r="AB1612" s="151"/>
      <c r="AC1612" s="151"/>
      <c r="AD1612" s="151"/>
      <c r="AE1612" s="151"/>
      <c r="AF1612" s="151"/>
      <c r="AG1612" s="151" t="s">
        <v>325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88" t="str">
        <f>C1612</f>
        <v>V DISTANCI 400 mm, KOTVENO POMOCÍ CHEM. KOTVY. V ROZÍCH UMÍSTĚNA ZÁVĚSNÁ MATICE (M10). PODROBNĚJI VIZ. TZ.</v>
      </c>
      <c r="BB1612" s="151"/>
      <c r="BC1612" s="151"/>
      <c r="BD1612" s="151"/>
      <c r="BE1612" s="151"/>
      <c r="BF1612" s="151"/>
      <c r="BG1612" s="151"/>
      <c r="BH1612" s="151"/>
    </row>
    <row r="1613" spans="1:60" outlineLevel="3" x14ac:dyDescent="0.2">
      <c r="A1613" s="158"/>
      <c r="B1613" s="159"/>
      <c r="C1613" s="270" t="s">
        <v>1915</v>
      </c>
      <c r="D1613" s="271"/>
      <c r="E1613" s="271"/>
      <c r="F1613" s="271"/>
      <c r="G1613" s="271"/>
      <c r="H1613" s="161"/>
      <c r="I1613" s="161"/>
      <c r="J1613" s="161"/>
      <c r="K1613" s="161"/>
      <c r="L1613" s="161"/>
      <c r="M1613" s="161"/>
      <c r="N1613" s="160"/>
      <c r="O1613" s="160"/>
      <c r="P1613" s="160"/>
      <c r="Q1613" s="160"/>
      <c r="R1613" s="161"/>
      <c r="S1613" s="161"/>
      <c r="T1613" s="161"/>
      <c r="U1613" s="161"/>
      <c r="V1613" s="161"/>
      <c r="W1613" s="161"/>
      <c r="X1613" s="161"/>
      <c r="Y1613" s="161"/>
      <c r="Z1613" s="151"/>
      <c r="AA1613" s="151"/>
      <c r="AB1613" s="151"/>
      <c r="AC1613" s="151"/>
      <c r="AD1613" s="151"/>
      <c r="AE1613" s="151"/>
      <c r="AF1613" s="151"/>
      <c r="AG1613" s="151" t="s">
        <v>325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3" x14ac:dyDescent="0.2">
      <c r="A1614" s="158"/>
      <c r="B1614" s="159"/>
      <c r="C1614" s="270" t="s">
        <v>858</v>
      </c>
      <c r="D1614" s="271"/>
      <c r="E1614" s="271"/>
      <c r="F1614" s="271"/>
      <c r="G1614" s="271"/>
      <c r="H1614" s="161"/>
      <c r="I1614" s="161"/>
      <c r="J1614" s="161"/>
      <c r="K1614" s="161"/>
      <c r="L1614" s="161"/>
      <c r="M1614" s="161"/>
      <c r="N1614" s="160"/>
      <c r="O1614" s="160"/>
      <c r="P1614" s="160"/>
      <c r="Q1614" s="160"/>
      <c r="R1614" s="161"/>
      <c r="S1614" s="161"/>
      <c r="T1614" s="161"/>
      <c r="U1614" s="161"/>
      <c r="V1614" s="161"/>
      <c r="W1614" s="161"/>
      <c r="X1614" s="161"/>
      <c r="Y1614" s="161"/>
      <c r="Z1614" s="151"/>
      <c r="AA1614" s="151"/>
      <c r="AB1614" s="151"/>
      <c r="AC1614" s="151"/>
      <c r="AD1614" s="151"/>
      <c r="AE1614" s="151"/>
      <c r="AF1614" s="151"/>
      <c r="AG1614" s="151" t="s">
        <v>325</v>
      </c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2" x14ac:dyDescent="0.2">
      <c r="A1615" s="158"/>
      <c r="B1615" s="159"/>
      <c r="C1615" s="191" t="s">
        <v>1833</v>
      </c>
      <c r="D1615" s="165"/>
      <c r="E1615" s="166"/>
      <c r="F1615" s="161"/>
      <c r="G1615" s="161"/>
      <c r="H1615" s="161"/>
      <c r="I1615" s="161"/>
      <c r="J1615" s="161"/>
      <c r="K1615" s="161"/>
      <c r="L1615" s="161"/>
      <c r="M1615" s="161"/>
      <c r="N1615" s="160"/>
      <c r="O1615" s="160"/>
      <c r="P1615" s="160"/>
      <c r="Q1615" s="160"/>
      <c r="R1615" s="161"/>
      <c r="S1615" s="161"/>
      <c r="T1615" s="161"/>
      <c r="U1615" s="161"/>
      <c r="V1615" s="161"/>
      <c r="W1615" s="161"/>
      <c r="X1615" s="161"/>
      <c r="Y1615" s="161"/>
      <c r="Z1615" s="151"/>
      <c r="AA1615" s="151"/>
      <c r="AB1615" s="151"/>
      <c r="AC1615" s="151"/>
      <c r="AD1615" s="151"/>
      <c r="AE1615" s="151"/>
      <c r="AF1615" s="151"/>
      <c r="AG1615" s="151" t="s">
        <v>327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3" x14ac:dyDescent="0.2">
      <c r="A1616" s="158"/>
      <c r="B1616" s="159"/>
      <c r="C1616" s="191" t="s">
        <v>1552</v>
      </c>
      <c r="D1616" s="165"/>
      <c r="E1616" s="166">
        <v>4</v>
      </c>
      <c r="F1616" s="161"/>
      <c r="G1616" s="161"/>
      <c r="H1616" s="161"/>
      <c r="I1616" s="161"/>
      <c r="J1616" s="161"/>
      <c r="K1616" s="161"/>
      <c r="L1616" s="161"/>
      <c r="M1616" s="161"/>
      <c r="N1616" s="160"/>
      <c r="O1616" s="160"/>
      <c r="P1616" s="160"/>
      <c r="Q1616" s="160"/>
      <c r="R1616" s="161"/>
      <c r="S1616" s="161"/>
      <c r="T1616" s="161"/>
      <c r="U1616" s="161"/>
      <c r="V1616" s="161"/>
      <c r="W1616" s="161"/>
      <c r="X1616" s="161"/>
      <c r="Y1616" s="161"/>
      <c r="Z1616" s="151"/>
      <c r="AA1616" s="151"/>
      <c r="AB1616" s="151"/>
      <c r="AC1616" s="151"/>
      <c r="AD1616" s="151"/>
      <c r="AE1616" s="151"/>
      <c r="AF1616" s="151"/>
      <c r="AG1616" s="151" t="s">
        <v>327</v>
      </c>
      <c r="AH1616" s="151">
        <v>0</v>
      </c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 x14ac:dyDescent="0.2">
      <c r="A1617" s="181">
        <v>208</v>
      </c>
      <c r="B1617" s="182" t="s">
        <v>1986</v>
      </c>
      <c r="C1617" s="190" t="s">
        <v>1987</v>
      </c>
      <c r="D1617" s="183" t="s">
        <v>318</v>
      </c>
      <c r="E1617" s="184">
        <v>2</v>
      </c>
      <c r="F1617" s="185"/>
      <c r="G1617" s="186">
        <f>ROUND(E1617*F1617,2)</f>
        <v>0</v>
      </c>
      <c r="H1617" s="185"/>
      <c r="I1617" s="186">
        <f>ROUND(E1617*H1617,2)</f>
        <v>0</v>
      </c>
      <c r="J1617" s="185"/>
      <c r="K1617" s="186">
        <f>ROUND(E1617*J1617,2)</f>
        <v>0</v>
      </c>
      <c r="L1617" s="186">
        <v>21</v>
      </c>
      <c r="M1617" s="186">
        <f>G1617*(1+L1617/100)</f>
        <v>0</v>
      </c>
      <c r="N1617" s="184">
        <v>0</v>
      </c>
      <c r="O1617" s="184">
        <f>ROUND(E1617*N1617,2)</f>
        <v>0</v>
      </c>
      <c r="P1617" s="184">
        <v>0</v>
      </c>
      <c r="Q1617" s="184">
        <f>ROUND(E1617*P1617,2)</f>
        <v>0</v>
      </c>
      <c r="R1617" s="186"/>
      <c r="S1617" s="186" t="s">
        <v>319</v>
      </c>
      <c r="T1617" s="187" t="s">
        <v>320</v>
      </c>
      <c r="U1617" s="161">
        <v>0</v>
      </c>
      <c r="V1617" s="161">
        <f>ROUND(E1617*U1617,2)</f>
        <v>0</v>
      </c>
      <c r="W1617" s="161"/>
      <c r="X1617" s="161" t="s">
        <v>321</v>
      </c>
      <c r="Y1617" s="161" t="s">
        <v>322</v>
      </c>
      <c r="Z1617" s="151"/>
      <c r="AA1617" s="151"/>
      <c r="AB1617" s="151"/>
      <c r="AC1617" s="151"/>
      <c r="AD1617" s="151"/>
      <c r="AE1617" s="151"/>
      <c r="AF1617" s="151"/>
      <c r="AG1617" s="151" t="s">
        <v>323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2" x14ac:dyDescent="0.2">
      <c r="A1618" s="158"/>
      <c r="B1618" s="159"/>
      <c r="C1618" s="272" t="s">
        <v>1912</v>
      </c>
      <c r="D1618" s="273"/>
      <c r="E1618" s="273"/>
      <c r="F1618" s="273"/>
      <c r="G1618" s="273"/>
      <c r="H1618" s="161"/>
      <c r="I1618" s="161"/>
      <c r="J1618" s="161"/>
      <c r="K1618" s="161"/>
      <c r="L1618" s="161"/>
      <c r="M1618" s="161"/>
      <c r="N1618" s="160"/>
      <c r="O1618" s="160"/>
      <c r="P1618" s="160"/>
      <c r="Q1618" s="160"/>
      <c r="R1618" s="161"/>
      <c r="S1618" s="161"/>
      <c r="T1618" s="161"/>
      <c r="U1618" s="161"/>
      <c r="V1618" s="161"/>
      <c r="W1618" s="161"/>
      <c r="X1618" s="161"/>
      <c r="Y1618" s="161"/>
      <c r="Z1618" s="151"/>
      <c r="AA1618" s="151"/>
      <c r="AB1618" s="151"/>
      <c r="AC1618" s="151"/>
      <c r="AD1618" s="151"/>
      <c r="AE1618" s="151"/>
      <c r="AF1618" s="151"/>
      <c r="AG1618" s="151" t="s">
        <v>325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ht="22.5" outlineLevel="3" x14ac:dyDescent="0.2">
      <c r="A1619" s="158"/>
      <c r="B1619" s="159"/>
      <c r="C1619" s="270" t="s">
        <v>1913</v>
      </c>
      <c r="D1619" s="271"/>
      <c r="E1619" s="271"/>
      <c r="F1619" s="271"/>
      <c r="G1619" s="271"/>
      <c r="H1619" s="161"/>
      <c r="I1619" s="161"/>
      <c r="J1619" s="161"/>
      <c r="K1619" s="161"/>
      <c r="L1619" s="161"/>
      <c r="M1619" s="161"/>
      <c r="N1619" s="160"/>
      <c r="O1619" s="160"/>
      <c r="P1619" s="160"/>
      <c r="Q1619" s="160"/>
      <c r="R1619" s="161"/>
      <c r="S1619" s="161"/>
      <c r="T1619" s="161"/>
      <c r="U1619" s="161"/>
      <c r="V1619" s="161"/>
      <c r="W1619" s="161"/>
      <c r="X1619" s="161"/>
      <c r="Y1619" s="161"/>
      <c r="Z1619" s="151"/>
      <c r="AA1619" s="151"/>
      <c r="AB1619" s="151"/>
      <c r="AC1619" s="151"/>
      <c r="AD1619" s="151"/>
      <c r="AE1619" s="151"/>
      <c r="AF1619" s="151"/>
      <c r="AG1619" s="151" t="s">
        <v>325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88" t="str">
        <f>C1619</f>
        <v>NEREZOVÁ SÍŤ BUDE OPLETENA NA NEREZOVÉ OBVODOVÉ LANO. LANO BUDE KOTVENO PŘÍMO DO BETONU POMOCÍ ŠROUBŮ S OKEM (M8)</v>
      </c>
      <c r="BB1619" s="151"/>
      <c r="BC1619" s="151"/>
      <c r="BD1619" s="151"/>
      <c r="BE1619" s="151"/>
      <c r="BF1619" s="151"/>
      <c r="BG1619" s="151"/>
      <c r="BH1619" s="151"/>
    </row>
    <row r="1620" spans="1:60" outlineLevel="3" x14ac:dyDescent="0.2">
      <c r="A1620" s="158"/>
      <c r="B1620" s="159"/>
      <c r="C1620" s="270" t="s">
        <v>1914</v>
      </c>
      <c r="D1620" s="271"/>
      <c r="E1620" s="271"/>
      <c r="F1620" s="271"/>
      <c r="G1620" s="271"/>
      <c r="H1620" s="161"/>
      <c r="I1620" s="161"/>
      <c r="J1620" s="161"/>
      <c r="K1620" s="161"/>
      <c r="L1620" s="161"/>
      <c r="M1620" s="161"/>
      <c r="N1620" s="160"/>
      <c r="O1620" s="160"/>
      <c r="P1620" s="160"/>
      <c r="Q1620" s="160"/>
      <c r="R1620" s="161"/>
      <c r="S1620" s="161"/>
      <c r="T1620" s="161"/>
      <c r="U1620" s="161"/>
      <c r="V1620" s="161"/>
      <c r="W1620" s="161"/>
      <c r="X1620" s="161"/>
      <c r="Y1620" s="161"/>
      <c r="Z1620" s="151"/>
      <c r="AA1620" s="151"/>
      <c r="AB1620" s="151"/>
      <c r="AC1620" s="151"/>
      <c r="AD1620" s="151"/>
      <c r="AE1620" s="151"/>
      <c r="AF1620" s="151"/>
      <c r="AG1620" s="151" t="s">
        <v>325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88" t="str">
        <f>C1620</f>
        <v>V DISTANCI 400 mm, KOTVENO POMOCÍ CHEM. KOTVY. V ROZÍCH UMÍSTĚNA ZÁVĚSNÁ MATICE (M10). PODROBNĚJI VIZ. TZ.</v>
      </c>
      <c r="BB1620" s="151"/>
      <c r="BC1620" s="151"/>
      <c r="BD1620" s="151"/>
      <c r="BE1620" s="151"/>
      <c r="BF1620" s="151"/>
      <c r="BG1620" s="151"/>
      <c r="BH1620" s="151"/>
    </row>
    <row r="1621" spans="1:60" outlineLevel="3" x14ac:dyDescent="0.2">
      <c r="A1621" s="158"/>
      <c r="B1621" s="159"/>
      <c r="C1621" s="270" t="s">
        <v>1915</v>
      </c>
      <c r="D1621" s="271"/>
      <c r="E1621" s="271"/>
      <c r="F1621" s="271"/>
      <c r="G1621" s="271"/>
      <c r="H1621" s="161"/>
      <c r="I1621" s="161"/>
      <c r="J1621" s="161"/>
      <c r="K1621" s="161"/>
      <c r="L1621" s="161"/>
      <c r="M1621" s="161"/>
      <c r="N1621" s="160"/>
      <c r="O1621" s="160"/>
      <c r="P1621" s="160"/>
      <c r="Q1621" s="160"/>
      <c r="R1621" s="161"/>
      <c r="S1621" s="161"/>
      <c r="T1621" s="161"/>
      <c r="U1621" s="161"/>
      <c r="V1621" s="161"/>
      <c r="W1621" s="161"/>
      <c r="X1621" s="161"/>
      <c r="Y1621" s="161"/>
      <c r="Z1621" s="151"/>
      <c r="AA1621" s="151"/>
      <c r="AB1621" s="151"/>
      <c r="AC1621" s="151"/>
      <c r="AD1621" s="151"/>
      <c r="AE1621" s="151"/>
      <c r="AF1621" s="151"/>
      <c r="AG1621" s="151" t="s">
        <v>325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3" x14ac:dyDescent="0.2">
      <c r="A1622" s="158"/>
      <c r="B1622" s="159"/>
      <c r="C1622" s="270" t="s">
        <v>858</v>
      </c>
      <c r="D1622" s="271"/>
      <c r="E1622" s="271"/>
      <c r="F1622" s="271"/>
      <c r="G1622" s="271"/>
      <c r="H1622" s="161"/>
      <c r="I1622" s="161"/>
      <c r="J1622" s="161"/>
      <c r="K1622" s="161"/>
      <c r="L1622" s="161"/>
      <c r="M1622" s="161"/>
      <c r="N1622" s="160"/>
      <c r="O1622" s="160"/>
      <c r="P1622" s="160"/>
      <c r="Q1622" s="160"/>
      <c r="R1622" s="161"/>
      <c r="S1622" s="161"/>
      <c r="T1622" s="161"/>
      <c r="U1622" s="161"/>
      <c r="V1622" s="161"/>
      <c r="W1622" s="161"/>
      <c r="X1622" s="161"/>
      <c r="Y1622" s="161"/>
      <c r="Z1622" s="151"/>
      <c r="AA1622" s="151"/>
      <c r="AB1622" s="151"/>
      <c r="AC1622" s="151"/>
      <c r="AD1622" s="151"/>
      <c r="AE1622" s="151"/>
      <c r="AF1622" s="151"/>
      <c r="AG1622" s="151" t="s">
        <v>325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2" x14ac:dyDescent="0.2">
      <c r="A1623" s="158"/>
      <c r="B1623" s="159"/>
      <c r="C1623" s="191" t="s">
        <v>1833</v>
      </c>
      <c r="D1623" s="165"/>
      <c r="E1623" s="166"/>
      <c r="F1623" s="161"/>
      <c r="G1623" s="161"/>
      <c r="H1623" s="161"/>
      <c r="I1623" s="161"/>
      <c r="J1623" s="161"/>
      <c r="K1623" s="161"/>
      <c r="L1623" s="161"/>
      <c r="M1623" s="161"/>
      <c r="N1623" s="160"/>
      <c r="O1623" s="160"/>
      <c r="P1623" s="160"/>
      <c r="Q1623" s="160"/>
      <c r="R1623" s="161"/>
      <c r="S1623" s="161"/>
      <c r="T1623" s="161"/>
      <c r="U1623" s="161"/>
      <c r="V1623" s="161"/>
      <c r="W1623" s="161"/>
      <c r="X1623" s="161"/>
      <c r="Y1623" s="161"/>
      <c r="Z1623" s="151"/>
      <c r="AA1623" s="151"/>
      <c r="AB1623" s="151"/>
      <c r="AC1623" s="151"/>
      <c r="AD1623" s="151"/>
      <c r="AE1623" s="151"/>
      <c r="AF1623" s="151"/>
      <c r="AG1623" s="151" t="s">
        <v>327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3" x14ac:dyDescent="0.2">
      <c r="A1624" s="158"/>
      <c r="B1624" s="159"/>
      <c r="C1624" s="191" t="s">
        <v>878</v>
      </c>
      <c r="D1624" s="165"/>
      <c r="E1624" s="166">
        <v>2</v>
      </c>
      <c r="F1624" s="161"/>
      <c r="G1624" s="161"/>
      <c r="H1624" s="161"/>
      <c r="I1624" s="161"/>
      <c r="J1624" s="161"/>
      <c r="K1624" s="161"/>
      <c r="L1624" s="161"/>
      <c r="M1624" s="161"/>
      <c r="N1624" s="160"/>
      <c r="O1624" s="160"/>
      <c r="P1624" s="160"/>
      <c r="Q1624" s="160"/>
      <c r="R1624" s="161"/>
      <c r="S1624" s="161"/>
      <c r="T1624" s="161"/>
      <c r="U1624" s="161"/>
      <c r="V1624" s="161"/>
      <c r="W1624" s="161"/>
      <c r="X1624" s="161"/>
      <c r="Y1624" s="161"/>
      <c r="Z1624" s="151"/>
      <c r="AA1624" s="151"/>
      <c r="AB1624" s="151"/>
      <c r="AC1624" s="151"/>
      <c r="AD1624" s="151"/>
      <c r="AE1624" s="151"/>
      <c r="AF1624" s="151"/>
      <c r="AG1624" s="151" t="s">
        <v>327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 x14ac:dyDescent="0.2">
      <c r="A1625" s="181">
        <v>209</v>
      </c>
      <c r="B1625" s="182" t="s">
        <v>1988</v>
      </c>
      <c r="C1625" s="190" t="s">
        <v>1989</v>
      </c>
      <c r="D1625" s="183" t="s">
        <v>318</v>
      </c>
      <c r="E1625" s="184">
        <v>1</v>
      </c>
      <c r="F1625" s="185"/>
      <c r="G1625" s="186">
        <f>ROUND(E1625*F1625,2)</f>
        <v>0</v>
      </c>
      <c r="H1625" s="185"/>
      <c r="I1625" s="186">
        <f>ROUND(E1625*H1625,2)</f>
        <v>0</v>
      </c>
      <c r="J1625" s="185"/>
      <c r="K1625" s="186">
        <f>ROUND(E1625*J1625,2)</f>
        <v>0</v>
      </c>
      <c r="L1625" s="186">
        <v>21</v>
      </c>
      <c r="M1625" s="186">
        <f>G1625*(1+L1625/100)</f>
        <v>0</v>
      </c>
      <c r="N1625" s="184">
        <v>0</v>
      </c>
      <c r="O1625" s="184">
        <f>ROUND(E1625*N1625,2)</f>
        <v>0</v>
      </c>
      <c r="P1625" s="184">
        <v>0</v>
      </c>
      <c r="Q1625" s="184">
        <f>ROUND(E1625*P1625,2)</f>
        <v>0</v>
      </c>
      <c r="R1625" s="186"/>
      <c r="S1625" s="186" t="s">
        <v>319</v>
      </c>
      <c r="T1625" s="187" t="s">
        <v>320</v>
      </c>
      <c r="U1625" s="161">
        <v>0</v>
      </c>
      <c r="V1625" s="161">
        <f>ROUND(E1625*U1625,2)</f>
        <v>0</v>
      </c>
      <c r="W1625" s="161"/>
      <c r="X1625" s="161" t="s">
        <v>321</v>
      </c>
      <c r="Y1625" s="161" t="s">
        <v>322</v>
      </c>
      <c r="Z1625" s="151"/>
      <c r="AA1625" s="151"/>
      <c r="AB1625" s="151"/>
      <c r="AC1625" s="151"/>
      <c r="AD1625" s="151"/>
      <c r="AE1625" s="151"/>
      <c r="AF1625" s="151"/>
      <c r="AG1625" s="151" t="s">
        <v>323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2" x14ac:dyDescent="0.2">
      <c r="A1626" s="158"/>
      <c r="B1626" s="159"/>
      <c r="C1626" s="272" t="s">
        <v>1912</v>
      </c>
      <c r="D1626" s="273"/>
      <c r="E1626" s="273"/>
      <c r="F1626" s="273"/>
      <c r="G1626" s="273"/>
      <c r="H1626" s="161"/>
      <c r="I1626" s="161"/>
      <c r="J1626" s="161"/>
      <c r="K1626" s="161"/>
      <c r="L1626" s="161"/>
      <c r="M1626" s="161"/>
      <c r="N1626" s="160"/>
      <c r="O1626" s="160"/>
      <c r="P1626" s="160"/>
      <c r="Q1626" s="160"/>
      <c r="R1626" s="161"/>
      <c r="S1626" s="161"/>
      <c r="T1626" s="161"/>
      <c r="U1626" s="161"/>
      <c r="V1626" s="161"/>
      <c r="W1626" s="161"/>
      <c r="X1626" s="161"/>
      <c r="Y1626" s="161"/>
      <c r="Z1626" s="151"/>
      <c r="AA1626" s="151"/>
      <c r="AB1626" s="151"/>
      <c r="AC1626" s="151"/>
      <c r="AD1626" s="151"/>
      <c r="AE1626" s="151"/>
      <c r="AF1626" s="151"/>
      <c r="AG1626" s="151" t="s">
        <v>325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ht="22.5" outlineLevel="3" x14ac:dyDescent="0.2">
      <c r="A1627" s="158"/>
      <c r="B1627" s="159"/>
      <c r="C1627" s="270" t="s">
        <v>1913</v>
      </c>
      <c r="D1627" s="271"/>
      <c r="E1627" s="271"/>
      <c r="F1627" s="271"/>
      <c r="G1627" s="271"/>
      <c r="H1627" s="161"/>
      <c r="I1627" s="161"/>
      <c r="J1627" s="161"/>
      <c r="K1627" s="161"/>
      <c r="L1627" s="161"/>
      <c r="M1627" s="161"/>
      <c r="N1627" s="160"/>
      <c r="O1627" s="160"/>
      <c r="P1627" s="160"/>
      <c r="Q1627" s="160"/>
      <c r="R1627" s="161"/>
      <c r="S1627" s="161"/>
      <c r="T1627" s="161"/>
      <c r="U1627" s="161"/>
      <c r="V1627" s="161"/>
      <c r="W1627" s="161"/>
      <c r="X1627" s="161"/>
      <c r="Y1627" s="161"/>
      <c r="Z1627" s="151"/>
      <c r="AA1627" s="151"/>
      <c r="AB1627" s="151"/>
      <c r="AC1627" s="151"/>
      <c r="AD1627" s="151"/>
      <c r="AE1627" s="151"/>
      <c r="AF1627" s="151"/>
      <c r="AG1627" s="151" t="s">
        <v>325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88" t="str">
        <f>C1627</f>
        <v>NEREZOVÁ SÍŤ BUDE OPLETENA NA NEREZOVÉ OBVODOVÉ LANO. LANO BUDE KOTVENO PŘÍMO DO BETONU POMOCÍ ŠROUBŮ S OKEM (M8)</v>
      </c>
      <c r="BB1627" s="151"/>
      <c r="BC1627" s="151"/>
      <c r="BD1627" s="151"/>
      <c r="BE1627" s="151"/>
      <c r="BF1627" s="151"/>
      <c r="BG1627" s="151"/>
      <c r="BH1627" s="151"/>
    </row>
    <row r="1628" spans="1:60" outlineLevel="3" x14ac:dyDescent="0.2">
      <c r="A1628" s="158"/>
      <c r="B1628" s="159"/>
      <c r="C1628" s="270" t="s">
        <v>1914</v>
      </c>
      <c r="D1628" s="271"/>
      <c r="E1628" s="271"/>
      <c r="F1628" s="271"/>
      <c r="G1628" s="271"/>
      <c r="H1628" s="161"/>
      <c r="I1628" s="161"/>
      <c r="J1628" s="161"/>
      <c r="K1628" s="161"/>
      <c r="L1628" s="161"/>
      <c r="M1628" s="161"/>
      <c r="N1628" s="160"/>
      <c r="O1628" s="160"/>
      <c r="P1628" s="160"/>
      <c r="Q1628" s="160"/>
      <c r="R1628" s="161"/>
      <c r="S1628" s="161"/>
      <c r="T1628" s="161"/>
      <c r="U1628" s="161"/>
      <c r="V1628" s="161"/>
      <c r="W1628" s="161"/>
      <c r="X1628" s="161"/>
      <c r="Y1628" s="161"/>
      <c r="Z1628" s="151"/>
      <c r="AA1628" s="151"/>
      <c r="AB1628" s="151"/>
      <c r="AC1628" s="151"/>
      <c r="AD1628" s="151"/>
      <c r="AE1628" s="151"/>
      <c r="AF1628" s="151"/>
      <c r="AG1628" s="151" t="s">
        <v>325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88" t="str">
        <f>C1628</f>
        <v>V DISTANCI 400 mm, KOTVENO POMOCÍ CHEM. KOTVY. V ROZÍCH UMÍSTĚNA ZÁVĚSNÁ MATICE (M10). PODROBNĚJI VIZ. TZ.</v>
      </c>
      <c r="BB1628" s="151"/>
      <c r="BC1628" s="151"/>
      <c r="BD1628" s="151"/>
      <c r="BE1628" s="151"/>
      <c r="BF1628" s="151"/>
      <c r="BG1628" s="151"/>
      <c r="BH1628" s="151"/>
    </row>
    <row r="1629" spans="1:60" outlineLevel="3" x14ac:dyDescent="0.2">
      <c r="A1629" s="158"/>
      <c r="B1629" s="159"/>
      <c r="C1629" s="270" t="s">
        <v>1915</v>
      </c>
      <c r="D1629" s="271"/>
      <c r="E1629" s="271"/>
      <c r="F1629" s="271"/>
      <c r="G1629" s="271"/>
      <c r="H1629" s="161"/>
      <c r="I1629" s="161"/>
      <c r="J1629" s="161"/>
      <c r="K1629" s="161"/>
      <c r="L1629" s="161"/>
      <c r="M1629" s="161"/>
      <c r="N1629" s="160"/>
      <c r="O1629" s="160"/>
      <c r="P1629" s="160"/>
      <c r="Q1629" s="160"/>
      <c r="R1629" s="161"/>
      <c r="S1629" s="161"/>
      <c r="T1629" s="161"/>
      <c r="U1629" s="161"/>
      <c r="V1629" s="161"/>
      <c r="W1629" s="161"/>
      <c r="X1629" s="161"/>
      <c r="Y1629" s="161"/>
      <c r="Z1629" s="151"/>
      <c r="AA1629" s="151"/>
      <c r="AB1629" s="151"/>
      <c r="AC1629" s="151"/>
      <c r="AD1629" s="151"/>
      <c r="AE1629" s="151"/>
      <c r="AF1629" s="151"/>
      <c r="AG1629" s="151" t="s">
        <v>325</v>
      </c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3" x14ac:dyDescent="0.2">
      <c r="A1630" s="158"/>
      <c r="B1630" s="159"/>
      <c r="C1630" s="270" t="s">
        <v>858</v>
      </c>
      <c r="D1630" s="271"/>
      <c r="E1630" s="271"/>
      <c r="F1630" s="271"/>
      <c r="G1630" s="271"/>
      <c r="H1630" s="161"/>
      <c r="I1630" s="161"/>
      <c r="J1630" s="161"/>
      <c r="K1630" s="161"/>
      <c r="L1630" s="161"/>
      <c r="M1630" s="161"/>
      <c r="N1630" s="160"/>
      <c r="O1630" s="160"/>
      <c r="P1630" s="160"/>
      <c r="Q1630" s="160"/>
      <c r="R1630" s="161"/>
      <c r="S1630" s="161"/>
      <c r="T1630" s="161"/>
      <c r="U1630" s="161"/>
      <c r="V1630" s="161"/>
      <c r="W1630" s="161"/>
      <c r="X1630" s="161"/>
      <c r="Y1630" s="161"/>
      <c r="Z1630" s="151"/>
      <c r="AA1630" s="151"/>
      <c r="AB1630" s="151"/>
      <c r="AC1630" s="151"/>
      <c r="AD1630" s="151"/>
      <c r="AE1630" s="151"/>
      <c r="AF1630" s="151"/>
      <c r="AG1630" s="151" t="s">
        <v>325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2" x14ac:dyDescent="0.2">
      <c r="A1631" s="158"/>
      <c r="B1631" s="159"/>
      <c r="C1631" s="191" t="s">
        <v>1833</v>
      </c>
      <c r="D1631" s="165"/>
      <c r="E1631" s="166"/>
      <c r="F1631" s="161"/>
      <c r="G1631" s="161"/>
      <c r="H1631" s="161"/>
      <c r="I1631" s="161"/>
      <c r="J1631" s="161"/>
      <c r="K1631" s="161"/>
      <c r="L1631" s="161"/>
      <c r="M1631" s="161"/>
      <c r="N1631" s="160"/>
      <c r="O1631" s="160"/>
      <c r="P1631" s="160"/>
      <c r="Q1631" s="160"/>
      <c r="R1631" s="161"/>
      <c r="S1631" s="161"/>
      <c r="T1631" s="161"/>
      <c r="U1631" s="161"/>
      <c r="V1631" s="161"/>
      <c r="W1631" s="161"/>
      <c r="X1631" s="161"/>
      <c r="Y1631" s="161"/>
      <c r="Z1631" s="151"/>
      <c r="AA1631" s="151"/>
      <c r="AB1631" s="151"/>
      <c r="AC1631" s="151"/>
      <c r="AD1631" s="151"/>
      <c r="AE1631" s="151"/>
      <c r="AF1631" s="151"/>
      <c r="AG1631" s="151" t="s">
        <v>327</v>
      </c>
      <c r="AH1631" s="151">
        <v>0</v>
      </c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3" x14ac:dyDescent="0.2">
      <c r="A1632" s="158"/>
      <c r="B1632" s="159"/>
      <c r="C1632" s="191" t="s">
        <v>328</v>
      </c>
      <c r="D1632" s="165"/>
      <c r="E1632" s="166">
        <v>1</v>
      </c>
      <c r="F1632" s="161"/>
      <c r="G1632" s="161"/>
      <c r="H1632" s="161"/>
      <c r="I1632" s="161"/>
      <c r="J1632" s="161"/>
      <c r="K1632" s="161"/>
      <c r="L1632" s="161"/>
      <c r="M1632" s="161"/>
      <c r="N1632" s="160"/>
      <c r="O1632" s="160"/>
      <c r="P1632" s="160"/>
      <c r="Q1632" s="160"/>
      <c r="R1632" s="161"/>
      <c r="S1632" s="161"/>
      <c r="T1632" s="161"/>
      <c r="U1632" s="161"/>
      <c r="V1632" s="161"/>
      <c r="W1632" s="161"/>
      <c r="X1632" s="161"/>
      <c r="Y1632" s="161"/>
      <c r="Z1632" s="151"/>
      <c r="AA1632" s="151"/>
      <c r="AB1632" s="151"/>
      <c r="AC1632" s="151"/>
      <c r="AD1632" s="151"/>
      <c r="AE1632" s="151"/>
      <c r="AF1632" s="151"/>
      <c r="AG1632" s="151" t="s">
        <v>327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ht="22.5" outlineLevel="1" x14ac:dyDescent="0.2">
      <c r="A1633" s="181">
        <v>210</v>
      </c>
      <c r="B1633" s="182" t="s">
        <v>1990</v>
      </c>
      <c r="C1633" s="190" t="s">
        <v>1991</v>
      </c>
      <c r="D1633" s="183" t="s">
        <v>318</v>
      </c>
      <c r="E1633" s="184">
        <v>18</v>
      </c>
      <c r="F1633" s="185"/>
      <c r="G1633" s="186">
        <f>ROUND(E1633*F1633,2)</f>
        <v>0</v>
      </c>
      <c r="H1633" s="185"/>
      <c r="I1633" s="186">
        <f>ROUND(E1633*H1633,2)</f>
        <v>0</v>
      </c>
      <c r="J1633" s="185"/>
      <c r="K1633" s="186">
        <f>ROUND(E1633*J1633,2)</f>
        <v>0</v>
      </c>
      <c r="L1633" s="186">
        <v>21</v>
      </c>
      <c r="M1633" s="186">
        <f>G1633*(1+L1633/100)</f>
        <v>0</v>
      </c>
      <c r="N1633" s="184">
        <v>0</v>
      </c>
      <c r="O1633" s="184">
        <f>ROUND(E1633*N1633,2)</f>
        <v>0</v>
      </c>
      <c r="P1633" s="184">
        <v>0</v>
      </c>
      <c r="Q1633" s="184">
        <f>ROUND(E1633*P1633,2)</f>
        <v>0</v>
      </c>
      <c r="R1633" s="186"/>
      <c r="S1633" s="186" t="s">
        <v>319</v>
      </c>
      <c r="T1633" s="187" t="s">
        <v>320</v>
      </c>
      <c r="U1633" s="161">
        <v>0</v>
      </c>
      <c r="V1633" s="161">
        <f>ROUND(E1633*U1633,2)</f>
        <v>0</v>
      </c>
      <c r="W1633" s="161"/>
      <c r="X1633" s="161" t="s">
        <v>321</v>
      </c>
      <c r="Y1633" s="161" t="s">
        <v>322</v>
      </c>
      <c r="Z1633" s="151"/>
      <c r="AA1633" s="151"/>
      <c r="AB1633" s="151"/>
      <c r="AC1633" s="151"/>
      <c r="AD1633" s="151"/>
      <c r="AE1633" s="151"/>
      <c r="AF1633" s="151"/>
      <c r="AG1633" s="151" t="s">
        <v>323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2" x14ac:dyDescent="0.2">
      <c r="A1634" s="158"/>
      <c r="B1634" s="159"/>
      <c r="C1634" s="272" t="s">
        <v>1912</v>
      </c>
      <c r="D1634" s="273"/>
      <c r="E1634" s="273"/>
      <c r="F1634" s="273"/>
      <c r="G1634" s="273"/>
      <c r="H1634" s="161"/>
      <c r="I1634" s="161"/>
      <c r="J1634" s="161"/>
      <c r="K1634" s="161"/>
      <c r="L1634" s="161"/>
      <c r="M1634" s="161"/>
      <c r="N1634" s="160"/>
      <c r="O1634" s="160"/>
      <c r="P1634" s="160"/>
      <c r="Q1634" s="160"/>
      <c r="R1634" s="161"/>
      <c r="S1634" s="161"/>
      <c r="T1634" s="161"/>
      <c r="U1634" s="161"/>
      <c r="V1634" s="161"/>
      <c r="W1634" s="161"/>
      <c r="X1634" s="161"/>
      <c r="Y1634" s="161"/>
      <c r="Z1634" s="151"/>
      <c r="AA1634" s="151"/>
      <c r="AB1634" s="151"/>
      <c r="AC1634" s="151"/>
      <c r="AD1634" s="151"/>
      <c r="AE1634" s="151"/>
      <c r="AF1634" s="151"/>
      <c r="AG1634" s="151" t="s">
        <v>325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ht="22.5" outlineLevel="3" x14ac:dyDescent="0.2">
      <c r="A1635" s="158"/>
      <c r="B1635" s="159"/>
      <c r="C1635" s="270" t="s">
        <v>1913</v>
      </c>
      <c r="D1635" s="271"/>
      <c r="E1635" s="271"/>
      <c r="F1635" s="271"/>
      <c r="G1635" s="271"/>
      <c r="H1635" s="161"/>
      <c r="I1635" s="161"/>
      <c r="J1635" s="161"/>
      <c r="K1635" s="161"/>
      <c r="L1635" s="161"/>
      <c r="M1635" s="161"/>
      <c r="N1635" s="160"/>
      <c r="O1635" s="160"/>
      <c r="P1635" s="160"/>
      <c r="Q1635" s="160"/>
      <c r="R1635" s="161"/>
      <c r="S1635" s="161"/>
      <c r="T1635" s="161"/>
      <c r="U1635" s="161"/>
      <c r="V1635" s="161"/>
      <c r="W1635" s="161"/>
      <c r="X1635" s="161"/>
      <c r="Y1635" s="161"/>
      <c r="Z1635" s="151"/>
      <c r="AA1635" s="151"/>
      <c r="AB1635" s="151"/>
      <c r="AC1635" s="151"/>
      <c r="AD1635" s="151"/>
      <c r="AE1635" s="151"/>
      <c r="AF1635" s="151"/>
      <c r="AG1635" s="151" t="s">
        <v>325</v>
      </c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88" t="str">
        <f>C1635</f>
        <v>NEREZOVÁ SÍŤ BUDE OPLETENA NA NEREZOVÉ OBVODOVÉ LANO. LANO BUDE KOTVENO PŘÍMO DO BETONU POMOCÍ ŠROUBŮ S OKEM (M8)</v>
      </c>
      <c r="BB1635" s="151"/>
      <c r="BC1635" s="151"/>
      <c r="BD1635" s="151"/>
      <c r="BE1635" s="151"/>
      <c r="BF1635" s="151"/>
      <c r="BG1635" s="151"/>
      <c r="BH1635" s="151"/>
    </row>
    <row r="1636" spans="1:60" outlineLevel="3" x14ac:dyDescent="0.2">
      <c r="A1636" s="158"/>
      <c r="B1636" s="159"/>
      <c r="C1636" s="270" t="s">
        <v>1914</v>
      </c>
      <c r="D1636" s="271"/>
      <c r="E1636" s="271"/>
      <c r="F1636" s="271"/>
      <c r="G1636" s="271"/>
      <c r="H1636" s="161"/>
      <c r="I1636" s="161"/>
      <c r="J1636" s="161"/>
      <c r="K1636" s="161"/>
      <c r="L1636" s="161"/>
      <c r="M1636" s="161"/>
      <c r="N1636" s="160"/>
      <c r="O1636" s="160"/>
      <c r="P1636" s="160"/>
      <c r="Q1636" s="160"/>
      <c r="R1636" s="161"/>
      <c r="S1636" s="161"/>
      <c r="T1636" s="161"/>
      <c r="U1636" s="161"/>
      <c r="V1636" s="161"/>
      <c r="W1636" s="161"/>
      <c r="X1636" s="161"/>
      <c r="Y1636" s="161"/>
      <c r="Z1636" s="151"/>
      <c r="AA1636" s="151"/>
      <c r="AB1636" s="151"/>
      <c r="AC1636" s="151"/>
      <c r="AD1636" s="151"/>
      <c r="AE1636" s="151"/>
      <c r="AF1636" s="151"/>
      <c r="AG1636" s="151" t="s">
        <v>325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88" t="str">
        <f>C1636</f>
        <v>V DISTANCI 400 mm, KOTVENO POMOCÍ CHEM. KOTVY. V ROZÍCH UMÍSTĚNA ZÁVĚSNÁ MATICE (M10). PODROBNĚJI VIZ. TZ.</v>
      </c>
      <c r="BB1636" s="151"/>
      <c r="BC1636" s="151"/>
      <c r="BD1636" s="151"/>
      <c r="BE1636" s="151"/>
      <c r="BF1636" s="151"/>
      <c r="BG1636" s="151"/>
      <c r="BH1636" s="151"/>
    </row>
    <row r="1637" spans="1:60" outlineLevel="3" x14ac:dyDescent="0.2">
      <c r="A1637" s="158"/>
      <c r="B1637" s="159"/>
      <c r="C1637" s="270" t="s">
        <v>1915</v>
      </c>
      <c r="D1637" s="271"/>
      <c r="E1637" s="271"/>
      <c r="F1637" s="271"/>
      <c r="G1637" s="271"/>
      <c r="H1637" s="161"/>
      <c r="I1637" s="161"/>
      <c r="J1637" s="161"/>
      <c r="K1637" s="161"/>
      <c r="L1637" s="161"/>
      <c r="M1637" s="161"/>
      <c r="N1637" s="160"/>
      <c r="O1637" s="160"/>
      <c r="P1637" s="160"/>
      <c r="Q1637" s="160"/>
      <c r="R1637" s="161"/>
      <c r="S1637" s="161"/>
      <c r="T1637" s="161"/>
      <c r="U1637" s="161"/>
      <c r="V1637" s="161"/>
      <c r="W1637" s="161"/>
      <c r="X1637" s="161"/>
      <c r="Y1637" s="161"/>
      <c r="Z1637" s="151"/>
      <c r="AA1637" s="151"/>
      <c r="AB1637" s="151"/>
      <c r="AC1637" s="151"/>
      <c r="AD1637" s="151"/>
      <c r="AE1637" s="151"/>
      <c r="AF1637" s="151"/>
      <c r="AG1637" s="151" t="s">
        <v>325</v>
      </c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3" x14ac:dyDescent="0.2">
      <c r="A1638" s="158"/>
      <c r="B1638" s="159"/>
      <c r="C1638" s="270" t="s">
        <v>858</v>
      </c>
      <c r="D1638" s="271"/>
      <c r="E1638" s="271"/>
      <c r="F1638" s="271"/>
      <c r="G1638" s="271"/>
      <c r="H1638" s="161"/>
      <c r="I1638" s="161"/>
      <c r="J1638" s="161"/>
      <c r="K1638" s="161"/>
      <c r="L1638" s="161"/>
      <c r="M1638" s="161"/>
      <c r="N1638" s="160"/>
      <c r="O1638" s="160"/>
      <c r="P1638" s="160"/>
      <c r="Q1638" s="160"/>
      <c r="R1638" s="161"/>
      <c r="S1638" s="161"/>
      <c r="T1638" s="161"/>
      <c r="U1638" s="161"/>
      <c r="V1638" s="161"/>
      <c r="W1638" s="161"/>
      <c r="X1638" s="161"/>
      <c r="Y1638" s="161"/>
      <c r="Z1638" s="151"/>
      <c r="AA1638" s="151"/>
      <c r="AB1638" s="151"/>
      <c r="AC1638" s="151"/>
      <c r="AD1638" s="151"/>
      <c r="AE1638" s="151"/>
      <c r="AF1638" s="151"/>
      <c r="AG1638" s="151" t="s">
        <v>325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2" x14ac:dyDescent="0.2">
      <c r="A1639" s="158"/>
      <c r="B1639" s="159"/>
      <c r="C1639" s="191" t="s">
        <v>1833</v>
      </c>
      <c r="D1639" s="165"/>
      <c r="E1639" s="166"/>
      <c r="F1639" s="161"/>
      <c r="G1639" s="161"/>
      <c r="H1639" s="161"/>
      <c r="I1639" s="161"/>
      <c r="J1639" s="161"/>
      <c r="K1639" s="161"/>
      <c r="L1639" s="161"/>
      <c r="M1639" s="161"/>
      <c r="N1639" s="160"/>
      <c r="O1639" s="160"/>
      <c r="P1639" s="160"/>
      <c r="Q1639" s="160"/>
      <c r="R1639" s="161"/>
      <c r="S1639" s="161"/>
      <c r="T1639" s="161"/>
      <c r="U1639" s="161"/>
      <c r="V1639" s="161"/>
      <c r="W1639" s="161"/>
      <c r="X1639" s="161"/>
      <c r="Y1639" s="161"/>
      <c r="Z1639" s="151"/>
      <c r="AA1639" s="151"/>
      <c r="AB1639" s="151"/>
      <c r="AC1639" s="151"/>
      <c r="AD1639" s="151"/>
      <c r="AE1639" s="151"/>
      <c r="AF1639" s="151"/>
      <c r="AG1639" s="151" t="s">
        <v>327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3" x14ac:dyDescent="0.2">
      <c r="A1640" s="158"/>
      <c r="B1640" s="159"/>
      <c r="C1640" s="191" t="s">
        <v>1944</v>
      </c>
      <c r="D1640" s="165"/>
      <c r="E1640" s="166">
        <v>18</v>
      </c>
      <c r="F1640" s="161"/>
      <c r="G1640" s="161"/>
      <c r="H1640" s="161"/>
      <c r="I1640" s="161"/>
      <c r="J1640" s="161"/>
      <c r="K1640" s="161"/>
      <c r="L1640" s="161"/>
      <c r="M1640" s="161"/>
      <c r="N1640" s="160"/>
      <c r="O1640" s="160"/>
      <c r="P1640" s="160"/>
      <c r="Q1640" s="160"/>
      <c r="R1640" s="161"/>
      <c r="S1640" s="161"/>
      <c r="T1640" s="161"/>
      <c r="U1640" s="161"/>
      <c r="V1640" s="161"/>
      <c r="W1640" s="161"/>
      <c r="X1640" s="161"/>
      <c r="Y1640" s="161"/>
      <c r="Z1640" s="151"/>
      <c r="AA1640" s="151"/>
      <c r="AB1640" s="151"/>
      <c r="AC1640" s="151"/>
      <c r="AD1640" s="151"/>
      <c r="AE1640" s="151"/>
      <c r="AF1640" s="151"/>
      <c r="AG1640" s="151" t="s">
        <v>327</v>
      </c>
      <c r="AH1640" s="151">
        <v>0</v>
      </c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 x14ac:dyDescent="0.2">
      <c r="A1641" s="181">
        <v>211</v>
      </c>
      <c r="B1641" s="182" t="s">
        <v>1992</v>
      </c>
      <c r="C1641" s="190" t="s">
        <v>1993</v>
      </c>
      <c r="D1641" s="183" t="s">
        <v>318</v>
      </c>
      <c r="E1641" s="184">
        <v>4</v>
      </c>
      <c r="F1641" s="185"/>
      <c r="G1641" s="186">
        <f>ROUND(E1641*F1641,2)</f>
        <v>0</v>
      </c>
      <c r="H1641" s="185"/>
      <c r="I1641" s="186">
        <f>ROUND(E1641*H1641,2)</f>
        <v>0</v>
      </c>
      <c r="J1641" s="185"/>
      <c r="K1641" s="186">
        <f>ROUND(E1641*J1641,2)</f>
        <v>0</v>
      </c>
      <c r="L1641" s="186">
        <v>21</v>
      </c>
      <c r="M1641" s="186">
        <f>G1641*(1+L1641/100)</f>
        <v>0</v>
      </c>
      <c r="N1641" s="184">
        <v>0</v>
      </c>
      <c r="O1641" s="184">
        <f>ROUND(E1641*N1641,2)</f>
        <v>0</v>
      </c>
      <c r="P1641" s="184">
        <v>0</v>
      </c>
      <c r="Q1641" s="184">
        <f>ROUND(E1641*P1641,2)</f>
        <v>0</v>
      </c>
      <c r="R1641" s="186"/>
      <c r="S1641" s="186" t="s">
        <v>319</v>
      </c>
      <c r="T1641" s="187" t="s">
        <v>320</v>
      </c>
      <c r="U1641" s="161">
        <v>0</v>
      </c>
      <c r="V1641" s="161">
        <f>ROUND(E1641*U1641,2)</f>
        <v>0</v>
      </c>
      <c r="W1641" s="161"/>
      <c r="X1641" s="161" t="s">
        <v>321</v>
      </c>
      <c r="Y1641" s="161" t="s">
        <v>322</v>
      </c>
      <c r="Z1641" s="151"/>
      <c r="AA1641" s="151"/>
      <c r="AB1641" s="151"/>
      <c r="AC1641" s="151"/>
      <c r="AD1641" s="151"/>
      <c r="AE1641" s="151"/>
      <c r="AF1641" s="151"/>
      <c r="AG1641" s="151" t="s">
        <v>323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outlineLevel="2" x14ac:dyDescent="0.2">
      <c r="A1642" s="158"/>
      <c r="B1642" s="159"/>
      <c r="C1642" s="272" t="s">
        <v>1912</v>
      </c>
      <c r="D1642" s="273"/>
      <c r="E1642" s="273"/>
      <c r="F1642" s="273"/>
      <c r="G1642" s="273"/>
      <c r="H1642" s="161"/>
      <c r="I1642" s="161"/>
      <c r="J1642" s="161"/>
      <c r="K1642" s="161"/>
      <c r="L1642" s="161"/>
      <c r="M1642" s="161"/>
      <c r="N1642" s="160"/>
      <c r="O1642" s="160"/>
      <c r="P1642" s="160"/>
      <c r="Q1642" s="160"/>
      <c r="R1642" s="161"/>
      <c r="S1642" s="161"/>
      <c r="T1642" s="161"/>
      <c r="U1642" s="161"/>
      <c r="V1642" s="161"/>
      <c r="W1642" s="161"/>
      <c r="X1642" s="161"/>
      <c r="Y1642" s="161"/>
      <c r="Z1642" s="151"/>
      <c r="AA1642" s="151"/>
      <c r="AB1642" s="151"/>
      <c r="AC1642" s="151"/>
      <c r="AD1642" s="151"/>
      <c r="AE1642" s="151"/>
      <c r="AF1642" s="151"/>
      <c r="AG1642" s="151" t="s">
        <v>325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ht="22.5" outlineLevel="3" x14ac:dyDescent="0.2">
      <c r="A1643" s="158"/>
      <c r="B1643" s="159"/>
      <c r="C1643" s="270" t="s">
        <v>1913</v>
      </c>
      <c r="D1643" s="271"/>
      <c r="E1643" s="271"/>
      <c r="F1643" s="271"/>
      <c r="G1643" s="271"/>
      <c r="H1643" s="161"/>
      <c r="I1643" s="161"/>
      <c r="J1643" s="161"/>
      <c r="K1643" s="161"/>
      <c r="L1643" s="161"/>
      <c r="M1643" s="161"/>
      <c r="N1643" s="160"/>
      <c r="O1643" s="160"/>
      <c r="P1643" s="160"/>
      <c r="Q1643" s="160"/>
      <c r="R1643" s="161"/>
      <c r="S1643" s="161"/>
      <c r="T1643" s="161"/>
      <c r="U1643" s="161"/>
      <c r="V1643" s="161"/>
      <c r="W1643" s="161"/>
      <c r="X1643" s="161"/>
      <c r="Y1643" s="161"/>
      <c r="Z1643" s="151"/>
      <c r="AA1643" s="151"/>
      <c r="AB1643" s="151"/>
      <c r="AC1643" s="151"/>
      <c r="AD1643" s="151"/>
      <c r="AE1643" s="151"/>
      <c r="AF1643" s="151"/>
      <c r="AG1643" s="151" t="s">
        <v>325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88" t="str">
        <f>C1643</f>
        <v>NEREZOVÁ SÍŤ BUDE OPLETENA NA NEREZOVÉ OBVODOVÉ LANO. LANO BUDE KOTVENO PŘÍMO DO BETONU POMOCÍ ŠROUBŮ S OKEM (M8)</v>
      </c>
      <c r="BB1643" s="151"/>
      <c r="BC1643" s="151"/>
      <c r="BD1643" s="151"/>
      <c r="BE1643" s="151"/>
      <c r="BF1643" s="151"/>
      <c r="BG1643" s="151"/>
      <c r="BH1643" s="151"/>
    </row>
    <row r="1644" spans="1:60" outlineLevel="3" x14ac:dyDescent="0.2">
      <c r="A1644" s="158"/>
      <c r="B1644" s="159"/>
      <c r="C1644" s="270" t="s">
        <v>1914</v>
      </c>
      <c r="D1644" s="271"/>
      <c r="E1644" s="271"/>
      <c r="F1644" s="271"/>
      <c r="G1644" s="271"/>
      <c r="H1644" s="161"/>
      <c r="I1644" s="161"/>
      <c r="J1644" s="161"/>
      <c r="K1644" s="161"/>
      <c r="L1644" s="161"/>
      <c r="M1644" s="161"/>
      <c r="N1644" s="160"/>
      <c r="O1644" s="160"/>
      <c r="P1644" s="160"/>
      <c r="Q1644" s="160"/>
      <c r="R1644" s="161"/>
      <c r="S1644" s="161"/>
      <c r="T1644" s="161"/>
      <c r="U1644" s="161"/>
      <c r="V1644" s="161"/>
      <c r="W1644" s="161"/>
      <c r="X1644" s="161"/>
      <c r="Y1644" s="161"/>
      <c r="Z1644" s="151"/>
      <c r="AA1644" s="151"/>
      <c r="AB1644" s="151"/>
      <c r="AC1644" s="151"/>
      <c r="AD1644" s="151"/>
      <c r="AE1644" s="151"/>
      <c r="AF1644" s="151"/>
      <c r="AG1644" s="151" t="s">
        <v>325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88" t="str">
        <f>C1644</f>
        <v>V DISTANCI 400 mm, KOTVENO POMOCÍ CHEM. KOTVY. V ROZÍCH UMÍSTĚNA ZÁVĚSNÁ MATICE (M10). PODROBNĚJI VIZ. TZ.</v>
      </c>
      <c r="BB1644" s="151"/>
      <c r="BC1644" s="151"/>
      <c r="BD1644" s="151"/>
      <c r="BE1644" s="151"/>
      <c r="BF1644" s="151"/>
      <c r="BG1644" s="151"/>
      <c r="BH1644" s="151"/>
    </row>
    <row r="1645" spans="1:60" outlineLevel="3" x14ac:dyDescent="0.2">
      <c r="A1645" s="158"/>
      <c r="B1645" s="159"/>
      <c r="C1645" s="270" t="s">
        <v>1915</v>
      </c>
      <c r="D1645" s="271"/>
      <c r="E1645" s="271"/>
      <c r="F1645" s="271"/>
      <c r="G1645" s="271"/>
      <c r="H1645" s="161"/>
      <c r="I1645" s="161"/>
      <c r="J1645" s="161"/>
      <c r="K1645" s="161"/>
      <c r="L1645" s="161"/>
      <c r="M1645" s="161"/>
      <c r="N1645" s="160"/>
      <c r="O1645" s="160"/>
      <c r="P1645" s="160"/>
      <c r="Q1645" s="160"/>
      <c r="R1645" s="161"/>
      <c r="S1645" s="161"/>
      <c r="T1645" s="161"/>
      <c r="U1645" s="161"/>
      <c r="V1645" s="161"/>
      <c r="W1645" s="161"/>
      <c r="X1645" s="161"/>
      <c r="Y1645" s="161"/>
      <c r="Z1645" s="151"/>
      <c r="AA1645" s="151"/>
      <c r="AB1645" s="151"/>
      <c r="AC1645" s="151"/>
      <c r="AD1645" s="151"/>
      <c r="AE1645" s="151"/>
      <c r="AF1645" s="151"/>
      <c r="AG1645" s="151" t="s">
        <v>325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3" x14ac:dyDescent="0.2">
      <c r="A1646" s="158"/>
      <c r="B1646" s="159"/>
      <c r="C1646" s="270" t="s">
        <v>858</v>
      </c>
      <c r="D1646" s="271"/>
      <c r="E1646" s="271"/>
      <c r="F1646" s="271"/>
      <c r="G1646" s="271"/>
      <c r="H1646" s="161"/>
      <c r="I1646" s="161"/>
      <c r="J1646" s="161"/>
      <c r="K1646" s="161"/>
      <c r="L1646" s="161"/>
      <c r="M1646" s="161"/>
      <c r="N1646" s="160"/>
      <c r="O1646" s="160"/>
      <c r="P1646" s="160"/>
      <c r="Q1646" s="160"/>
      <c r="R1646" s="161"/>
      <c r="S1646" s="161"/>
      <c r="T1646" s="161"/>
      <c r="U1646" s="161"/>
      <c r="V1646" s="161"/>
      <c r="W1646" s="161"/>
      <c r="X1646" s="161"/>
      <c r="Y1646" s="161"/>
      <c r="Z1646" s="151"/>
      <c r="AA1646" s="151"/>
      <c r="AB1646" s="151"/>
      <c r="AC1646" s="151"/>
      <c r="AD1646" s="151"/>
      <c r="AE1646" s="151"/>
      <c r="AF1646" s="151"/>
      <c r="AG1646" s="151" t="s">
        <v>325</v>
      </c>
      <c r="AH1646" s="151"/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2" x14ac:dyDescent="0.2">
      <c r="A1647" s="158"/>
      <c r="B1647" s="159"/>
      <c r="C1647" s="191" t="s">
        <v>1833</v>
      </c>
      <c r="D1647" s="165"/>
      <c r="E1647" s="166"/>
      <c r="F1647" s="161"/>
      <c r="G1647" s="161"/>
      <c r="H1647" s="161"/>
      <c r="I1647" s="161"/>
      <c r="J1647" s="161"/>
      <c r="K1647" s="161"/>
      <c r="L1647" s="161"/>
      <c r="M1647" s="161"/>
      <c r="N1647" s="160"/>
      <c r="O1647" s="160"/>
      <c r="P1647" s="160"/>
      <c r="Q1647" s="160"/>
      <c r="R1647" s="161"/>
      <c r="S1647" s="161"/>
      <c r="T1647" s="161"/>
      <c r="U1647" s="161"/>
      <c r="V1647" s="161"/>
      <c r="W1647" s="161"/>
      <c r="X1647" s="161"/>
      <c r="Y1647" s="161"/>
      <c r="Z1647" s="151"/>
      <c r="AA1647" s="151"/>
      <c r="AB1647" s="151"/>
      <c r="AC1647" s="151"/>
      <c r="AD1647" s="151"/>
      <c r="AE1647" s="151"/>
      <c r="AF1647" s="151"/>
      <c r="AG1647" s="151" t="s">
        <v>327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3" x14ac:dyDescent="0.2">
      <c r="A1648" s="158"/>
      <c r="B1648" s="159"/>
      <c r="C1648" s="191" t="s">
        <v>1552</v>
      </c>
      <c r="D1648" s="165"/>
      <c r="E1648" s="166">
        <v>4</v>
      </c>
      <c r="F1648" s="161"/>
      <c r="G1648" s="161"/>
      <c r="H1648" s="161"/>
      <c r="I1648" s="161"/>
      <c r="J1648" s="161"/>
      <c r="K1648" s="161"/>
      <c r="L1648" s="161"/>
      <c r="M1648" s="161"/>
      <c r="N1648" s="160"/>
      <c r="O1648" s="160"/>
      <c r="P1648" s="160"/>
      <c r="Q1648" s="160"/>
      <c r="R1648" s="161"/>
      <c r="S1648" s="161"/>
      <c r="T1648" s="161"/>
      <c r="U1648" s="161"/>
      <c r="V1648" s="161"/>
      <c r="W1648" s="161"/>
      <c r="X1648" s="161"/>
      <c r="Y1648" s="161"/>
      <c r="Z1648" s="151"/>
      <c r="AA1648" s="151"/>
      <c r="AB1648" s="151"/>
      <c r="AC1648" s="151"/>
      <c r="AD1648" s="151"/>
      <c r="AE1648" s="151"/>
      <c r="AF1648" s="151"/>
      <c r="AG1648" s="151" t="s">
        <v>327</v>
      </c>
      <c r="AH1648" s="151">
        <v>0</v>
      </c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 x14ac:dyDescent="0.2">
      <c r="A1649" s="181">
        <v>212</v>
      </c>
      <c r="B1649" s="182" t="s">
        <v>1994</v>
      </c>
      <c r="C1649" s="190" t="s">
        <v>1995</v>
      </c>
      <c r="D1649" s="183" t="s">
        <v>318</v>
      </c>
      <c r="E1649" s="184">
        <v>2</v>
      </c>
      <c r="F1649" s="185"/>
      <c r="G1649" s="186">
        <f>ROUND(E1649*F1649,2)</f>
        <v>0</v>
      </c>
      <c r="H1649" s="185"/>
      <c r="I1649" s="186">
        <f>ROUND(E1649*H1649,2)</f>
        <v>0</v>
      </c>
      <c r="J1649" s="185"/>
      <c r="K1649" s="186">
        <f>ROUND(E1649*J1649,2)</f>
        <v>0</v>
      </c>
      <c r="L1649" s="186">
        <v>21</v>
      </c>
      <c r="M1649" s="186">
        <f>G1649*(1+L1649/100)</f>
        <v>0</v>
      </c>
      <c r="N1649" s="184">
        <v>0</v>
      </c>
      <c r="O1649" s="184">
        <f>ROUND(E1649*N1649,2)</f>
        <v>0</v>
      </c>
      <c r="P1649" s="184">
        <v>0</v>
      </c>
      <c r="Q1649" s="184">
        <f>ROUND(E1649*P1649,2)</f>
        <v>0</v>
      </c>
      <c r="R1649" s="186"/>
      <c r="S1649" s="186" t="s">
        <v>319</v>
      </c>
      <c r="T1649" s="187" t="s">
        <v>320</v>
      </c>
      <c r="U1649" s="161">
        <v>0</v>
      </c>
      <c r="V1649" s="161">
        <f>ROUND(E1649*U1649,2)</f>
        <v>0</v>
      </c>
      <c r="W1649" s="161"/>
      <c r="X1649" s="161" t="s">
        <v>321</v>
      </c>
      <c r="Y1649" s="161" t="s">
        <v>322</v>
      </c>
      <c r="Z1649" s="151"/>
      <c r="AA1649" s="151"/>
      <c r="AB1649" s="151"/>
      <c r="AC1649" s="151"/>
      <c r="AD1649" s="151"/>
      <c r="AE1649" s="151"/>
      <c r="AF1649" s="151"/>
      <c r="AG1649" s="151" t="s">
        <v>323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2" x14ac:dyDescent="0.2">
      <c r="A1650" s="158"/>
      <c r="B1650" s="159"/>
      <c r="C1650" s="272" t="s">
        <v>1912</v>
      </c>
      <c r="D1650" s="273"/>
      <c r="E1650" s="273"/>
      <c r="F1650" s="273"/>
      <c r="G1650" s="273"/>
      <c r="H1650" s="161"/>
      <c r="I1650" s="161"/>
      <c r="J1650" s="161"/>
      <c r="K1650" s="161"/>
      <c r="L1650" s="161"/>
      <c r="M1650" s="161"/>
      <c r="N1650" s="160"/>
      <c r="O1650" s="160"/>
      <c r="P1650" s="160"/>
      <c r="Q1650" s="160"/>
      <c r="R1650" s="161"/>
      <c r="S1650" s="161"/>
      <c r="T1650" s="161"/>
      <c r="U1650" s="161"/>
      <c r="V1650" s="161"/>
      <c r="W1650" s="161"/>
      <c r="X1650" s="161"/>
      <c r="Y1650" s="161"/>
      <c r="Z1650" s="151"/>
      <c r="AA1650" s="151"/>
      <c r="AB1650" s="151"/>
      <c r="AC1650" s="151"/>
      <c r="AD1650" s="151"/>
      <c r="AE1650" s="151"/>
      <c r="AF1650" s="151"/>
      <c r="AG1650" s="151" t="s">
        <v>325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ht="22.5" outlineLevel="3" x14ac:dyDescent="0.2">
      <c r="A1651" s="158"/>
      <c r="B1651" s="159"/>
      <c r="C1651" s="270" t="s">
        <v>1913</v>
      </c>
      <c r="D1651" s="271"/>
      <c r="E1651" s="271"/>
      <c r="F1651" s="271"/>
      <c r="G1651" s="271"/>
      <c r="H1651" s="161"/>
      <c r="I1651" s="161"/>
      <c r="J1651" s="161"/>
      <c r="K1651" s="161"/>
      <c r="L1651" s="161"/>
      <c r="M1651" s="161"/>
      <c r="N1651" s="160"/>
      <c r="O1651" s="160"/>
      <c r="P1651" s="160"/>
      <c r="Q1651" s="160"/>
      <c r="R1651" s="161"/>
      <c r="S1651" s="161"/>
      <c r="T1651" s="161"/>
      <c r="U1651" s="161"/>
      <c r="V1651" s="161"/>
      <c r="W1651" s="161"/>
      <c r="X1651" s="161"/>
      <c r="Y1651" s="161"/>
      <c r="Z1651" s="151"/>
      <c r="AA1651" s="151"/>
      <c r="AB1651" s="151"/>
      <c r="AC1651" s="151"/>
      <c r="AD1651" s="151"/>
      <c r="AE1651" s="151"/>
      <c r="AF1651" s="151"/>
      <c r="AG1651" s="151" t="s">
        <v>325</v>
      </c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88" t="str">
        <f>C1651</f>
        <v>NEREZOVÁ SÍŤ BUDE OPLETENA NA NEREZOVÉ OBVODOVÉ LANO. LANO BUDE KOTVENO PŘÍMO DO BETONU POMOCÍ ŠROUBŮ S OKEM (M8)</v>
      </c>
      <c r="BB1651" s="151"/>
      <c r="BC1651" s="151"/>
      <c r="BD1651" s="151"/>
      <c r="BE1651" s="151"/>
      <c r="BF1651" s="151"/>
      <c r="BG1651" s="151"/>
      <c r="BH1651" s="151"/>
    </row>
    <row r="1652" spans="1:60" outlineLevel="3" x14ac:dyDescent="0.2">
      <c r="A1652" s="158"/>
      <c r="B1652" s="159"/>
      <c r="C1652" s="270" t="s">
        <v>1914</v>
      </c>
      <c r="D1652" s="271"/>
      <c r="E1652" s="271"/>
      <c r="F1652" s="271"/>
      <c r="G1652" s="271"/>
      <c r="H1652" s="161"/>
      <c r="I1652" s="161"/>
      <c r="J1652" s="161"/>
      <c r="K1652" s="161"/>
      <c r="L1652" s="161"/>
      <c r="M1652" s="161"/>
      <c r="N1652" s="160"/>
      <c r="O1652" s="160"/>
      <c r="P1652" s="160"/>
      <c r="Q1652" s="160"/>
      <c r="R1652" s="161"/>
      <c r="S1652" s="161"/>
      <c r="T1652" s="161"/>
      <c r="U1652" s="161"/>
      <c r="V1652" s="161"/>
      <c r="W1652" s="161"/>
      <c r="X1652" s="161"/>
      <c r="Y1652" s="161"/>
      <c r="Z1652" s="151"/>
      <c r="AA1652" s="151"/>
      <c r="AB1652" s="151"/>
      <c r="AC1652" s="151"/>
      <c r="AD1652" s="151"/>
      <c r="AE1652" s="151"/>
      <c r="AF1652" s="151"/>
      <c r="AG1652" s="151" t="s">
        <v>325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88" t="str">
        <f>C1652</f>
        <v>V DISTANCI 400 mm, KOTVENO POMOCÍ CHEM. KOTVY. V ROZÍCH UMÍSTĚNA ZÁVĚSNÁ MATICE (M10). PODROBNĚJI VIZ. TZ.</v>
      </c>
      <c r="BB1652" s="151"/>
      <c r="BC1652" s="151"/>
      <c r="BD1652" s="151"/>
      <c r="BE1652" s="151"/>
      <c r="BF1652" s="151"/>
      <c r="BG1652" s="151"/>
      <c r="BH1652" s="151"/>
    </row>
    <row r="1653" spans="1:60" outlineLevel="3" x14ac:dyDescent="0.2">
      <c r="A1653" s="158"/>
      <c r="B1653" s="159"/>
      <c r="C1653" s="270" t="s">
        <v>1915</v>
      </c>
      <c r="D1653" s="271"/>
      <c r="E1653" s="271"/>
      <c r="F1653" s="271"/>
      <c r="G1653" s="271"/>
      <c r="H1653" s="161"/>
      <c r="I1653" s="161"/>
      <c r="J1653" s="161"/>
      <c r="K1653" s="161"/>
      <c r="L1653" s="161"/>
      <c r="M1653" s="161"/>
      <c r="N1653" s="160"/>
      <c r="O1653" s="160"/>
      <c r="P1653" s="160"/>
      <c r="Q1653" s="160"/>
      <c r="R1653" s="161"/>
      <c r="S1653" s="161"/>
      <c r="T1653" s="161"/>
      <c r="U1653" s="161"/>
      <c r="V1653" s="161"/>
      <c r="W1653" s="161"/>
      <c r="X1653" s="161"/>
      <c r="Y1653" s="161"/>
      <c r="Z1653" s="151"/>
      <c r="AA1653" s="151"/>
      <c r="AB1653" s="151"/>
      <c r="AC1653" s="151"/>
      <c r="AD1653" s="151"/>
      <c r="AE1653" s="151"/>
      <c r="AF1653" s="151"/>
      <c r="AG1653" s="151" t="s">
        <v>325</v>
      </c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3" x14ac:dyDescent="0.2">
      <c r="A1654" s="158"/>
      <c r="B1654" s="159"/>
      <c r="C1654" s="270" t="s">
        <v>858</v>
      </c>
      <c r="D1654" s="271"/>
      <c r="E1654" s="271"/>
      <c r="F1654" s="271"/>
      <c r="G1654" s="271"/>
      <c r="H1654" s="161"/>
      <c r="I1654" s="161"/>
      <c r="J1654" s="161"/>
      <c r="K1654" s="161"/>
      <c r="L1654" s="161"/>
      <c r="M1654" s="161"/>
      <c r="N1654" s="160"/>
      <c r="O1654" s="160"/>
      <c r="P1654" s="160"/>
      <c r="Q1654" s="160"/>
      <c r="R1654" s="161"/>
      <c r="S1654" s="161"/>
      <c r="T1654" s="161"/>
      <c r="U1654" s="161"/>
      <c r="V1654" s="161"/>
      <c r="W1654" s="161"/>
      <c r="X1654" s="161"/>
      <c r="Y1654" s="161"/>
      <c r="Z1654" s="151"/>
      <c r="AA1654" s="151"/>
      <c r="AB1654" s="151"/>
      <c r="AC1654" s="151"/>
      <c r="AD1654" s="151"/>
      <c r="AE1654" s="151"/>
      <c r="AF1654" s="151"/>
      <c r="AG1654" s="151" t="s">
        <v>325</v>
      </c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2" x14ac:dyDescent="0.2">
      <c r="A1655" s="158"/>
      <c r="B1655" s="159"/>
      <c r="C1655" s="191" t="s">
        <v>1833</v>
      </c>
      <c r="D1655" s="165"/>
      <c r="E1655" s="166"/>
      <c r="F1655" s="161"/>
      <c r="G1655" s="161"/>
      <c r="H1655" s="161"/>
      <c r="I1655" s="161"/>
      <c r="J1655" s="161"/>
      <c r="K1655" s="161"/>
      <c r="L1655" s="161"/>
      <c r="M1655" s="161"/>
      <c r="N1655" s="160"/>
      <c r="O1655" s="160"/>
      <c r="P1655" s="160"/>
      <c r="Q1655" s="160"/>
      <c r="R1655" s="161"/>
      <c r="S1655" s="161"/>
      <c r="T1655" s="161"/>
      <c r="U1655" s="161"/>
      <c r="V1655" s="161"/>
      <c r="W1655" s="161"/>
      <c r="X1655" s="161"/>
      <c r="Y1655" s="161"/>
      <c r="Z1655" s="151"/>
      <c r="AA1655" s="151"/>
      <c r="AB1655" s="151"/>
      <c r="AC1655" s="151"/>
      <c r="AD1655" s="151"/>
      <c r="AE1655" s="151"/>
      <c r="AF1655" s="151"/>
      <c r="AG1655" s="151" t="s">
        <v>327</v>
      </c>
      <c r="AH1655" s="151">
        <v>0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3" x14ac:dyDescent="0.2">
      <c r="A1656" s="158"/>
      <c r="B1656" s="159"/>
      <c r="C1656" s="191" t="s">
        <v>878</v>
      </c>
      <c r="D1656" s="165"/>
      <c r="E1656" s="166">
        <v>2</v>
      </c>
      <c r="F1656" s="161"/>
      <c r="G1656" s="161"/>
      <c r="H1656" s="161"/>
      <c r="I1656" s="161"/>
      <c r="J1656" s="161"/>
      <c r="K1656" s="161"/>
      <c r="L1656" s="161"/>
      <c r="M1656" s="161"/>
      <c r="N1656" s="160"/>
      <c r="O1656" s="160"/>
      <c r="P1656" s="160"/>
      <c r="Q1656" s="160"/>
      <c r="R1656" s="161"/>
      <c r="S1656" s="161"/>
      <c r="T1656" s="161"/>
      <c r="U1656" s="161"/>
      <c r="V1656" s="161"/>
      <c r="W1656" s="161"/>
      <c r="X1656" s="161"/>
      <c r="Y1656" s="161"/>
      <c r="Z1656" s="151"/>
      <c r="AA1656" s="151"/>
      <c r="AB1656" s="151"/>
      <c r="AC1656" s="151"/>
      <c r="AD1656" s="151"/>
      <c r="AE1656" s="151"/>
      <c r="AF1656" s="151"/>
      <c r="AG1656" s="151" t="s">
        <v>327</v>
      </c>
      <c r="AH1656" s="151">
        <v>0</v>
      </c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outlineLevel="1" x14ac:dyDescent="0.2">
      <c r="A1657" s="181">
        <v>213</v>
      </c>
      <c r="B1657" s="182" t="s">
        <v>1996</v>
      </c>
      <c r="C1657" s="190" t="s">
        <v>1997</v>
      </c>
      <c r="D1657" s="183" t="s">
        <v>318</v>
      </c>
      <c r="E1657" s="184">
        <v>1</v>
      </c>
      <c r="F1657" s="185"/>
      <c r="G1657" s="186">
        <f>ROUND(E1657*F1657,2)</f>
        <v>0</v>
      </c>
      <c r="H1657" s="185"/>
      <c r="I1657" s="186">
        <f>ROUND(E1657*H1657,2)</f>
        <v>0</v>
      </c>
      <c r="J1657" s="185"/>
      <c r="K1657" s="186">
        <f>ROUND(E1657*J1657,2)</f>
        <v>0</v>
      </c>
      <c r="L1657" s="186">
        <v>21</v>
      </c>
      <c r="M1657" s="186">
        <f>G1657*(1+L1657/100)</f>
        <v>0</v>
      </c>
      <c r="N1657" s="184">
        <v>0</v>
      </c>
      <c r="O1657" s="184">
        <f>ROUND(E1657*N1657,2)</f>
        <v>0</v>
      </c>
      <c r="P1657" s="184">
        <v>0</v>
      </c>
      <c r="Q1657" s="184">
        <f>ROUND(E1657*P1657,2)</f>
        <v>0</v>
      </c>
      <c r="R1657" s="186"/>
      <c r="S1657" s="186" t="s">
        <v>319</v>
      </c>
      <c r="T1657" s="187" t="s">
        <v>320</v>
      </c>
      <c r="U1657" s="161">
        <v>0</v>
      </c>
      <c r="V1657" s="161">
        <f>ROUND(E1657*U1657,2)</f>
        <v>0</v>
      </c>
      <c r="W1657" s="161"/>
      <c r="X1657" s="161" t="s">
        <v>321</v>
      </c>
      <c r="Y1657" s="161" t="s">
        <v>322</v>
      </c>
      <c r="Z1657" s="151"/>
      <c r="AA1657" s="151"/>
      <c r="AB1657" s="151"/>
      <c r="AC1657" s="151"/>
      <c r="AD1657" s="151"/>
      <c r="AE1657" s="151"/>
      <c r="AF1657" s="151"/>
      <c r="AG1657" s="151" t="s">
        <v>323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2" x14ac:dyDescent="0.2">
      <c r="A1658" s="158"/>
      <c r="B1658" s="159"/>
      <c r="C1658" s="272" t="s">
        <v>1912</v>
      </c>
      <c r="D1658" s="273"/>
      <c r="E1658" s="273"/>
      <c r="F1658" s="273"/>
      <c r="G1658" s="273"/>
      <c r="H1658" s="161"/>
      <c r="I1658" s="161"/>
      <c r="J1658" s="161"/>
      <c r="K1658" s="161"/>
      <c r="L1658" s="161"/>
      <c r="M1658" s="161"/>
      <c r="N1658" s="160"/>
      <c r="O1658" s="160"/>
      <c r="P1658" s="160"/>
      <c r="Q1658" s="160"/>
      <c r="R1658" s="161"/>
      <c r="S1658" s="161"/>
      <c r="T1658" s="161"/>
      <c r="U1658" s="161"/>
      <c r="V1658" s="161"/>
      <c r="W1658" s="161"/>
      <c r="X1658" s="161"/>
      <c r="Y1658" s="161"/>
      <c r="Z1658" s="151"/>
      <c r="AA1658" s="151"/>
      <c r="AB1658" s="151"/>
      <c r="AC1658" s="151"/>
      <c r="AD1658" s="151"/>
      <c r="AE1658" s="151"/>
      <c r="AF1658" s="151"/>
      <c r="AG1658" s="151" t="s">
        <v>325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ht="22.5" outlineLevel="3" x14ac:dyDescent="0.2">
      <c r="A1659" s="158"/>
      <c r="B1659" s="159"/>
      <c r="C1659" s="270" t="s">
        <v>1913</v>
      </c>
      <c r="D1659" s="271"/>
      <c r="E1659" s="271"/>
      <c r="F1659" s="271"/>
      <c r="G1659" s="271"/>
      <c r="H1659" s="161"/>
      <c r="I1659" s="161"/>
      <c r="J1659" s="161"/>
      <c r="K1659" s="161"/>
      <c r="L1659" s="161"/>
      <c r="M1659" s="161"/>
      <c r="N1659" s="160"/>
      <c r="O1659" s="160"/>
      <c r="P1659" s="160"/>
      <c r="Q1659" s="160"/>
      <c r="R1659" s="161"/>
      <c r="S1659" s="161"/>
      <c r="T1659" s="161"/>
      <c r="U1659" s="161"/>
      <c r="V1659" s="161"/>
      <c r="W1659" s="161"/>
      <c r="X1659" s="161"/>
      <c r="Y1659" s="161"/>
      <c r="Z1659" s="151"/>
      <c r="AA1659" s="151"/>
      <c r="AB1659" s="151"/>
      <c r="AC1659" s="151"/>
      <c r="AD1659" s="151"/>
      <c r="AE1659" s="151"/>
      <c r="AF1659" s="151"/>
      <c r="AG1659" s="151" t="s">
        <v>325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88" t="str">
        <f>C1659</f>
        <v>NEREZOVÁ SÍŤ BUDE OPLETENA NA NEREZOVÉ OBVODOVÉ LANO. LANO BUDE KOTVENO PŘÍMO DO BETONU POMOCÍ ŠROUBŮ S OKEM (M8)</v>
      </c>
      <c r="BB1659" s="151"/>
      <c r="BC1659" s="151"/>
      <c r="BD1659" s="151"/>
      <c r="BE1659" s="151"/>
      <c r="BF1659" s="151"/>
      <c r="BG1659" s="151"/>
      <c r="BH1659" s="151"/>
    </row>
    <row r="1660" spans="1:60" outlineLevel="3" x14ac:dyDescent="0.2">
      <c r="A1660" s="158"/>
      <c r="B1660" s="159"/>
      <c r="C1660" s="270" t="s">
        <v>1914</v>
      </c>
      <c r="D1660" s="271"/>
      <c r="E1660" s="271"/>
      <c r="F1660" s="271"/>
      <c r="G1660" s="271"/>
      <c r="H1660" s="161"/>
      <c r="I1660" s="161"/>
      <c r="J1660" s="161"/>
      <c r="K1660" s="161"/>
      <c r="L1660" s="161"/>
      <c r="M1660" s="161"/>
      <c r="N1660" s="160"/>
      <c r="O1660" s="160"/>
      <c r="P1660" s="160"/>
      <c r="Q1660" s="160"/>
      <c r="R1660" s="161"/>
      <c r="S1660" s="161"/>
      <c r="T1660" s="161"/>
      <c r="U1660" s="161"/>
      <c r="V1660" s="161"/>
      <c r="W1660" s="161"/>
      <c r="X1660" s="161"/>
      <c r="Y1660" s="161"/>
      <c r="Z1660" s="151"/>
      <c r="AA1660" s="151"/>
      <c r="AB1660" s="151"/>
      <c r="AC1660" s="151"/>
      <c r="AD1660" s="151"/>
      <c r="AE1660" s="151"/>
      <c r="AF1660" s="151"/>
      <c r="AG1660" s="151" t="s">
        <v>325</v>
      </c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88" t="str">
        <f>C1660</f>
        <v>V DISTANCI 400 mm, KOTVENO POMOCÍ CHEM. KOTVY. V ROZÍCH UMÍSTĚNA ZÁVĚSNÁ MATICE (M10). PODROBNĚJI VIZ. TZ.</v>
      </c>
      <c r="BB1660" s="151"/>
      <c r="BC1660" s="151"/>
      <c r="BD1660" s="151"/>
      <c r="BE1660" s="151"/>
      <c r="BF1660" s="151"/>
      <c r="BG1660" s="151"/>
      <c r="BH1660" s="151"/>
    </row>
    <row r="1661" spans="1:60" outlineLevel="3" x14ac:dyDescent="0.2">
      <c r="A1661" s="158"/>
      <c r="B1661" s="159"/>
      <c r="C1661" s="270" t="s">
        <v>1915</v>
      </c>
      <c r="D1661" s="271"/>
      <c r="E1661" s="271"/>
      <c r="F1661" s="271"/>
      <c r="G1661" s="271"/>
      <c r="H1661" s="161"/>
      <c r="I1661" s="161"/>
      <c r="J1661" s="161"/>
      <c r="K1661" s="161"/>
      <c r="L1661" s="161"/>
      <c r="M1661" s="161"/>
      <c r="N1661" s="160"/>
      <c r="O1661" s="160"/>
      <c r="P1661" s="160"/>
      <c r="Q1661" s="160"/>
      <c r="R1661" s="161"/>
      <c r="S1661" s="161"/>
      <c r="T1661" s="161"/>
      <c r="U1661" s="161"/>
      <c r="V1661" s="161"/>
      <c r="W1661" s="161"/>
      <c r="X1661" s="161"/>
      <c r="Y1661" s="161"/>
      <c r="Z1661" s="151"/>
      <c r="AA1661" s="151"/>
      <c r="AB1661" s="151"/>
      <c r="AC1661" s="151"/>
      <c r="AD1661" s="151"/>
      <c r="AE1661" s="151"/>
      <c r="AF1661" s="151"/>
      <c r="AG1661" s="151" t="s">
        <v>325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3" x14ac:dyDescent="0.2">
      <c r="A1662" s="158"/>
      <c r="B1662" s="159"/>
      <c r="C1662" s="270" t="s">
        <v>858</v>
      </c>
      <c r="D1662" s="271"/>
      <c r="E1662" s="271"/>
      <c r="F1662" s="271"/>
      <c r="G1662" s="271"/>
      <c r="H1662" s="161"/>
      <c r="I1662" s="161"/>
      <c r="J1662" s="161"/>
      <c r="K1662" s="161"/>
      <c r="L1662" s="161"/>
      <c r="M1662" s="161"/>
      <c r="N1662" s="160"/>
      <c r="O1662" s="160"/>
      <c r="P1662" s="160"/>
      <c r="Q1662" s="160"/>
      <c r="R1662" s="161"/>
      <c r="S1662" s="161"/>
      <c r="T1662" s="161"/>
      <c r="U1662" s="161"/>
      <c r="V1662" s="161"/>
      <c r="W1662" s="161"/>
      <c r="X1662" s="161"/>
      <c r="Y1662" s="161"/>
      <c r="Z1662" s="151"/>
      <c r="AA1662" s="151"/>
      <c r="AB1662" s="151"/>
      <c r="AC1662" s="151"/>
      <c r="AD1662" s="151"/>
      <c r="AE1662" s="151"/>
      <c r="AF1662" s="151"/>
      <c r="AG1662" s="151" t="s">
        <v>325</v>
      </c>
      <c r="AH1662" s="151"/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2" x14ac:dyDescent="0.2">
      <c r="A1663" s="158"/>
      <c r="B1663" s="159"/>
      <c r="C1663" s="191" t="s">
        <v>1833</v>
      </c>
      <c r="D1663" s="165"/>
      <c r="E1663" s="166"/>
      <c r="F1663" s="161"/>
      <c r="G1663" s="161"/>
      <c r="H1663" s="161"/>
      <c r="I1663" s="161"/>
      <c r="J1663" s="161"/>
      <c r="K1663" s="161"/>
      <c r="L1663" s="161"/>
      <c r="M1663" s="161"/>
      <c r="N1663" s="160"/>
      <c r="O1663" s="160"/>
      <c r="P1663" s="160"/>
      <c r="Q1663" s="160"/>
      <c r="R1663" s="161"/>
      <c r="S1663" s="161"/>
      <c r="T1663" s="161"/>
      <c r="U1663" s="161"/>
      <c r="V1663" s="161"/>
      <c r="W1663" s="161"/>
      <c r="X1663" s="161"/>
      <c r="Y1663" s="161"/>
      <c r="Z1663" s="151"/>
      <c r="AA1663" s="151"/>
      <c r="AB1663" s="151"/>
      <c r="AC1663" s="151"/>
      <c r="AD1663" s="151"/>
      <c r="AE1663" s="151"/>
      <c r="AF1663" s="151"/>
      <c r="AG1663" s="151" t="s">
        <v>327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3" x14ac:dyDescent="0.2">
      <c r="A1664" s="158"/>
      <c r="B1664" s="159"/>
      <c r="C1664" s="191" t="s">
        <v>328</v>
      </c>
      <c r="D1664" s="165"/>
      <c r="E1664" s="166">
        <v>1</v>
      </c>
      <c r="F1664" s="161"/>
      <c r="G1664" s="161"/>
      <c r="H1664" s="161"/>
      <c r="I1664" s="161"/>
      <c r="J1664" s="161"/>
      <c r="K1664" s="161"/>
      <c r="L1664" s="161"/>
      <c r="M1664" s="161"/>
      <c r="N1664" s="160"/>
      <c r="O1664" s="160"/>
      <c r="P1664" s="160"/>
      <c r="Q1664" s="160"/>
      <c r="R1664" s="161"/>
      <c r="S1664" s="161"/>
      <c r="T1664" s="161"/>
      <c r="U1664" s="161"/>
      <c r="V1664" s="161"/>
      <c r="W1664" s="161"/>
      <c r="X1664" s="161"/>
      <c r="Y1664" s="161"/>
      <c r="Z1664" s="151"/>
      <c r="AA1664" s="151"/>
      <c r="AB1664" s="151"/>
      <c r="AC1664" s="151"/>
      <c r="AD1664" s="151"/>
      <c r="AE1664" s="151"/>
      <c r="AF1664" s="151"/>
      <c r="AG1664" s="151" t="s">
        <v>327</v>
      </c>
      <c r="AH1664" s="151">
        <v>0</v>
      </c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 x14ac:dyDescent="0.2">
      <c r="A1665" s="181">
        <v>214</v>
      </c>
      <c r="B1665" s="182" t="s">
        <v>1998</v>
      </c>
      <c r="C1665" s="190" t="s">
        <v>1999</v>
      </c>
      <c r="D1665" s="183" t="s">
        <v>318</v>
      </c>
      <c r="E1665" s="184">
        <v>2</v>
      </c>
      <c r="F1665" s="185"/>
      <c r="G1665" s="186">
        <f>ROUND(E1665*F1665,2)</f>
        <v>0</v>
      </c>
      <c r="H1665" s="185"/>
      <c r="I1665" s="186">
        <f>ROUND(E1665*H1665,2)</f>
        <v>0</v>
      </c>
      <c r="J1665" s="185"/>
      <c r="K1665" s="186">
        <f>ROUND(E1665*J1665,2)</f>
        <v>0</v>
      </c>
      <c r="L1665" s="186">
        <v>21</v>
      </c>
      <c r="M1665" s="186">
        <f>G1665*(1+L1665/100)</f>
        <v>0</v>
      </c>
      <c r="N1665" s="184">
        <v>0</v>
      </c>
      <c r="O1665" s="184">
        <f>ROUND(E1665*N1665,2)</f>
        <v>0</v>
      </c>
      <c r="P1665" s="184">
        <v>0</v>
      </c>
      <c r="Q1665" s="184">
        <f>ROUND(E1665*P1665,2)</f>
        <v>0</v>
      </c>
      <c r="R1665" s="186"/>
      <c r="S1665" s="186" t="s">
        <v>319</v>
      </c>
      <c r="T1665" s="187" t="s">
        <v>320</v>
      </c>
      <c r="U1665" s="161">
        <v>0</v>
      </c>
      <c r="V1665" s="161">
        <f>ROUND(E1665*U1665,2)</f>
        <v>0</v>
      </c>
      <c r="W1665" s="161"/>
      <c r="X1665" s="161" t="s">
        <v>321</v>
      </c>
      <c r="Y1665" s="161" t="s">
        <v>322</v>
      </c>
      <c r="Z1665" s="151"/>
      <c r="AA1665" s="151"/>
      <c r="AB1665" s="151"/>
      <c r="AC1665" s="151"/>
      <c r="AD1665" s="151"/>
      <c r="AE1665" s="151"/>
      <c r="AF1665" s="151"/>
      <c r="AG1665" s="151" t="s">
        <v>323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2" x14ac:dyDescent="0.2">
      <c r="A1666" s="158"/>
      <c r="B1666" s="159"/>
      <c r="C1666" s="272" t="s">
        <v>1912</v>
      </c>
      <c r="D1666" s="273"/>
      <c r="E1666" s="273"/>
      <c r="F1666" s="273"/>
      <c r="G1666" s="273"/>
      <c r="H1666" s="161"/>
      <c r="I1666" s="161"/>
      <c r="J1666" s="161"/>
      <c r="K1666" s="161"/>
      <c r="L1666" s="161"/>
      <c r="M1666" s="161"/>
      <c r="N1666" s="160"/>
      <c r="O1666" s="160"/>
      <c r="P1666" s="160"/>
      <c r="Q1666" s="160"/>
      <c r="R1666" s="161"/>
      <c r="S1666" s="161"/>
      <c r="T1666" s="161"/>
      <c r="U1666" s="161"/>
      <c r="V1666" s="161"/>
      <c r="W1666" s="161"/>
      <c r="X1666" s="161"/>
      <c r="Y1666" s="161"/>
      <c r="Z1666" s="151"/>
      <c r="AA1666" s="151"/>
      <c r="AB1666" s="151"/>
      <c r="AC1666" s="151"/>
      <c r="AD1666" s="151"/>
      <c r="AE1666" s="151"/>
      <c r="AF1666" s="151"/>
      <c r="AG1666" s="151" t="s">
        <v>325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ht="22.5" outlineLevel="3" x14ac:dyDescent="0.2">
      <c r="A1667" s="158"/>
      <c r="B1667" s="159"/>
      <c r="C1667" s="270" t="s">
        <v>1913</v>
      </c>
      <c r="D1667" s="271"/>
      <c r="E1667" s="271"/>
      <c r="F1667" s="271"/>
      <c r="G1667" s="271"/>
      <c r="H1667" s="161"/>
      <c r="I1667" s="161"/>
      <c r="J1667" s="161"/>
      <c r="K1667" s="161"/>
      <c r="L1667" s="161"/>
      <c r="M1667" s="161"/>
      <c r="N1667" s="160"/>
      <c r="O1667" s="160"/>
      <c r="P1667" s="160"/>
      <c r="Q1667" s="160"/>
      <c r="R1667" s="161"/>
      <c r="S1667" s="161"/>
      <c r="T1667" s="161"/>
      <c r="U1667" s="161"/>
      <c r="V1667" s="161"/>
      <c r="W1667" s="161"/>
      <c r="X1667" s="161"/>
      <c r="Y1667" s="161"/>
      <c r="Z1667" s="151"/>
      <c r="AA1667" s="151"/>
      <c r="AB1667" s="151"/>
      <c r="AC1667" s="151"/>
      <c r="AD1667" s="151"/>
      <c r="AE1667" s="151"/>
      <c r="AF1667" s="151"/>
      <c r="AG1667" s="151" t="s">
        <v>325</v>
      </c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88" t="str">
        <f>C1667</f>
        <v>NEREZOVÁ SÍŤ BUDE OPLETENA NA NEREZOVÉ OBVODOVÉ LANO. LANO BUDE KOTVENO PŘÍMO DO BETONU POMOCÍ ŠROUBŮ S OKEM (M8)</v>
      </c>
      <c r="BB1667" s="151"/>
      <c r="BC1667" s="151"/>
      <c r="BD1667" s="151"/>
      <c r="BE1667" s="151"/>
      <c r="BF1667" s="151"/>
      <c r="BG1667" s="151"/>
      <c r="BH1667" s="151"/>
    </row>
    <row r="1668" spans="1:60" outlineLevel="3" x14ac:dyDescent="0.2">
      <c r="A1668" s="158"/>
      <c r="B1668" s="159"/>
      <c r="C1668" s="270" t="s">
        <v>1914</v>
      </c>
      <c r="D1668" s="271"/>
      <c r="E1668" s="271"/>
      <c r="F1668" s="271"/>
      <c r="G1668" s="271"/>
      <c r="H1668" s="161"/>
      <c r="I1668" s="161"/>
      <c r="J1668" s="161"/>
      <c r="K1668" s="161"/>
      <c r="L1668" s="161"/>
      <c r="M1668" s="161"/>
      <c r="N1668" s="160"/>
      <c r="O1668" s="160"/>
      <c r="P1668" s="160"/>
      <c r="Q1668" s="160"/>
      <c r="R1668" s="161"/>
      <c r="S1668" s="161"/>
      <c r="T1668" s="161"/>
      <c r="U1668" s="161"/>
      <c r="V1668" s="161"/>
      <c r="W1668" s="161"/>
      <c r="X1668" s="161"/>
      <c r="Y1668" s="161"/>
      <c r="Z1668" s="151"/>
      <c r="AA1668" s="151"/>
      <c r="AB1668" s="151"/>
      <c r="AC1668" s="151"/>
      <c r="AD1668" s="151"/>
      <c r="AE1668" s="151"/>
      <c r="AF1668" s="151"/>
      <c r="AG1668" s="151" t="s">
        <v>325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88" t="str">
        <f>C1668</f>
        <v>V DISTANCI 400 mm, KOTVENO POMOCÍ CHEM. KOTVY. V ROZÍCH UMÍSTĚNA ZÁVĚSNÁ MATICE (M10). PODROBNĚJI VIZ. TZ.</v>
      </c>
      <c r="BB1668" s="151"/>
      <c r="BC1668" s="151"/>
      <c r="BD1668" s="151"/>
      <c r="BE1668" s="151"/>
      <c r="BF1668" s="151"/>
      <c r="BG1668" s="151"/>
      <c r="BH1668" s="151"/>
    </row>
    <row r="1669" spans="1:60" outlineLevel="3" x14ac:dyDescent="0.2">
      <c r="A1669" s="158"/>
      <c r="B1669" s="159"/>
      <c r="C1669" s="270" t="s">
        <v>1915</v>
      </c>
      <c r="D1669" s="271"/>
      <c r="E1669" s="271"/>
      <c r="F1669" s="271"/>
      <c r="G1669" s="271"/>
      <c r="H1669" s="161"/>
      <c r="I1669" s="161"/>
      <c r="J1669" s="161"/>
      <c r="K1669" s="161"/>
      <c r="L1669" s="161"/>
      <c r="M1669" s="161"/>
      <c r="N1669" s="160"/>
      <c r="O1669" s="160"/>
      <c r="P1669" s="160"/>
      <c r="Q1669" s="160"/>
      <c r="R1669" s="161"/>
      <c r="S1669" s="161"/>
      <c r="T1669" s="161"/>
      <c r="U1669" s="161"/>
      <c r="V1669" s="161"/>
      <c r="W1669" s="161"/>
      <c r="X1669" s="161"/>
      <c r="Y1669" s="161"/>
      <c r="Z1669" s="151"/>
      <c r="AA1669" s="151"/>
      <c r="AB1669" s="151"/>
      <c r="AC1669" s="151"/>
      <c r="AD1669" s="151"/>
      <c r="AE1669" s="151"/>
      <c r="AF1669" s="151"/>
      <c r="AG1669" s="151" t="s">
        <v>325</v>
      </c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3" x14ac:dyDescent="0.2">
      <c r="A1670" s="158"/>
      <c r="B1670" s="159"/>
      <c r="C1670" s="270" t="s">
        <v>858</v>
      </c>
      <c r="D1670" s="271"/>
      <c r="E1670" s="271"/>
      <c r="F1670" s="271"/>
      <c r="G1670" s="271"/>
      <c r="H1670" s="161"/>
      <c r="I1670" s="161"/>
      <c r="J1670" s="161"/>
      <c r="K1670" s="161"/>
      <c r="L1670" s="161"/>
      <c r="M1670" s="161"/>
      <c r="N1670" s="160"/>
      <c r="O1670" s="160"/>
      <c r="P1670" s="160"/>
      <c r="Q1670" s="160"/>
      <c r="R1670" s="161"/>
      <c r="S1670" s="161"/>
      <c r="T1670" s="161"/>
      <c r="U1670" s="161"/>
      <c r="V1670" s="161"/>
      <c r="W1670" s="161"/>
      <c r="X1670" s="161"/>
      <c r="Y1670" s="161"/>
      <c r="Z1670" s="151"/>
      <c r="AA1670" s="151"/>
      <c r="AB1670" s="151"/>
      <c r="AC1670" s="151"/>
      <c r="AD1670" s="151"/>
      <c r="AE1670" s="151"/>
      <c r="AF1670" s="151"/>
      <c r="AG1670" s="151" t="s">
        <v>325</v>
      </c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2" x14ac:dyDescent="0.2">
      <c r="A1671" s="158"/>
      <c r="B1671" s="159"/>
      <c r="C1671" s="191" t="s">
        <v>1833</v>
      </c>
      <c r="D1671" s="165"/>
      <c r="E1671" s="166"/>
      <c r="F1671" s="161"/>
      <c r="G1671" s="161"/>
      <c r="H1671" s="161"/>
      <c r="I1671" s="161"/>
      <c r="J1671" s="161"/>
      <c r="K1671" s="161"/>
      <c r="L1671" s="161"/>
      <c r="M1671" s="161"/>
      <c r="N1671" s="160"/>
      <c r="O1671" s="160"/>
      <c r="P1671" s="160"/>
      <c r="Q1671" s="160"/>
      <c r="R1671" s="161"/>
      <c r="S1671" s="161"/>
      <c r="T1671" s="161"/>
      <c r="U1671" s="161"/>
      <c r="V1671" s="161"/>
      <c r="W1671" s="161"/>
      <c r="X1671" s="161"/>
      <c r="Y1671" s="161"/>
      <c r="Z1671" s="151"/>
      <c r="AA1671" s="151"/>
      <c r="AB1671" s="151"/>
      <c r="AC1671" s="151"/>
      <c r="AD1671" s="151"/>
      <c r="AE1671" s="151"/>
      <c r="AF1671" s="151"/>
      <c r="AG1671" s="151" t="s">
        <v>327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3" x14ac:dyDescent="0.2">
      <c r="A1672" s="158"/>
      <c r="B1672" s="159"/>
      <c r="C1672" s="191" t="s">
        <v>878</v>
      </c>
      <c r="D1672" s="165"/>
      <c r="E1672" s="166">
        <v>2</v>
      </c>
      <c r="F1672" s="161"/>
      <c r="G1672" s="161"/>
      <c r="H1672" s="161"/>
      <c r="I1672" s="161"/>
      <c r="J1672" s="161"/>
      <c r="K1672" s="161"/>
      <c r="L1672" s="161"/>
      <c r="M1672" s="161"/>
      <c r="N1672" s="160"/>
      <c r="O1672" s="160"/>
      <c r="P1672" s="160"/>
      <c r="Q1672" s="160"/>
      <c r="R1672" s="161"/>
      <c r="S1672" s="161"/>
      <c r="T1672" s="161"/>
      <c r="U1672" s="161"/>
      <c r="V1672" s="161"/>
      <c r="W1672" s="161"/>
      <c r="X1672" s="161"/>
      <c r="Y1672" s="161"/>
      <c r="Z1672" s="151"/>
      <c r="AA1672" s="151"/>
      <c r="AB1672" s="151"/>
      <c r="AC1672" s="151"/>
      <c r="AD1672" s="151"/>
      <c r="AE1672" s="151"/>
      <c r="AF1672" s="151"/>
      <c r="AG1672" s="151" t="s">
        <v>327</v>
      </c>
      <c r="AH1672" s="151">
        <v>0</v>
      </c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 x14ac:dyDescent="0.2">
      <c r="A1673" s="181">
        <v>215</v>
      </c>
      <c r="B1673" s="182" t="s">
        <v>2000</v>
      </c>
      <c r="C1673" s="190" t="s">
        <v>2001</v>
      </c>
      <c r="D1673" s="183" t="s">
        <v>318</v>
      </c>
      <c r="E1673" s="184">
        <v>1</v>
      </c>
      <c r="F1673" s="185"/>
      <c r="G1673" s="186">
        <f>ROUND(E1673*F1673,2)</f>
        <v>0</v>
      </c>
      <c r="H1673" s="185"/>
      <c r="I1673" s="186">
        <f>ROUND(E1673*H1673,2)</f>
        <v>0</v>
      </c>
      <c r="J1673" s="185"/>
      <c r="K1673" s="186">
        <f>ROUND(E1673*J1673,2)</f>
        <v>0</v>
      </c>
      <c r="L1673" s="186">
        <v>21</v>
      </c>
      <c r="M1673" s="186">
        <f>G1673*(1+L1673/100)</f>
        <v>0</v>
      </c>
      <c r="N1673" s="184">
        <v>0</v>
      </c>
      <c r="O1673" s="184">
        <f>ROUND(E1673*N1673,2)</f>
        <v>0</v>
      </c>
      <c r="P1673" s="184">
        <v>0</v>
      </c>
      <c r="Q1673" s="184">
        <f>ROUND(E1673*P1673,2)</f>
        <v>0</v>
      </c>
      <c r="R1673" s="186"/>
      <c r="S1673" s="186" t="s">
        <v>319</v>
      </c>
      <c r="T1673" s="187" t="s">
        <v>320</v>
      </c>
      <c r="U1673" s="161">
        <v>0</v>
      </c>
      <c r="V1673" s="161">
        <f>ROUND(E1673*U1673,2)</f>
        <v>0</v>
      </c>
      <c r="W1673" s="161"/>
      <c r="X1673" s="161" t="s">
        <v>321</v>
      </c>
      <c r="Y1673" s="161" t="s">
        <v>322</v>
      </c>
      <c r="Z1673" s="151"/>
      <c r="AA1673" s="151"/>
      <c r="AB1673" s="151"/>
      <c r="AC1673" s="151"/>
      <c r="AD1673" s="151"/>
      <c r="AE1673" s="151"/>
      <c r="AF1673" s="151"/>
      <c r="AG1673" s="151" t="s">
        <v>323</v>
      </c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2" x14ac:dyDescent="0.2">
      <c r="A1674" s="158"/>
      <c r="B1674" s="159"/>
      <c r="C1674" s="272" t="s">
        <v>1912</v>
      </c>
      <c r="D1674" s="273"/>
      <c r="E1674" s="273"/>
      <c r="F1674" s="273"/>
      <c r="G1674" s="273"/>
      <c r="H1674" s="161"/>
      <c r="I1674" s="161"/>
      <c r="J1674" s="161"/>
      <c r="K1674" s="161"/>
      <c r="L1674" s="161"/>
      <c r="M1674" s="161"/>
      <c r="N1674" s="160"/>
      <c r="O1674" s="160"/>
      <c r="P1674" s="160"/>
      <c r="Q1674" s="160"/>
      <c r="R1674" s="161"/>
      <c r="S1674" s="161"/>
      <c r="T1674" s="161"/>
      <c r="U1674" s="161"/>
      <c r="V1674" s="161"/>
      <c r="W1674" s="161"/>
      <c r="X1674" s="161"/>
      <c r="Y1674" s="161"/>
      <c r="Z1674" s="151"/>
      <c r="AA1674" s="151"/>
      <c r="AB1674" s="151"/>
      <c r="AC1674" s="151"/>
      <c r="AD1674" s="151"/>
      <c r="AE1674" s="151"/>
      <c r="AF1674" s="151"/>
      <c r="AG1674" s="151" t="s">
        <v>325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ht="22.5" outlineLevel="3" x14ac:dyDescent="0.2">
      <c r="A1675" s="158"/>
      <c r="B1675" s="159"/>
      <c r="C1675" s="270" t="s">
        <v>1913</v>
      </c>
      <c r="D1675" s="271"/>
      <c r="E1675" s="271"/>
      <c r="F1675" s="271"/>
      <c r="G1675" s="271"/>
      <c r="H1675" s="161"/>
      <c r="I1675" s="161"/>
      <c r="J1675" s="161"/>
      <c r="K1675" s="161"/>
      <c r="L1675" s="161"/>
      <c r="M1675" s="161"/>
      <c r="N1675" s="160"/>
      <c r="O1675" s="160"/>
      <c r="P1675" s="160"/>
      <c r="Q1675" s="160"/>
      <c r="R1675" s="161"/>
      <c r="S1675" s="161"/>
      <c r="T1675" s="161"/>
      <c r="U1675" s="161"/>
      <c r="V1675" s="161"/>
      <c r="W1675" s="161"/>
      <c r="X1675" s="161"/>
      <c r="Y1675" s="161"/>
      <c r="Z1675" s="151"/>
      <c r="AA1675" s="151"/>
      <c r="AB1675" s="151"/>
      <c r="AC1675" s="151"/>
      <c r="AD1675" s="151"/>
      <c r="AE1675" s="151"/>
      <c r="AF1675" s="151"/>
      <c r="AG1675" s="151" t="s">
        <v>325</v>
      </c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88" t="str">
        <f>C1675</f>
        <v>NEREZOVÁ SÍŤ BUDE OPLETENA NA NEREZOVÉ OBVODOVÉ LANO. LANO BUDE KOTVENO PŘÍMO DO BETONU POMOCÍ ŠROUBŮ S OKEM (M8)</v>
      </c>
      <c r="BB1675" s="151"/>
      <c r="BC1675" s="151"/>
      <c r="BD1675" s="151"/>
      <c r="BE1675" s="151"/>
      <c r="BF1675" s="151"/>
      <c r="BG1675" s="151"/>
      <c r="BH1675" s="151"/>
    </row>
    <row r="1676" spans="1:60" outlineLevel="3" x14ac:dyDescent="0.2">
      <c r="A1676" s="158"/>
      <c r="B1676" s="159"/>
      <c r="C1676" s="270" t="s">
        <v>1914</v>
      </c>
      <c r="D1676" s="271"/>
      <c r="E1676" s="271"/>
      <c r="F1676" s="271"/>
      <c r="G1676" s="271"/>
      <c r="H1676" s="161"/>
      <c r="I1676" s="161"/>
      <c r="J1676" s="161"/>
      <c r="K1676" s="161"/>
      <c r="L1676" s="161"/>
      <c r="M1676" s="161"/>
      <c r="N1676" s="160"/>
      <c r="O1676" s="160"/>
      <c r="P1676" s="160"/>
      <c r="Q1676" s="160"/>
      <c r="R1676" s="161"/>
      <c r="S1676" s="161"/>
      <c r="T1676" s="161"/>
      <c r="U1676" s="161"/>
      <c r="V1676" s="161"/>
      <c r="W1676" s="161"/>
      <c r="X1676" s="161"/>
      <c r="Y1676" s="161"/>
      <c r="Z1676" s="151"/>
      <c r="AA1676" s="151"/>
      <c r="AB1676" s="151"/>
      <c r="AC1676" s="151"/>
      <c r="AD1676" s="151"/>
      <c r="AE1676" s="151"/>
      <c r="AF1676" s="151"/>
      <c r="AG1676" s="151" t="s">
        <v>325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88" t="str">
        <f>C1676</f>
        <v>V DISTANCI 400 mm, KOTVENO POMOCÍ CHEM. KOTVY. V ROZÍCH UMÍSTĚNA ZÁVĚSNÁ MATICE (M10). PODROBNĚJI VIZ. TZ.</v>
      </c>
      <c r="BB1676" s="151"/>
      <c r="BC1676" s="151"/>
      <c r="BD1676" s="151"/>
      <c r="BE1676" s="151"/>
      <c r="BF1676" s="151"/>
      <c r="BG1676" s="151"/>
      <c r="BH1676" s="151"/>
    </row>
    <row r="1677" spans="1:60" outlineLevel="3" x14ac:dyDescent="0.2">
      <c r="A1677" s="158"/>
      <c r="B1677" s="159"/>
      <c r="C1677" s="270" t="s">
        <v>1915</v>
      </c>
      <c r="D1677" s="271"/>
      <c r="E1677" s="271"/>
      <c r="F1677" s="271"/>
      <c r="G1677" s="271"/>
      <c r="H1677" s="161"/>
      <c r="I1677" s="161"/>
      <c r="J1677" s="161"/>
      <c r="K1677" s="161"/>
      <c r="L1677" s="161"/>
      <c r="M1677" s="161"/>
      <c r="N1677" s="160"/>
      <c r="O1677" s="160"/>
      <c r="P1677" s="160"/>
      <c r="Q1677" s="160"/>
      <c r="R1677" s="161"/>
      <c r="S1677" s="161"/>
      <c r="T1677" s="161"/>
      <c r="U1677" s="161"/>
      <c r="V1677" s="161"/>
      <c r="W1677" s="161"/>
      <c r="X1677" s="161"/>
      <c r="Y1677" s="161"/>
      <c r="Z1677" s="151"/>
      <c r="AA1677" s="151"/>
      <c r="AB1677" s="151"/>
      <c r="AC1677" s="151"/>
      <c r="AD1677" s="151"/>
      <c r="AE1677" s="151"/>
      <c r="AF1677" s="151"/>
      <c r="AG1677" s="151" t="s">
        <v>325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3" x14ac:dyDescent="0.2">
      <c r="A1678" s="158"/>
      <c r="B1678" s="159"/>
      <c r="C1678" s="270" t="s">
        <v>858</v>
      </c>
      <c r="D1678" s="271"/>
      <c r="E1678" s="271"/>
      <c r="F1678" s="271"/>
      <c r="G1678" s="271"/>
      <c r="H1678" s="161"/>
      <c r="I1678" s="161"/>
      <c r="J1678" s="161"/>
      <c r="K1678" s="161"/>
      <c r="L1678" s="161"/>
      <c r="M1678" s="161"/>
      <c r="N1678" s="160"/>
      <c r="O1678" s="160"/>
      <c r="P1678" s="160"/>
      <c r="Q1678" s="160"/>
      <c r="R1678" s="161"/>
      <c r="S1678" s="161"/>
      <c r="T1678" s="161"/>
      <c r="U1678" s="161"/>
      <c r="V1678" s="161"/>
      <c r="W1678" s="161"/>
      <c r="X1678" s="161"/>
      <c r="Y1678" s="161"/>
      <c r="Z1678" s="151"/>
      <c r="AA1678" s="151"/>
      <c r="AB1678" s="151"/>
      <c r="AC1678" s="151"/>
      <c r="AD1678" s="151"/>
      <c r="AE1678" s="151"/>
      <c r="AF1678" s="151"/>
      <c r="AG1678" s="151" t="s">
        <v>325</v>
      </c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2" x14ac:dyDescent="0.2">
      <c r="A1679" s="158"/>
      <c r="B1679" s="159"/>
      <c r="C1679" s="191" t="s">
        <v>1833</v>
      </c>
      <c r="D1679" s="165"/>
      <c r="E1679" s="166"/>
      <c r="F1679" s="161"/>
      <c r="G1679" s="161"/>
      <c r="H1679" s="161"/>
      <c r="I1679" s="161"/>
      <c r="J1679" s="161"/>
      <c r="K1679" s="161"/>
      <c r="L1679" s="161"/>
      <c r="M1679" s="161"/>
      <c r="N1679" s="160"/>
      <c r="O1679" s="160"/>
      <c r="P1679" s="160"/>
      <c r="Q1679" s="160"/>
      <c r="R1679" s="161"/>
      <c r="S1679" s="161"/>
      <c r="T1679" s="161"/>
      <c r="U1679" s="161"/>
      <c r="V1679" s="161"/>
      <c r="W1679" s="161"/>
      <c r="X1679" s="161"/>
      <c r="Y1679" s="161"/>
      <c r="Z1679" s="151"/>
      <c r="AA1679" s="151"/>
      <c r="AB1679" s="151"/>
      <c r="AC1679" s="151"/>
      <c r="AD1679" s="151"/>
      <c r="AE1679" s="151"/>
      <c r="AF1679" s="151"/>
      <c r="AG1679" s="151" t="s">
        <v>327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3" x14ac:dyDescent="0.2">
      <c r="A1680" s="158"/>
      <c r="B1680" s="159"/>
      <c r="C1680" s="191" t="s">
        <v>328</v>
      </c>
      <c r="D1680" s="165"/>
      <c r="E1680" s="166">
        <v>1</v>
      </c>
      <c r="F1680" s="161"/>
      <c r="G1680" s="161"/>
      <c r="H1680" s="161"/>
      <c r="I1680" s="161"/>
      <c r="J1680" s="161"/>
      <c r="K1680" s="161"/>
      <c r="L1680" s="161"/>
      <c r="M1680" s="161"/>
      <c r="N1680" s="160"/>
      <c r="O1680" s="160"/>
      <c r="P1680" s="160"/>
      <c r="Q1680" s="160"/>
      <c r="R1680" s="161"/>
      <c r="S1680" s="161"/>
      <c r="T1680" s="161"/>
      <c r="U1680" s="161"/>
      <c r="V1680" s="161"/>
      <c r="W1680" s="161"/>
      <c r="X1680" s="161"/>
      <c r="Y1680" s="161"/>
      <c r="Z1680" s="151"/>
      <c r="AA1680" s="151"/>
      <c r="AB1680" s="151"/>
      <c r="AC1680" s="151"/>
      <c r="AD1680" s="151"/>
      <c r="AE1680" s="151"/>
      <c r="AF1680" s="151"/>
      <c r="AG1680" s="151" t="s">
        <v>327</v>
      </c>
      <c r="AH1680" s="151">
        <v>0</v>
      </c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1" x14ac:dyDescent="0.2">
      <c r="A1681" s="181">
        <v>216</v>
      </c>
      <c r="B1681" s="182" t="s">
        <v>2002</v>
      </c>
      <c r="C1681" s="190" t="s">
        <v>2003</v>
      </c>
      <c r="D1681" s="183" t="s">
        <v>318</v>
      </c>
      <c r="E1681" s="184">
        <v>2</v>
      </c>
      <c r="F1681" s="185"/>
      <c r="G1681" s="186">
        <f>ROUND(E1681*F1681,2)</f>
        <v>0</v>
      </c>
      <c r="H1681" s="185"/>
      <c r="I1681" s="186">
        <f>ROUND(E1681*H1681,2)</f>
        <v>0</v>
      </c>
      <c r="J1681" s="185"/>
      <c r="K1681" s="186">
        <f>ROUND(E1681*J1681,2)</f>
        <v>0</v>
      </c>
      <c r="L1681" s="186">
        <v>21</v>
      </c>
      <c r="M1681" s="186">
        <f>G1681*(1+L1681/100)</f>
        <v>0</v>
      </c>
      <c r="N1681" s="184">
        <v>0</v>
      </c>
      <c r="O1681" s="184">
        <f>ROUND(E1681*N1681,2)</f>
        <v>0</v>
      </c>
      <c r="P1681" s="184">
        <v>0</v>
      </c>
      <c r="Q1681" s="184">
        <f>ROUND(E1681*P1681,2)</f>
        <v>0</v>
      </c>
      <c r="R1681" s="186"/>
      <c r="S1681" s="186" t="s">
        <v>319</v>
      </c>
      <c r="T1681" s="187" t="s">
        <v>320</v>
      </c>
      <c r="U1681" s="161">
        <v>0</v>
      </c>
      <c r="V1681" s="161">
        <f>ROUND(E1681*U1681,2)</f>
        <v>0</v>
      </c>
      <c r="W1681" s="161"/>
      <c r="X1681" s="161" t="s">
        <v>321</v>
      </c>
      <c r="Y1681" s="161" t="s">
        <v>322</v>
      </c>
      <c r="Z1681" s="151"/>
      <c r="AA1681" s="151"/>
      <c r="AB1681" s="151"/>
      <c r="AC1681" s="151"/>
      <c r="AD1681" s="151"/>
      <c r="AE1681" s="151"/>
      <c r="AF1681" s="151"/>
      <c r="AG1681" s="151" t="s">
        <v>323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2" x14ac:dyDescent="0.2">
      <c r="A1682" s="158"/>
      <c r="B1682" s="159"/>
      <c r="C1682" s="272" t="s">
        <v>1912</v>
      </c>
      <c r="D1682" s="273"/>
      <c r="E1682" s="273"/>
      <c r="F1682" s="273"/>
      <c r="G1682" s="273"/>
      <c r="H1682" s="161"/>
      <c r="I1682" s="161"/>
      <c r="J1682" s="161"/>
      <c r="K1682" s="161"/>
      <c r="L1682" s="161"/>
      <c r="M1682" s="161"/>
      <c r="N1682" s="160"/>
      <c r="O1682" s="160"/>
      <c r="P1682" s="160"/>
      <c r="Q1682" s="160"/>
      <c r="R1682" s="161"/>
      <c r="S1682" s="161"/>
      <c r="T1682" s="161"/>
      <c r="U1682" s="161"/>
      <c r="V1682" s="161"/>
      <c r="W1682" s="161"/>
      <c r="X1682" s="161"/>
      <c r="Y1682" s="161"/>
      <c r="Z1682" s="151"/>
      <c r="AA1682" s="151"/>
      <c r="AB1682" s="151"/>
      <c r="AC1682" s="151"/>
      <c r="AD1682" s="151"/>
      <c r="AE1682" s="151"/>
      <c r="AF1682" s="151"/>
      <c r="AG1682" s="151" t="s">
        <v>325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ht="22.5" outlineLevel="3" x14ac:dyDescent="0.2">
      <c r="A1683" s="158"/>
      <c r="B1683" s="159"/>
      <c r="C1683" s="270" t="s">
        <v>1913</v>
      </c>
      <c r="D1683" s="271"/>
      <c r="E1683" s="271"/>
      <c r="F1683" s="271"/>
      <c r="G1683" s="271"/>
      <c r="H1683" s="161"/>
      <c r="I1683" s="161"/>
      <c r="J1683" s="161"/>
      <c r="K1683" s="161"/>
      <c r="L1683" s="161"/>
      <c r="M1683" s="161"/>
      <c r="N1683" s="160"/>
      <c r="O1683" s="160"/>
      <c r="P1683" s="160"/>
      <c r="Q1683" s="160"/>
      <c r="R1683" s="161"/>
      <c r="S1683" s="161"/>
      <c r="T1683" s="161"/>
      <c r="U1683" s="161"/>
      <c r="V1683" s="161"/>
      <c r="W1683" s="161"/>
      <c r="X1683" s="161"/>
      <c r="Y1683" s="161"/>
      <c r="Z1683" s="151"/>
      <c r="AA1683" s="151"/>
      <c r="AB1683" s="151"/>
      <c r="AC1683" s="151"/>
      <c r="AD1683" s="151"/>
      <c r="AE1683" s="151"/>
      <c r="AF1683" s="151"/>
      <c r="AG1683" s="151" t="s">
        <v>325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88" t="str">
        <f>C1683</f>
        <v>NEREZOVÁ SÍŤ BUDE OPLETENA NA NEREZOVÉ OBVODOVÉ LANO. LANO BUDE KOTVENO PŘÍMO DO BETONU POMOCÍ ŠROUBŮ S OKEM (M8)</v>
      </c>
      <c r="BB1683" s="151"/>
      <c r="BC1683" s="151"/>
      <c r="BD1683" s="151"/>
      <c r="BE1683" s="151"/>
      <c r="BF1683" s="151"/>
      <c r="BG1683" s="151"/>
      <c r="BH1683" s="151"/>
    </row>
    <row r="1684" spans="1:60" outlineLevel="3" x14ac:dyDescent="0.2">
      <c r="A1684" s="158"/>
      <c r="B1684" s="159"/>
      <c r="C1684" s="270" t="s">
        <v>1914</v>
      </c>
      <c r="D1684" s="271"/>
      <c r="E1684" s="271"/>
      <c r="F1684" s="271"/>
      <c r="G1684" s="271"/>
      <c r="H1684" s="161"/>
      <c r="I1684" s="161"/>
      <c r="J1684" s="161"/>
      <c r="K1684" s="161"/>
      <c r="L1684" s="161"/>
      <c r="M1684" s="161"/>
      <c r="N1684" s="160"/>
      <c r="O1684" s="160"/>
      <c r="P1684" s="160"/>
      <c r="Q1684" s="160"/>
      <c r="R1684" s="161"/>
      <c r="S1684" s="161"/>
      <c r="T1684" s="161"/>
      <c r="U1684" s="161"/>
      <c r="V1684" s="161"/>
      <c r="W1684" s="161"/>
      <c r="X1684" s="161"/>
      <c r="Y1684" s="161"/>
      <c r="Z1684" s="151"/>
      <c r="AA1684" s="151"/>
      <c r="AB1684" s="151"/>
      <c r="AC1684" s="151"/>
      <c r="AD1684" s="151"/>
      <c r="AE1684" s="151"/>
      <c r="AF1684" s="151"/>
      <c r="AG1684" s="151" t="s">
        <v>325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88" t="str">
        <f>C1684</f>
        <v>V DISTANCI 400 mm, KOTVENO POMOCÍ CHEM. KOTVY. V ROZÍCH UMÍSTĚNA ZÁVĚSNÁ MATICE (M10). PODROBNĚJI VIZ. TZ.</v>
      </c>
      <c r="BB1684" s="151"/>
      <c r="BC1684" s="151"/>
      <c r="BD1684" s="151"/>
      <c r="BE1684" s="151"/>
      <c r="BF1684" s="151"/>
      <c r="BG1684" s="151"/>
      <c r="BH1684" s="151"/>
    </row>
    <row r="1685" spans="1:60" outlineLevel="3" x14ac:dyDescent="0.2">
      <c r="A1685" s="158"/>
      <c r="B1685" s="159"/>
      <c r="C1685" s="270" t="s">
        <v>1915</v>
      </c>
      <c r="D1685" s="271"/>
      <c r="E1685" s="271"/>
      <c r="F1685" s="271"/>
      <c r="G1685" s="271"/>
      <c r="H1685" s="161"/>
      <c r="I1685" s="161"/>
      <c r="J1685" s="161"/>
      <c r="K1685" s="161"/>
      <c r="L1685" s="161"/>
      <c r="M1685" s="161"/>
      <c r="N1685" s="160"/>
      <c r="O1685" s="160"/>
      <c r="P1685" s="160"/>
      <c r="Q1685" s="160"/>
      <c r="R1685" s="161"/>
      <c r="S1685" s="161"/>
      <c r="T1685" s="161"/>
      <c r="U1685" s="161"/>
      <c r="V1685" s="161"/>
      <c r="W1685" s="161"/>
      <c r="X1685" s="161"/>
      <c r="Y1685" s="161"/>
      <c r="Z1685" s="151"/>
      <c r="AA1685" s="151"/>
      <c r="AB1685" s="151"/>
      <c r="AC1685" s="151"/>
      <c r="AD1685" s="151"/>
      <c r="AE1685" s="151"/>
      <c r="AF1685" s="151"/>
      <c r="AG1685" s="151" t="s">
        <v>325</v>
      </c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3" x14ac:dyDescent="0.2">
      <c r="A1686" s="158"/>
      <c r="B1686" s="159"/>
      <c r="C1686" s="270" t="s">
        <v>858</v>
      </c>
      <c r="D1686" s="271"/>
      <c r="E1686" s="271"/>
      <c r="F1686" s="271"/>
      <c r="G1686" s="271"/>
      <c r="H1686" s="161"/>
      <c r="I1686" s="161"/>
      <c r="J1686" s="161"/>
      <c r="K1686" s="161"/>
      <c r="L1686" s="161"/>
      <c r="M1686" s="161"/>
      <c r="N1686" s="160"/>
      <c r="O1686" s="160"/>
      <c r="P1686" s="160"/>
      <c r="Q1686" s="160"/>
      <c r="R1686" s="161"/>
      <c r="S1686" s="161"/>
      <c r="T1686" s="161"/>
      <c r="U1686" s="161"/>
      <c r="V1686" s="161"/>
      <c r="W1686" s="161"/>
      <c r="X1686" s="161"/>
      <c r="Y1686" s="161"/>
      <c r="Z1686" s="151"/>
      <c r="AA1686" s="151"/>
      <c r="AB1686" s="151"/>
      <c r="AC1686" s="151"/>
      <c r="AD1686" s="151"/>
      <c r="AE1686" s="151"/>
      <c r="AF1686" s="151"/>
      <c r="AG1686" s="151" t="s">
        <v>325</v>
      </c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2" x14ac:dyDescent="0.2">
      <c r="A1687" s="158"/>
      <c r="B1687" s="159"/>
      <c r="C1687" s="191" t="s">
        <v>1833</v>
      </c>
      <c r="D1687" s="165"/>
      <c r="E1687" s="166"/>
      <c r="F1687" s="161"/>
      <c r="G1687" s="161"/>
      <c r="H1687" s="161"/>
      <c r="I1687" s="161"/>
      <c r="J1687" s="161"/>
      <c r="K1687" s="161"/>
      <c r="L1687" s="161"/>
      <c r="M1687" s="161"/>
      <c r="N1687" s="160"/>
      <c r="O1687" s="160"/>
      <c r="P1687" s="160"/>
      <c r="Q1687" s="160"/>
      <c r="R1687" s="161"/>
      <c r="S1687" s="161"/>
      <c r="T1687" s="161"/>
      <c r="U1687" s="161"/>
      <c r="V1687" s="161"/>
      <c r="W1687" s="161"/>
      <c r="X1687" s="161"/>
      <c r="Y1687" s="161"/>
      <c r="Z1687" s="151"/>
      <c r="AA1687" s="151"/>
      <c r="AB1687" s="151"/>
      <c r="AC1687" s="151"/>
      <c r="AD1687" s="151"/>
      <c r="AE1687" s="151"/>
      <c r="AF1687" s="151"/>
      <c r="AG1687" s="151" t="s">
        <v>327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3" x14ac:dyDescent="0.2">
      <c r="A1688" s="158"/>
      <c r="B1688" s="159"/>
      <c r="C1688" s="191" t="s">
        <v>878</v>
      </c>
      <c r="D1688" s="165"/>
      <c r="E1688" s="166">
        <v>2</v>
      </c>
      <c r="F1688" s="161"/>
      <c r="G1688" s="161"/>
      <c r="H1688" s="161"/>
      <c r="I1688" s="161"/>
      <c r="J1688" s="161"/>
      <c r="K1688" s="161"/>
      <c r="L1688" s="161"/>
      <c r="M1688" s="161"/>
      <c r="N1688" s="160"/>
      <c r="O1688" s="160"/>
      <c r="P1688" s="160"/>
      <c r="Q1688" s="160"/>
      <c r="R1688" s="161"/>
      <c r="S1688" s="161"/>
      <c r="T1688" s="161"/>
      <c r="U1688" s="161"/>
      <c r="V1688" s="161"/>
      <c r="W1688" s="161"/>
      <c r="X1688" s="161"/>
      <c r="Y1688" s="161"/>
      <c r="Z1688" s="151"/>
      <c r="AA1688" s="151"/>
      <c r="AB1688" s="151"/>
      <c r="AC1688" s="151"/>
      <c r="AD1688" s="151"/>
      <c r="AE1688" s="151"/>
      <c r="AF1688" s="151"/>
      <c r="AG1688" s="151" t="s">
        <v>327</v>
      </c>
      <c r="AH1688" s="151">
        <v>0</v>
      </c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 x14ac:dyDescent="0.2">
      <c r="A1689" s="181">
        <v>217</v>
      </c>
      <c r="B1689" s="182" t="s">
        <v>2004</v>
      </c>
      <c r="C1689" s="190" t="s">
        <v>2005</v>
      </c>
      <c r="D1689" s="183" t="s">
        <v>318</v>
      </c>
      <c r="E1689" s="184">
        <v>1</v>
      </c>
      <c r="F1689" s="185"/>
      <c r="G1689" s="186">
        <f>ROUND(E1689*F1689,2)</f>
        <v>0</v>
      </c>
      <c r="H1689" s="185"/>
      <c r="I1689" s="186">
        <f>ROUND(E1689*H1689,2)</f>
        <v>0</v>
      </c>
      <c r="J1689" s="185"/>
      <c r="K1689" s="186">
        <f>ROUND(E1689*J1689,2)</f>
        <v>0</v>
      </c>
      <c r="L1689" s="186">
        <v>21</v>
      </c>
      <c r="M1689" s="186">
        <f>G1689*(1+L1689/100)</f>
        <v>0</v>
      </c>
      <c r="N1689" s="184">
        <v>0</v>
      </c>
      <c r="O1689" s="184">
        <f>ROUND(E1689*N1689,2)</f>
        <v>0</v>
      </c>
      <c r="P1689" s="184">
        <v>0</v>
      </c>
      <c r="Q1689" s="184">
        <f>ROUND(E1689*P1689,2)</f>
        <v>0</v>
      </c>
      <c r="R1689" s="186"/>
      <c r="S1689" s="186" t="s">
        <v>319</v>
      </c>
      <c r="T1689" s="187" t="s">
        <v>320</v>
      </c>
      <c r="U1689" s="161">
        <v>0</v>
      </c>
      <c r="V1689" s="161">
        <f>ROUND(E1689*U1689,2)</f>
        <v>0</v>
      </c>
      <c r="W1689" s="161"/>
      <c r="X1689" s="161" t="s">
        <v>321</v>
      </c>
      <c r="Y1689" s="161" t="s">
        <v>322</v>
      </c>
      <c r="Z1689" s="151"/>
      <c r="AA1689" s="151"/>
      <c r="AB1689" s="151"/>
      <c r="AC1689" s="151"/>
      <c r="AD1689" s="151"/>
      <c r="AE1689" s="151"/>
      <c r="AF1689" s="151"/>
      <c r="AG1689" s="151" t="s">
        <v>323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2" x14ac:dyDescent="0.2">
      <c r="A1690" s="158"/>
      <c r="B1690" s="159"/>
      <c r="C1690" s="272" t="s">
        <v>1912</v>
      </c>
      <c r="D1690" s="273"/>
      <c r="E1690" s="273"/>
      <c r="F1690" s="273"/>
      <c r="G1690" s="273"/>
      <c r="H1690" s="161"/>
      <c r="I1690" s="161"/>
      <c r="J1690" s="161"/>
      <c r="K1690" s="161"/>
      <c r="L1690" s="161"/>
      <c r="M1690" s="161"/>
      <c r="N1690" s="160"/>
      <c r="O1690" s="160"/>
      <c r="P1690" s="160"/>
      <c r="Q1690" s="160"/>
      <c r="R1690" s="161"/>
      <c r="S1690" s="161"/>
      <c r="T1690" s="161"/>
      <c r="U1690" s="161"/>
      <c r="V1690" s="161"/>
      <c r="W1690" s="161"/>
      <c r="X1690" s="161"/>
      <c r="Y1690" s="161"/>
      <c r="Z1690" s="151"/>
      <c r="AA1690" s="151"/>
      <c r="AB1690" s="151"/>
      <c r="AC1690" s="151"/>
      <c r="AD1690" s="151"/>
      <c r="AE1690" s="151"/>
      <c r="AF1690" s="151"/>
      <c r="AG1690" s="151" t="s">
        <v>325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ht="22.5" outlineLevel="3" x14ac:dyDescent="0.2">
      <c r="A1691" s="158"/>
      <c r="B1691" s="159"/>
      <c r="C1691" s="270" t="s">
        <v>1913</v>
      </c>
      <c r="D1691" s="271"/>
      <c r="E1691" s="271"/>
      <c r="F1691" s="271"/>
      <c r="G1691" s="271"/>
      <c r="H1691" s="161"/>
      <c r="I1691" s="161"/>
      <c r="J1691" s="161"/>
      <c r="K1691" s="161"/>
      <c r="L1691" s="161"/>
      <c r="M1691" s="161"/>
      <c r="N1691" s="160"/>
      <c r="O1691" s="160"/>
      <c r="P1691" s="160"/>
      <c r="Q1691" s="160"/>
      <c r="R1691" s="161"/>
      <c r="S1691" s="161"/>
      <c r="T1691" s="161"/>
      <c r="U1691" s="161"/>
      <c r="V1691" s="161"/>
      <c r="W1691" s="161"/>
      <c r="X1691" s="161"/>
      <c r="Y1691" s="161"/>
      <c r="Z1691" s="151"/>
      <c r="AA1691" s="151"/>
      <c r="AB1691" s="151"/>
      <c r="AC1691" s="151"/>
      <c r="AD1691" s="151"/>
      <c r="AE1691" s="151"/>
      <c r="AF1691" s="151"/>
      <c r="AG1691" s="151" t="s">
        <v>325</v>
      </c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88" t="str">
        <f>C1691</f>
        <v>NEREZOVÁ SÍŤ BUDE OPLETENA NA NEREZOVÉ OBVODOVÉ LANO. LANO BUDE KOTVENO PŘÍMO DO BETONU POMOCÍ ŠROUBŮ S OKEM (M8)</v>
      </c>
      <c r="BB1691" s="151"/>
      <c r="BC1691" s="151"/>
      <c r="BD1691" s="151"/>
      <c r="BE1691" s="151"/>
      <c r="BF1691" s="151"/>
      <c r="BG1691" s="151"/>
      <c r="BH1691" s="151"/>
    </row>
    <row r="1692" spans="1:60" outlineLevel="3" x14ac:dyDescent="0.2">
      <c r="A1692" s="158"/>
      <c r="B1692" s="159"/>
      <c r="C1692" s="270" t="s">
        <v>1914</v>
      </c>
      <c r="D1692" s="271"/>
      <c r="E1692" s="271"/>
      <c r="F1692" s="271"/>
      <c r="G1692" s="271"/>
      <c r="H1692" s="161"/>
      <c r="I1692" s="161"/>
      <c r="J1692" s="161"/>
      <c r="K1692" s="161"/>
      <c r="L1692" s="161"/>
      <c r="M1692" s="161"/>
      <c r="N1692" s="160"/>
      <c r="O1692" s="160"/>
      <c r="P1692" s="160"/>
      <c r="Q1692" s="160"/>
      <c r="R1692" s="161"/>
      <c r="S1692" s="161"/>
      <c r="T1692" s="161"/>
      <c r="U1692" s="161"/>
      <c r="V1692" s="161"/>
      <c r="W1692" s="161"/>
      <c r="X1692" s="161"/>
      <c r="Y1692" s="161"/>
      <c r="Z1692" s="151"/>
      <c r="AA1692" s="151"/>
      <c r="AB1692" s="151"/>
      <c r="AC1692" s="151"/>
      <c r="AD1692" s="151"/>
      <c r="AE1692" s="151"/>
      <c r="AF1692" s="151"/>
      <c r="AG1692" s="151" t="s">
        <v>325</v>
      </c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88" t="str">
        <f>C1692</f>
        <v>V DISTANCI 400 mm, KOTVENO POMOCÍ CHEM. KOTVY. V ROZÍCH UMÍSTĚNA ZÁVĚSNÁ MATICE (M10). PODROBNĚJI VIZ. TZ.</v>
      </c>
      <c r="BB1692" s="151"/>
      <c r="BC1692" s="151"/>
      <c r="BD1692" s="151"/>
      <c r="BE1692" s="151"/>
      <c r="BF1692" s="151"/>
      <c r="BG1692" s="151"/>
      <c r="BH1692" s="151"/>
    </row>
    <row r="1693" spans="1:60" outlineLevel="3" x14ac:dyDescent="0.2">
      <c r="A1693" s="158"/>
      <c r="B1693" s="159"/>
      <c r="C1693" s="270" t="s">
        <v>1915</v>
      </c>
      <c r="D1693" s="271"/>
      <c r="E1693" s="271"/>
      <c r="F1693" s="271"/>
      <c r="G1693" s="271"/>
      <c r="H1693" s="161"/>
      <c r="I1693" s="161"/>
      <c r="J1693" s="161"/>
      <c r="K1693" s="161"/>
      <c r="L1693" s="161"/>
      <c r="M1693" s="161"/>
      <c r="N1693" s="160"/>
      <c r="O1693" s="160"/>
      <c r="P1693" s="160"/>
      <c r="Q1693" s="160"/>
      <c r="R1693" s="161"/>
      <c r="S1693" s="161"/>
      <c r="T1693" s="161"/>
      <c r="U1693" s="161"/>
      <c r="V1693" s="161"/>
      <c r="W1693" s="161"/>
      <c r="X1693" s="161"/>
      <c r="Y1693" s="161"/>
      <c r="Z1693" s="151"/>
      <c r="AA1693" s="151"/>
      <c r="AB1693" s="151"/>
      <c r="AC1693" s="151"/>
      <c r="AD1693" s="151"/>
      <c r="AE1693" s="151"/>
      <c r="AF1693" s="151"/>
      <c r="AG1693" s="151" t="s">
        <v>325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3" x14ac:dyDescent="0.2">
      <c r="A1694" s="158"/>
      <c r="B1694" s="159"/>
      <c r="C1694" s="270" t="s">
        <v>858</v>
      </c>
      <c r="D1694" s="271"/>
      <c r="E1694" s="271"/>
      <c r="F1694" s="271"/>
      <c r="G1694" s="271"/>
      <c r="H1694" s="161"/>
      <c r="I1694" s="161"/>
      <c r="J1694" s="161"/>
      <c r="K1694" s="161"/>
      <c r="L1694" s="161"/>
      <c r="M1694" s="161"/>
      <c r="N1694" s="160"/>
      <c r="O1694" s="160"/>
      <c r="P1694" s="160"/>
      <c r="Q1694" s="160"/>
      <c r="R1694" s="161"/>
      <c r="S1694" s="161"/>
      <c r="T1694" s="161"/>
      <c r="U1694" s="161"/>
      <c r="V1694" s="161"/>
      <c r="W1694" s="161"/>
      <c r="X1694" s="161"/>
      <c r="Y1694" s="161"/>
      <c r="Z1694" s="151"/>
      <c r="AA1694" s="151"/>
      <c r="AB1694" s="151"/>
      <c r="AC1694" s="151"/>
      <c r="AD1694" s="151"/>
      <c r="AE1694" s="151"/>
      <c r="AF1694" s="151"/>
      <c r="AG1694" s="151" t="s">
        <v>325</v>
      </c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2" x14ac:dyDescent="0.2">
      <c r="A1695" s="158"/>
      <c r="B1695" s="159"/>
      <c r="C1695" s="191" t="s">
        <v>1833</v>
      </c>
      <c r="D1695" s="165"/>
      <c r="E1695" s="166"/>
      <c r="F1695" s="161"/>
      <c r="G1695" s="161"/>
      <c r="H1695" s="161"/>
      <c r="I1695" s="161"/>
      <c r="J1695" s="161"/>
      <c r="K1695" s="161"/>
      <c r="L1695" s="161"/>
      <c r="M1695" s="161"/>
      <c r="N1695" s="160"/>
      <c r="O1695" s="160"/>
      <c r="P1695" s="160"/>
      <c r="Q1695" s="160"/>
      <c r="R1695" s="161"/>
      <c r="S1695" s="161"/>
      <c r="T1695" s="161"/>
      <c r="U1695" s="161"/>
      <c r="V1695" s="161"/>
      <c r="W1695" s="161"/>
      <c r="X1695" s="161"/>
      <c r="Y1695" s="161"/>
      <c r="Z1695" s="151"/>
      <c r="AA1695" s="151"/>
      <c r="AB1695" s="151"/>
      <c r="AC1695" s="151"/>
      <c r="AD1695" s="151"/>
      <c r="AE1695" s="151"/>
      <c r="AF1695" s="151"/>
      <c r="AG1695" s="151" t="s">
        <v>327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3" x14ac:dyDescent="0.2">
      <c r="A1696" s="158"/>
      <c r="B1696" s="159"/>
      <c r="C1696" s="191" t="s">
        <v>328</v>
      </c>
      <c r="D1696" s="165"/>
      <c r="E1696" s="166">
        <v>1</v>
      </c>
      <c r="F1696" s="161"/>
      <c r="G1696" s="161"/>
      <c r="H1696" s="161"/>
      <c r="I1696" s="161"/>
      <c r="J1696" s="161"/>
      <c r="K1696" s="161"/>
      <c r="L1696" s="161"/>
      <c r="M1696" s="161"/>
      <c r="N1696" s="160"/>
      <c r="O1696" s="160"/>
      <c r="P1696" s="160"/>
      <c r="Q1696" s="160"/>
      <c r="R1696" s="161"/>
      <c r="S1696" s="161"/>
      <c r="T1696" s="161"/>
      <c r="U1696" s="161"/>
      <c r="V1696" s="161"/>
      <c r="W1696" s="161"/>
      <c r="X1696" s="161"/>
      <c r="Y1696" s="161"/>
      <c r="Z1696" s="151"/>
      <c r="AA1696" s="151"/>
      <c r="AB1696" s="151"/>
      <c r="AC1696" s="151"/>
      <c r="AD1696" s="151"/>
      <c r="AE1696" s="151"/>
      <c r="AF1696" s="151"/>
      <c r="AG1696" s="151" t="s">
        <v>327</v>
      </c>
      <c r="AH1696" s="151">
        <v>0</v>
      </c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1" x14ac:dyDescent="0.2">
      <c r="A1697" s="181">
        <v>218</v>
      </c>
      <c r="B1697" s="182" t="s">
        <v>2006</v>
      </c>
      <c r="C1697" s="190" t="s">
        <v>2007</v>
      </c>
      <c r="D1697" s="183" t="s">
        <v>318</v>
      </c>
      <c r="E1697" s="184">
        <v>2</v>
      </c>
      <c r="F1697" s="185"/>
      <c r="G1697" s="186">
        <f>ROUND(E1697*F1697,2)</f>
        <v>0</v>
      </c>
      <c r="H1697" s="185"/>
      <c r="I1697" s="186">
        <f>ROUND(E1697*H1697,2)</f>
        <v>0</v>
      </c>
      <c r="J1697" s="185"/>
      <c r="K1697" s="186">
        <f>ROUND(E1697*J1697,2)</f>
        <v>0</v>
      </c>
      <c r="L1697" s="186">
        <v>21</v>
      </c>
      <c r="M1697" s="186">
        <f>G1697*(1+L1697/100)</f>
        <v>0</v>
      </c>
      <c r="N1697" s="184">
        <v>0</v>
      </c>
      <c r="O1697" s="184">
        <f>ROUND(E1697*N1697,2)</f>
        <v>0</v>
      </c>
      <c r="P1697" s="184">
        <v>0</v>
      </c>
      <c r="Q1697" s="184">
        <f>ROUND(E1697*P1697,2)</f>
        <v>0</v>
      </c>
      <c r="R1697" s="186"/>
      <c r="S1697" s="186" t="s">
        <v>319</v>
      </c>
      <c r="T1697" s="187" t="s">
        <v>320</v>
      </c>
      <c r="U1697" s="161">
        <v>0</v>
      </c>
      <c r="V1697" s="161">
        <f>ROUND(E1697*U1697,2)</f>
        <v>0</v>
      </c>
      <c r="W1697" s="161"/>
      <c r="X1697" s="161" t="s">
        <v>321</v>
      </c>
      <c r="Y1697" s="161" t="s">
        <v>322</v>
      </c>
      <c r="Z1697" s="151"/>
      <c r="AA1697" s="151"/>
      <c r="AB1697" s="151"/>
      <c r="AC1697" s="151"/>
      <c r="AD1697" s="151"/>
      <c r="AE1697" s="151"/>
      <c r="AF1697" s="151"/>
      <c r="AG1697" s="151" t="s">
        <v>323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2" x14ac:dyDescent="0.2">
      <c r="A1698" s="158"/>
      <c r="B1698" s="159"/>
      <c r="C1698" s="272" t="s">
        <v>1912</v>
      </c>
      <c r="D1698" s="273"/>
      <c r="E1698" s="273"/>
      <c r="F1698" s="273"/>
      <c r="G1698" s="273"/>
      <c r="H1698" s="161"/>
      <c r="I1698" s="161"/>
      <c r="J1698" s="161"/>
      <c r="K1698" s="161"/>
      <c r="L1698" s="161"/>
      <c r="M1698" s="161"/>
      <c r="N1698" s="160"/>
      <c r="O1698" s="160"/>
      <c r="P1698" s="160"/>
      <c r="Q1698" s="160"/>
      <c r="R1698" s="161"/>
      <c r="S1698" s="161"/>
      <c r="T1698" s="161"/>
      <c r="U1698" s="161"/>
      <c r="V1698" s="161"/>
      <c r="W1698" s="161"/>
      <c r="X1698" s="161"/>
      <c r="Y1698" s="161"/>
      <c r="Z1698" s="151"/>
      <c r="AA1698" s="151"/>
      <c r="AB1698" s="151"/>
      <c r="AC1698" s="151"/>
      <c r="AD1698" s="151"/>
      <c r="AE1698" s="151"/>
      <c r="AF1698" s="151"/>
      <c r="AG1698" s="151" t="s">
        <v>325</v>
      </c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ht="22.5" outlineLevel="3" x14ac:dyDescent="0.2">
      <c r="A1699" s="158"/>
      <c r="B1699" s="159"/>
      <c r="C1699" s="270" t="s">
        <v>1913</v>
      </c>
      <c r="D1699" s="271"/>
      <c r="E1699" s="271"/>
      <c r="F1699" s="271"/>
      <c r="G1699" s="271"/>
      <c r="H1699" s="161"/>
      <c r="I1699" s="161"/>
      <c r="J1699" s="161"/>
      <c r="K1699" s="161"/>
      <c r="L1699" s="161"/>
      <c r="M1699" s="161"/>
      <c r="N1699" s="160"/>
      <c r="O1699" s="160"/>
      <c r="P1699" s="160"/>
      <c r="Q1699" s="160"/>
      <c r="R1699" s="161"/>
      <c r="S1699" s="161"/>
      <c r="T1699" s="161"/>
      <c r="U1699" s="161"/>
      <c r="V1699" s="161"/>
      <c r="W1699" s="161"/>
      <c r="X1699" s="161"/>
      <c r="Y1699" s="161"/>
      <c r="Z1699" s="151"/>
      <c r="AA1699" s="151"/>
      <c r="AB1699" s="151"/>
      <c r="AC1699" s="151"/>
      <c r="AD1699" s="151"/>
      <c r="AE1699" s="151"/>
      <c r="AF1699" s="151"/>
      <c r="AG1699" s="151" t="s">
        <v>325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88" t="str">
        <f>C1699</f>
        <v>NEREZOVÁ SÍŤ BUDE OPLETENA NA NEREZOVÉ OBVODOVÉ LANO. LANO BUDE KOTVENO PŘÍMO DO BETONU POMOCÍ ŠROUBŮ S OKEM (M8)</v>
      </c>
      <c r="BB1699" s="151"/>
      <c r="BC1699" s="151"/>
      <c r="BD1699" s="151"/>
      <c r="BE1699" s="151"/>
      <c r="BF1699" s="151"/>
      <c r="BG1699" s="151"/>
      <c r="BH1699" s="151"/>
    </row>
    <row r="1700" spans="1:60" outlineLevel="3" x14ac:dyDescent="0.2">
      <c r="A1700" s="158"/>
      <c r="B1700" s="159"/>
      <c r="C1700" s="270" t="s">
        <v>1914</v>
      </c>
      <c r="D1700" s="271"/>
      <c r="E1700" s="271"/>
      <c r="F1700" s="271"/>
      <c r="G1700" s="271"/>
      <c r="H1700" s="161"/>
      <c r="I1700" s="161"/>
      <c r="J1700" s="161"/>
      <c r="K1700" s="161"/>
      <c r="L1700" s="161"/>
      <c r="M1700" s="161"/>
      <c r="N1700" s="160"/>
      <c r="O1700" s="160"/>
      <c r="P1700" s="160"/>
      <c r="Q1700" s="160"/>
      <c r="R1700" s="161"/>
      <c r="S1700" s="161"/>
      <c r="T1700" s="161"/>
      <c r="U1700" s="161"/>
      <c r="V1700" s="161"/>
      <c r="W1700" s="161"/>
      <c r="X1700" s="161"/>
      <c r="Y1700" s="161"/>
      <c r="Z1700" s="151"/>
      <c r="AA1700" s="151"/>
      <c r="AB1700" s="151"/>
      <c r="AC1700" s="151"/>
      <c r="AD1700" s="151"/>
      <c r="AE1700" s="151"/>
      <c r="AF1700" s="151"/>
      <c r="AG1700" s="151" t="s">
        <v>325</v>
      </c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88" t="str">
        <f>C1700</f>
        <v>V DISTANCI 400 mm, KOTVENO POMOCÍ CHEM. KOTVY. V ROZÍCH UMÍSTĚNA ZÁVĚSNÁ MATICE (M10). PODROBNĚJI VIZ. TZ.</v>
      </c>
      <c r="BB1700" s="151"/>
      <c r="BC1700" s="151"/>
      <c r="BD1700" s="151"/>
      <c r="BE1700" s="151"/>
      <c r="BF1700" s="151"/>
      <c r="BG1700" s="151"/>
      <c r="BH1700" s="151"/>
    </row>
    <row r="1701" spans="1:60" outlineLevel="3" x14ac:dyDescent="0.2">
      <c r="A1701" s="158"/>
      <c r="B1701" s="159"/>
      <c r="C1701" s="270" t="s">
        <v>1915</v>
      </c>
      <c r="D1701" s="271"/>
      <c r="E1701" s="271"/>
      <c r="F1701" s="271"/>
      <c r="G1701" s="271"/>
      <c r="H1701" s="161"/>
      <c r="I1701" s="161"/>
      <c r="J1701" s="161"/>
      <c r="K1701" s="161"/>
      <c r="L1701" s="161"/>
      <c r="M1701" s="161"/>
      <c r="N1701" s="160"/>
      <c r="O1701" s="160"/>
      <c r="P1701" s="160"/>
      <c r="Q1701" s="160"/>
      <c r="R1701" s="161"/>
      <c r="S1701" s="161"/>
      <c r="T1701" s="161"/>
      <c r="U1701" s="161"/>
      <c r="V1701" s="161"/>
      <c r="W1701" s="161"/>
      <c r="X1701" s="161"/>
      <c r="Y1701" s="161"/>
      <c r="Z1701" s="151"/>
      <c r="AA1701" s="151"/>
      <c r="AB1701" s="151"/>
      <c r="AC1701" s="151"/>
      <c r="AD1701" s="151"/>
      <c r="AE1701" s="151"/>
      <c r="AF1701" s="151"/>
      <c r="AG1701" s="151" t="s">
        <v>325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3" x14ac:dyDescent="0.2">
      <c r="A1702" s="158"/>
      <c r="B1702" s="159"/>
      <c r="C1702" s="270" t="s">
        <v>858</v>
      </c>
      <c r="D1702" s="271"/>
      <c r="E1702" s="271"/>
      <c r="F1702" s="271"/>
      <c r="G1702" s="271"/>
      <c r="H1702" s="161"/>
      <c r="I1702" s="161"/>
      <c r="J1702" s="161"/>
      <c r="K1702" s="161"/>
      <c r="L1702" s="161"/>
      <c r="M1702" s="161"/>
      <c r="N1702" s="160"/>
      <c r="O1702" s="160"/>
      <c r="P1702" s="160"/>
      <c r="Q1702" s="160"/>
      <c r="R1702" s="161"/>
      <c r="S1702" s="161"/>
      <c r="T1702" s="161"/>
      <c r="U1702" s="161"/>
      <c r="V1702" s="161"/>
      <c r="W1702" s="161"/>
      <c r="X1702" s="161"/>
      <c r="Y1702" s="161"/>
      <c r="Z1702" s="151"/>
      <c r="AA1702" s="151"/>
      <c r="AB1702" s="151"/>
      <c r="AC1702" s="151"/>
      <c r="AD1702" s="151"/>
      <c r="AE1702" s="151"/>
      <c r="AF1702" s="151"/>
      <c r="AG1702" s="151" t="s">
        <v>325</v>
      </c>
      <c r="AH1702" s="151"/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2" x14ac:dyDescent="0.2">
      <c r="A1703" s="158"/>
      <c r="B1703" s="159"/>
      <c r="C1703" s="191" t="s">
        <v>1833</v>
      </c>
      <c r="D1703" s="165"/>
      <c r="E1703" s="166"/>
      <c r="F1703" s="161"/>
      <c r="G1703" s="161"/>
      <c r="H1703" s="161"/>
      <c r="I1703" s="161"/>
      <c r="J1703" s="161"/>
      <c r="K1703" s="161"/>
      <c r="L1703" s="161"/>
      <c r="M1703" s="161"/>
      <c r="N1703" s="160"/>
      <c r="O1703" s="160"/>
      <c r="P1703" s="160"/>
      <c r="Q1703" s="160"/>
      <c r="R1703" s="161"/>
      <c r="S1703" s="161"/>
      <c r="T1703" s="161"/>
      <c r="U1703" s="161"/>
      <c r="V1703" s="161"/>
      <c r="W1703" s="161"/>
      <c r="X1703" s="161"/>
      <c r="Y1703" s="161"/>
      <c r="Z1703" s="151"/>
      <c r="AA1703" s="151"/>
      <c r="AB1703" s="151"/>
      <c r="AC1703" s="151"/>
      <c r="AD1703" s="151"/>
      <c r="AE1703" s="151"/>
      <c r="AF1703" s="151"/>
      <c r="AG1703" s="151" t="s">
        <v>327</v>
      </c>
      <c r="AH1703" s="151">
        <v>0</v>
      </c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3" x14ac:dyDescent="0.2">
      <c r="A1704" s="158"/>
      <c r="B1704" s="159"/>
      <c r="C1704" s="191" t="s">
        <v>878</v>
      </c>
      <c r="D1704" s="165"/>
      <c r="E1704" s="166">
        <v>2</v>
      </c>
      <c r="F1704" s="161"/>
      <c r="G1704" s="161"/>
      <c r="H1704" s="161"/>
      <c r="I1704" s="161"/>
      <c r="J1704" s="161"/>
      <c r="K1704" s="161"/>
      <c r="L1704" s="161"/>
      <c r="M1704" s="161"/>
      <c r="N1704" s="160"/>
      <c r="O1704" s="160"/>
      <c r="P1704" s="160"/>
      <c r="Q1704" s="160"/>
      <c r="R1704" s="161"/>
      <c r="S1704" s="161"/>
      <c r="T1704" s="161"/>
      <c r="U1704" s="161"/>
      <c r="V1704" s="161"/>
      <c r="W1704" s="161"/>
      <c r="X1704" s="161"/>
      <c r="Y1704" s="161"/>
      <c r="Z1704" s="151"/>
      <c r="AA1704" s="151"/>
      <c r="AB1704" s="151"/>
      <c r="AC1704" s="151"/>
      <c r="AD1704" s="151"/>
      <c r="AE1704" s="151"/>
      <c r="AF1704" s="151"/>
      <c r="AG1704" s="151" t="s">
        <v>327</v>
      </c>
      <c r="AH1704" s="151">
        <v>0</v>
      </c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1" x14ac:dyDescent="0.2">
      <c r="A1705" s="181">
        <v>219</v>
      </c>
      <c r="B1705" s="182" t="s">
        <v>2008</v>
      </c>
      <c r="C1705" s="190" t="s">
        <v>2009</v>
      </c>
      <c r="D1705" s="183" t="s">
        <v>318</v>
      </c>
      <c r="E1705" s="184">
        <v>1</v>
      </c>
      <c r="F1705" s="185"/>
      <c r="G1705" s="186">
        <f>ROUND(E1705*F1705,2)</f>
        <v>0</v>
      </c>
      <c r="H1705" s="185"/>
      <c r="I1705" s="186">
        <f>ROUND(E1705*H1705,2)</f>
        <v>0</v>
      </c>
      <c r="J1705" s="185"/>
      <c r="K1705" s="186">
        <f>ROUND(E1705*J1705,2)</f>
        <v>0</v>
      </c>
      <c r="L1705" s="186">
        <v>21</v>
      </c>
      <c r="M1705" s="186">
        <f>G1705*(1+L1705/100)</f>
        <v>0</v>
      </c>
      <c r="N1705" s="184">
        <v>0</v>
      </c>
      <c r="O1705" s="184">
        <f>ROUND(E1705*N1705,2)</f>
        <v>0</v>
      </c>
      <c r="P1705" s="184">
        <v>0</v>
      </c>
      <c r="Q1705" s="184">
        <f>ROUND(E1705*P1705,2)</f>
        <v>0</v>
      </c>
      <c r="R1705" s="186"/>
      <c r="S1705" s="186" t="s">
        <v>319</v>
      </c>
      <c r="T1705" s="187" t="s">
        <v>320</v>
      </c>
      <c r="U1705" s="161">
        <v>0</v>
      </c>
      <c r="V1705" s="161">
        <f>ROUND(E1705*U1705,2)</f>
        <v>0</v>
      </c>
      <c r="W1705" s="161"/>
      <c r="X1705" s="161" t="s">
        <v>321</v>
      </c>
      <c r="Y1705" s="161" t="s">
        <v>322</v>
      </c>
      <c r="Z1705" s="151"/>
      <c r="AA1705" s="151"/>
      <c r="AB1705" s="151"/>
      <c r="AC1705" s="151"/>
      <c r="AD1705" s="151"/>
      <c r="AE1705" s="151"/>
      <c r="AF1705" s="151"/>
      <c r="AG1705" s="151" t="s">
        <v>323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2" x14ac:dyDescent="0.2">
      <c r="A1706" s="158"/>
      <c r="B1706" s="159"/>
      <c r="C1706" s="272" t="s">
        <v>1912</v>
      </c>
      <c r="D1706" s="273"/>
      <c r="E1706" s="273"/>
      <c r="F1706" s="273"/>
      <c r="G1706" s="273"/>
      <c r="H1706" s="161"/>
      <c r="I1706" s="161"/>
      <c r="J1706" s="161"/>
      <c r="K1706" s="161"/>
      <c r="L1706" s="161"/>
      <c r="M1706" s="161"/>
      <c r="N1706" s="160"/>
      <c r="O1706" s="160"/>
      <c r="P1706" s="160"/>
      <c r="Q1706" s="160"/>
      <c r="R1706" s="161"/>
      <c r="S1706" s="161"/>
      <c r="T1706" s="161"/>
      <c r="U1706" s="161"/>
      <c r="V1706" s="161"/>
      <c r="W1706" s="161"/>
      <c r="X1706" s="161"/>
      <c r="Y1706" s="161"/>
      <c r="Z1706" s="151"/>
      <c r="AA1706" s="151"/>
      <c r="AB1706" s="151"/>
      <c r="AC1706" s="151"/>
      <c r="AD1706" s="151"/>
      <c r="AE1706" s="151"/>
      <c r="AF1706" s="151"/>
      <c r="AG1706" s="151" t="s">
        <v>325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ht="22.5" outlineLevel="3" x14ac:dyDescent="0.2">
      <c r="A1707" s="158"/>
      <c r="B1707" s="159"/>
      <c r="C1707" s="270" t="s">
        <v>1913</v>
      </c>
      <c r="D1707" s="271"/>
      <c r="E1707" s="271"/>
      <c r="F1707" s="271"/>
      <c r="G1707" s="271"/>
      <c r="H1707" s="161"/>
      <c r="I1707" s="161"/>
      <c r="J1707" s="161"/>
      <c r="K1707" s="161"/>
      <c r="L1707" s="161"/>
      <c r="M1707" s="161"/>
      <c r="N1707" s="160"/>
      <c r="O1707" s="160"/>
      <c r="P1707" s="160"/>
      <c r="Q1707" s="160"/>
      <c r="R1707" s="161"/>
      <c r="S1707" s="161"/>
      <c r="T1707" s="161"/>
      <c r="U1707" s="161"/>
      <c r="V1707" s="161"/>
      <c r="W1707" s="161"/>
      <c r="X1707" s="161"/>
      <c r="Y1707" s="161"/>
      <c r="Z1707" s="151"/>
      <c r="AA1707" s="151"/>
      <c r="AB1707" s="151"/>
      <c r="AC1707" s="151"/>
      <c r="AD1707" s="151"/>
      <c r="AE1707" s="151"/>
      <c r="AF1707" s="151"/>
      <c r="AG1707" s="151" t="s">
        <v>325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88" t="str">
        <f>C1707</f>
        <v>NEREZOVÁ SÍŤ BUDE OPLETENA NA NEREZOVÉ OBVODOVÉ LANO. LANO BUDE KOTVENO PŘÍMO DO BETONU POMOCÍ ŠROUBŮ S OKEM (M8)</v>
      </c>
      <c r="BB1707" s="151"/>
      <c r="BC1707" s="151"/>
      <c r="BD1707" s="151"/>
      <c r="BE1707" s="151"/>
      <c r="BF1707" s="151"/>
      <c r="BG1707" s="151"/>
      <c r="BH1707" s="151"/>
    </row>
    <row r="1708" spans="1:60" outlineLevel="3" x14ac:dyDescent="0.2">
      <c r="A1708" s="158"/>
      <c r="B1708" s="159"/>
      <c r="C1708" s="270" t="s">
        <v>1914</v>
      </c>
      <c r="D1708" s="271"/>
      <c r="E1708" s="271"/>
      <c r="F1708" s="271"/>
      <c r="G1708" s="271"/>
      <c r="H1708" s="161"/>
      <c r="I1708" s="161"/>
      <c r="J1708" s="161"/>
      <c r="K1708" s="161"/>
      <c r="L1708" s="161"/>
      <c r="M1708" s="161"/>
      <c r="N1708" s="160"/>
      <c r="O1708" s="160"/>
      <c r="P1708" s="160"/>
      <c r="Q1708" s="160"/>
      <c r="R1708" s="161"/>
      <c r="S1708" s="161"/>
      <c r="T1708" s="161"/>
      <c r="U1708" s="161"/>
      <c r="V1708" s="161"/>
      <c r="W1708" s="161"/>
      <c r="X1708" s="161"/>
      <c r="Y1708" s="161"/>
      <c r="Z1708" s="151"/>
      <c r="AA1708" s="151"/>
      <c r="AB1708" s="151"/>
      <c r="AC1708" s="151"/>
      <c r="AD1708" s="151"/>
      <c r="AE1708" s="151"/>
      <c r="AF1708" s="151"/>
      <c r="AG1708" s="151" t="s">
        <v>325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88" t="str">
        <f>C1708</f>
        <v>V DISTANCI 400 mm, KOTVENO POMOCÍ CHEM. KOTVY. V ROZÍCH UMÍSTĚNA ZÁVĚSNÁ MATICE (M10). PODROBNĚJI VIZ. TZ.</v>
      </c>
      <c r="BB1708" s="151"/>
      <c r="BC1708" s="151"/>
      <c r="BD1708" s="151"/>
      <c r="BE1708" s="151"/>
      <c r="BF1708" s="151"/>
      <c r="BG1708" s="151"/>
      <c r="BH1708" s="151"/>
    </row>
    <row r="1709" spans="1:60" outlineLevel="3" x14ac:dyDescent="0.2">
      <c r="A1709" s="158"/>
      <c r="B1709" s="159"/>
      <c r="C1709" s="270" t="s">
        <v>1915</v>
      </c>
      <c r="D1709" s="271"/>
      <c r="E1709" s="271"/>
      <c r="F1709" s="271"/>
      <c r="G1709" s="271"/>
      <c r="H1709" s="161"/>
      <c r="I1709" s="161"/>
      <c r="J1709" s="161"/>
      <c r="K1709" s="161"/>
      <c r="L1709" s="161"/>
      <c r="M1709" s="161"/>
      <c r="N1709" s="160"/>
      <c r="O1709" s="160"/>
      <c r="P1709" s="160"/>
      <c r="Q1709" s="160"/>
      <c r="R1709" s="161"/>
      <c r="S1709" s="161"/>
      <c r="T1709" s="161"/>
      <c r="U1709" s="161"/>
      <c r="V1709" s="161"/>
      <c r="W1709" s="161"/>
      <c r="X1709" s="161"/>
      <c r="Y1709" s="161"/>
      <c r="Z1709" s="151"/>
      <c r="AA1709" s="151"/>
      <c r="AB1709" s="151"/>
      <c r="AC1709" s="151"/>
      <c r="AD1709" s="151"/>
      <c r="AE1709" s="151"/>
      <c r="AF1709" s="151"/>
      <c r="AG1709" s="151" t="s">
        <v>325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3" x14ac:dyDescent="0.2">
      <c r="A1710" s="158"/>
      <c r="B1710" s="159"/>
      <c r="C1710" s="270" t="s">
        <v>858</v>
      </c>
      <c r="D1710" s="271"/>
      <c r="E1710" s="271"/>
      <c r="F1710" s="271"/>
      <c r="G1710" s="271"/>
      <c r="H1710" s="161"/>
      <c r="I1710" s="161"/>
      <c r="J1710" s="161"/>
      <c r="K1710" s="161"/>
      <c r="L1710" s="161"/>
      <c r="M1710" s="161"/>
      <c r="N1710" s="160"/>
      <c r="O1710" s="160"/>
      <c r="P1710" s="160"/>
      <c r="Q1710" s="160"/>
      <c r="R1710" s="161"/>
      <c r="S1710" s="161"/>
      <c r="T1710" s="161"/>
      <c r="U1710" s="161"/>
      <c r="V1710" s="161"/>
      <c r="W1710" s="161"/>
      <c r="X1710" s="161"/>
      <c r="Y1710" s="161"/>
      <c r="Z1710" s="151"/>
      <c r="AA1710" s="151"/>
      <c r="AB1710" s="151"/>
      <c r="AC1710" s="151"/>
      <c r="AD1710" s="151"/>
      <c r="AE1710" s="151"/>
      <c r="AF1710" s="151"/>
      <c r="AG1710" s="151" t="s">
        <v>325</v>
      </c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2" x14ac:dyDescent="0.2">
      <c r="A1711" s="158"/>
      <c r="B1711" s="159"/>
      <c r="C1711" s="191" t="s">
        <v>1833</v>
      </c>
      <c r="D1711" s="165"/>
      <c r="E1711" s="166"/>
      <c r="F1711" s="161"/>
      <c r="G1711" s="161"/>
      <c r="H1711" s="161"/>
      <c r="I1711" s="161"/>
      <c r="J1711" s="161"/>
      <c r="K1711" s="161"/>
      <c r="L1711" s="161"/>
      <c r="M1711" s="161"/>
      <c r="N1711" s="160"/>
      <c r="O1711" s="160"/>
      <c r="P1711" s="160"/>
      <c r="Q1711" s="160"/>
      <c r="R1711" s="161"/>
      <c r="S1711" s="161"/>
      <c r="T1711" s="161"/>
      <c r="U1711" s="161"/>
      <c r="V1711" s="161"/>
      <c r="W1711" s="161"/>
      <c r="X1711" s="161"/>
      <c r="Y1711" s="161"/>
      <c r="Z1711" s="151"/>
      <c r="AA1711" s="151"/>
      <c r="AB1711" s="151"/>
      <c r="AC1711" s="151"/>
      <c r="AD1711" s="151"/>
      <c r="AE1711" s="151"/>
      <c r="AF1711" s="151"/>
      <c r="AG1711" s="151" t="s">
        <v>327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3" x14ac:dyDescent="0.2">
      <c r="A1712" s="158"/>
      <c r="B1712" s="159"/>
      <c r="C1712" s="191" t="s">
        <v>328</v>
      </c>
      <c r="D1712" s="165"/>
      <c r="E1712" s="166">
        <v>1</v>
      </c>
      <c r="F1712" s="161"/>
      <c r="G1712" s="161"/>
      <c r="H1712" s="161"/>
      <c r="I1712" s="161"/>
      <c r="J1712" s="161"/>
      <c r="K1712" s="161"/>
      <c r="L1712" s="161"/>
      <c r="M1712" s="161"/>
      <c r="N1712" s="160"/>
      <c r="O1712" s="160"/>
      <c r="P1712" s="160"/>
      <c r="Q1712" s="160"/>
      <c r="R1712" s="161"/>
      <c r="S1712" s="161"/>
      <c r="T1712" s="161"/>
      <c r="U1712" s="161"/>
      <c r="V1712" s="161"/>
      <c r="W1712" s="161"/>
      <c r="X1712" s="161"/>
      <c r="Y1712" s="161"/>
      <c r="Z1712" s="151"/>
      <c r="AA1712" s="151"/>
      <c r="AB1712" s="151"/>
      <c r="AC1712" s="151"/>
      <c r="AD1712" s="151"/>
      <c r="AE1712" s="151"/>
      <c r="AF1712" s="151"/>
      <c r="AG1712" s="151" t="s">
        <v>327</v>
      </c>
      <c r="AH1712" s="151">
        <v>0</v>
      </c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1" x14ac:dyDescent="0.2">
      <c r="A1713" s="181">
        <v>220</v>
      </c>
      <c r="B1713" s="182" t="s">
        <v>2010</v>
      </c>
      <c r="C1713" s="190" t="s">
        <v>2011</v>
      </c>
      <c r="D1713" s="183" t="s">
        <v>318</v>
      </c>
      <c r="E1713" s="184">
        <v>1</v>
      </c>
      <c r="F1713" s="185"/>
      <c r="G1713" s="186">
        <f>ROUND(E1713*F1713,2)</f>
        <v>0</v>
      </c>
      <c r="H1713" s="185"/>
      <c r="I1713" s="186">
        <f>ROUND(E1713*H1713,2)</f>
        <v>0</v>
      </c>
      <c r="J1713" s="185"/>
      <c r="K1713" s="186">
        <f>ROUND(E1713*J1713,2)</f>
        <v>0</v>
      </c>
      <c r="L1713" s="186">
        <v>21</v>
      </c>
      <c r="M1713" s="186">
        <f>G1713*(1+L1713/100)</f>
        <v>0</v>
      </c>
      <c r="N1713" s="184">
        <v>0</v>
      </c>
      <c r="O1713" s="184">
        <f>ROUND(E1713*N1713,2)</f>
        <v>0</v>
      </c>
      <c r="P1713" s="184">
        <v>0</v>
      </c>
      <c r="Q1713" s="184">
        <f>ROUND(E1713*P1713,2)</f>
        <v>0</v>
      </c>
      <c r="R1713" s="186"/>
      <c r="S1713" s="186" t="s">
        <v>319</v>
      </c>
      <c r="T1713" s="187" t="s">
        <v>320</v>
      </c>
      <c r="U1713" s="161">
        <v>0</v>
      </c>
      <c r="V1713" s="161">
        <f>ROUND(E1713*U1713,2)</f>
        <v>0</v>
      </c>
      <c r="W1713" s="161"/>
      <c r="X1713" s="161" t="s">
        <v>321</v>
      </c>
      <c r="Y1713" s="161" t="s">
        <v>322</v>
      </c>
      <c r="Z1713" s="151"/>
      <c r="AA1713" s="151"/>
      <c r="AB1713" s="151"/>
      <c r="AC1713" s="151"/>
      <c r="AD1713" s="151"/>
      <c r="AE1713" s="151"/>
      <c r="AF1713" s="151"/>
      <c r="AG1713" s="151" t="s">
        <v>323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2" x14ac:dyDescent="0.2">
      <c r="A1714" s="158"/>
      <c r="B1714" s="159"/>
      <c r="C1714" s="272" t="s">
        <v>1912</v>
      </c>
      <c r="D1714" s="273"/>
      <c r="E1714" s="273"/>
      <c r="F1714" s="273"/>
      <c r="G1714" s="273"/>
      <c r="H1714" s="161"/>
      <c r="I1714" s="161"/>
      <c r="J1714" s="161"/>
      <c r="K1714" s="161"/>
      <c r="L1714" s="161"/>
      <c r="M1714" s="161"/>
      <c r="N1714" s="160"/>
      <c r="O1714" s="160"/>
      <c r="P1714" s="160"/>
      <c r="Q1714" s="160"/>
      <c r="R1714" s="161"/>
      <c r="S1714" s="161"/>
      <c r="T1714" s="161"/>
      <c r="U1714" s="161"/>
      <c r="V1714" s="161"/>
      <c r="W1714" s="161"/>
      <c r="X1714" s="161"/>
      <c r="Y1714" s="161"/>
      <c r="Z1714" s="151"/>
      <c r="AA1714" s="151"/>
      <c r="AB1714" s="151"/>
      <c r="AC1714" s="151"/>
      <c r="AD1714" s="151"/>
      <c r="AE1714" s="151"/>
      <c r="AF1714" s="151"/>
      <c r="AG1714" s="151" t="s">
        <v>325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ht="22.5" outlineLevel="3" x14ac:dyDescent="0.2">
      <c r="A1715" s="158"/>
      <c r="B1715" s="159"/>
      <c r="C1715" s="270" t="s">
        <v>1913</v>
      </c>
      <c r="D1715" s="271"/>
      <c r="E1715" s="271"/>
      <c r="F1715" s="271"/>
      <c r="G1715" s="271"/>
      <c r="H1715" s="161"/>
      <c r="I1715" s="161"/>
      <c r="J1715" s="161"/>
      <c r="K1715" s="161"/>
      <c r="L1715" s="161"/>
      <c r="M1715" s="161"/>
      <c r="N1715" s="160"/>
      <c r="O1715" s="160"/>
      <c r="P1715" s="160"/>
      <c r="Q1715" s="160"/>
      <c r="R1715" s="161"/>
      <c r="S1715" s="161"/>
      <c r="T1715" s="161"/>
      <c r="U1715" s="161"/>
      <c r="V1715" s="161"/>
      <c r="W1715" s="161"/>
      <c r="X1715" s="161"/>
      <c r="Y1715" s="161"/>
      <c r="Z1715" s="151"/>
      <c r="AA1715" s="151"/>
      <c r="AB1715" s="151"/>
      <c r="AC1715" s="151"/>
      <c r="AD1715" s="151"/>
      <c r="AE1715" s="151"/>
      <c r="AF1715" s="151"/>
      <c r="AG1715" s="151" t="s">
        <v>325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88" t="str">
        <f>C1715</f>
        <v>NEREZOVÁ SÍŤ BUDE OPLETENA NA NEREZOVÉ OBVODOVÉ LANO. LANO BUDE KOTVENO PŘÍMO DO BETONU POMOCÍ ŠROUBŮ S OKEM (M8)</v>
      </c>
      <c r="BB1715" s="151"/>
      <c r="BC1715" s="151"/>
      <c r="BD1715" s="151"/>
      <c r="BE1715" s="151"/>
      <c r="BF1715" s="151"/>
      <c r="BG1715" s="151"/>
      <c r="BH1715" s="151"/>
    </row>
    <row r="1716" spans="1:60" outlineLevel="3" x14ac:dyDescent="0.2">
      <c r="A1716" s="158"/>
      <c r="B1716" s="159"/>
      <c r="C1716" s="270" t="s">
        <v>1914</v>
      </c>
      <c r="D1716" s="271"/>
      <c r="E1716" s="271"/>
      <c r="F1716" s="271"/>
      <c r="G1716" s="271"/>
      <c r="H1716" s="161"/>
      <c r="I1716" s="161"/>
      <c r="J1716" s="161"/>
      <c r="K1716" s="161"/>
      <c r="L1716" s="161"/>
      <c r="M1716" s="161"/>
      <c r="N1716" s="160"/>
      <c r="O1716" s="160"/>
      <c r="P1716" s="160"/>
      <c r="Q1716" s="160"/>
      <c r="R1716" s="161"/>
      <c r="S1716" s="161"/>
      <c r="T1716" s="161"/>
      <c r="U1716" s="161"/>
      <c r="V1716" s="161"/>
      <c r="W1716" s="161"/>
      <c r="X1716" s="161"/>
      <c r="Y1716" s="161"/>
      <c r="Z1716" s="151"/>
      <c r="AA1716" s="151"/>
      <c r="AB1716" s="151"/>
      <c r="AC1716" s="151"/>
      <c r="AD1716" s="151"/>
      <c r="AE1716" s="151"/>
      <c r="AF1716" s="151"/>
      <c r="AG1716" s="151" t="s">
        <v>325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88" t="str">
        <f>C1716</f>
        <v>V DISTANCI 400 mm, KOTVENO POMOCÍ CHEM. KOTVY. V ROZÍCH UMÍSTĚNA ZÁVĚSNÁ MATICE (M10). PODROBNĚJI VIZ. TZ.</v>
      </c>
      <c r="BB1716" s="151"/>
      <c r="BC1716" s="151"/>
      <c r="BD1716" s="151"/>
      <c r="BE1716" s="151"/>
      <c r="BF1716" s="151"/>
      <c r="BG1716" s="151"/>
      <c r="BH1716" s="151"/>
    </row>
    <row r="1717" spans="1:60" outlineLevel="3" x14ac:dyDescent="0.2">
      <c r="A1717" s="158"/>
      <c r="B1717" s="159"/>
      <c r="C1717" s="270" t="s">
        <v>1915</v>
      </c>
      <c r="D1717" s="271"/>
      <c r="E1717" s="271"/>
      <c r="F1717" s="271"/>
      <c r="G1717" s="271"/>
      <c r="H1717" s="161"/>
      <c r="I1717" s="161"/>
      <c r="J1717" s="161"/>
      <c r="K1717" s="161"/>
      <c r="L1717" s="161"/>
      <c r="M1717" s="161"/>
      <c r="N1717" s="160"/>
      <c r="O1717" s="160"/>
      <c r="P1717" s="160"/>
      <c r="Q1717" s="160"/>
      <c r="R1717" s="161"/>
      <c r="S1717" s="161"/>
      <c r="T1717" s="161"/>
      <c r="U1717" s="161"/>
      <c r="V1717" s="161"/>
      <c r="W1717" s="161"/>
      <c r="X1717" s="161"/>
      <c r="Y1717" s="161"/>
      <c r="Z1717" s="151"/>
      <c r="AA1717" s="151"/>
      <c r="AB1717" s="151"/>
      <c r="AC1717" s="151"/>
      <c r="AD1717" s="151"/>
      <c r="AE1717" s="151"/>
      <c r="AF1717" s="151"/>
      <c r="AG1717" s="151" t="s">
        <v>325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3" x14ac:dyDescent="0.2">
      <c r="A1718" s="158"/>
      <c r="B1718" s="159"/>
      <c r="C1718" s="270" t="s">
        <v>858</v>
      </c>
      <c r="D1718" s="271"/>
      <c r="E1718" s="271"/>
      <c r="F1718" s="271"/>
      <c r="G1718" s="271"/>
      <c r="H1718" s="161"/>
      <c r="I1718" s="161"/>
      <c r="J1718" s="161"/>
      <c r="K1718" s="161"/>
      <c r="L1718" s="161"/>
      <c r="M1718" s="161"/>
      <c r="N1718" s="160"/>
      <c r="O1718" s="160"/>
      <c r="P1718" s="160"/>
      <c r="Q1718" s="160"/>
      <c r="R1718" s="161"/>
      <c r="S1718" s="161"/>
      <c r="T1718" s="161"/>
      <c r="U1718" s="161"/>
      <c r="V1718" s="161"/>
      <c r="W1718" s="161"/>
      <c r="X1718" s="161"/>
      <c r="Y1718" s="161"/>
      <c r="Z1718" s="151"/>
      <c r="AA1718" s="151"/>
      <c r="AB1718" s="151"/>
      <c r="AC1718" s="151"/>
      <c r="AD1718" s="151"/>
      <c r="AE1718" s="151"/>
      <c r="AF1718" s="151"/>
      <c r="AG1718" s="151" t="s">
        <v>325</v>
      </c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2" x14ac:dyDescent="0.2">
      <c r="A1719" s="158"/>
      <c r="B1719" s="159"/>
      <c r="C1719" s="191" t="s">
        <v>1833</v>
      </c>
      <c r="D1719" s="165"/>
      <c r="E1719" s="166"/>
      <c r="F1719" s="161"/>
      <c r="G1719" s="161"/>
      <c r="H1719" s="161"/>
      <c r="I1719" s="161"/>
      <c r="J1719" s="161"/>
      <c r="K1719" s="161"/>
      <c r="L1719" s="161"/>
      <c r="M1719" s="161"/>
      <c r="N1719" s="160"/>
      <c r="O1719" s="160"/>
      <c r="P1719" s="160"/>
      <c r="Q1719" s="160"/>
      <c r="R1719" s="161"/>
      <c r="S1719" s="161"/>
      <c r="T1719" s="161"/>
      <c r="U1719" s="161"/>
      <c r="V1719" s="161"/>
      <c r="W1719" s="161"/>
      <c r="X1719" s="161"/>
      <c r="Y1719" s="161"/>
      <c r="Z1719" s="151"/>
      <c r="AA1719" s="151"/>
      <c r="AB1719" s="151"/>
      <c r="AC1719" s="151"/>
      <c r="AD1719" s="151"/>
      <c r="AE1719" s="151"/>
      <c r="AF1719" s="151"/>
      <c r="AG1719" s="151" t="s">
        <v>327</v>
      </c>
      <c r="AH1719" s="151">
        <v>0</v>
      </c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3" x14ac:dyDescent="0.2">
      <c r="A1720" s="158"/>
      <c r="B1720" s="159"/>
      <c r="C1720" s="191" t="s">
        <v>328</v>
      </c>
      <c r="D1720" s="165"/>
      <c r="E1720" s="166">
        <v>1</v>
      </c>
      <c r="F1720" s="161"/>
      <c r="G1720" s="161"/>
      <c r="H1720" s="161"/>
      <c r="I1720" s="161"/>
      <c r="J1720" s="161"/>
      <c r="K1720" s="161"/>
      <c r="L1720" s="161"/>
      <c r="M1720" s="161"/>
      <c r="N1720" s="160"/>
      <c r="O1720" s="160"/>
      <c r="P1720" s="160"/>
      <c r="Q1720" s="160"/>
      <c r="R1720" s="161"/>
      <c r="S1720" s="161"/>
      <c r="T1720" s="161"/>
      <c r="U1720" s="161"/>
      <c r="V1720" s="161"/>
      <c r="W1720" s="161"/>
      <c r="X1720" s="161"/>
      <c r="Y1720" s="161"/>
      <c r="Z1720" s="151"/>
      <c r="AA1720" s="151"/>
      <c r="AB1720" s="151"/>
      <c r="AC1720" s="151"/>
      <c r="AD1720" s="151"/>
      <c r="AE1720" s="151"/>
      <c r="AF1720" s="151"/>
      <c r="AG1720" s="151" t="s">
        <v>327</v>
      </c>
      <c r="AH1720" s="151">
        <v>0</v>
      </c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1" x14ac:dyDescent="0.2">
      <c r="A1721" s="181">
        <v>221</v>
      </c>
      <c r="B1721" s="182" t="s">
        <v>2012</v>
      </c>
      <c r="C1721" s="190" t="s">
        <v>2013</v>
      </c>
      <c r="D1721" s="183" t="s">
        <v>318</v>
      </c>
      <c r="E1721" s="184">
        <v>1</v>
      </c>
      <c r="F1721" s="185"/>
      <c r="G1721" s="186">
        <f>ROUND(E1721*F1721,2)</f>
        <v>0</v>
      </c>
      <c r="H1721" s="185"/>
      <c r="I1721" s="186">
        <f>ROUND(E1721*H1721,2)</f>
        <v>0</v>
      </c>
      <c r="J1721" s="185"/>
      <c r="K1721" s="186">
        <f>ROUND(E1721*J1721,2)</f>
        <v>0</v>
      </c>
      <c r="L1721" s="186">
        <v>21</v>
      </c>
      <c r="M1721" s="186">
        <f>G1721*(1+L1721/100)</f>
        <v>0</v>
      </c>
      <c r="N1721" s="184">
        <v>0</v>
      </c>
      <c r="O1721" s="184">
        <f>ROUND(E1721*N1721,2)</f>
        <v>0</v>
      </c>
      <c r="P1721" s="184">
        <v>0</v>
      </c>
      <c r="Q1721" s="184">
        <f>ROUND(E1721*P1721,2)</f>
        <v>0</v>
      </c>
      <c r="R1721" s="186"/>
      <c r="S1721" s="186" t="s">
        <v>319</v>
      </c>
      <c r="T1721" s="187" t="s">
        <v>320</v>
      </c>
      <c r="U1721" s="161">
        <v>0</v>
      </c>
      <c r="V1721" s="161">
        <f>ROUND(E1721*U1721,2)</f>
        <v>0</v>
      </c>
      <c r="W1721" s="161"/>
      <c r="X1721" s="161" t="s">
        <v>321</v>
      </c>
      <c r="Y1721" s="161" t="s">
        <v>322</v>
      </c>
      <c r="Z1721" s="151"/>
      <c r="AA1721" s="151"/>
      <c r="AB1721" s="151"/>
      <c r="AC1721" s="151"/>
      <c r="AD1721" s="151"/>
      <c r="AE1721" s="151"/>
      <c r="AF1721" s="151"/>
      <c r="AG1721" s="151" t="s">
        <v>323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2" x14ac:dyDescent="0.2">
      <c r="A1722" s="158"/>
      <c r="B1722" s="159"/>
      <c r="C1722" s="272" t="s">
        <v>1912</v>
      </c>
      <c r="D1722" s="273"/>
      <c r="E1722" s="273"/>
      <c r="F1722" s="273"/>
      <c r="G1722" s="273"/>
      <c r="H1722" s="161"/>
      <c r="I1722" s="161"/>
      <c r="J1722" s="161"/>
      <c r="K1722" s="161"/>
      <c r="L1722" s="161"/>
      <c r="M1722" s="161"/>
      <c r="N1722" s="160"/>
      <c r="O1722" s="160"/>
      <c r="P1722" s="160"/>
      <c r="Q1722" s="160"/>
      <c r="R1722" s="161"/>
      <c r="S1722" s="161"/>
      <c r="T1722" s="161"/>
      <c r="U1722" s="161"/>
      <c r="V1722" s="161"/>
      <c r="W1722" s="161"/>
      <c r="X1722" s="161"/>
      <c r="Y1722" s="161"/>
      <c r="Z1722" s="151"/>
      <c r="AA1722" s="151"/>
      <c r="AB1722" s="151"/>
      <c r="AC1722" s="151"/>
      <c r="AD1722" s="151"/>
      <c r="AE1722" s="151"/>
      <c r="AF1722" s="151"/>
      <c r="AG1722" s="151" t="s">
        <v>325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ht="22.5" outlineLevel="3" x14ac:dyDescent="0.2">
      <c r="A1723" s="158"/>
      <c r="B1723" s="159"/>
      <c r="C1723" s="270" t="s">
        <v>1913</v>
      </c>
      <c r="D1723" s="271"/>
      <c r="E1723" s="271"/>
      <c r="F1723" s="271"/>
      <c r="G1723" s="271"/>
      <c r="H1723" s="161"/>
      <c r="I1723" s="161"/>
      <c r="J1723" s="161"/>
      <c r="K1723" s="161"/>
      <c r="L1723" s="161"/>
      <c r="M1723" s="161"/>
      <c r="N1723" s="160"/>
      <c r="O1723" s="160"/>
      <c r="P1723" s="160"/>
      <c r="Q1723" s="160"/>
      <c r="R1723" s="161"/>
      <c r="S1723" s="161"/>
      <c r="T1723" s="161"/>
      <c r="U1723" s="161"/>
      <c r="V1723" s="161"/>
      <c r="W1723" s="161"/>
      <c r="X1723" s="161"/>
      <c r="Y1723" s="161"/>
      <c r="Z1723" s="151"/>
      <c r="AA1723" s="151"/>
      <c r="AB1723" s="151"/>
      <c r="AC1723" s="151"/>
      <c r="AD1723" s="151"/>
      <c r="AE1723" s="151"/>
      <c r="AF1723" s="151"/>
      <c r="AG1723" s="151" t="s">
        <v>325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88" t="str">
        <f>C1723</f>
        <v>NEREZOVÁ SÍŤ BUDE OPLETENA NA NEREZOVÉ OBVODOVÉ LANO. LANO BUDE KOTVENO PŘÍMO DO BETONU POMOCÍ ŠROUBŮ S OKEM (M8)</v>
      </c>
      <c r="BB1723" s="151"/>
      <c r="BC1723" s="151"/>
      <c r="BD1723" s="151"/>
      <c r="BE1723" s="151"/>
      <c r="BF1723" s="151"/>
      <c r="BG1723" s="151"/>
      <c r="BH1723" s="151"/>
    </row>
    <row r="1724" spans="1:60" outlineLevel="3" x14ac:dyDescent="0.2">
      <c r="A1724" s="158"/>
      <c r="B1724" s="159"/>
      <c r="C1724" s="270" t="s">
        <v>1914</v>
      </c>
      <c r="D1724" s="271"/>
      <c r="E1724" s="271"/>
      <c r="F1724" s="271"/>
      <c r="G1724" s="271"/>
      <c r="H1724" s="161"/>
      <c r="I1724" s="161"/>
      <c r="J1724" s="161"/>
      <c r="K1724" s="161"/>
      <c r="L1724" s="161"/>
      <c r="M1724" s="161"/>
      <c r="N1724" s="160"/>
      <c r="O1724" s="160"/>
      <c r="P1724" s="160"/>
      <c r="Q1724" s="160"/>
      <c r="R1724" s="161"/>
      <c r="S1724" s="161"/>
      <c r="T1724" s="161"/>
      <c r="U1724" s="161"/>
      <c r="V1724" s="161"/>
      <c r="W1724" s="161"/>
      <c r="X1724" s="161"/>
      <c r="Y1724" s="161"/>
      <c r="Z1724" s="151"/>
      <c r="AA1724" s="151"/>
      <c r="AB1724" s="151"/>
      <c r="AC1724" s="151"/>
      <c r="AD1724" s="151"/>
      <c r="AE1724" s="151"/>
      <c r="AF1724" s="151"/>
      <c r="AG1724" s="151" t="s">
        <v>325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88" t="str">
        <f>C1724</f>
        <v>V DISTANCI 400 mm, KOTVENO POMOCÍ CHEM. KOTVY. V ROZÍCH UMÍSTĚNA ZÁVĚSNÁ MATICE (M10). PODROBNĚJI VIZ. TZ.</v>
      </c>
      <c r="BB1724" s="151"/>
      <c r="BC1724" s="151"/>
      <c r="BD1724" s="151"/>
      <c r="BE1724" s="151"/>
      <c r="BF1724" s="151"/>
      <c r="BG1724" s="151"/>
      <c r="BH1724" s="151"/>
    </row>
    <row r="1725" spans="1:60" outlineLevel="3" x14ac:dyDescent="0.2">
      <c r="A1725" s="158"/>
      <c r="B1725" s="159"/>
      <c r="C1725" s="270" t="s">
        <v>1915</v>
      </c>
      <c r="D1725" s="271"/>
      <c r="E1725" s="271"/>
      <c r="F1725" s="271"/>
      <c r="G1725" s="271"/>
      <c r="H1725" s="161"/>
      <c r="I1725" s="161"/>
      <c r="J1725" s="161"/>
      <c r="K1725" s="161"/>
      <c r="L1725" s="161"/>
      <c r="M1725" s="161"/>
      <c r="N1725" s="160"/>
      <c r="O1725" s="160"/>
      <c r="P1725" s="160"/>
      <c r="Q1725" s="160"/>
      <c r="R1725" s="161"/>
      <c r="S1725" s="161"/>
      <c r="T1725" s="161"/>
      <c r="U1725" s="161"/>
      <c r="V1725" s="161"/>
      <c r="W1725" s="161"/>
      <c r="X1725" s="161"/>
      <c r="Y1725" s="161"/>
      <c r="Z1725" s="151"/>
      <c r="AA1725" s="151"/>
      <c r="AB1725" s="151"/>
      <c r="AC1725" s="151"/>
      <c r="AD1725" s="151"/>
      <c r="AE1725" s="151"/>
      <c r="AF1725" s="151"/>
      <c r="AG1725" s="151" t="s">
        <v>325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3" x14ac:dyDescent="0.2">
      <c r="A1726" s="158"/>
      <c r="B1726" s="159"/>
      <c r="C1726" s="270" t="s">
        <v>858</v>
      </c>
      <c r="D1726" s="271"/>
      <c r="E1726" s="271"/>
      <c r="F1726" s="271"/>
      <c r="G1726" s="271"/>
      <c r="H1726" s="161"/>
      <c r="I1726" s="161"/>
      <c r="J1726" s="161"/>
      <c r="K1726" s="161"/>
      <c r="L1726" s="161"/>
      <c r="M1726" s="161"/>
      <c r="N1726" s="160"/>
      <c r="O1726" s="160"/>
      <c r="P1726" s="160"/>
      <c r="Q1726" s="160"/>
      <c r="R1726" s="161"/>
      <c r="S1726" s="161"/>
      <c r="T1726" s="161"/>
      <c r="U1726" s="161"/>
      <c r="V1726" s="161"/>
      <c r="W1726" s="161"/>
      <c r="X1726" s="161"/>
      <c r="Y1726" s="161"/>
      <c r="Z1726" s="151"/>
      <c r="AA1726" s="151"/>
      <c r="AB1726" s="151"/>
      <c r="AC1726" s="151"/>
      <c r="AD1726" s="151"/>
      <c r="AE1726" s="151"/>
      <c r="AF1726" s="151"/>
      <c r="AG1726" s="151" t="s">
        <v>325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2" x14ac:dyDescent="0.2">
      <c r="A1727" s="158"/>
      <c r="B1727" s="159"/>
      <c r="C1727" s="191" t="s">
        <v>1833</v>
      </c>
      <c r="D1727" s="165"/>
      <c r="E1727" s="166"/>
      <c r="F1727" s="161"/>
      <c r="G1727" s="161"/>
      <c r="H1727" s="161"/>
      <c r="I1727" s="161"/>
      <c r="J1727" s="161"/>
      <c r="K1727" s="161"/>
      <c r="L1727" s="161"/>
      <c r="M1727" s="161"/>
      <c r="N1727" s="160"/>
      <c r="O1727" s="160"/>
      <c r="P1727" s="160"/>
      <c r="Q1727" s="160"/>
      <c r="R1727" s="161"/>
      <c r="S1727" s="161"/>
      <c r="T1727" s="161"/>
      <c r="U1727" s="161"/>
      <c r="V1727" s="161"/>
      <c r="W1727" s="161"/>
      <c r="X1727" s="161"/>
      <c r="Y1727" s="161"/>
      <c r="Z1727" s="151"/>
      <c r="AA1727" s="151"/>
      <c r="AB1727" s="151"/>
      <c r="AC1727" s="151"/>
      <c r="AD1727" s="151"/>
      <c r="AE1727" s="151"/>
      <c r="AF1727" s="151"/>
      <c r="AG1727" s="151" t="s">
        <v>327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outlineLevel="3" x14ac:dyDescent="0.2">
      <c r="A1728" s="158"/>
      <c r="B1728" s="159"/>
      <c r="C1728" s="191" t="s">
        <v>328</v>
      </c>
      <c r="D1728" s="165"/>
      <c r="E1728" s="166">
        <v>1</v>
      </c>
      <c r="F1728" s="161"/>
      <c r="G1728" s="161"/>
      <c r="H1728" s="161"/>
      <c r="I1728" s="161"/>
      <c r="J1728" s="161"/>
      <c r="K1728" s="161"/>
      <c r="L1728" s="161"/>
      <c r="M1728" s="161"/>
      <c r="N1728" s="160"/>
      <c r="O1728" s="160"/>
      <c r="P1728" s="160"/>
      <c r="Q1728" s="160"/>
      <c r="R1728" s="161"/>
      <c r="S1728" s="161"/>
      <c r="T1728" s="161"/>
      <c r="U1728" s="161"/>
      <c r="V1728" s="161"/>
      <c r="W1728" s="161"/>
      <c r="X1728" s="161"/>
      <c r="Y1728" s="161"/>
      <c r="Z1728" s="151"/>
      <c r="AA1728" s="151"/>
      <c r="AB1728" s="151"/>
      <c r="AC1728" s="151"/>
      <c r="AD1728" s="151"/>
      <c r="AE1728" s="151"/>
      <c r="AF1728" s="151"/>
      <c r="AG1728" s="151" t="s">
        <v>327</v>
      </c>
      <c r="AH1728" s="151">
        <v>0</v>
      </c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ht="22.5" outlineLevel="1" x14ac:dyDescent="0.2">
      <c r="A1729" s="181">
        <v>222</v>
      </c>
      <c r="B1729" s="182" t="s">
        <v>2014</v>
      </c>
      <c r="C1729" s="190" t="s">
        <v>2015</v>
      </c>
      <c r="D1729" s="183" t="s">
        <v>318</v>
      </c>
      <c r="E1729" s="184">
        <v>1</v>
      </c>
      <c r="F1729" s="185"/>
      <c r="G1729" s="186">
        <f>ROUND(E1729*F1729,2)</f>
        <v>0</v>
      </c>
      <c r="H1729" s="185"/>
      <c r="I1729" s="186">
        <f>ROUND(E1729*H1729,2)</f>
        <v>0</v>
      </c>
      <c r="J1729" s="185"/>
      <c r="K1729" s="186">
        <f>ROUND(E1729*J1729,2)</f>
        <v>0</v>
      </c>
      <c r="L1729" s="186">
        <v>21</v>
      </c>
      <c r="M1729" s="186">
        <f>G1729*(1+L1729/100)</f>
        <v>0</v>
      </c>
      <c r="N1729" s="184">
        <v>0</v>
      </c>
      <c r="O1729" s="184">
        <f>ROUND(E1729*N1729,2)</f>
        <v>0</v>
      </c>
      <c r="P1729" s="184">
        <v>0</v>
      </c>
      <c r="Q1729" s="184">
        <f>ROUND(E1729*P1729,2)</f>
        <v>0</v>
      </c>
      <c r="R1729" s="186"/>
      <c r="S1729" s="186" t="s">
        <v>319</v>
      </c>
      <c r="T1729" s="187" t="s">
        <v>320</v>
      </c>
      <c r="U1729" s="161">
        <v>0</v>
      </c>
      <c r="V1729" s="161">
        <f>ROUND(E1729*U1729,2)</f>
        <v>0</v>
      </c>
      <c r="W1729" s="161"/>
      <c r="X1729" s="161" t="s">
        <v>321</v>
      </c>
      <c r="Y1729" s="161" t="s">
        <v>322</v>
      </c>
      <c r="Z1729" s="151"/>
      <c r="AA1729" s="151"/>
      <c r="AB1729" s="151"/>
      <c r="AC1729" s="151"/>
      <c r="AD1729" s="151"/>
      <c r="AE1729" s="151"/>
      <c r="AF1729" s="151"/>
      <c r="AG1729" s="151" t="s">
        <v>323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2" x14ac:dyDescent="0.2">
      <c r="A1730" s="158"/>
      <c r="B1730" s="159"/>
      <c r="C1730" s="272" t="s">
        <v>1912</v>
      </c>
      <c r="D1730" s="273"/>
      <c r="E1730" s="273"/>
      <c r="F1730" s="273"/>
      <c r="G1730" s="273"/>
      <c r="H1730" s="161"/>
      <c r="I1730" s="161"/>
      <c r="J1730" s="161"/>
      <c r="K1730" s="161"/>
      <c r="L1730" s="161"/>
      <c r="M1730" s="161"/>
      <c r="N1730" s="160"/>
      <c r="O1730" s="160"/>
      <c r="P1730" s="160"/>
      <c r="Q1730" s="160"/>
      <c r="R1730" s="161"/>
      <c r="S1730" s="161"/>
      <c r="T1730" s="161"/>
      <c r="U1730" s="161"/>
      <c r="V1730" s="161"/>
      <c r="W1730" s="161"/>
      <c r="X1730" s="161"/>
      <c r="Y1730" s="161"/>
      <c r="Z1730" s="151"/>
      <c r="AA1730" s="151"/>
      <c r="AB1730" s="151"/>
      <c r="AC1730" s="151"/>
      <c r="AD1730" s="151"/>
      <c r="AE1730" s="151"/>
      <c r="AF1730" s="151"/>
      <c r="AG1730" s="151" t="s">
        <v>325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ht="22.5" outlineLevel="3" x14ac:dyDescent="0.2">
      <c r="A1731" s="158"/>
      <c r="B1731" s="159"/>
      <c r="C1731" s="270" t="s">
        <v>1913</v>
      </c>
      <c r="D1731" s="271"/>
      <c r="E1731" s="271"/>
      <c r="F1731" s="271"/>
      <c r="G1731" s="271"/>
      <c r="H1731" s="161"/>
      <c r="I1731" s="161"/>
      <c r="J1731" s="161"/>
      <c r="K1731" s="161"/>
      <c r="L1731" s="161"/>
      <c r="M1731" s="161"/>
      <c r="N1731" s="160"/>
      <c r="O1731" s="160"/>
      <c r="P1731" s="160"/>
      <c r="Q1731" s="160"/>
      <c r="R1731" s="161"/>
      <c r="S1731" s="161"/>
      <c r="T1731" s="161"/>
      <c r="U1731" s="161"/>
      <c r="V1731" s="161"/>
      <c r="W1731" s="161"/>
      <c r="X1731" s="161"/>
      <c r="Y1731" s="161"/>
      <c r="Z1731" s="151"/>
      <c r="AA1731" s="151"/>
      <c r="AB1731" s="151"/>
      <c r="AC1731" s="151"/>
      <c r="AD1731" s="151"/>
      <c r="AE1731" s="151"/>
      <c r="AF1731" s="151"/>
      <c r="AG1731" s="151" t="s">
        <v>325</v>
      </c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88" t="str">
        <f>C1731</f>
        <v>NEREZOVÁ SÍŤ BUDE OPLETENA NA NEREZOVÉ OBVODOVÉ LANO. LANO BUDE KOTVENO PŘÍMO DO BETONU POMOCÍ ŠROUBŮ S OKEM (M8)</v>
      </c>
      <c r="BB1731" s="151"/>
      <c r="BC1731" s="151"/>
      <c r="BD1731" s="151"/>
      <c r="BE1731" s="151"/>
      <c r="BF1731" s="151"/>
      <c r="BG1731" s="151"/>
      <c r="BH1731" s="151"/>
    </row>
    <row r="1732" spans="1:60" outlineLevel="3" x14ac:dyDescent="0.2">
      <c r="A1732" s="158"/>
      <c r="B1732" s="159"/>
      <c r="C1732" s="270" t="s">
        <v>1914</v>
      </c>
      <c r="D1732" s="271"/>
      <c r="E1732" s="271"/>
      <c r="F1732" s="271"/>
      <c r="G1732" s="271"/>
      <c r="H1732" s="161"/>
      <c r="I1732" s="161"/>
      <c r="J1732" s="161"/>
      <c r="K1732" s="161"/>
      <c r="L1732" s="161"/>
      <c r="M1732" s="161"/>
      <c r="N1732" s="160"/>
      <c r="O1732" s="160"/>
      <c r="P1732" s="160"/>
      <c r="Q1732" s="160"/>
      <c r="R1732" s="161"/>
      <c r="S1732" s="161"/>
      <c r="T1732" s="161"/>
      <c r="U1732" s="161"/>
      <c r="V1732" s="161"/>
      <c r="W1732" s="161"/>
      <c r="X1732" s="161"/>
      <c r="Y1732" s="161"/>
      <c r="Z1732" s="151"/>
      <c r="AA1732" s="151"/>
      <c r="AB1732" s="151"/>
      <c r="AC1732" s="151"/>
      <c r="AD1732" s="151"/>
      <c r="AE1732" s="151"/>
      <c r="AF1732" s="151"/>
      <c r="AG1732" s="151" t="s">
        <v>325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88" t="str">
        <f>C1732</f>
        <v>V DISTANCI 400 mm, KOTVENO POMOCÍ CHEM. KOTVY. V ROZÍCH UMÍSTĚNA ZÁVĚSNÁ MATICE (M10). PODROBNĚJI VIZ. TZ.</v>
      </c>
      <c r="BB1732" s="151"/>
      <c r="BC1732" s="151"/>
      <c r="BD1732" s="151"/>
      <c r="BE1732" s="151"/>
      <c r="BF1732" s="151"/>
      <c r="BG1732" s="151"/>
      <c r="BH1732" s="151"/>
    </row>
    <row r="1733" spans="1:60" outlineLevel="3" x14ac:dyDescent="0.2">
      <c r="A1733" s="158"/>
      <c r="B1733" s="159"/>
      <c r="C1733" s="270" t="s">
        <v>1915</v>
      </c>
      <c r="D1733" s="271"/>
      <c r="E1733" s="271"/>
      <c r="F1733" s="271"/>
      <c r="G1733" s="271"/>
      <c r="H1733" s="161"/>
      <c r="I1733" s="161"/>
      <c r="J1733" s="161"/>
      <c r="K1733" s="161"/>
      <c r="L1733" s="161"/>
      <c r="M1733" s="161"/>
      <c r="N1733" s="160"/>
      <c r="O1733" s="160"/>
      <c r="P1733" s="160"/>
      <c r="Q1733" s="160"/>
      <c r="R1733" s="161"/>
      <c r="S1733" s="161"/>
      <c r="T1733" s="161"/>
      <c r="U1733" s="161"/>
      <c r="V1733" s="161"/>
      <c r="W1733" s="161"/>
      <c r="X1733" s="161"/>
      <c r="Y1733" s="161"/>
      <c r="Z1733" s="151"/>
      <c r="AA1733" s="151"/>
      <c r="AB1733" s="151"/>
      <c r="AC1733" s="151"/>
      <c r="AD1733" s="151"/>
      <c r="AE1733" s="151"/>
      <c r="AF1733" s="151"/>
      <c r="AG1733" s="151" t="s">
        <v>325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3" x14ac:dyDescent="0.2">
      <c r="A1734" s="158"/>
      <c r="B1734" s="159"/>
      <c r="C1734" s="270" t="s">
        <v>858</v>
      </c>
      <c r="D1734" s="271"/>
      <c r="E1734" s="271"/>
      <c r="F1734" s="271"/>
      <c r="G1734" s="271"/>
      <c r="H1734" s="161"/>
      <c r="I1734" s="161"/>
      <c r="J1734" s="161"/>
      <c r="K1734" s="161"/>
      <c r="L1734" s="161"/>
      <c r="M1734" s="161"/>
      <c r="N1734" s="160"/>
      <c r="O1734" s="160"/>
      <c r="P1734" s="160"/>
      <c r="Q1734" s="160"/>
      <c r="R1734" s="161"/>
      <c r="S1734" s="161"/>
      <c r="T1734" s="161"/>
      <c r="U1734" s="161"/>
      <c r="V1734" s="161"/>
      <c r="W1734" s="161"/>
      <c r="X1734" s="161"/>
      <c r="Y1734" s="161"/>
      <c r="Z1734" s="151"/>
      <c r="AA1734" s="151"/>
      <c r="AB1734" s="151"/>
      <c r="AC1734" s="151"/>
      <c r="AD1734" s="151"/>
      <c r="AE1734" s="151"/>
      <c r="AF1734" s="151"/>
      <c r="AG1734" s="151" t="s">
        <v>325</v>
      </c>
      <c r="AH1734" s="151"/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2" x14ac:dyDescent="0.2">
      <c r="A1735" s="158"/>
      <c r="B1735" s="159"/>
      <c r="C1735" s="191" t="s">
        <v>1833</v>
      </c>
      <c r="D1735" s="165"/>
      <c r="E1735" s="166"/>
      <c r="F1735" s="161"/>
      <c r="G1735" s="161"/>
      <c r="H1735" s="161"/>
      <c r="I1735" s="161"/>
      <c r="J1735" s="161"/>
      <c r="K1735" s="161"/>
      <c r="L1735" s="161"/>
      <c r="M1735" s="161"/>
      <c r="N1735" s="160"/>
      <c r="O1735" s="160"/>
      <c r="P1735" s="160"/>
      <c r="Q1735" s="160"/>
      <c r="R1735" s="161"/>
      <c r="S1735" s="161"/>
      <c r="T1735" s="161"/>
      <c r="U1735" s="161"/>
      <c r="V1735" s="161"/>
      <c r="W1735" s="161"/>
      <c r="X1735" s="161"/>
      <c r="Y1735" s="161"/>
      <c r="Z1735" s="151"/>
      <c r="AA1735" s="151"/>
      <c r="AB1735" s="151"/>
      <c r="AC1735" s="151"/>
      <c r="AD1735" s="151"/>
      <c r="AE1735" s="151"/>
      <c r="AF1735" s="151"/>
      <c r="AG1735" s="151" t="s">
        <v>327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3" x14ac:dyDescent="0.2">
      <c r="A1736" s="158"/>
      <c r="B1736" s="159"/>
      <c r="C1736" s="191" t="s">
        <v>328</v>
      </c>
      <c r="D1736" s="165"/>
      <c r="E1736" s="166">
        <v>1</v>
      </c>
      <c r="F1736" s="161"/>
      <c r="G1736" s="161"/>
      <c r="H1736" s="161"/>
      <c r="I1736" s="161"/>
      <c r="J1736" s="161"/>
      <c r="K1736" s="161"/>
      <c r="L1736" s="161"/>
      <c r="M1736" s="161"/>
      <c r="N1736" s="160"/>
      <c r="O1736" s="160"/>
      <c r="P1736" s="160"/>
      <c r="Q1736" s="160"/>
      <c r="R1736" s="161"/>
      <c r="S1736" s="161"/>
      <c r="T1736" s="161"/>
      <c r="U1736" s="161"/>
      <c r="V1736" s="161"/>
      <c r="W1736" s="161"/>
      <c r="X1736" s="161"/>
      <c r="Y1736" s="161"/>
      <c r="Z1736" s="151"/>
      <c r="AA1736" s="151"/>
      <c r="AB1736" s="151"/>
      <c r="AC1736" s="151"/>
      <c r="AD1736" s="151"/>
      <c r="AE1736" s="151"/>
      <c r="AF1736" s="151"/>
      <c r="AG1736" s="151" t="s">
        <v>327</v>
      </c>
      <c r="AH1736" s="151">
        <v>0</v>
      </c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1" x14ac:dyDescent="0.2">
      <c r="A1737" s="181">
        <v>223</v>
      </c>
      <c r="B1737" s="182" t="s">
        <v>2016</v>
      </c>
      <c r="C1737" s="190" t="s">
        <v>2017</v>
      </c>
      <c r="D1737" s="183" t="s">
        <v>318</v>
      </c>
      <c r="E1737" s="184">
        <v>1</v>
      </c>
      <c r="F1737" s="185"/>
      <c r="G1737" s="186">
        <f>ROUND(E1737*F1737,2)</f>
        <v>0</v>
      </c>
      <c r="H1737" s="185"/>
      <c r="I1737" s="186">
        <f>ROUND(E1737*H1737,2)</f>
        <v>0</v>
      </c>
      <c r="J1737" s="185"/>
      <c r="K1737" s="186">
        <f>ROUND(E1737*J1737,2)</f>
        <v>0</v>
      </c>
      <c r="L1737" s="186">
        <v>21</v>
      </c>
      <c r="M1737" s="186">
        <f>G1737*(1+L1737/100)</f>
        <v>0</v>
      </c>
      <c r="N1737" s="184">
        <v>0</v>
      </c>
      <c r="O1737" s="184">
        <f>ROUND(E1737*N1737,2)</f>
        <v>0</v>
      </c>
      <c r="P1737" s="184">
        <v>0</v>
      </c>
      <c r="Q1737" s="184">
        <f>ROUND(E1737*P1737,2)</f>
        <v>0</v>
      </c>
      <c r="R1737" s="186"/>
      <c r="S1737" s="186" t="s">
        <v>319</v>
      </c>
      <c r="T1737" s="187" t="s">
        <v>320</v>
      </c>
      <c r="U1737" s="161">
        <v>0</v>
      </c>
      <c r="V1737" s="161">
        <f>ROUND(E1737*U1737,2)</f>
        <v>0</v>
      </c>
      <c r="W1737" s="161"/>
      <c r="X1737" s="161" t="s">
        <v>321</v>
      </c>
      <c r="Y1737" s="161" t="s">
        <v>322</v>
      </c>
      <c r="Z1737" s="151"/>
      <c r="AA1737" s="151"/>
      <c r="AB1737" s="151"/>
      <c r="AC1737" s="151"/>
      <c r="AD1737" s="151"/>
      <c r="AE1737" s="151"/>
      <c r="AF1737" s="151"/>
      <c r="AG1737" s="151" t="s">
        <v>323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2" x14ac:dyDescent="0.2">
      <c r="A1738" s="158"/>
      <c r="B1738" s="159"/>
      <c r="C1738" s="272" t="s">
        <v>1912</v>
      </c>
      <c r="D1738" s="273"/>
      <c r="E1738" s="273"/>
      <c r="F1738" s="273"/>
      <c r="G1738" s="273"/>
      <c r="H1738" s="161"/>
      <c r="I1738" s="161"/>
      <c r="J1738" s="161"/>
      <c r="K1738" s="161"/>
      <c r="L1738" s="161"/>
      <c r="M1738" s="161"/>
      <c r="N1738" s="160"/>
      <c r="O1738" s="160"/>
      <c r="P1738" s="160"/>
      <c r="Q1738" s="160"/>
      <c r="R1738" s="161"/>
      <c r="S1738" s="161"/>
      <c r="T1738" s="161"/>
      <c r="U1738" s="161"/>
      <c r="V1738" s="161"/>
      <c r="W1738" s="161"/>
      <c r="X1738" s="161"/>
      <c r="Y1738" s="161"/>
      <c r="Z1738" s="151"/>
      <c r="AA1738" s="151"/>
      <c r="AB1738" s="151"/>
      <c r="AC1738" s="151"/>
      <c r="AD1738" s="151"/>
      <c r="AE1738" s="151"/>
      <c r="AF1738" s="151"/>
      <c r="AG1738" s="151" t="s">
        <v>325</v>
      </c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ht="22.5" outlineLevel="3" x14ac:dyDescent="0.2">
      <c r="A1739" s="158"/>
      <c r="B1739" s="159"/>
      <c r="C1739" s="270" t="s">
        <v>1913</v>
      </c>
      <c r="D1739" s="271"/>
      <c r="E1739" s="271"/>
      <c r="F1739" s="271"/>
      <c r="G1739" s="271"/>
      <c r="H1739" s="161"/>
      <c r="I1739" s="161"/>
      <c r="J1739" s="161"/>
      <c r="K1739" s="161"/>
      <c r="L1739" s="161"/>
      <c r="M1739" s="161"/>
      <c r="N1739" s="160"/>
      <c r="O1739" s="160"/>
      <c r="P1739" s="160"/>
      <c r="Q1739" s="160"/>
      <c r="R1739" s="161"/>
      <c r="S1739" s="161"/>
      <c r="T1739" s="161"/>
      <c r="U1739" s="161"/>
      <c r="V1739" s="161"/>
      <c r="W1739" s="161"/>
      <c r="X1739" s="161"/>
      <c r="Y1739" s="161"/>
      <c r="Z1739" s="151"/>
      <c r="AA1739" s="151"/>
      <c r="AB1739" s="151"/>
      <c r="AC1739" s="151"/>
      <c r="AD1739" s="151"/>
      <c r="AE1739" s="151"/>
      <c r="AF1739" s="151"/>
      <c r="AG1739" s="151" t="s">
        <v>325</v>
      </c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88" t="str">
        <f>C1739</f>
        <v>NEREZOVÁ SÍŤ BUDE OPLETENA NA NEREZOVÉ OBVODOVÉ LANO. LANO BUDE KOTVENO PŘÍMO DO BETONU POMOCÍ ŠROUBŮ S OKEM (M8)</v>
      </c>
      <c r="BB1739" s="151"/>
      <c r="BC1739" s="151"/>
      <c r="BD1739" s="151"/>
      <c r="BE1739" s="151"/>
      <c r="BF1739" s="151"/>
      <c r="BG1739" s="151"/>
      <c r="BH1739" s="151"/>
    </row>
    <row r="1740" spans="1:60" outlineLevel="3" x14ac:dyDescent="0.2">
      <c r="A1740" s="158"/>
      <c r="B1740" s="159"/>
      <c r="C1740" s="270" t="s">
        <v>1914</v>
      </c>
      <c r="D1740" s="271"/>
      <c r="E1740" s="271"/>
      <c r="F1740" s="271"/>
      <c r="G1740" s="271"/>
      <c r="H1740" s="161"/>
      <c r="I1740" s="161"/>
      <c r="J1740" s="161"/>
      <c r="K1740" s="161"/>
      <c r="L1740" s="161"/>
      <c r="M1740" s="161"/>
      <c r="N1740" s="160"/>
      <c r="O1740" s="160"/>
      <c r="P1740" s="160"/>
      <c r="Q1740" s="160"/>
      <c r="R1740" s="161"/>
      <c r="S1740" s="161"/>
      <c r="T1740" s="161"/>
      <c r="U1740" s="161"/>
      <c r="V1740" s="161"/>
      <c r="W1740" s="161"/>
      <c r="X1740" s="161"/>
      <c r="Y1740" s="161"/>
      <c r="Z1740" s="151"/>
      <c r="AA1740" s="151"/>
      <c r="AB1740" s="151"/>
      <c r="AC1740" s="151"/>
      <c r="AD1740" s="151"/>
      <c r="AE1740" s="151"/>
      <c r="AF1740" s="151"/>
      <c r="AG1740" s="151" t="s">
        <v>325</v>
      </c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88" t="str">
        <f>C1740</f>
        <v>V DISTANCI 400 mm, KOTVENO POMOCÍ CHEM. KOTVY. V ROZÍCH UMÍSTĚNA ZÁVĚSNÁ MATICE (M10). PODROBNĚJI VIZ. TZ.</v>
      </c>
      <c r="BB1740" s="151"/>
      <c r="BC1740" s="151"/>
      <c r="BD1740" s="151"/>
      <c r="BE1740" s="151"/>
      <c r="BF1740" s="151"/>
      <c r="BG1740" s="151"/>
      <c r="BH1740" s="151"/>
    </row>
    <row r="1741" spans="1:60" outlineLevel="3" x14ac:dyDescent="0.2">
      <c r="A1741" s="158"/>
      <c r="B1741" s="159"/>
      <c r="C1741" s="270" t="s">
        <v>1915</v>
      </c>
      <c r="D1741" s="271"/>
      <c r="E1741" s="271"/>
      <c r="F1741" s="271"/>
      <c r="G1741" s="271"/>
      <c r="H1741" s="161"/>
      <c r="I1741" s="161"/>
      <c r="J1741" s="161"/>
      <c r="K1741" s="161"/>
      <c r="L1741" s="161"/>
      <c r="M1741" s="161"/>
      <c r="N1741" s="160"/>
      <c r="O1741" s="160"/>
      <c r="P1741" s="160"/>
      <c r="Q1741" s="160"/>
      <c r="R1741" s="161"/>
      <c r="S1741" s="161"/>
      <c r="T1741" s="161"/>
      <c r="U1741" s="161"/>
      <c r="V1741" s="161"/>
      <c r="W1741" s="161"/>
      <c r="X1741" s="161"/>
      <c r="Y1741" s="161"/>
      <c r="Z1741" s="151"/>
      <c r="AA1741" s="151"/>
      <c r="AB1741" s="151"/>
      <c r="AC1741" s="151"/>
      <c r="AD1741" s="151"/>
      <c r="AE1741" s="151"/>
      <c r="AF1741" s="151"/>
      <c r="AG1741" s="151" t="s">
        <v>325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3" x14ac:dyDescent="0.2">
      <c r="A1742" s="158"/>
      <c r="B1742" s="159"/>
      <c r="C1742" s="270" t="s">
        <v>858</v>
      </c>
      <c r="D1742" s="271"/>
      <c r="E1742" s="271"/>
      <c r="F1742" s="271"/>
      <c r="G1742" s="271"/>
      <c r="H1742" s="161"/>
      <c r="I1742" s="161"/>
      <c r="J1742" s="161"/>
      <c r="K1742" s="161"/>
      <c r="L1742" s="161"/>
      <c r="M1742" s="161"/>
      <c r="N1742" s="160"/>
      <c r="O1742" s="160"/>
      <c r="P1742" s="160"/>
      <c r="Q1742" s="160"/>
      <c r="R1742" s="161"/>
      <c r="S1742" s="161"/>
      <c r="T1742" s="161"/>
      <c r="U1742" s="161"/>
      <c r="V1742" s="161"/>
      <c r="W1742" s="161"/>
      <c r="X1742" s="161"/>
      <c r="Y1742" s="161"/>
      <c r="Z1742" s="151"/>
      <c r="AA1742" s="151"/>
      <c r="AB1742" s="151"/>
      <c r="AC1742" s="151"/>
      <c r="AD1742" s="151"/>
      <c r="AE1742" s="151"/>
      <c r="AF1742" s="151"/>
      <c r="AG1742" s="151" t="s">
        <v>325</v>
      </c>
      <c r="AH1742" s="151"/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2" x14ac:dyDescent="0.2">
      <c r="A1743" s="158"/>
      <c r="B1743" s="159"/>
      <c r="C1743" s="191" t="s">
        <v>1833</v>
      </c>
      <c r="D1743" s="165"/>
      <c r="E1743" s="166"/>
      <c r="F1743" s="161"/>
      <c r="G1743" s="161"/>
      <c r="H1743" s="161"/>
      <c r="I1743" s="161"/>
      <c r="J1743" s="161"/>
      <c r="K1743" s="161"/>
      <c r="L1743" s="161"/>
      <c r="M1743" s="161"/>
      <c r="N1743" s="160"/>
      <c r="O1743" s="160"/>
      <c r="P1743" s="160"/>
      <c r="Q1743" s="160"/>
      <c r="R1743" s="161"/>
      <c r="S1743" s="161"/>
      <c r="T1743" s="161"/>
      <c r="U1743" s="161"/>
      <c r="V1743" s="161"/>
      <c r="W1743" s="161"/>
      <c r="X1743" s="161"/>
      <c r="Y1743" s="161"/>
      <c r="Z1743" s="151"/>
      <c r="AA1743" s="151"/>
      <c r="AB1743" s="151"/>
      <c r="AC1743" s="151"/>
      <c r="AD1743" s="151"/>
      <c r="AE1743" s="151"/>
      <c r="AF1743" s="151"/>
      <c r="AG1743" s="151" t="s">
        <v>327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outlineLevel="3" x14ac:dyDescent="0.2">
      <c r="A1744" s="158"/>
      <c r="B1744" s="159"/>
      <c r="C1744" s="191" t="s">
        <v>328</v>
      </c>
      <c r="D1744" s="165"/>
      <c r="E1744" s="166">
        <v>1</v>
      </c>
      <c r="F1744" s="161"/>
      <c r="G1744" s="161"/>
      <c r="H1744" s="161"/>
      <c r="I1744" s="161"/>
      <c r="J1744" s="161"/>
      <c r="K1744" s="161"/>
      <c r="L1744" s="161"/>
      <c r="M1744" s="161"/>
      <c r="N1744" s="160"/>
      <c r="O1744" s="160"/>
      <c r="P1744" s="160"/>
      <c r="Q1744" s="160"/>
      <c r="R1744" s="161"/>
      <c r="S1744" s="161"/>
      <c r="T1744" s="161"/>
      <c r="U1744" s="161"/>
      <c r="V1744" s="161"/>
      <c r="W1744" s="161"/>
      <c r="X1744" s="161"/>
      <c r="Y1744" s="161"/>
      <c r="Z1744" s="151"/>
      <c r="AA1744" s="151"/>
      <c r="AB1744" s="151"/>
      <c r="AC1744" s="151"/>
      <c r="AD1744" s="151"/>
      <c r="AE1744" s="151"/>
      <c r="AF1744" s="151"/>
      <c r="AG1744" s="151" t="s">
        <v>327</v>
      </c>
      <c r="AH1744" s="151">
        <v>0</v>
      </c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ht="22.5" outlineLevel="1" x14ac:dyDescent="0.2">
      <c r="A1745" s="181">
        <v>224</v>
      </c>
      <c r="B1745" s="182" t="s">
        <v>2018</v>
      </c>
      <c r="C1745" s="190" t="s">
        <v>2019</v>
      </c>
      <c r="D1745" s="183" t="s">
        <v>318</v>
      </c>
      <c r="E1745" s="184">
        <v>18</v>
      </c>
      <c r="F1745" s="185"/>
      <c r="G1745" s="186">
        <f>ROUND(E1745*F1745,2)</f>
        <v>0</v>
      </c>
      <c r="H1745" s="185"/>
      <c r="I1745" s="186">
        <f>ROUND(E1745*H1745,2)</f>
        <v>0</v>
      </c>
      <c r="J1745" s="185"/>
      <c r="K1745" s="186">
        <f>ROUND(E1745*J1745,2)</f>
        <v>0</v>
      </c>
      <c r="L1745" s="186">
        <v>21</v>
      </c>
      <c r="M1745" s="186">
        <f>G1745*(1+L1745/100)</f>
        <v>0</v>
      </c>
      <c r="N1745" s="184">
        <v>0</v>
      </c>
      <c r="O1745" s="184">
        <f>ROUND(E1745*N1745,2)</f>
        <v>0</v>
      </c>
      <c r="P1745" s="184">
        <v>0</v>
      </c>
      <c r="Q1745" s="184">
        <f>ROUND(E1745*P1745,2)</f>
        <v>0</v>
      </c>
      <c r="R1745" s="186"/>
      <c r="S1745" s="186" t="s">
        <v>319</v>
      </c>
      <c r="T1745" s="187" t="s">
        <v>320</v>
      </c>
      <c r="U1745" s="161">
        <v>0</v>
      </c>
      <c r="V1745" s="161">
        <f>ROUND(E1745*U1745,2)</f>
        <v>0</v>
      </c>
      <c r="W1745" s="161"/>
      <c r="X1745" s="161" t="s">
        <v>321</v>
      </c>
      <c r="Y1745" s="161" t="s">
        <v>322</v>
      </c>
      <c r="Z1745" s="151"/>
      <c r="AA1745" s="151"/>
      <c r="AB1745" s="151"/>
      <c r="AC1745" s="151"/>
      <c r="AD1745" s="151"/>
      <c r="AE1745" s="151"/>
      <c r="AF1745" s="151"/>
      <c r="AG1745" s="151" t="s">
        <v>323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2" x14ac:dyDescent="0.2">
      <c r="A1746" s="158"/>
      <c r="B1746" s="159"/>
      <c r="C1746" s="272" t="s">
        <v>1912</v>
      </c>
      <c r="D1746" s="273"/>
      <c r="E1746" s="273"/>
      <c r="F1746" s="273"/>
      <c r="G1746" s="273"/>
      <c r="H1746" s="161"/>
      <c r="I1746" s="161"/>
      <c r="J1746" s="161"/>
      <c r="K1746" s="161"/>
      <c r="L1746" s="161"/>
      <c r="M1746" s="161"/>
      <c r="N1746" s="160"/>
      <c r="O1746" s="160"/>
      <c r="P1746" s="160"/>
      <c r="Q1746" s="160"/>
      <c r="R1746" s="161"/>
      <c r="S1746" s="161"/>
      <c r="T1746" s="161"/>
      <c r="U1746" s="161"/>
      <c r="V1746" s="161"/>
      <c r="W1746" s="161"/>
      <c r="X1746" s="161"/>
      <c r="Y1746" s="161"/>
      <c r="Z1746" s="151"/>
      <c r="AA1746" s="151"/>
      <c r="AB1746" s="151"/>
      <c r="AC1746" s="151"/>
      <c r="AD1746" s="151"/>
      <c r="AE1746" s="151"/>
      <c r="AF1746" s="151"/>
      <c r="AG1746" s="151" t="s">
        <v>325</v>
      </c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ht="22.5" outlineLevel="3" x14ac:dyDescent="0.2">
      <c r="A1747" s="158"/>
      <c r="B1747" s="159"/>
      <c r="C1747" s="270" t="s">
        <v>1913</v>
      </c>
      <c r="D1747" s="271"/>
      <c r="E1747" s="271"/>
      <c r="F1747" s="271"/>
      <c r="G1747" s="271"/>
      <c r="H1747" s="161"/>
      <c r="I1747" s="161"/>
      <c r="J1747" s="161"/>
      <c r="K1747" s="161"/>
      <c r="L1747" s="161"/>
      <c r="M1747" s="161"/>
      <c r="N1747" s="160"/>
      <c r="O1747" s="160"/>
      <c r="P1747" s="160"/>
      <c r="Q1747" s="160"/>
      <c r="R1747" s="161"/>
      <c r="S1747" s="161"/>
      <c r="T1747" s="161"/>
      <c r="U1747" s="161"/>
      <c r="V1747" s="161"/>
      <c r="W1747" s="161"/>
      <c r="X1747" s="161"/>
      <c r="Y1747" s="161"/>
      <c r="Z1747" s="151"/>
      <c r="AA1747" s="151"/>
      <c r="AB1747" s="151"/>
      <c r="AC1747" s="151"/>
      <c r="AD1747" s="151"/>
      <c r="AE1747" s="151"/>
      <c r="AF1747" s="151"/>
      <c r="AG1747" s="151" t="s">
        <v>325</v>
      </c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88" t="str">
        <f>C1747</f>
        <v>NEREZOVÁ SÍŤ BUDE OPLETENA NA NEREZOVÉ OBVODOVÉ LANO. LANO BUDE KOTVENO PŘÍMO DO BETONU POMOCÍ ŠROUBŮ S OKEM (M8)</v>
      </c>
      <c r="BB1747" s="151"/>
      <c r="BC1747" s="151"/>
      <c r="BD1747" s="151"/>
      <c r="BE1747" s="151"/>
      <c r="BF1747" s="151"/>
      <c r="BG1747" s="151"/>
      <c r="BH1747" s="151"/>
    </row>
    <row r="1748" spans="1:60" outlineLevel="3" x14ac:dyDescent="0.2">
      <c r="A1748" s="158"/>
      <c r="B1748" s="159"/>
      <c r="C1748" s="270" t="s">
        <v>1914</v>
      </c>
      <c r="D1748" s="271"/>
      <c r="E1748" s="271"/>
      <c r="F1748" s="271"/>
      <c r="G1748" s="271"/>
      <c r="H1748" s="161"/>
      <c r="I1748" s="161"/>
      <c r="J1748" s="161"/>
      <c r="K1748" s="161"/>
      <c r="L1748" s="161"/>
      <c r="M1748" s="161"/>
      <c r="N1748" s="160"/>
      <c r="O1748" s="160"/>
      <c r="P1748" s="160"/>
      <c r="Q1748" s="160"/>
      <c r="R1748" s="161"/>
      <c r="S1748" s="161"/>
      <c r="T1748" s="161"/>
      <c r="U1748" s="161"/>
      <c r="V1748" s="161"/>
      <c r="W1748" s="161"/>
      <c r="X1748" s="161"/>
      <c r="Y1748" s="161"/>
      <c r="Z1748" s="151"/>
      <c r="AA1748" s="151"/>
      <c r="AB1748" s="151"/>
      <c r="AC1748" s="151"/>
      <c r="AD1748" s="151"/>
      <c r="AE1748" s="151"/>
      <c r="AF1748" s="151"/>
      <c r="AG1748" s="151" t="s">
        <v>325</v>
      </c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88" t="str">
        <f>C1748</f>
        <v>V DISTANCI 400 mm, KOTVENO POMOCÍ CHEM. KOTVY. V ROZÍCH UMÍSTĚNA ZÁVĚSNÁ MATICE (M10). PODROBNĚJI VIZ. TZ.</v>
      </c>
      <c r="BB1748" s="151"/>
      <c r="BC1748" s="151"/>
      <c r="BD1748" s="151"/>
      <c r="BE1748" s="151"/>
      <c r="BF1748" s="151"/>
      <c r="BG1748" s="151"/>
      <c r="BH1748" s="151"/>
    </row>
    <row r="1749" spans="1:60" outlineLevel="3" x14ac:dyDescent="0.2">
      <c r="A1749" s="158"/>
      <c r="B1749" s="159"/>
      <c r="C1749" s="270" t="s">
        <v>1915</v>
      </c>
      <c r="D1749" s="271"/>
      <c r="E1749" s="271"/>
      <c r="F1749" s="271"/>
      <c r="G1749" s="271"/>
      <c r="H1749" s="161"/>
      <c r="I1749" s="161"/>
      <c r="J1749" s="161"/>
      <c r="K1749" s="161"/>
      <c r="L1749" s="161"/>
      <c r="M1749" s="161"/>
      <c r="N1749" s="160"/>
      <c r="O1749" s="160"/>
      <c r="P1749" s="160"/>
      <c r="Q1749" s="160"/>
      <c r="R1749" s="161"/>
      <c r="S1749" s="161"/>
      <c r="T1749" s="161"/>
      <c r="U1749" s="161"/>
      <c r="V1749" s="161"/>
      <c r="W1749" s="161"/>
      <c r="X1749" s="161"/>
      <c r="Y1749" s="161"/>
      <c r="Z1749" s="151"/>
      <c r="AA1749" s="151"/>
      <c r="AB1749" s="151"/>
      <c r="AC1749" s="151"/>
      <c r="AD1749" s="151"/>
      <c r="AE1749" s="151"/>
      <c r="AF1749" s="151"/>
      <c r="AG1749" s="151" t="s">
        <v>325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3" x14ac:dyDescent="0.2">
      <c r="A1750" s="158"/>
      <c r="B1750" s="159"/>
      <c r="C1750" s="270" t="s">
        <v>858</v>
      </c>
      <c r="D1750" s="271"/>
      <c r="E1750" s="271"/>
      <c r="F1750" s="271"/>
      <c r="G1750" s="271"/>
      <c r="H1750" s="161"/>
      <c r="I1750" s="161"/>
      <c r="J1750" s="161"/>
      <c r="K1750" s="161"/>
      <c r="L1750" s="161"/>
      <c r="M1750" s="161"/>
      <c r="N1750" s="160"/>
      <c r="O1750" s="160"/>
      <c r="P1750" s="160"/>
      <c r="Q1750" s="160"/>
      <c r="R1750" s="161"/>
      <c r="S1750" s="161"/>
      <c r="T1750" s="161"/>
      <c r="U1750" s="161"/>
      <c r="V1750" s="161"/>
      <c r="W1750" s="161"/>
      <c r="X1750" s="161"/>
      <c r="Y1750" s="161"/>
      <c r="Z1750" s="151"/>
      <c r="AA1750" s="151"/>
      <c r="AB1750" s="151"/>
      <c r="AC1750" s="151"/>
      <c r="AD1750" s="151"/>
      <c r="AE1750" s="151"/>
      <c r="AF1750" s="151"/>
      <c r="AG1750" s="151" t="s">
        <v>325</v>
      </c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2" x14ac:dyDescent="0.2">
      <c r="A1751" s="158"/>
      <c r="B1751" s="159"/>
      <c r="C1751" s="191" t="s">
        <v>1833</v>
      </c>
      <c r="D1751" s="165"/>
      <c r="E1751" s="166"/>
      <c r="F1751" s="161"/>
      <c r="G1751" s="161"/>
      <c r="H1751" s="161"/>
      <c r="I1751" s="161"/>
      <c r="J1751" s="161"/>
      <c r="K1751" s="161"/>
      <c r="L1751" s="161"/>
      <c r="M1751" s="161"/>
      <c r="N1751" s="160"/>
      <c r="O1751" s="160"/>
      <c r="P1751" s="160"/>
      <c r="Q1751" s="160"/>
      <c r="R1751" s="161"/>
      <c r="S1751" s="161"/>
      <c r="T1751" s="161"/>
      <c r="U1751" s="161"/>
      <c r="V1751" s="161"/>
      <c r="W1751" s="161"/>
      <c r="X1751" s="161"/>
      <c r="Y1751" s="161"/>
      <c r="Z1751" s="151"/>
      <c r="AA1751" s="151"/>
      <c r="AB1751" s="151"/>
      <c r="AC1751" s="151"/>
      <c r="AD1751" s="151"/>
      <c r="AE1751" s="151"/>
      <c r="AF1751" s="151"/>
      <c r="AG1751" s="151" t="s">
        <v>327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3" x14ac:dyDescent="0.2">
      <c r="A1752" s="158"/>
      <c r="B1752" s="159"/>
      <c r="C1752" s="191" t="s">
        <v>1944</v>
      </c>
      <c r="D1752" s="165"/>
      <c r="E1752" s="166">
        <v>18</v>
      </c>
      <c r="F1752" s="161"/>
      <c r="G1752" s="161"/>
      <c r="H1752" s="161"/>
      <c r="I1752" s="161"/>
      <c r="J1752" s="161"/>
      <c r="K1752" s="161"/>
      <c r="L1752" s="161"/>
      <c r="M1752" s="161"/>
      <c r="N1752" s="160"/>
      <c r="O1752" s="160"/>
      <c r="P1752" s="160"/>
      <c r="Q1752" s="160"/>
      <c r="R1752" s="161"/>
      <c r="S1752" s="161"/>
      <c r="T1752" s="161"/>
      <c r="U1752" s="161"/>
      <c r="V1752" s="161"/>
      <c r="W1752" s="161"/>
      <c r="X1752" s="161"/>
      <c r="Y1752" s="161"/>
      <c r="Z1752" s="151"/>
      <c r="AA1752" s="151"/>
      <c r="AB1752" s="151"/>
      <c r="AC1752" s="151"/>
      <c r="AD1752" s="151"/>
      <c r="AE1752" s="151"/>
      <c r="AF1752" s="151"/>
      <c r="AG1752" s="151" t="s">
        <v>327</v>
      </c>
      <c r="AH1752" s="151">
        <v>0</v>
      </c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1" x14ac:dyDescent="0.2">
      <c r="A1753" s="181">
        <v>225</v>
      </c>
      <c r="B1753" s="182" t="s">
        <v>2020</v>
      </c>
      <c r="C1753" s="190" t="s">
        <v>2021</v>
      </c>
      <c r="D1753" s="183" t="s">
        <v>318</v>
      </c>
      <c r="E1753" s="184">
        <v>4</v>
      </c>
      <c r="F1753" s="185"/>
      <c r="G1753" s="186">
        <f>ROUND(E1753*F1753,2)</f>
        <v>0</v>
      </c>
      <c r="H1753" s="185"/>
      <c r="I1753" s="186">
        <f>ROUND(E1753*H1753,2)</f>
        <v>0</v>
      </c>
      <c r="J1753" s="185"/>
      <c r="K1753" s="186">
        <f>ROUND(E1753*J1753,2)</f>
        <v>0</v>
      </c>
      <c r="L1753" s="186">
        <v>21</v>
      </c>
      <c r="M1753" s="186">
        <f>G1753*(1+L1753/100)</f>
        <v>0</v>
      </c>
      <c r="N1753" s="184">
        <v>0</v>
      </c>
      <c r="O1753" s="184">
        <f>ROUND(E1753*N1753,2)</f>
        <v>0</v>
      </c>
      <c r="P1753" s="184">
        <v>0</v>
      </c>
      <c r="Q1753" s="184">
        <f>ROUND(E1753*P1753,2)</f>
        <v>0</v>
      </c>
      <c r="R1753" s="186"/>
      <c r="S1753" s="186" t="s">
        <v>319</v>
      </c>
      <c r="T1753" s="187" t="s">
        <v>320</v>
      </c>
      <c r="U1753" s="161">
        <v>0</v>
      </c>
      <c r="V1753" s="161">
        <f>ROUND(E1753*U1753,2)</f>
        <v>0</v>
      </c>
      <c r="W1753" s="161"/>
      <c r="X1753" s="161" t="s">
        <v>321</v>
      </c>
      <c r="Y1753" s="161" t="s">
        <v>322</v>
      </c>
      <c r="Z1753" s="151"/>
      <c r="AA1753" s="151"/>
      <c r="AB1753" s="151"/>
      <c r="AC1753" s="151"/>
      <c r="AD1753" s="151"/>
      <c r="AE1753" s="151"/>
      <c r="AF1753" s="151"/>
      <c r="AG1753" s="151" t="s">
        <v>323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2" x14ac:dyDescent="0.2">
      <c r="A1754" s="158"/>
      <c r="B1754" s="159"/>
      <c r="C1754" s="272" t="s">
        <v>1912</v>
      </c>
      <c r="D1754" s="273"/>
      <c r="E1754" s="273"/>
      <c r="F1754" s="273"/>
      <c r="G1754" s="273"/>
      <c r="H1754" s="161"/>
      <c r="I1754" s="161"/>
      <c r="J1754" s="161"/>
      <c r="K1754" s="161"/>
      <c r="L1754" s="161"/>
      <c r="M1754" s="161"/>
      <c r="N1754" s="160"/>
      <c r="O1754" s="160"/>
      <c r="P1754" s="160"/>
      <c r="Q1754" s="160"/>
      <c r="R1754" s="161"/>
      <c r="S1754" s="161"/>
      <c r="T1754" s="161"/>
      <c r="U1754" s="161"/>
      <c r="V1754" s="161"/>
      <c r="W1754" s="161"/>
      <c r="X1754" s="161"/>
      <c r="Y1754" s="161"/>
      <c r="Z1754" s="151"/>
      <c r="AA1754" s="151"/>
      <c r="AB1754" s="151"/>
      <c r="AC1754" s="151"/>
      <c r="AD1754" s="151"/>
      <c r="AE1754" s="151"/>
      <c r="AF1754" s="151"/>
      <c r="AG1754" s="151" t="s">
        <v>325</v>
      </c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ht="22.5" outlineLevel="3" x14ac:dyDescent="0.2">
      <c r="A1755" s="158"/>
      <c r="B1755" s="159"/>
      <c r="C1755" s="270" t="s">
        <v>1913</v>
      </c>
      <c r="D1755" s="271"/>
      <c r="E1755" s="271"/>
      <c r="F1755" s="271"/>
      <c r="G1755" s="271"/>
      <c r="H1755" s="161"/>
      <c r="I1755" s="161"/>
      <c r="J1755" s="161"/>
      <c r="K1755" s="161"/>
      <c r="L1755" s="161"/>
      <c r="M1755" s="161"/>
      <c r="N1755" s="160"/>
      <c r="O1755" s="160"/>
      <c r="P1755" s="160"/>
      <c r="Q1755" s="160"/>
      <c r="R1755" s="161"/>
      <c r="S1755" s="161"/>
      <c r="T1755" s="161"/>
      <c r="U1755" s="161"/>
      <c r="V1755" s="161"/>
      <c r="W1755" s="161"/>
      <c r="X1755" s="161"/>
      <c r="Y1755" s="161"/>
      <c r="Z1755" s="151"/>
      <c r="AA1755" s="151"/>
      <c r="AB1755" s="151"/>
      <c r="AC1755" s="151"/>
      <c r="AD1755" s="151"/>
      <c r="AE1755" s="151"/>
      <c r="AF1755" s="151"/>
      <c r="AG1755" s="151" t="s">
        <v>325</v>
      </c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88" t="str">
        <f>C1755</f>
        <v>NEREZOVÁ SÍŤ BUDE OPLETENA NA NEREZOVÉ OBVODOVÉ LANO. LANO BUDE KOTVENO PŘÍMO DO BETONU POMOCÍ ŠROUBŮ S OKEM (M8)</v>
      </c>
      <c r="BB1755" s="151"/>
      <c r="BC1755" s="151"/>
      <c r="BD1755" s="151"/>
      <c r="BE1755" s="151"/>
      <c r="BF1755" s="151"/>
      <c r="BG1755" s="151"/>
      <c r="BH1755" s="151"/>
    </row>
    <row r="1756" spans="1:60" outlineLevel="3" x14ac:dyDescent="0.2">
      <c r="A1756" s="158"/>
      <c r="B1756" s="159"/>
      <c r="C1756" s="270" t="s">
        <v>1914</v>
      </c>
      <c r="D1756" s="271"/>
      <c r="E1756" s="271"/>
      <c r="F1756" s="271"/>
      <c r="G1756" s="271"/>
      <c r="H1756" s="161"/>
      <c r="I1756" s="161"/>
      <c r="J1756" s="161"/>
      <c r="K1756" s="161"/>
      <c r="L1756" s="161"/>
      <c r="M1756" s="161"/>
      <c r="N1756" s="160"/>
      <c r="O1756" s="160"/>
      <c r="P1756" s="160"/>
      <c r="Q1756" s="160"/>
      <c r="R1756" s="161"/>
      <c r="S1756" s="161"/>
      <c r="T1756" s="161"/>
      <c r="U1756" s="161"/>
      <c r="V1756" s="161"/>
      <c r="W1756" s="161"/>
      <c r="X1756" s="161"/>
      <c r="Y1756" s="161"/>
      <c r="Z1756" s="151"/>
      <c r="AA1756" s="151"/>
      <c r="AB1756" s="151"/>
      <c r="AC1756" s="151"/>
      <c r="AD1756" s="151"/>
      <c r="AE1756" s="151"/>
      <c r="AF1756" s="151"/>
      <c r="AG1756" s="151" t="s">
        <v>325</v>
      </c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88" t="str">
        <f>C1756</f>
        <v>V DISTANCI 400 mm, KOTVENO POMOCÍ CHEM. KOTVY. V ROZÍCH UMÍSTĚNA ZÁVĚSNÁ MATICE (M10). PODROBNĚJI VIZ. TZ.</v>
      </c>
      <c r="BB1756" s="151"/>
      <c r="BC1756" s="151"/>
      <c r="BD1756" s="151"/>
      <c r="BE1756" s="151"/>
      <c r="BF1756" s="151"/>
      <c r="BG1756" s="151"/>
      <c r="BH1756" s="151"/>
    </row>
    <row r="1757" spans="1:60" outlineLevel="3" x14ac:dyDescent="0.2">
      <c r="A1757" s="158"/>
      <c r="B1757" s="159"/>
      <c r="C1757" s="270" t="s">
        <v>1915</v>
      </c>
      <c r="D1757" s="271"/>
      <c r="E1757" s="271"/>
      <c r="F1757" s="271"/>
      <c r="G1757" s="271"/>
      <c r="H1757" s="161"/>
      <c r="I1757" s="161"/>
      <c r="J1757" s="161"/>
      <c r="K1757" s="161"/>
      <c r="L1757" s="161"/>
      <c r="M1757" s="161"/>
      <c r="N1757" s="160"/>
      <c r="O1757" s="160"/>
      <c r="P1757" s="160"/>
      <c r="Q1757" s="160"/>
      <c r="R1757" s="161"/>
      <c r="S1757" s="161"/>
      <c r="T1757" s="161"/>
      <c r="U1757" s="161"/>
      <c r="V1757" s="161"/>
      <c r="W1757" s="161"/>
      <c r="X1757" s="161"/>
      <c r="Y1757" s="161"/>
      <c r="Z1757" s="151"/>
      <c r="AA1757" s="151"/>
      <c r="AB1757" s="151"/>
      <c r="AC1757" s="151"/>
      <c r="AD1757" s="151"/>
      <c r="AE1757" s="151"/>
      <c r="AF1757" s="151"/>
      <c r="AG1757" s="151" t="s">
        <v>325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3" x14ac:dyDescent="0.2">
      <c r="A1758" s="158"/>
      <c r="B1758" s="159"/>
      <c r="C1758" s="270" t="s">
        <v>858</v>
      </c>
      <c r="D1758" s="271"/>
      <c r="E1758" s="271"/>
      <c r="F1758" s="271"/>
      <c r="G1758" s="271"/>
      <c r="H1758" s="161"/>
      <c r="I1758" s="161"/>
      <c r="J1758" s="161"/>
      <c r="K1758" s="161"/>
      <c r="L1758" s="161"/>
      <c r="M1758" s="161"/>
      <c r="N1758" s="160"/>
      <c r="O1758" s="160"/>
      <c r="P1758" s="160"/>
      <c r="Q1758" s="160"/>
      <c r="R1758" s="161"/>
      <c r="S1758" s="161"/>
      <c r="T1758" s="161"/>
      <c r="U1758" s="161"/>
      <c r="V1758" s="161"/>
      <c r="W1758" s="161"/>
      <c r="X1758" s="161"/>
      <c r="Y1758" s="161"/>
      <c r="Z1758" s="151"/>
      <c r="AA1758" s="151"/>
      <c r="AB1758" s="151"/>
      <c r="AC1758" s="151"/>
      <c r="AD1758" s="151"/>
      <c r="AE1758" s="151"/>
      <c r="AF1758" s="151"/>
      <c r="AG1758" s="151" t="s">
        <v>325</v>
      </c>
      <c r="AH1758" s="151"/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2" x14ac:dyDescent="0.2">
      <c r="A1759" s="158"/>
      <c r="B1759" s="159"/>
      <c r="C1759" s="191" t="s">
        <v>1833</v>
      </c>
      <c r="D1759" s="165"/>
      <c r="E1759" s="166"/>
      <c r="F1759" s="161"/>
      <c r="G1759" s="161"/>
      <c r="H1759" s="161"/>
      <c r="I1759" s="161"/>
      <c r="J1759" s="161"/>
      <c r="K1759" s="161"/>
      <c r="L1759" s="161"/>
      <c r="M1759" s="161"/>
      <c r="N1759" s="160"/>
      <c r="O1759" s="160"/>
      <c r="P1759" s="160"/>
      <c r="Q1759" s="160"/>
      <c r="R1759" s="161"/>
      <c r="S1759" s="161"/>
      <c r="T1759" s="161"/>
      <c r="U1759" s="161"/>
      <c r="V1759" s="161"/>
      <c r="W1759" s="161"/>
      <c r="X1759" s="161"/>
      <c r="Y1759" s="161"/>
      <c r="Z1759" s="151"/>
      <c r="AA1759" s="151"/>
      <c r="AB1759" s="151"/>
      <c r="AC1759" s="151"/>
      <c r="AD1759" s="151"/>
      <c r="AE1759" s="151"/>
      <c r="AF1759" s="151"/>
      <c r="AG1759" s="151" t="s">
        <v>327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3" x14ac:dyDescent="0.2">
      <c r="A1760" s="158"/>
      <c r="B1760" s="159"/>
      <c r="C1760" s="191" t="s">
        <v>1552</v>
      </c>
      <c r="D1760" s="165"/>
      <c r="E1760" s="166">
        <v>4</v>
      </c>
      <c r="F1760" s="161"/>
      <c r="G1760" s="161"/>
      <c r="H1760" s="161"/>
      <c r="I1760" s="161"/>
      <c r="J1760" s="161"/>
      <c r="K1760" s="161"/>
      <c r="L1760" s="161"/>
      <c r="M1760" s="161"/>
      <c r="N1760" s="160"/>
      <c r="O1760" s="160"/>
      <c r="P1760" s="160"/>
      <c r="Q1760" s="160"/>
      <c r="R1760" s="161"/>
      <c r="S1760" s="161"/>
      <c r="T1760" s="161"/>
      <c r="U1760" s="161"/>
      <c r="V1760" s="161"/>
      <c r="W1760" s="161"/>
      <c r="X1760" s="161"/>
      <c r="Y1760" s="161"/>
      <c r="Z1760" s="151"/>
      <c r="AA1760" s="151"/>
      <c r="AB1760" s="151"/>
      <c r="AC1760" s="151"/>
      <c r="AD1760" s="151"/>
      <c r="AE1760" s="151"/>
      <c r="AF1760" s="151"/>
      <c r="AG1760" s="151" t="s">
        <v>327</v>
      </c>
      <c r="AH1760" s="151">
        <v>0</v>
      </c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1" x14ac:dyDescent="0.2">
      <c r="A1761" s="181">
        <v>226</v>
      </c>
      <c r="B1761" s="182" t="s">
        <v>2022</v>
      </c>
      <c r="C1761" s="190" t="s">
        <v>2023</v>
      </c>
      <c r="D1761" s="183" t="s">
        <v>318</v>
      </c>
      <c r="E1761" s="184">
        <v>2</v>
      </c>
      <c r="F1761" s="185"/>
      <c r="G1761" s="186">
        <f>ROUND(E1761*F1761,2)</f>
        <v>0</v>
      </c>
      <c r="H1761" s="185"/>
      <c r="I1761" s="186">
        <f>ROUND(E1761*H1761,2)</f>
        <v>0</v>
      </c>
      <c r="J1761" s="185"/>
      <c r="K1761" s="186">
        <f>ROUND(E1761*J1761,2)</f>
        <v>0</v>
      </c>
      <c r="L1761" s="186">
        <v>21</v>
      </c>
      <c r="M1761" s="186">
        <f>G1761*(1+L1761/100)</f>
        <v>0</v>
      </c>
      <c r="N1761" s="184">
        <v>0</v>
      </c>
      <c r="O1761" s="184">
        <f>ROUND(E1761*N1761,2)</f>
        <v>0</v>
      </c>
      <c r="P1761" s="184">
        <v>0</v>
      </c>
      <c r="Q1761" s="184">
        <f>ROUND(E1761*P1761,2)</f>
        <v>0</v>
      </c>
      <c r="R1761" s="186"/>
      <c r="S1761" s="186" t="s">
        <v>319</v>
      </c>
      <c r="T1761" s="187" t="s">
        <v>320</v>
      </c>
      <c r="U1761" s="161">
        <v>0</v>
      </c>
      <c r="V1761" s="161">
        <f>ROUND(E1761*U1761,2)</f>
        <v>0</v>
      </c>
      <c r="W1761" s="161"/>
      <c r="X1761" s="161" t="s">
        <v>321</v>
      </c>
      <c r="Y1761" s="161" t="s">
        <v>322</v>
      </c>
      <c r="Z1761" s="151"/>
      <c r="AA1761" s="151"/>
      <c r="AB1761" s="151"/>
      <c r="AC1761" s="151"/>
      <c r="AD1761" s="151"/>
      <c r="AE1761" s="151"/>
      <c r="AF1761" s="151"/>
      <c r="AG1761" s="151" t="s">
        <v>323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2" x14ac:dyDescent="0.2">
      <c r="A1762" s="158"/>
      <c r="B1762" s="159"/>
      <c r="C1762" s="272" t="s">
        <v>1912</v>
      </c>
      <c r="D1762" s="273"/>
      <c r="E1762" s="273"/>
      <c r="F1762" s="273"/>
      <c r="G1762" s="273"/>
      <c r="H1762" s="161"/>
      <c r="I1762" s="161"/>
      <c r="J1762" s="161"/>
      <c r="K1762" s="161"/>
      <c r="L1762" s="161"/>
      <c r="M1762" s="161"/>
      <c r="N1762" s="160"/>
      <c r="O1762" s="160"/>
      <c r="P1762" s="160"/>
      <c r="Q1762" s="160"/>
      <c r="R1762" s="161"/>
      <c r="S1762" s="161"/>
      <c r="T1762" s="161"/>
      <c r="U1762" s="161"/>
      <c r="V1762" s="161"/>
      <c r="W1762" s="161"/>
      <c r="X1762" s="161"/>
      <c r="Y1762" s="161"/>
      <c r="Z1762" s="151"/>
      <c r="AA1762" s="151"/>
      <c r="AB1762" s="151"/>
      <c r="AC1762" s="151"/>
      <c r="AD1762" s="151"/>
      <c r="AE1762" s="151"/>
      <c r="AF1762" s="151"/>
      <c r="AG1762" s="151" t="s">
        <v>325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ht="22.5" outlineLevel="3" x14ac:dyDescent="0.2">
      <c r="A1763" s="158"/>
      <c r="B1763" s="159"/>
      <c r="C1763" s="270" t="s">
        <v>1913</v>
      </c>
      <c r="D1763" s="271"/>
      <c r="E1763" s="271"/>
      <c r="F1763" s="271"/>
      <c r="G1763" s="271"/>
      <c r="H1763" s="161"/>
      <c r="I1763" s="161"/>
      <c r="J1763" s="161"/>
      <c r="K1763" s="161"/>
      <c r="L1763" s="161"/>
      <c r="M1763" s="161"/>
      <c r="N1763" s="160"/>
      <c r="O1763" s="160"/>
      <c r="P1763" s="160"/>
      <c r="Q1763" s="160"/>
      <c r="R1763" s="161"/>
      <c r="S1763" s="161"/>
      <c r="T1763" s="161"/>
      <c r="U1763" s="161"/>
      <c r="V1763" s="161"/>
      <c r="W1763" s="161"/>
      <c r="X1763" s="161"/>
      <c r="Y1763" s="161"/>
      <c r="Z1763" s="151"/>
      <c r="AA1763" s="151"/>
      <c r="AB1763" s="151"/>
      <c r="AC1763" s="151"/>
      <c r="AD1763" s="151"/>
      <c r="AE1763" s="151"/>
      <c r="AF1763" s="151"/>
      <c r="AG1763" s="151" t="s">
        <v>325</v>
      </c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88" t="str">
        <f>C1763</f>
        <v>NEREZOVÁ SÍŤ BUDE OPLETENA NA NEREZOVÉ OBVODOVÉ LANO. LANO BUDE KOTVENO PŘÍMO DO BETONU POMOCÍ ŠROUBŮ S OKEM (M8)</v>
      </c>
      <c r="BB1763" s="151"/>
      <c r="BC1763" s="151"/>
      <c r="BD1763" s="151"/>
      <c r="BE1763" s="151"/>
      <c r="BF1763" s="151"/>
      <c r="BG1763" s="151"/>
      <c r="BH1763" s="151"/>
    </row>
    <row r="1764" spans="1:60" outlineLevel="3" x14ac:dyDescent="0.2">
      <c r="A1764" s="158"/>
      <c r="B1764" s="159"/>
      <c r="C1764" s="270" t="s">
        <v>1914</v>
      </c>
      <c r="D1764" s="271"/>
      <c r="E1764" s="271"/>
      <c r="F1764" s="271"/>
      <c r="G1764" s="271"/>
      <c r="H1764" s="161"/>
      <c r="I1764" s="161"/>
      <c r="J1764" s="161"/>
      <c r="K1764" s="161"/>
      <c r="L1764" s="161"/>
      <c r="M1764" s="161"/>
      <c r="N1764" s="160"/>
      <c r="O1764" s="160"/>
      <c r="P1764" s="160"/>
      <c r="Q1764" s="160"/>
      <c r="R1764" s="161"/>
      <c r="S1764" s="161"/>
      <c r="T1764" s="161"/>
      <c r="U1764" s="161"/>
      <c r="V1764" s="161"/>
      <c r="W1764" s="161"/>
      <c r="X1764" s="161"/>
      <c r="Y1764" s="161"/>
      <c r="Z1764" s="151"/>
      <c r="AA1764" s="151"/>
      <c r="AB1764" s="151"/>
      <c r="AC1764" s="151"/>
      <c r="AD1764" s="151"/>
      <c r="AE1764" s="151"/>
      <c r="AF1764" s="151"/>
      <c r="AG1764" s="151" t="s">
        <v>325</v>
      </c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88" t="str">
        <f>C1764</f>
        <v>V DISTANCI 400 mm, KOTVENO POMOCÍ CHEM. KOTVY. V ROZÍCH UMÍSTĚNA ZÁVĚSNÁ MATICE (M10). PODROBNĚJI VIZ. TZ.</v>
      </c>
      <c r="BB1764" s="151"/>
      <c r="BC1764" s="151"/>
      <c r="BD1764" s="151"/>
      <c r="BE1764" s="151"/>
      <c r="BF1764" s="151"/>
      <c r="BG1764" s="151"/>
      <c r="BH1764" s="151"/>
    </row>
    <row r="1765" spans="1:60" outlineLevel="3" x14ac:dyDescent="0.2">
      <c r="A1765" s="158"/>
      <c r="B1765" s="159"/>
      <c r="C1765" s="270" t="s">
        <v>1915</v>
      </c>
      <c r="D1765" s="271"/>
      <c r="E1765" s="271"/>
      <c r="F1765" s="271"/>
      <c r="G1765" s="271"/>
      <c r="H1765" s="161"/>
      <c r="I1765" s="161"/>
      <c r="J1765" s="161"/>
      <c r="K1765" s="161"/>
      <c r="L1765" s="161"/>
      <c r="M1765" s="161"/>
      <c r="N1765" s="160"/>
      <c r="O1765" s="160"/>
      <c r="P1765" s="160"/>
      <c r="Q1765" s="160"/>
      <c r="R1765" s="161"/>
      <c r="S1765" s="161"/>
      <c r="T1765" s="161"/>
      <c r="U1765" s="161"/>
      <c r="V1765" s="161"/>
      <c r="W1765" s="161"/>
      <c r="X1765" s="161"/>
      <c r="Y1765" s="161"/>
      <c r="Z1765" s="151"/>
      <c r="AA1765" s="151"/>
      <c r="AB1765" s="151"/>
      <c r="AC1765" s="151"/>
      <c r="AD1765" s="151"/>
      <c r="AE1765" s="151"/>
      <c r="AF1765" s="151"/>
      <c r="AG1765" s="151" t="s">
        <v>325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3" x14ac:dyDescent="0.2">
      <c r="A1766" s="158"/>
      <c r="B1766" s="159"/>
      <c r="C1766" s="270" t="s">
        <v>858</v>
      </c>
      <c r="D1766" s="271"/>
      <c r="E1766" s="271"/>
      <c r="F1766" s="271"/>
      <c r="G1766" s="271"/>
      <c r="H1766" s="161"/>
      <c r="I1766" s="161"/>
      <c r="J1766" s="161"/>
      <c r="K1766" s="161"/>
      <c r="L1766" s="161"/>
      <c r="M1766" s="161"/>
      <c r="N1766" s="160"/>
      <c r="O1766" s="160"/>
      <c r="P1766" s="160"/>
      <c r="Q1766" s="160"/>
      <c r="R1766" s="161"/>
      <c r="S1766" s="161"/>
      <c r="T1766" s="161"/>
      <c r="U1766" s="161"/>
      <c r="V1766" s="161"/>
      <c r="W1766" s="161"/>
      <c r="X1766" s="161"/>
      <c r="Y1766" s="161"/>
      <c r="Z1766" s="151"/>
      <c r="AA1766" s="151"/>
      <c r="AB1766" s="151"/>
      <c r="AC1766" s="151"/>
      <c r="AD1766" s="151"/>
      <c r="AE1766" s="151"/>
      <c r="AF1766" s="151"/>
      <c r="AG1766" s="151" t="s">
        <v>325</v>
      </c>
      <c r="AH1766" s="151"/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2" x14ac:dyDescent="0.2">
      <c r="A1767" s="158"/>
      <c r="B1767" s="159"/>
      <c r="C1767" s="191" t="s">
        <v>1833</v>
      </c>
      <c r="D1767" s="165"/>
      <c r="E1767" s="166"/>
      <c r="F1767" s="161"/>
      <c r="G1767" s="161"/>
      <c r="H1767" s="161"/>
      <c r="I1767" s="161"/>
      <c r="J1767" s="161"/>
      <c r="K1767" s="161"/>
      <c r="L1767" s="161"/>
      <c r="M1767" s="161"/>
      <c r="N1767" s="160"/>
      <c r="O1767" s="160"/>
      <c r="P1767" s="160"/>
      <c r="Q1767" s="160"/>
      <c r="R1767" s="161"/>
      <c r="S1767" s="161"/>
      <c r="T1767" s="161"/>
      <c r="U1767" s="161"/>
      <c r="V1767" s="161"/>
      <c r="W1767" s="161"/>
      <c r="X1767" s="161"/>
      <c r="Y1767" s="161"/>
      <c r="Z1767" s="151"/>
      <c r="AA1767" s="151"/>
      <c r="AB1767" s="151"/>
      <c r="AC1767" s="151"/>
      <c r="AD1767" s="151"/>
      <c r="AE1767" s="151"/>
      <c r="AF1767" s="151"/>
      <c r="AG1767" s="151" t="s">
        <v>327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3" x14ac:dyDescent="0.2">
      <c r="A1768" s="158"/>
      <c r="B1768" s="159"/>
      <c r="C1768" s="191" t="s">
        <v>878</v>
      </c>
      <c r="D1768" s="165"/>
      <c r="E1768" s="166">
        <v>2</v>
      </c>
      <c r="F1768" s="161"/>
      <c r="G1768" s="161"/>
      <c r="H1768" s="161"/>
      <c r="I1768" s="161"/>
      <c r="J1768" s="161"/>
      <c r="K1768" s="161"/>
      <c r="L1768" s="161"/>
      <c r="M1768" s="161"/>
      <c r="N1768" s="160"/>
      <c r="O1768" s="160"/>
      <c r="P1768" s="160"/>
      <c r="Q1768" s="160"/>
      <c r="R1768" s="161"/>
      <c r="S1768" s="161"/>
      <c r="T1768" s="161"/>
      <c r="U1768" s="161"/>
      <c r="V1768" s="161"/>
      <c r="W1768" s="161"/>
      <c r="X1768" s="161"/>
      <c r="Y1768" s="161"/>
      <c r="Z1768" s="151"/>
      <c r="AA1768" s="151"/>
      <c r="AB1768" s="151"/>
      <c r="AC1768" s="151"/>
      <c r="AD1768" s="151"/>
      <c r="AE1768" s="151"/>
      <c r="AF1768" s="151"/>
      <c r="AG1768" s="151" t="s">
        <v>327</v>
      </c>
      <c r="AH1768" s="151">
        <v>0</v>
      </c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1" x14ac:dyDescent="0.2">
      <c r="A1769" s="181">
        <v>227</v>
      </c>
      <c r="B1769" s="182" t="s">
        <v>2024</v>
      </c>
      <c r="C1769" s="190" t="s">
        <v>2025</v>
      </c>
      <c r="D1769" s="183" t="s">
        <v>318</v>
      </c>
      <c r="E1769" s="184">
        <v>1</v>
      </c>
      <c r="F1769" s="185"/>
      <c r="G1769" s="186">
        <f>ROUND(E1769*F1769,2)</f>
        <v>0</v>
      </c>
      <c r="H1769" s="185"/>
      <c r="I1769" s="186">
        <f>ROUND(E1769*H1769,2)</f>
        <v>0</v>
      </c>
      <c r="J1769" s="185"/>
      <c r="K1769" s="186">
        <f>ROUND(E1769*J1769,2)</f>
        <v>0</v>
      </c>
      <c r="L1769" s="186">
        <v>21</v>
      </c>
      <c r="M1769" s="186">
        <f>G1769*(1+L1769/100)</f>
        <v>0</v>
      </c>
      <c r="N1769" s="184">
        <v>0</v>
      </c>
      <c r="O1769" s="184">
        <f>ROUND(E1769*N1769,2)</f>
        <v>0</v>
      </c>
      <c r="P1769" s="184">
        <v>0</v>
      </c>
      <c r="Q1769" s="184">
        <f>ROUND(E1769*P1769,2)</f>
        <v>0</v>
      </c>
      <c r="R1769" s="186"/>
      <c r="S1769" s="186" t="s">
        <v>319</v>
      </c>
      <c r="T1769" s="187" t="s">
        <v>320</v>
      </c>
      <c r="U1769" s="161">
        <v>0</v>
      </c>
      <c r="V1769" s="161">
        <f>ROUND(E1769*U1769,2)</f>
        <v>0</v>
      </c>
      <c r="W1769" s="161"/>
      <c r="X1769" s="161" t="s">
        <v>321</v>
      </c>
      <c r="Y1769" s="161" t="s">
        <v>322</v>
      </c>
      <c r="Z1769" s="151"/>
      <c r="AA1769" s="151"/>
      <c r="AB1769" s="151"/>
      <c r="AC1769" s="151"/>
      <c r="AD1769" s="151"/>
      <c r="AE1769" s="151"/>
      <c r="AF1769" s="151"/>
      <c r="AG1769" s="151" t="s">
        <v>323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2" x14ac:dyDescent="0.2">
      <c r="A1770" s="158"/>
      <c r="B1770" s="159"/>
      <c r="C1770" s="272" t="s">
        <v>1912</v>
      </c>
      <c r="D1770" s="273"/>
      <c r="E1770" s="273"/>
      <c r="F1770" s="273"/>
      <c r="G1770" s="273"/>
      <c r="H1770" s="161"/>
      <c r="I1770" s="161"/>
      <c r="J1770" s="161"/>
      <c r="K1770" s="161"/>
      <c r="L1770" s="161"/>
      <c r="M1770" s="161"/>
      <c r="N1770" s="160"/>
      <c r="O1770" s="160"/>
      <c r="P1770" s="160"/>
      <c r="Q1770" s="160"/>
      <c r="R1770" s="161"/>
      <c r="S1770" s="161"/>
      <c r="T1770" s="161"/>
      <c r="U1770" s="161"/>
      <c r="V1770" s="161"/>
      <c r="W1770" s="161"/>
      <c r="X1770" s="161"/>
      <c r="Y1770" s="161"/>
      <c r="Z1770" s="151"/>
      <c r="AA1770" s="151"/>
      <c r="AB1770" s="151"/>
      <c r="AC1770" s="151"/>
      <c r="AD1770" s="151"/>
      <c r="AE1770" s="151"/>
      <c r="AF1770" s="151"/>
      <c r="AG1770" s="151" t="s">
        <v>325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ht="22.5" outlineLevel="3" x14ac:dyDescent="0.2">
      <c r="A1771" s="158"/>
      <c r="B1771" s="159"/>
      <c r="C1771" s="270" t="s">
        <v>1913</v>
      </c>
      <c r="D1771" s="271"/>
      <c r="E1771" s="271"/>
      <c r="F1771" s="271"/>
      <c r="G1771" s="271"/>
      <c r="H1771" s="161"/>
      <c r="I1771" s="161"/>
      <c r="J1771" s="161"/>
      <c r="K1771" s="161"/>
      <c r="L1771" s="161"/>
      <c r="M1771" s="161"/>
      <c r="N1771" s="160"/>
      <c r="O1771" s="160"/>
      <c r="P1771" s="160"/>
      <c r="Q1771" s="160"/>
      <c r="R1771" s="161"/>
      <c r="S1771" s="161"/>
      <c r="T1771" s="161"/>
      <c r="U1771" s="161"/>
      <c r="V1771" s="161"/>
      <c r="W1771" s="161"/>
      <c r="X1771" s="161"/>
      <c r="Y1771" s="161"/>
      <c r="Z1771" s="151"/>
      <c r="AA1771" s="151"/>
      <c r="AB1771" s="151"/>
      <c r="AC1771" s="151"/>
      <c r="AD1771" s="151"/>
      <c r="AE1771" s="151"/>
      <c r="AF1771" s="151"/>
      <c r="AG1771" s="151" t="s">
        <v>325</v>
      </c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88" t="str">
        <f>C1771</f>
        <v>NEREZOVÁ SÍŤ BUDE OPLETENA NA NEREZOVÉ OBVODOVÉ LANO. LANO BUDE KOTVENO PŘÍMO DO BETONU POMOCÍ ŠROUBŮ S OKEM (M8)</v>
      </c>
      <c r="BB1771" s="151"/>
      <c r="BC1771" s="151"/>
      <c r="BD1771" s="151"/>
      <c r="BE1771" s="151"/>
      <c r="BF1771" s="151"/>
      <c r="BG1771" s="151"/>
      <c r="BH1771" s="151"/>
    </row>
    <row r="1772" spans="1:60" outlineLevel="3" x14ac:dyDescent="0.2">
      <c r="A1772" s="158"/>
      <c r="B1772" s="159"/>
      <c r="C1772" s="270" t="s">
        <v>1914</v>
      </c>
      <c r="D1772" s="271"/>
      <c r="E1772" s="271"/>
      <c r="F1772" s="271"/>
      <c r="G1772" s="271"/>
      <c r="H1772" s="161"/>
      <c r="I1772" s="161"/>
      <c r="J1772" s="161"/>
      <c r="K1772" s="161"/>
      <c r="L1772" s="161"/>
      <c r="M1772" s="161"/>
      <c r="N1772" s="160"/>
      <c r="O1772" s="160"/>
      <c r="P1772" s="160"/>
      <c r="Q1772" s="160"/>
      <c r="R1772" s="161"/>
      <c r="S1772" s="161"/>
      <c r="T1772" s="161"/>
      <c r="U1772" s="161"/>
      <c r="V1772" s="161"/>
      <c r="W1772" s="161"/>
      <c r="X1772" s="161"/>
      <c r="Y1772" s="161"/>
      <c r="Z1772" s="151"/>
      <c r="AA1772" s="151"/>
      <c r="AB1772" s="151"/>
      <c r="AC1772" s="151"/>
      <c r="AD1772" s="151"/>
      <c r="AE1772" s="151"/>
      <c r="AF1772" s="151"/>
      <c r="AG1772" s="151" t="s">
        <v>325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88" t="str">
        <f>C1772</f>
        <v>V DISTANCI 400 mm, KOTVENO POMOCÍ CHEM. KOTVY. V ROZÍCH UMÍSTĚNA ZÁVĚSNÁ MATICE (M10). PODROBNĚJI VIZ. TZ.</v>
      </c>
      <c r="BB1772" s="151"/>
      <c r="BC1772" s="151"/>
      <c r="BD1772" s="151"/>
      <c r="BE1772" s="151"/>
      <c r="BF1772" s="151"/>
      <c r="BG1772" s="151"/>
      <c r="BH1772" s="151"/>
    </row>
    <row r="1773" spans="1:60" outlineLevel="3" x14ac:dyDescent="0.2">
      <c r="A1773" s="158"/>
      <c r="B1773" s="159"/>
      <c r="C1773" s="270" t="s">
        <v>1915</v>
      </c>
      <c r="D1773" s="271"/>
      <c r="E1773" s="271"/>
      <c r="F1773" s="271"/>
      <c r="G1773" s="271"/>
      <c r="H1773" s="161"/>
      <c r="I1773" s="161"/>
      <c r="J1773" s="161"/>
      <c r="K1773" s="161"/>
      <c r="L1773" s="161"/>
      <c r="M1773" s="161"/>
      <c r="N1773" s="160"/>
      <c r="O1773" s="160"/>
      <c r="P1773" s="160"/>
      <c r="Q1773" s="160"/>
      <c r="R1773" s="161"/>
      <c r="S1773" s="161"/>
      <c r="T1773" s="161"/>
      <c r="U1773" s="161"/>
      <c r="V1773" s="161"/>
      <c r="W1773" s="161"/>
      <c r="X1773" s="161"/>
      <c r="Y1773" s="161"/>
      <c r="Z1773" s="151"/>
      <c r="AA1773" s="151"/>
      <c r="AB1773" s="151"/>
      <c r="AC1773" s="151"/>
      <c r="AD1773" s="151"/>
      <c r="AE1773" s="151"/>
      <c r="AF1773" s="151"/>
      <c r="AG1773" s="151" t="s">
        <v>325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3" x14ac:dyDescent="0.2">
      <c r="A1774" s="158"/>
      <c r="B1774" s="159"/>
      <c r="C1774" s="270" t="s">
        <v>858</v>
      </c>
      <c r="D1774" s="271"/>
      <c r="E1774" s="271"/>
      <c r="F1774" s="271"/>
      <c r="G1774" s="271"/>
      <c r="H1774" s="161"/>
      <c r="I1774" s="161"/>
      <c r="J1774" s="161"/>
      <c r="K1774" s="161"/>
      <c r="L1774" s="161"/>
      <c r="M1774" s="161"/>
      <c r="N1774" s="160"/>
      <c r="O1774" s="160"/>
      <c r="P1774" s="160"/>
      <c r="Q1774" s="160"/>
      <c r="R1774" s="161"/>
      <c r="S1774" s="161"/>
      <c r="T1774" s="161"/>
      <c r="U1774" s="161"/>
      <c r="V1774" s="161"/>
      <c r="W1774" s="161"/>
      <c r="X1774" s="161"/>
      <c r="Y1774" s="161"/>
      <c r="Z1774" s="151"/>
      <c r="AA1774" s="151"/>
      <c r="AB1774" s="151"/>
      <c r="AC1774" s="151"/>
      <c r="AD1774" s="151"/>
      <c r="AE1774" s="151"/>
      <c r="AF1774" s="151"/>
      <c r="AG1774" s="151" t="s">
        <v>325</v>
      </c>
      <c r="AH1774" s="151"/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2" x14ac:dyDescent="0.2">
      <c r="A1775" s="158"/>
      <c r="B1775" s="159"/>
      <c r="C1775" s="191" t="s">
        <v>1833</v>
      </c>
      <c r="D1775" s="165"/>
      <c r="E1775" s="166"/>
      <c r="F1775" s="161"/>
      <c r="G1775" s="161"/>
      <c r="H1775" s="161"/>
      <c r="I1775" s="161"/>
      <c r="J1775" s="161"/>
      <c r="K1775" s="161"/>
      <c r="L1775" s="161"/>
      <c r="M1775" s="161"/>
      <c r="N1775" s="160"/>
      <c r="O1775" s="160"/>
      <c r="P1775" s="160"/>
      <c r="Q1775" s="160"/>
      <c r="R1775" s="161"/>
      <c r="S1775" s="161"/>
      <c r="T1775" s="161"/>
      <c r="U1775" s="161"/>
      <c r="V1775" s="161"/>
      <c r="W1775" s="161"/>
      <c r="X1775" s="161"/>
      <c r="Y1775" s="161"/>
      <c r="Z1775" s="151"/>
      <c r="AA1775" s="151"/>
      <c r="AB1775" s="151"/>
      <c r="AC1775" s="151"/>
      <c r="AD1775" s="151"/>
      <c r="AE1775" s="151"/>
      <c r="AF1775" s="151"/>
      <c r="AG1775" s="151" t="s">
        <v>327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3" x14ac:dyDescent="0.2">
      <c r="A1776" s="158"/>
      <c r="B1776" s="159"/>
      <c r="C1776" s="191" t="s">
        <v>328</v>
      </c>
      <c r="D1776" s="165"/>
      <c r="E1776" s="166">
        <v>1</v>
      </c>
      <c r="F1776" s="161"/>
      <c r="G1776" s="161"/>
      <c r="H1776" s="161"/>
      <c r="I1776" s="161"/>
      <c r="J1776" s="161"/>
      <c r="K1776" s="161"/>
      <c r="L1776" s="161"/>
      <c r="M1776" s="161"/>
      <c r="N1776" s="160"/>
      <c r="O1776" s="160"/>
      <c r="P1776" s="160"/>
      <c r="Q1776" s="160"/>
      <c r="R1776" s="161"/>
      <c r="S1776" s="161"/>
      <c r="T1776" s="161"/>
      <c r="U1776" s="161"/>
      <c r="V1776" s="161"/>
      <c r="W1776" s="161"/>
      <c r="X1776" s="161"/>
      <c r="Y1776" s="161"/>
      <c r="Z1776" s="151"/>
      <c r="AA1776" s="151"/>
      <c r="AB1776" s="151"/>
      <c r="AC1776" s="151"/>
      <c r="AD1776" s="151"/>
      <c r="AE1776" s="151"/>
      <c r="AF1776" s="151"/>
      <c r="AG1776" s="151" t="s">
        <v>327</v>
      </c>
      <c r="AH1776" s="151">
        <v>0</v>
      </c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 x14ac:dyDescent="0.2">
      <c r="A1777" s="181">
        <v>228</v>
      </c>
      <c r="B1777" s="182" t="s">
        <v>2026</v>
      </c>
      <c r="C1777" s="190" t="s">
        <v>2027</v>
      </c>
      <c r="D1777" s="183" t="s">
        <v>318</v>
      </c>
      <c r="E1777" s="184">
        <v>2</v>
      </c>
      <c r="F1777" s="185"/>
      <c r="G1777" s="186">
        <f>ROUND(E1777*F1777,2)</f>
        <v>0</v>
      </c>
      <c r="H1777" s="185"/>
      <c r="I1777" s="186">
        <f>ROUND(E1777*H1777,2)</f>
        <v>0</v>
      </c>
      <c r="J1777" s="185"/>
      <c r="K1777" s="186">
        <f>ROUND(E1777*J1777,2)</f>
        <v>0</v>
      </c>
      <c r="L1777" s="186">
        <v>21</v>
      </c>
      <c r="M1777" s="186">
        <f>G1777*(1+L1777/100)</f>
        <v>0</v>
      </c>
      <c r="N1777" s="184">
        <v>0</v>
      </c>
      <c r="O1777" s="184">
        <f>ROUND(E1777*N1777,2)</f>
        <v>0</v>
      </c>
      <c r="P1777" s="184">
        <v>0</v>
      </c>
      <c r="Q1777" s="184">
        <f>ROUND(E1777*P1777,2)</f>
        <v>0</v>
      </c>
      <c r="R1777" s="186"/>
      <c r="S1777" s="186" t="s">
        <v>319</v>
      </c>
      <c r="T1777" s="187" t="s">
        <v>320</v>
      </c>
      <c r="U1777" s="161">
        <v>0</v>
      </c>
      <c r="V1777" s="161">
        <f>ROUND(E1777*U1777,2)</f>
        <v>0</v>
      </c>
      <c r="W1777" s="161"/>
      <c r="X1777" s="161" t="s">
        <v>321</v>
      </c>
      <c r="Y1777" s="161" t="s">
        <v>322</v>
      </c>
      <c r="Z1777" s="151"/>
      <c r="AA1777" s="151"/>
      <c r="AB1777" s="151"/>
      <c r="AC1777" s="151"/>
      <c r="AD1777" s="151"/>
      <c r="AE1777" s="151"/>
      <c r="AF1777" s="151"/>
      <c r="AG1777" s="151" t="s">
        <v>323</v>
      </c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2" x14ac:dyDescent="0.2">
      <c r="A1778" s="158"/>
      <c r="B1778" s="159"/>
      <c r="C1778" s="272" t="s">
        <v>1912</v>
      </c>
      <c r="D1778" s="273"/>
      <c r="E1778" s="273"/>
      <c r="F1778" s="273"/>
      <c r="G1778" s="273"/>
      <c r="H1778" s="161"/>
      <c r="I1778" s="161"/>
      <c r="J1778" s="161"/>
      <c r="K1778" s="161"/>
      <c r="L1778" s="161"/>
      <c r="M1778" s="161"/>
      <c r="N1778" s="160"/>
      <c r="O1778" s="160"/>
      <c r="P1778" s="160"/>
      <c r="Q1778" s="160"/>
      <c r="R1778" s="161"/>
      <c r="S1778" s="161"/>
      <c r="T1778" s="161"/>
      <c r="U1778" s="161"/>
      <c r="V1778" s="161"/>
      <c r="W1778" s="161"/>
      <c r="X1778" s="161"/>
      <c r="Y1778" s="161"/>
      <c r="Z1778" s="151"/>
      <c r="AA1778" s="151"/>
      <c r="AB1778" s="151"/>
      <c r="AC1778" s="151"/>
      <c r="AD1778" s="151"/>
      <c r="AE1778" s="151"/>
      <c r="AF1778" s="151"/>
      <c r="AG1778" s="151" t="s">
        <v>325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ht="22.5" outlineLevel="3" x14ac:dyDescent="0.2">
      <c r="A1779" s="158"/>
      <c r="B1779" s="159"/>
      <c r="C1779" s="270" t="s">
        <v>1913</v>
      </c>
      <c r="D1779" s="271"/>
      <c r="E1779" s="271"/>
      <c r="F1779" s="271"/>
      <c r="G1779" s="271"/>
      <c r="H1779" s="161"/>
      <c r="I1779" s="161"/>
      <c r="J1779" s="161"/>
      <c r="K1779" s="161"/>
      <c r="L1779" s="161"/>
      <c r="M1779" s="161"/>
      <c r="N1779" s="160"/>
      <c r="O1779" s="160"/>
      <c r="P1779" s="160"/>
      <c r="Q1779" s="160"/>
      <c r="R1779" s="161"/>
      <c r="S1779" s="161"/>
      <c r="T1779" s="161"/>
      <c r="U1779" s="161"/>
      <c r="V1779" s="161"/>
      <c r="W1779" s="161"/>
      <c r="X1779" s="161"/>
      <c r="Y1779" s="161"/>
      <c r="Z1779" s="151"/>
      <c r="AA1779" s="151"/>
      <c r="AB1779" s="151"/>
      <c r="AC1779" s="151"/>
      <c r="AD1779" s="151"/>
      <c r="AE1779" s="151"/>
      <c r="AF1779" s="151"/>
      <c r="AG1779" s="151" t="s">
        <v>325</v>
      </c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88" t="str">
        <f>C1779</f>
        <v>NEREZOVÁ SÍŤ BUDE OPLETENA NA NEREZOVÉ OBVODOVÉ LANO. LANO BUDE KOTVENO PŘÍMO DO BETONU POMOCÍ ŠROUBŮ S OKEM (M8)</v>
      </c>
      <c r="BB1779" s="151"/>
      <c r="BC1779" s="151"/>
      <c r="BD1779" s="151"/>
      <c r="BE1779" s="151"/>
      <c r="BF1779" s="151"/>
      <c r="BG1779" s="151"/>
      <c r="BH1779" s="151"/>
    </row>
    <row r="1780" spans="1:60" outlineLevel="3" x14ac:dyDescent="0.2">
      <c r="A1780" s="158"/>
      <c r="B1780" s="159"/>
      <c r="C1780" s="270" t="s">
        <v>1914</v>
      </c>
      <c r="D1780" s="271"/>
      <c r="E1780" s="271"/>
      <c r="F1780" s="271"/>
      <c r="G1780" s="271"/>
      <c r="H1780" s="161"/>
      <c r="I1780" s="161"/>
      <c r="J1780" s="161"/>
      <c r="K1780" s="161"/>
      <c r="L1780" s="161"/>
      <c r="M1780" s="161"/>
      <c r="N1780" s="160"/>
      <c r="O1780" s="160"/>
      <c r="P1780" s="160"/>
      <c r="Q1780" s="160"/>
      <c r="R1780" s="161"/>
      <c r="S1780" s="161"/>
      <c r="T1780" s="161"/>
      <c r="U1780" s="161"/>
      <c r="V1780" s="161"/>
      <c r="W1780" s="161"/>
      <c r="X1780" s="161"/>
      <c r="Y1780" s="161"/>
      <c r="Z1780" s="151"/>
      <c r="AA1780" s="151"/>
      <c r="AB1780" s="151"/>
      <c r="AC1780" s="151"/>
      <c r="AD1780" s="151"/>
      <c r="AE1780" s="151"/>
      <c r="AF1780" s="151"/>
      <c r="AG1780" s="151" t="s">
        <v>325</v>
      </c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88" t="str">
        <f>C1780</f>
        <v>V DISTANCI 400 mm, KOTVENO POMOCÍ CHEM. KOTVY. V ROZÍCH UMÍSTĚNA ZÁVĚSNÁ MATICE (M10). PODROBNĚJI VIZ. TZ.</v>
      </c>
      <c r="BB1780" s="151"/>
      <c r="BC1780" s="151"/>
      <c r="BD1780" s="151"/>
      <c r="BE1780" s="151"/>
      <c r="BF1780" s="151"/>
      <c r="BG1780" s="151"/>
      <c r="BH1780" s="151"/>
    </row>
    <row r="1781" spans="1:60" outlineLevel="3" x14ac:dyDescent="0.2">
      <c r="A1781" s="158"/>
      <c r="B1781" s="159"/>
      <c r="C1781" s="270" t="s">
        <v>1915</v>
      </c>
      <c r="D1781" s="271"/>
      <c r="E1781" s="271"/>
      <c r="F1781" s="271"/>
      <c r="G1781" s="271"/>
      <c r="H1781" s="161"/>
      <c r="I1781" s="161"/>
      <c r="J1781" s="161"/>
      <c r="K1781" s="161"/>
      <c r="L1781" s="161"/>
      <c r="M1781" s="161"/>
      <c r="N1781" s="160"/>
      <c r="O1781" s="160"/>
      <c r="P1781" s="160"/>
      <c r="Q1781" s="160"/>
      <c r="R1781" s="161"/>
      <c r="S1781" s="161"/>
      <c r="T1781" s="161"/>
      <c r="U1781" s="161"/>
      <c r="V1781" s="161"/>
      <c r="W1781" s="161"/>
      <c r="X1781" s="161"/>
      <c r="Y1781" s="161"/>
      <c r="Z1781" s="151"/>
      <c r="AA1781" s="151"/>
      <c r="AB1781" s="151"/>
      <c r="AC1781" s="151"/>
      <c r="AD1781" s="151"/>
      <c r="AE1781" s="151"/>
      <c r="AF1781" s="151"/>
      <c r="AG1781" s="151" t="s">
        <v>325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3" x14ac:dyDescent="0.2">
      <c r="A1782" s="158"/>
      <c r="B1782" s="159"/>
      <c r="C1782" s="270" t="s">
        <v>858</v>
      </c>
      <c r="D1782" s="271"/>
      <c r="E1782" s="271"/>
      <c r="F1782" s="271"/>
      <c r="G1782" s="271"/>
      <c r="H1782" s="161"/>
      <c r="I1782" s="161"/>
      <c r="J1782" s="161"/>
      <c r="K1782" s="161"/>
      <c r="L1782" s="161"/>
      <c r="M1782" s="161"/>
      <c r="N1782" s="160"/>
      <c r="O1782" s="160"/>
      <c r="P1782" s="160"/>
      <c r="Q1782" s="160"/>
      <c r="R1782" s="161"/>
      <c r="S1782" s="161"/>
      <c r="T1782" s="161"/>
      <c r="U1782" s="161"/>
      <c r="V1782" s="161"/>
      <c r="W1782" s="161"/>
      <c r="X1782" s="161"/>
      <c r="Y1782" s="161"/>
      <c r="Z1782" s="151"/>
      <c r="AA1782" s="151"/>
      <c r="AB1782" s="151"/>
      <c r="AC1782" s="151"/>
      <c r="AD1782" s="151"/>
      <c r="AE1782" s="151"/>
      <c r="AF1782" s="151"/>
      <c r="AG1782" s="151" t="s">
        <v>325</v>
      </c>
      <c r="AH1782" s="151"/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2" x14ac:dyDescent="0.2">
      <c r="A1783" s="158"/>
      <c r="B1783" s="159"/>
      <c r="C1783" s="191" t="s">
        <v>1833</v>
      </c>
      <c r="D1783" s="165"/>
      <c r="E1783" s="166"/>
      <c r="F1783" s="161"/>
      <c r="G1783" s="161"/>
      <c r="H1783" s="161"/>
      <c r="I1783" s="161"/>
      <c r="J1783" s="161"/>
      <c r="K1783" s="161"/>
      <c r="L1783" s="161"/>
      <c r="M1783" s="161"/>
      <c r="N1783" s="160"/>
      <c r="O1783" s="160"/>
      <c r="P1783" s="160"/>
      <c r="Q1783" s="160"/>
      <c r="R1783" s="161"/>
      <c r="S1783" s="161"/>
      <c r="T1783" s="161"/>
      <c r="U1783" s="161"/>
      <c r="V1783" s="161"/>
      <c r="W1783" s="161"/>
      <c r="X1783" s="161"/>
      <c r="Y1783" s="161"/>
      <c r="Z1783" s="151"/>
      <c r="AA1783" s="151"/>
      <c r="AB1783" s="151"/>
      <c r="AC1783" s="151"/>
      <c r="AD1783" s="151"/>
      <c r="AE1783" s="151"/>
      <c r="AF1783" s="151"/>
      <c r="AG1783" s="151" t="s">
        <v>327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3" x14ac:dyDescent="0.2">
      <c r="A1784" s="158"/>
      <c r="B1784" s="159"/>
      <c r="C1784" s="191" t="s">
        <v>878</v>
      </c>
      <c r="D1784" s="165"/>
      <c r="E1784" s="166">
        <v>2</v>
      </c>
      <c r="F1784" s="161"/>
      <c r="G1784" s="161"/>
      <c r="H1784" s="161"/>
      <c r="I1784" s="161"/>
      <c r="J1784" s="161"/>
      <c r="K1784" s="161"/>
      <c r="L1784" s="161"/>
      <c r="M1784" s="161"/>
      <c r="N1784" s="160"/>
      <c r="O1784" s="160"/>
      <c r="P1784" s="160"/>
      <c r="Q1784" s="160"/>
      <c r="R1784" s="161"/>
      <c r="S1784" s="161"/>
      <c r="T1784" s="161"/>
      <c r="U1784" s="161"/>
      <c r="V1784" s="161"/>
      <c r="W1784" s="161"/>
      <c r="X1784" s="161"/>
      <c r="Y1784" s="161"/>
      <c r="Z1784" s="151"/>
      <c r="AA1784" s="151"/>
      <c r="AB1784" s="151"/>
      <c r="AC1784" s="151"/>
      <c r="AD1784" s="151"/>
      <c r="AE1784" s="151"/>
      <c r="AF1784" s="151"/>
      <c r="AG1784" s="151" t="s">
        <v>327</v>
      </c>
      <c r="AH1784" s="151">
        <v>0</v>
      </c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1" x14ac:dyDescent="0.2">
      <c r="A1785" s="181">
        <v>229</v>
      </c>
      <c r="B1785" s="182" t="s">
        <v>2028</v>
      </c>
      <c r="C1785" s="190" t="s">
        <v>2029</v>
      </c>
      <c r="D1785" s="183" t="s">
        <v>318</v>
      </c>
      <c r="E1785" s="184">
        <v>1</v>
      </c>
      <c r="F1785" s="185"/>
      <c r="G1785" s="186">
        <f>ROUND(E1785*F1785,2)</f>
        <v>0</v>
      </c>
      <c r="H1785" s="185"/>
      <c r="I1785" s="186">
        <f>ROUND(E1785*H1785,2)</f>
        <v>0</v>
      </c>
      <c r="J1785" s="185"/>
      <c r="K1785" s="186">
        <f>ROUND(E1785*J1785,2)</f>
        <v>0</v>
      </c>
      <c r="L1785" s="186">
        <v>21</v>
      </c>
      <c r="M1785" s="186">
        <f>G1785*(1+L1785/100)</f>
        <v>0</v>
      </c>
      <c r="N1785" s="184">
        <v>0</v>
      </c>
      <c r="O1785" s="184">
        <f>ROUND(E1785*N1785,2)</f>
        <v>0</v>
      </c>
      <c r="P1785" s="184">
        <v>0</v>
      </c>
      <c r="Q1785" s="184">
        <f>ROUND(E1785*P1785,2)</f>
        <v>0</v>
      </c>
      <c r="R1785" s="186"/>
      <c r="S1785" s="186" t="s">
        <v>319</v>
      </c>
      <c r="T1785" s="187" t="s">
        <v>320</v>
      </c>
      <c r="U1785" s="161">
        <v>0</v>
      </c>
      <c r="V1785" s="161">
        <f>ROUND(E1785*U1785,2)</f>
        <v>0</v>
      </c>
      <c r="W1785" s="161"/>
      <c r="X1785" s="161" t="s">
        <v>321</v>
      </c>
      <c r="Y1785" s="161" t="s">
        <v>322</v>
      </c>
      <c r="Z1785" s="151"/>
      <c r="AA1785" s="151"/>
      <c r="AB1785" s="151"/>
      <c r="AC1785" s="151"/>
      <c r="AD1785" s="151"/>
      <c r="AE1785" s="151"/>
      <c r="AF1785" s="151"/>
      <c r="AG1785" s="151" t="s">
        <v>323</v>
      </c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2" x14ac:dyDescent="0.2">
      <c r="A1786" s="158"/>
      <c r="B1786" s="159"/>
      <c r="C1786" s="272" t="s">
        <v>1912</v>
      </c>
      <c r="D1786" s="273"/>
      <c r="E1786" s="273"/>
      <c r="F1786" s="273"/>
      <c r="G1786" s="273"/>
      <c r="H1786" s="161"/>
      <c r="I1786" s="161"/>
      <c r="J1786" s="161"/>
      <c r="K1786" s="161"/>
      <c r="L1786" s="161"/>
      <c r="M1786" s="161"/>
      <c r="N1786" s="160"/>
      <c r="O1786" s="160"/>
      <c r="P1786" s="160"/>
      <c r="Q1786" s="160"/>
      <c r="R1786" s="161"/>
      <c r="S1786" s="161"/>
      <c r="T1786" s="161"/>
      <c r="U1786" s="161"/>
      <c r="V1786" s="161"/>
      <c r="W1786" s="161"/>
      <c r="X1786" s="161"/>
      <c r="Y1786" s="161"/>
      <c r="Z1786" s="151"/>
      <c r="AA1786" s="151"/>
      <c r="AB1786" s="151"/>
      <c r="AC1786" s="151"/>
      <c r="AD1786" s="151"/>
      <c r="AE1786" s="151"/>
      <c r="AF1786" s="151"/>
      <c r="AG1786" s="151" t="s">
        <v>325</v>
      </c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ht="22.5" outlineLevel="3" x14ac:dyDescent="0.2">
      <c r="A1787" s="158"/>
      <c r="B1787" s="159"/>
      <c r="C1787" s="270" t="s">
        <v>1913</v>
      </c>
      <c r="D1787" s="271"/>
      <c r="E1787" s="271"/>
      <c r="F1787" s="271"/>
      <c r="G1787" s="271"/>
      <c r="H1787" s="161"/>
      <c r="I1787" s="161"/>
      <c r="J1787" s="161"/>
      <c r="K1787" s="161"/>
      <c r="L1787" s="161"/>
      <c r="M1787" s="161"/>
      <c r="N1787" s="160"/>
      <c r="O1787" s="160"/>
      <c r="P1787" s="160"/>
      <c r="Q1787" s="160"/>
      <c r="R1787" s="161"/>
      <c r="S1787" s="161"/>
      <c r="T1787" s="161"/>
      <c r="U1787" s="161"/>
      <c r="V1787" s="161"/>
      <c r="W1787" s="161"/>
      <c r="X1787" s="161"/>
      <c r="Y1787" s="161"/>
      <c r="Z1787" s="151"/>
      <c r="AA1787" s="151"/>
      <c r="AB1787" s="151"/>
      <c r="AC1787" s="151"/>
      <c r="AD1787" s="151"/>
      <c r="AE1787" s="151"/>
      <c r="AF1787" s="151"/>
      <c r="AG1787" s="151" t="s">
        <v>325</v>
      </c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88" t="str">
        <f>C1787</f>
        <v>NEREZOVÁ SÍŤ BUDE OPLETENA NA NEREZOVÉ OBVODOVÉ LANO. LANO BUDE KOTVENO PŘÍMO DO BETONU POMOCÍ ŠROUBŮ S OKEM (M8)</v>
      </c>
      <c r="BB1787" s="151"/>
      <c r="BC1787" s="151"/>
      <c r="BD1787" s="151"/>
      <c r="BE1787" s="151"/>
      <c r="BF1787" s="151"/>
      <c r="BG1787" s="151"/>
      <c r="BH1787" s="151"/>
    </row>
    <row r="1788" spans="1:60" outlineLevel="3" x14ac:dyDescent="0.2">
      <c r="A1788" s="158"/>
      <c r="B1788" s="159"/>
      <c r="C1788" s="270" t="s">
        <v>1914</v>
      </c>
      <c r="D1788" s="271"/>
      <c r="E1788" s="271"/>
      <c r="F1788" s="271"/>
      <c r="G1788" s="271"/>
      <c r="H1788" s="161"/>
      <c r="I1788" s="161"/>
      <c r="J1788" s="161"/>
      <c r="K1788" s="161"/>
      <c r="L1788" s="161"/>
      <c r="M1788" s="161"/>
      <c r="N1788" s="160"/>
      <c r="O1788" s="160"/>
      <c r="P1788" s="160"/>
      <c r="Q1788" s="160"/>
      <c r="R1788" s="161"/>
      <c r="S1788" s="161"/>
      <c r="T1788" s="161"/>
      <c r="U1788" s="161"/>
      <c r="V1788" s="161"/>
      <c r="W1788" s="161"/>
      <c r="X1788" s="161"/>
      <c r="Y1788" s="161"/>
      <c r="Z1788" s="151"/>
      <c r="AA1788" s="151"/>
      <c r="AB1788" s="151"/>
      <c r="AC1788" s="151"/>
      <c r="AD1788" s="151"/>
      <c r="AE1788" s="151"/>
      <c r="AF1788" s="151"/>
      <c r="AG1788" s="151" t="s">
        <v>325</v>
      </c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88" t="str">
        <f>C1788</f>
        <v>V DISTANCI 400 mm, KOTVENO POMOCÍ CHEM. KOTVY. V ROZÍCH UMÍSTĚNA ZÁVĚSNÁ MATICE (M10). PODROBNĚJI VIZ. TZ.</v>
      </c>
      <c r="BB1788" s="151"/>
      <c r="BC1788" s="151"/>
      <c r="BD1788" s="151"/>
      <c r="BE1788" s="151"/>
      <c r="BF1788" s="151"/>
      <c r="BG1788" s="151"/>
      <c r="BH1788" s="151"/>
    </row>
    <row r="1789" spans="1:60" outlineLevel="3" x14ac:dyDescent="0.2">
      <c r="A1789" s="158"/>
      <c r="B1789" s="159"/>
      <c r="C1789" s="270" t="s">
        <v>1915</v>
      </c>
      <c r="D1789" s="271"/>
      <c r="E1789" s="271"/>
      <c r="F1789" s="271"/>
      <c r="G1789" s="271"/>
      <c r="H1789" s="161"/>
      <c r="I1789" s="161"/>
      <c r="J1789" s="161"/>
      <c r="K1789" s="161"/>
      <c r="L1789" s="161"/>
      <c r="M1789" s="161"/>
      <c r="N1789" s="160"/>
      <c r="O1789" s="160"/>
      <c r="P1789" s="160"/>
      <c r="Q1789" s="160"/>
      <c r="R1789" s="161"/>
      <c r="S1789" s="161"/>
      <c r="T1789" s="161"/>
      <c r="U1789" s="161"/>
      <c r="V1789" s="161"/>
      <c r="W1789" s="161"/>
      <c r="X1789" s="161"/>
      <c r="Y1789" s="161"/>
      <c r="Z1789" s="151"/>
      <c r="AA1789" s="151"/>
      <c r="AB1789" s="151"/>
      <c r="AC1789" s="151"/>
      <c r="AD1789" s="151"/>
      <c r="AE1789" s="151"/>
      <c r="AF1789" s="151"/>
      <c r="AG1789" s="151" t="s">
        <v>325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3" x14ac:dyDescent="0.2">
      <c r="A1790" s="158"/>
      <c r="B1790" s="159"/>
      <c r="C1790" s="270" t="s">
        <v>858</v>
      </c>
      <c r="D1790" s="271"/>
      <c r="E1790" s="271"/>
      <c r="F1790" s="271"/>
      <c r="G1790" s="271"/>
      <c r="H1790" s="161"/>
      <c r="I1790" s="161"/>
      <c r="J1790" s="161"/>
      <c r="K1790" s="161"/>
      <c r="L1790" s="161"/>
      <c r="M1790" s="161"/>
      <c r="N1790" s="160"/>
      <c r="O1790" s="160"/>
      <c r="P1790" s="160"/>
      <c r="Q1790" s="160"/>
      <c r="R1790" s="161"/>
      <c r="S1790" s="161"/>
      <c r="T1790" s="161"/>
      <c r="U1790" s="161"/>
      <c r="V1790" s="161"/>
      <c r="W1790" s="161"/>
      <c r="X1790" s="161"/>
      <c r="Y1790" s="161"/>
      <c r="Z1790" s="151"/>
      <c r="AA1790" s="151"/>
      <c r="AB1790" s="151"/>
      <c r="AC1790" s="151"/>
      <c r="AD1790" s="151"/>
      <c r="AE1790" s="151"/>
      <c r="AF1790" s="151"/>
      <c r="AG1790" s="151" t="s">
        <v>325</v>
      </c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2" x14ac:dyDescent="0.2">
      <c r="A1791" s="158"/>
      <c r="B1791" s="159"/>
      <c r="C1791" s="191" t="s">
        <v>1833</v>
      </c>
      <c r="D1791" s="165"/>
      <c r="E1791" s="166"/>
      <c r="F1791" s="161"/>
      <c r="G1791" s="161"/>
      <c r="H1791" s="161"/>
      <c r="I1791" s="161"/>
      <c r="J1791" s="161"/>
      <c r="K1791" s="161"/>
      <c r="L1791" s="161"/>
      <c r="M1791" s="161"/>
      <c r="N1791" s="160"/>
      <c r="O1791" s="160"/>
      <c r="P1791" s="160"/>
      <c r="Q1791" s="160"/>
      <c r="R1791" s="161"/>
      <c r="S1791" s="161"/>
      <c r="T1791" s="161"/>
      <c r="U1791" s="161"/>
      <c r="V1791" s="161"/>
      <c r="W1791" s="161"/>
      <c r="X1791" s="161"/>
      <c r="Y1791" s="161"/>
      <c r="Z1791" s="151"/>
      <c r="AA1791" s="151"/>
      <c r="AB1791" s="151"/>
      <c r="AC1791" s="151"/>
      <c r="AD1791" s="151"/>
      <c r="AE1791" s="151"/>
      <c r="AF1791" s="151"/>
      <c r="AG1791" s="151" t="s">
        <v>327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3" x14ac:dyDescent="0.2">
      <c r="A1792" s="158"/>
      <c r="B1792" s="159"/>
      <c r="C1792" s="191" t="s">
        <v>328</v>
      </c>
      <c r="D1792" s="165"/>
      <c r="E1792" s="166">
        <v>1</v>
      </c>
      <c r="F1792" s="161"/>
      <c r="G1792" s="161"/>
      <c r="H1792" s="161"/>
      <c r="I1792" s="161"/>
      <c r="J1792" s="161"/>
      <c r="K1792" s="161"/>
      <c r="L1792" s="161"/>
      <c r="M1792" s="161"/>
      <c r="N1792" s="160"/>
      <c r="O1792" s="160"/>
      <c r="P1792" s="160"/>
      <c r="Q1792" s="160"/>
      <c r="R1792" s="161"/>
      <c r="S1792" s="161"/>
      <c r="T1792" s="161"/>
      <c r="U1792" s="161"/>
      <c r="V1792" s="161"/>
      <c r="W1792" s="161"/>
      <c r="X1792" s="161"/>
      <c r="Y1792" s="161"/>
      <c r="Z1792" s="151"/>
      <c r="AA1792" s="151"/>
      <c r="AB1792" s="151"/>
      <c r="AC1792" s="151"/>
      <c r="AD1792" s="151"/>
      <c r="AE1792" s="151"/>
      <c r="AF1792" s="151"/>
      <c r="AG1792" s="151" t="s">
        <v>327</v>
      </c>
      <c r="AH1792" s="151">
        <v>0</v>
      </c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1" x14ac:dyDescent="0.2">
      <c r="A1793" s="181">
        <v>230</v>
      </c>
      <c r="B1793" s="182" t="s">
        <v>2030</v>
      </c>
      <c r="C1793" s="190" t="s">
        <v>2031</v>
      </c>
      <c r="D1793" s="183" t="s">
        <v>318</v>
      </c>
      <c r="E1793" s="184">
        <v>2</v>
      </c>
      <c r="F1793" s="185"/>
      <c r="G1793" s="186">
        <f>ROUND(E1793*F1793,2)</f>
        <v>0</v>
      </c>
      <c r="H1793" s="185"/>
      <c r="I1793" s="186">
        <f>ROUND(E1793*H1793,2)</f>
        <v>0</v>
      </c>
      <c r="J1793" s="185"/>
      <c r="K1793" s="186">
        <f>ROUND(E1793*J1793,2)</f>
        <v>0</v>
      </c>
      <c r="L1793" s="186">
        <v>21</v>
      </c>
      <c r="M1793" s="186">
        <f>G1793*(1+L1793/100)</f>
        <v>0</v>
      </c>
      <c r="N1793" s="184">
        <v>0</v>
      </c>
      <c r="O1793" s="184">
        <f>ROUND(E1793*N1793,2)</f>
        <v>0</v>
      </c>
      <c r="P1793" s="184">
        <v>0</v>
      </c>
      <c r="Q1793" s="184">
        <f>ROUND(E1793*P1793,2)</f>
        <v>0</v>
      </c>
      <c r="R1793" s="186"/>
      <c r="S1793" s="186" t="s">
        <v>319</v>
      </c>
      <c r="T1793" s="187" t="s">
        <v>320</v>
      </c>
      <c r="U1793" s="161">
        <v>0</v>
      </c>
      <c r="V1793" s="161">
        <f>ROUND(E1793*U1793,2)</f>
        <v>0</v>
      </c>
      <c r="W1793" s="161"/>
      <c r="X1793" s="161" t="s">
        <v>321</v>
      </c>
      <c r="Y1793" s="161" t="s">
        <v>322</v>
      </c>
      <c r="Z1793" s="151"/>
      <c r="AA1793" s="151"/>
      <c r="AB1793" s="151"/>
      <c r="AC1793" s="151"/>
      <c r="AD1793" s="151"/>
      <c r="AE1793" s="151"/>
      <c r="AF1793" s="151"/>
      <c r="AG1793" s="151" t="s">
        <v>323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2" x14ac:dyDescent="0.2">
      <c r="A1794" s="158"/>
      <c r="B1794" s="159"/>
      <c r="C1794" s="272" t="s">
        <v>1912</v>
      </c>
      <c r="D1794" s="273"/>
      <c r="E1794" s="273"/>
      <c r="F1794" s="273"/>
      <c r="G1794" s="273"/>
      <c r="H1794" s="161"/>
      <c r="I1794" s="161"/>
      <c r="J1794" s="161"/>
      <c r="K1794" s="161"/>
      <c r="L1794" s="161"/>
      <c r="M1794" s="161"/>
      <c r="N1794" s="160"/>
      <c r="O1794" s="160"/>
      <c r="P1794" s="160"/>
      <c r="Q1794" s="160"/>
      <c r="R1794" s="161"/>
      <c r="S1794" s="161"/>
      <c r="T1794" s="161"/>
      <c r="U1794" s="161"/>
      <c r="V1794" s="161"/>
      <c r="W1794" s="161"/>
      <c r="X1794" s="161"/>
      <c r="Y1794" s="161"/>
      <c r="Z1794" s="151"/>
      <c r="AA1794" s="151"/>
      <c r="AB1794" s="151"/>
      <c r="AC1794" s="151"/>
      <c r="AD1794" s="151"/>
      <c r="AE1794" s="151"/>
      <c r="AF1794" s="151"/>
      <c r="AG1794" s="151" t="s">
        <v>325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ht="22.5" outlineLevel="3" x14ac:dyDescent="0.2">
      <c r="A1795" s="158"/>
      <c r="B1795" s="159"/>
      <c r="C1795" s="270" t="s">
        <v>1913</v>
      </c>
      <c r="D1795" s="271"/>
      <c r="E1795" s="271"/>
      <c r="F1795" s="271"/>
      <c r="G1795" s="271"/>
      <c r="H1795" s="161"/>
      <c r="I1795" s="161"/>
      <c r="J1795" s="161"/>
      <c r="K1795" s="161"/>
      <c r="L1795" s="161"/>
      <c r="M1795" s="161"/>
      <c r="N1795" s="160"/>
      <c r="O1795" s="160"/>
      <c r="P1795" s="160"/>
      <c r="Q1795" s="160"/>
      <c r="R1795" s="161"/>
      <c r="S1795" s="161"/>
      <c r="T1795" s="161"/>
      <c r="U1795" s="161"/>
      <c r="V1795" s="161"/>
      <c r="W1795" s="161"/>
      <c r="X1795" s="161"/>
      <c r="Y1795" s="161"/>
      <c r="Z1795" s="151"/>
      <c r="AA1795" s="151"/>
      <c r="AB1795" s="151"/>
      <c r="AC1795" s="151"/>
      <c r="AD1795" s="151"/>
      <c r="AE1795" s="151"/>
      <c r="AF1795" s="151"/>
      <c r="AG1795" s="151" t="s">
        <v>325</v>
      </c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88" t="str">
        <f>C1795</f>
        <v>NEREZOVÁ SÍŤ BUDE OPLETENA NA NEREZOVÉ OBVODOVÉ LANO. LANO BUDE KOTVENO PŘÍMO DO BETONU POMOCÍ ŠROUBŮ S OKEM (M8)</v>
      </c>
      <c r="BB1795" s="151"/>
      <c r="BC1795" s="151"/>
      <c r="BD1795" s="151"/>
      <c r="BE1795" s="151"/>
      <c r="BF1795" s="151"/>
      <c r="BG1795" s="151"/>
      <c r="BH1795" s="151"/>
    </row>
    <row r="1796" spans="1:60" outlineLevel="3" x14ac:dyDescent="0.2">
      <c r="A1796" s="158"/>
      <c r="B1796" s="159"/>
      <c r="C1796" s="270" t="s">
        <v>1914</v>
      </c>
      <c r="D1796" s="271"/>
      <c r="E1796" s="271"/>
      <c r="F1796" s="271"/>
      <c r="G1796" s="271"/>
      <c r="H1796" s="161"/>
      <c r="I1796" s="161"/>
      <c r="J1796" s="161"/>
      <c r="K1796" s="161"/>
      <c r="L1796" s="161"/>
      <c r="M1796" s="161"/>
      <c r="N1796" s="160"/>
      <c r="O1796" s="160"/>
      <c r="P1796" s="160"/>
      <c r="Q1796" s="160"/>
      <c r="R1796" s="161"/>
      <c r="S1796" s="161"/>
      <c r="T1796" s="161"/>
      <c r="U1796" s="161"/>
      <c r="V1796" s="161"/>
      <c r="W1796" s="161"/>
      <c r="X1796" s="161"/>
      <c r="Y1796" s="161"/>
      <c r="Z1796" s="151"/>
      <c r="AA1796" s="151"/>
      <c r="AB1796" s="151"/>
      <c r="AC1796" s="151"/>
      <c r="AD1796" s="151"/>
      <c r="AE1796" s="151"/>
      <c r="AF1796" s="151"/>
      <c r="AG1796" s="151" t="s">
        <v>325</v>
      </c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88" t="str">
        <f>C1796</f>
        <v>V DISTANCI 400 mm, KOTVENO POMOCÍ CHEM. KOTVY. V ROZÍCH UMÍSTĚNA ZÁVĚSNÁ MATICE (M10). PODROBNĚJI VIZ. TZ.</v>
      </c>
      <c r="BB1796" s="151"/>
      <c r="BC1796" s="151"/>
      <c r="BD1796" s="151"/>
      <c r="BE1796" s="151"/>
      <c r="BF1796" s="151"/>
      <c r="BG1796" s="151"/>
      <c r="BH1796" s="151"/>
    </row>
    <row r="1797" spans="1:60" outlineLevel="3" x14ac:dyDescent="0.2">
      <c r="A1797" s="158"/>
      <c r="B1797" s="159"/>
      <c r="C1797" s="270" t="s">
        <v>1915</v>
      </c>
      <c r="D1797" s="271"/>
      <c r="E1797" s="271"/>
      <c r="F1797" s="271"/>
      <c r="G1797" s="271"/>
      <c r="H1797" s="161"/>
      <c r="I1797" s="161"/>
      <c r="J1797" s="161"/>
      <c r="K1797" s="161"/>
      <c r="L1797" s="161"/>
      <c r="M1797" s="161"/>
      <c r="N1797" s="160"/>
      <c r="O1797" s="160"/>
      <c r="P1797" s="160"/>
      <c r="Q1797" s="160"/>
      <c r="R1797" s="161"/>
      <c r="S1797" s="161"/>
      <c r="T1797" s="161"/>
      <c r="U1797" s="161"/>
      <c r="V1797" s="161"/>
      <c r="W1797" s="161"/>
      <c r="X1797" s="161"/>
      <c r="Y1797" s="161"/>
      <c r="Z1797" s="151"/>
      <c r="AA1797" s="151"/>
      <c r="AB1797" s="151"/>
      <c r="AC1797" s="151"/>
      <c r="AD1797" s="151"/>
      <c r="AE1797" s="151"/>
      <c r="AF1797" s="151"/>
      <c r="AG1797" s="151" t="s">
        <v>325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3" x14ac:dyDescent="0.2">
      <c r="A1798" s="158"/>
      <c r="B1798" s="159"/>
      <c r="C1798" s="270" t="s">
        <v>858</v>
      </c>
      <c r="D1798" s="271"/>
      <c r="E1798" s="271"/>
      <c r="F1798" s="271"/>
      <c r="G1798" s="271"/>
      <c r="H1798" s="161"/>
      <c r="I1798" s="161"/>
      <c r="J1798" s="161"/>
      <c r="K1798" s="161"/>
      <c r="L1798" s="161"/>
      <c r="M1798" s="161"/>
      <c r="N1798" s="160"/>
      <c r="O1798" s="160"/>
      <c r="P1798" s="160"/>
      <c r="Q1798" s="160"/>
      <c r="R1798" s="161"/>
      <c r="S1798" s="161"/>
      <c r="T1798" s="161"/>
      <c r="U1798" s="161"/>
      <c r="V1798" s="161"/>
      <c r="W1798" s="161"/>
      <c r="X1798" s="161"/>
      <c r="Y1798" s="161"/>
      <c r="Z1798" s="151"/>
      <c r="AA1798" s="151"/>
      <c r="AB1798" s="151"/>
      <c r="AC1798" s="151"/>
      <c r="AD1798" s="151"/>
      <c r="AE1798" s="151"/>
      <c r="AF1798" s="151"/>
      <c r="AG1798" s="151" t="s">
        <v>325</v>
      </c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2" x14ac:dyDescent="0.2">
      <c r="A1799" s="158"/>
      <c r="B1799" s="159"/>
      <c r="C1799" s="191" t="s">
        <v>1833</v>
      </c>
      <c r="D1799" s="165"/>
      <c r="E1799" s="166"/>
      <c r="F1799" s="161"/>
      <c r="G1799" s="161"/>
      <c r="H1799" s="161"/>
      <c r="I1799" s="161"/>
      <c r="J1799" s="161"/>
      <c r="K1799" s="161"/>
      <c r="L1799" s="161"/>
      <c r="M1799" s="161"/>
      <c r="N1799" s="160"/>
      <c r="O1799" s="160"/>
      <c r="P1799" s="160"/>
      <c r="Q1799" s="160"/>
      <c r="R1799" s="161"/>
      <c r="S1799" s="161"/>
      <c r="T1799" s="161"/>
      <c r="U1799" s="161"/>
      <c r="V1799" s="161"/>
      <c r="W1799" s="161"/>
      <c r="X1799" s="161"/>
      <c r="Y1799" s="161"/>
      <c r="Z1799" s="151"/>
      <c r="AA1799" s="151"/>
      <c r="AB1799" s="151"/>
      <c r="AC1799" s="151"/>
      <c r="AD1799" s="151"/>
      <c r="AE1799" s="151"/>
      <c r="AF1799" s="151"/>
      <c r="AG1799" s="151" t="s">
        <v>327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3" x14ac:dyDescent="0.2">
      <c r="A1800" s="158"/>
      <c r="B1800" s="159"/>
      <c r="C1800" s="191" t="s">
        <v>878</v>
      </c>
      <c r="D1800" s="165"/>
      <c r="E1800" s="166">
        <v>2</v>
      </c>
      <c r="F1800" s="161"/>
      <c r="G1800" s="161"/>
      <c r="H1800" s="161"/>
      <c r="I1800" s="161"/>
      <c r="J1800" s="161"/>
      <c r="K1800" s="161"/>
      <c r="L1800" s="161"/>
      <c r="M1800" s="161"/>
      <c r="N1800" s="160"/>
      <c r="O1800" s="160"/>
      <c r="P1800" s="160"/>
      <c r="Q1800" s="160"/>
      <c r="R1800" s="161"/>
      <c r="S1800" s="161"/>
      <c r="T1800" s="161"/>
      <c r="U1800" s="161"/>
      <c r="V1800" s="161"/>
      <c r="W1800" s="161"/>
      <c r="X1800" s="161"/>
      <c r="Y1800" s="161"/>
      <c r="Z1800" s="151"/>
      <c r="AA1800" s="151"/>
      <c r="AB1800" s="151"/>
      <c r="AC1800" s="151"/>
      <c r="AD1800" s="151"/>
      <c r="AE1800" s="151"/>
      <c r="AF1800" s="151"/>
      <c r="AG1800" s="151" t="s">
        <v>327</v>
      </c>
      <c r="AH1800" s="151">
        <v>0</v>
      </c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1" x14ac:dyDescent="0.2">
      <c r="A1801" s="181">
        <v>231</v>
      </c>
      <c r="B1801" s="182" t="s">
        <v>2032</v>
      </c>
      <c r="C1801" s="190" t="s">
        <v>2033</v>
      </c>
      <c r="D1801" s="183" t="s">
        <v>318</v>
      </c>
      <c r="E1801" s="184">
        <v>1</v>
      </c>
      <c r="F1801" s="185"/>
      <c r="G1801" s="186">
        <f>ROUND(E1801*F1801,2)</f>
        <v>0</v>
      </c>
      <c r="H1801" s="185"/>
      <c r="I1801" s="186">
        <f>ROUND(E1801*H1801,2)</f>
        <v>0</v>
      </c>
      <c r="J1801" s="185"/>
      <c r="K1801" s="186">
        <f>ROUND(E1801*J1801,2)</f>
        <v>0</v>
      </c>
      <c r="L1801" s="186">
        <v>21</v>
      </c>
      <c r="M1801" s="186">
        <f>G1801*(1+L1801/100)</f>
        <v>0</v>
      </c>
      <c r="N1801" s="184">
        <v>0</v>
      </c>
      <c r="O1801" s="184">
        <f>ROUND(E1801*N1801,2)</f>
        <v>0</v>
      </c>
      <c r="P1801" s="184">
        <v>0</v>
      </c>
      <c r="Q1801" s="184">
        <f>ROUND(E1801*P1801,2)</f>
        <v>0</v>
      </c>
      <c r="R1801" s="186"/>
      <c r="S1801" s="186" t="s">
        <v>319</v>
      </c>
      <c r="T1801" s="187" t="s">
        <v>320</v>
      </c>
      <c r="U1801" s="161">
        <v>0</v>
      </c>
      <c r="V1801" s="161">
        <f>ROUND(E1801*U1801,2)</f>
        <v>0</v>
      </c>
      <c r="W1801" s="161"/>
      <c r="X1801" s="161" t="s">
        <v>321</v>
      </c>
      <c r="Y1801" s="161" t="s">
        <v>322</v>
      </c>
      <c r="Z1801" s="151"/>
      <c r="AA1801" s="151"/>
      <c r="AB1801" s="151"/>
      <c r="AC1801" s="151"/>
      <c r="AD1801" s="151"/>
      <c r="AE1801" s="151"/>
      <c r="AF1801" s="151"/>
      <c r="AG1801" s="151" t="s">
        <v>323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outlineLevel="2" x14ac:dyDescent="0.2">
      <c r="A1802" s="158"/>
      <c r="B1802" s="159"/>
      <c r="C1802" s="272" t="s">
        <v>1912</v>
      </c>
      <c r="D1802" s="273"/>
      <c r="E1802" s="273"/>
      <c r="F1802" s="273"/>
      <c r="G1802" s="273"/>
      <c r="H1802" s="161"/>
      <c r="I1802" s="161"/>
      <c r="J1802" s="161"/>
      <c r="K1802" s="161"/>
      <c r="L1802" s="161"/>
      <c r="M1802" s="161"/>
      <c r="N1802" s="160"/>
      <c r="O1802" s="160"/>
      <c r="P1802" s="160"/>
      <c r="Q1802" s="160"/>
      <c r="R1802" s="161"/>
      <c r="S1802" s="161"/>
      <c r="T1802" s="161"/>
      <c r="U1802" s="161"/>
      <c r="V1802" s="161"/>
      <c r="W1802" s="161"/>
      <c r="X1802" s="161"/>
      <c r="Y1802" s="161"/>
      <c r="Z1802" s="151"/>
      <c r="AA1802" s="151"/>
      <c r="AB1802" s="151"/>
      <c r="AC1802" s="151"/>
      <c r="AD1802" s="151"/>
      <c r="AE1802" s="151"/>
      <c r="AF1802" s="151"/>
      <c r="AG1802" s="151" t="s">
        <v>325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ht="22.5" outlineLevel="3" x14ac:dyDescent="0.2">
      <c r="A1803" s="158"/>
      <c r="B1803" s="159"/>
      <c r="C1803" s="270" t="s">
        <v>1913</v>
      </c>
      <c r="D1803" s="271"/>
      <c r="E1803" s="271"/>
      <c r="F1803" s="271"/>
      <c r="G1803" s="271"/>
      <c r="H1803" s="161"/>
      <c r="I1803" s="161"/>
      <c r="J1803" s="161"/>
      <c r="K1803" s="161"/>
      <c r="L1803" s="161"/>
      <c r="M1803" s="161"/>
      <c r="N1803" s="160"/>
      <c r="O1803" s="160"/>
      <c r="P1803" s="160"/>
      <c r="Q1803" s="160"/>
      <c r="R1803" s="161"/>
      <c r="S1803" s="161"/>
      <c r="T1803" s="161"/>
      <c r="U1803" s="161"/>
      <c r="V1803" s="161"/>
      <c r="W1803" s="161"/>
      <c r="X1803" s="161"/>
      <c r="Y1803" s="161"/>
      <c r="Z1803" s="151"/>
      <c r="AA1803" s="151"/>
      <c r="AB1803" s="151"/>
      <c r="AC1803" s="151"/>
      <c r="AD1803" s="151"/>
      <c r="AE1803" s="151"/>
      <c r="AF1803" s="151"/>
      <c r="AG1803" s="151" t="s">
        <v>325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88" t="str">
        <f>C1803</f>
        <v>NEREZOVÁ SÍŤ BUDE OPLETENA NA NEREZOVÉ OBVODOVÉ LANO. LANO BUDE KOTVENO PŘÍMO DO BETONU POMOCÍ ŠROUBŮ S OKEM (M8)</v>
      </c>
      <c r="BB1803" s="151"/>
      <c r="BC1803" s="151"/>
      <c r="BD1803" s="151"/>
      <c r="BE1803" s="151"/>
      <c r="BF1803" s="151"/>
      <c r="BG1803" s="151"/>
      <c r="BH1803" s="151"/>
    </row>
    <row r="1804" spans="1:60" outlineLevel="3" x14ac:dyDescent="0.2">
      <c r="A1804" s="158"/>
      <c r="B1804" s="159"/>
      <c r="C1804" s="270" t="s">
        <v>1914</v>
      </c>
      <c r="D1804" s="271"/>
      <c r="E1804" s="271"/>
      <c r="F1804" s="271"/>
      <c r="G1804" s="271"/>
      <c r="H1804" s="161"/>
      <c r="I1804" s="161"/>
      <c r="J1804" s="161"/>
      <c r="K1804" s="161"/>
      <c r="L1804" s="161"/>
      <c r="M1804" s="161"/>
      <c r="N1804" s="160"/>
      <c r="O1804" s="160"/>
      <c r="P1804" s="160"/>
      <c r="Q1804" s="160"/>
      <c r="R1804" s="161"/>
      <c r="S1804" s="161"/>
      <c r="T1804" s="161"/>
      <c r="U1804" s="161"/>
      <c r="V1804" s="161"/>
      <c r="W1804" s="161"/>
      <c r="X1804" s="161"/>
      <c r="Y1804" s="161"/>
      <c r="Z1804" s="151"/>
      <c r="AA1804" s="151"/>
      <c r="AB1804" s="151"/>
      <c r="AC1804" s="151"/>
      <c r="AD1804" s="151"/>
      <c r="AE1804" s="151"/>
      <c r="AF1804" s="151"/>
      <c r="AG1804" s="151" t="s">
        <v>325</v>
      </c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88" t="str">
        <f>C1804</f>
        <v>V DISTANCI 400 mm, KOTVENO POMOCÍ CHEM. KOTVY. V ROZÍCH UMÍSTĚNA ZÁVĚSNÁ MATICE (M10). PODROBNĚJI VIZ. TZ.</v>
      </c>
      <c r="BB1804" s="151"/>
      <c r="BC1804" s="151"/>
      <c r="BD1804" s="151"/>
      <c r="BE1804" s="151"/>
      <c r="BF1804" s="151"/>
      <c r="BG1804" s="151"/>
      <c r="BH1804" s="151"/>
    </row>
    <row r="1805" spans="1:60" outlineLevel="3" x14ac:dyDescent="0.2">
      <c r="A1805" s="158"/>
      <c r="B1805" s="159"/>
      <c r="C1805" s="270" t="s">
        <v>1915</v>
      </c>
      <c r="D1805" s="271"/>
      <c r="E1805" s="271"/>
      <c r="F1805" s="271"/>
      <c r="G1805" s="271"/>
      <c r="H1805" s="161"/>
      <c r="I1805" s="161"/>
      <c r="J1805" s="161"/>
      <c r="K1805" s="161"/>
      <c r="L1805" s="161"/>
      <c r="M1805" s="161"/>
      <c r="N1805" s="160"/>
      <c r="O1805" s="160"/>
      <c r="P1805" s="160"/>
      <c r="Q1805" s="160"/>
      <c r="R1805" s="161"/>
      <c r="S1805" s="161"/>
      <c r="T1805" s="161"/>
      <c r="U1805" s="161"/>
      <c r="V1805" s="161"/>
      <c r="W1805" s="161"/>
      <c r="X1805" s="161"/>
      <c r="Y1805" s="161"/>
      <c r="Z1805" s="151"/>
      <c r="AA1805" s="151"/>
      <c r="AB1805" s="151"/>
      <c r="AC1805" s="151"/>
      <c r="AD1805" s="151"/>
      <c r="AE1805" s="151"/>
      <c r="AF1805" s="151"/>
      <c r="AG1805" s="151" t="s">
        <v>325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3" x14ac:dyDescent="0.2">
      <c r="A1806" s="158"/>
      <c r="B1806" s="159"/>
      <c r="C1806" s="270" t="s">
        <v>858</v>
      </c>
      <c r="D1806" s="271"/>
      <c r="E1806" s="271"/>
      <c r="F1806" s="271"/>
      <c r="G1806" s="271"/>
      <c r="H1806" s="161"/>
      <c r="I1806" s="161"/>
      <c r="J1806" s="161"/>
      <c r="K1806" s="161"/>
      <c r="L1806" s="161"/>
      <c r="M1806" s="161"/>
      <c r="N1806" s="160"/>
      <c r="O1806" s="160"/>
      <c r="P1806" s="160"/>
      <c r="Q1806" s="160"/>
      <c r="R1806" s="161"/>
      <c r="S1806" s="161"/>
      <c r="T1806" s="161"/>
      <c r="U1806" s="161"/>
      <c r="V1806" s="161"/>
      <c r="W1806" s="161"/>
      <c r="X1806" s="161"/>
      <c r="Y1806" s="161"/>
      <c r="Z1806" s="151"/>
      <c r="AA1806" s="151"/>
      <c r="AB1806" s="151"/>
      <c r="AC1806" s="151"/>
      <c r="AD1806" s="151"/>
      <c r="AE1806" s="151"/>
      <c r="AF1806" s="151"/>
      <c r="AG1806" s="151" t="s">
        <v>325</v>
      </c>
      <c r="AH1806" s="151"/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2" x14ac:dyDescent="0.2">
      <c r="A1807" s="158"/>
      <c r="B1807" s="159"/>
      <c r="C1807" s="191" t="s">
        <v>1833</v>
      </c>
      <c r="D1807" s="165"/>
      <c r="E1807" s="166"/>
      <c r="F1807" s="161"/>
      <c r="G1807" s="161"/>
      <c r="H1807" s="161"/>
      <c r="I1807" s="161"/>
      <c r="J1807" s="161"/>
      <c r="K1807" s="161"/>
      <c r="L1807" s="161"/>
      <c r="M1807" s="161"/>
      <c r="N1807" s="160"/>
      <c r="O1807" s="160"/>
      <c r="P1807" s="160"/>
      <c r="Q1807" s="160"/>
      <c r="R1807" s="161"/>
      <c r="S1807" s="161"/>
      <c r="T1807" s="161"/>
      <c r="U1807" s="161"/>
      <c r="V1807" s="161"/>
      <c r="W1807" s="161"/>
      <c r="X1807" s="161"/>
      <c r="Y1807" s="161"/>
      <c r="Z1807" s="151"/>
      <c r="AA1807" s="151"/>
      <c r="AB1807" s="151"/>
      <c r="AC1807" s="151"/>
      <c r="AD1807" s="151"/>
      <c r="AE1807" s="151"/>
      <c r="AF1807" s="151"/>
      <c r="AG1807" s="151" t="s">
        <v>327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3" x14ac:dyDescent="0.2">
      <c r="A1808" s="158"/>
      <c r="B1808" s="159"/>
      <c r="C1808" s="191" t="s">
        <v>328</v>
      </c>
      <c r="D1808" s="165"/>
      <c r="E1808" s="166">
        <v>1</v>
      </c>
      <c r="F1808" s="161"/>
      <c r="G1808" s="161"/>
      <c r="H1808" s="161"/>
      <c r="I1808" s="161"/>
      <c r="J1808" s="161"/>
      <c r="K1808" s="161"/>
      <c r="L1808" s="161"/>
      <c r="M1808" s="161"/>
      <c r="N1808" s="160"/>
      <c r="O1808" s="160"/>
      <c r="P1808" s="160"/>
      <c r="Q1808" s="160"/>
      <c r="R1808" s="161"/>
      <c r="S1808" s="161"/>
      <c r="T1808" s="161"/>
      <c r="U1808" s="161"/>
      <c r="V1808" s="161"/>
      <c r="W1808" s="161"/>
      <c r="X1808" s="161"/>
      <c r="Y1808" s="161"/>
      <c r="Z1808" s="151"/>
      <c r="AA1808" s="151"/>
      <c r="AB1808" s="151"/>
      <c r="AC1808" s="151"/>
      <c r="AD1808" s="151"/>
      <c r="AE1808" s="151"/>
      <c r="AF1808" s="151"/>
      <c r="AG1808" s="151" t="s">
        <v>327</v>
      </c>
      <c r="AH1808" s="151">
        <v>0</v>
      </c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1" x14ac:dyDescent="0.2">
      <c r="A1809" s="181">
        <v>232</v>
      </c>
      <c r="B1809" s="182" t="s">
        <v>2034</v>
      </c>
      <c r="C1809" s="190" t="s">
        <v>2035</v>
      </c>
      <c r="D1809" s="183" t="s">
        <v>318</v>
      </c>
      <c r="E1809" s="184">
        <v>2</v>
      </c>
      <c r="F1809" s="185"/>
      <c r="G1809" s="186">
        <f>ROUND(E1809*F1809,2)</f>
        <v>0</v>
      </c>
      <c r="H1809" s="185"/>
      <c r="I1809" s="186">
        <f>ROUND(E1809*H1809,2)</f>
        <v>0</v>
      </c>
      <c r="J1809" s="185"/>
      <c r="K1809" s="186">
        <f>ROUND(E1809*J1809,2)</f>
        <v>0</v>
      </c>
      <c r="L1809" s="186">
        <v>21</v>
      </c>
      <c r="M1809" s="186">
        <f>G1809*(1+L1809/100)</f>
        <v>0</v>
      </c>
      <c r="N1809" s="184">
        <v>0</v>
      </c>
      <c r="O1809" s="184">
        <f>ROUND(E1809*N1809,2)</f>
        <v>0</v>
      </c>
      <c r="P1809" s="184">
        <v>0</v>
      </c>
      <c r="Q1809" s="184">
        <f>ROUND(E1809*P1809,2)</f>
        <v>0</v>
      </c>
      <c r="R1809" s="186"/>
      <c r="S1809" s="186" t="s">
        <v>319</v>
      </c>
      <c r="T1809" s="187" t="s">
        <v>320</v>
      </c>
      <c r="U1809" s="161">
        <v>0</v>
      </c>
      <c r="V1809" s="161">
        <f>ROUND(E1809*U1809,2)</f>
        <v>0</v>
      </c>
      <c r="W1809" s="161"/>
      <c r="X1809" s="161" t="s">
        <v>321</v>
      </c>
      <c r="Y1809" s="161" t="s">
        <v>322</v>
      </c>
      <c r="Z1809" s="151"/>
      <c r="AA1809" s="151"/>
      <c r="AB1809" s="151"/>
      <c r="AC1809" s="151"/>
      <c r="AD1809" s="151"/>
      <c r="AE1809" s="151"/>
      <c r="AF1809" s="151"/>
      <c r="AG1809" s="151" t="s">
        <v>323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2" x14ac:dyDescent="0.2">
      <c r="A1810" s="158"/>
      <c r="B1810" s="159"/>
      <c r="C1810" s="272" t="s">
        <v>1912</v>
      </c>
      <c r="D1810" s="273"/>
      <c r="E1810" s="273"/>
      <c r="F1810" s="273"/>
      <c r="G1810" s="273"/>
      <c r="H1810" s="161"/>
      <c r="I1810" s="161"/>
      <c r="J1810" s="161"/>
      <c r="K1810" s="161"/>
      <c r="L1810" s="161"/>
      <c r="M1810" s="161"/>
      <c r="N1810" s="160"/>
      <c r="O1810" s="160"/>
      <c r="P1810" s="160"/>
      <c r="Q1810" s="160"/>
      <c r="R1810" s="161"/>
      <c r="S1810" s="161"/>
      <c r="T1810" s="161"/>
      <c r="U1810" s="161"/>
      <c r="V1810" s="161"/>
      <c r="W1810" s="161"/>
      <c r="X1810" s="161"/>
      <c r="Y1810" s="161"/>
      <c r="Z1810" s="151"/>
      <c r="AA1810" s="151"/>
      <c r="AB1810" s="151"/>
      <c r="AC1810" s="151"/>
      <c r="AD1810" s="151"/>
      <c r="AE1810" s="151"/>
      <c r="AF1810" s="151"/>
      <c r="AG1810" s="151" t="s">
        <v>325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ht="22.5" outlineLevel="3" x14ac:dyDescent="0.2">
      <c r="A1811" s="158"/>
      <c r="B1811" s="159"/>
      <c r="C1811" s="270" t="s">
        <v>1913</v>
      </c>
      <c r="D1811" s="271"/>
      <c r="E1811" s="271"/>
      <c r="F1811" s="271"/>
      <c r="G1811" s="271"/>
      <c r="H1811" s="161"/>
      <c r="I1811" s="161"/>
      <c r="J1811" s="161"/>
      <c r="K1811" s="161"/>
      <c r="L1811" s="161"/>
      <c r="M1811" s="161"/>
      <c r="N1811" s="160"/>
      <c r="O1811" s="160"/>
      <c r="P1811" s="160"/>
      <c r="Q1811" s="160"/>
      <c r="R1811" s="161"/>
      <c r="S1811" s="161"/>
      <c r="T1811" s="161"/>
      <c r="U1811" s="161"/>
      <c r="V1811" s="161"/>
      <c r="W1811" s="161"/>
      <c r="X1811" s="161"/>
      <c r="Y1811" s="161"/>
      <c r="Z1811" s="151"/>
      <c r="AA1811" s="151"/>
      <c r="AB1811" s="151"/>
      <c r="AC1811" s="151"/>
      <c r="AD1811" s="151"/>
      <c r="AE1811" s="151"/>
      <c r="AF1811" s="151"/>
      <c r="AG1811" s="151" t="s">
        <v>325</v>
      </c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88" t="str">
        <f>C1811</f>
        <v>NEREZOVÁ SÍŤ BUDE OPLETENA NA NEREZOVÉ OBVODOVÉ LANO. LANO BUDE KOTVENO PŘÍMO DO BETONU POMOCÍ ŠROUBŮ S OKEM (M8)</v>
      </c>
      <c r="BB1811" s="151"/>
      <c r="BC1811" s="151"/>
      <c r="BD1811" s="151"/>
      <c r="BE1811" s="151"/>
      <c r="BF1811" s="151"/>
      <c r="BG1811" s="151"/>
      <c r="BH1811" s="151"/>
    </row>
    <row r="1812" spans="1:60" outlineLevel="3" x14ac:dyDescent="0.2">
      <c r="A1812" s="158"/>
      <c r="B1812" s="159"/>
      <c r="C1812" s="270" t="s">
        <v>1914</v>
      </c>
      <c r="D1812" s="271"/>
      <c r="E1812" s="271"/>
      <c r="F1812" s="271"/>
      <c r="G1812" s="271"/>
      <c r="H1812" s="161"/>
      <c r="I1812" s="161"/>
      <c r="J1812" s="161"/>
      <c r="K1812" s="161"/>
      <c r="L1812" s="161"/>
      <c r="M1812" s="161"/>
      <c r="N1812" s="160"/>
      <c r="O1812" s="160"/>
      <c r="P1812" s="160"/>
      <c r="Q1812" s="160"/>
      <c r="R1812" s="161"/>
      <c r="S1812" s="161"/>
      <c r="T1812" s="161"/>
      <c r="U1812" s="161"/>
      <c r="V1812" s="161"/>
      <c r="W1812" s="161"/>
      <c r="X1812" s="161"/>
      <c r="Y1812" s="161"/>
      <c r="Z1812" s="151"/>
      <c r="AA1812" s="151"/>
      <c r="AB1812" s="151"/>
      <c r="AC1812" s="151"/>
      <c r="AD1812" s="151"/>
      <c r="AE1812" s="151"/>
      <c r="AF1812" s="151"/>
      <c r="AG1812" s="151" t="s">
        <v>325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88" t="str">
        <f>C1812</f>
        <v>V DISTANCI 400 mm, KOTVENO POMOCÍ CHEM. KOTVY. V ROZÍCH UMÍSTĚNA ZÁVĚSNÁ MATICE (M10). PODROBNĚJI VIZ. TZ.</v>
      </c>
      <c r="BB1812" s="151"/>
      <c r="BC1812" s="151"/>
      <c r="BD1812" s="151"/>
      <c r="BE1812" s="151"/>
      <c r="BF1812" s="151"/>
      <c r="BG1812" s="151"/>
      <c r="BH1812" s="151"/>
    </row>
    <row r="1813" spans="1:60" outlineLevel="3" x14ac:dyDescent="0.2">
      <c r="A1813" s="158"/>
      <c r="B1813" s="159"/>
      <c r="C1813" s="270" t="s">
        <v>1915</v>
      </c>
      <c r="D1813" s="271"/>
      <c r="E1813" s="271"/>
      <c r="F1813" s="271"/>
      <c r="G1813" s="271"/>
      <c r="H1813" s="161"/>
      <c r="I1813" s="161"/>
      <c r="J1813" s="161"/>
      <c r="K1813" s="161"/>
      <c r="L1813" s="161"/>
      <c r="M1813" s="161"/>
      <c r="N1813" s="160"/>
      <c r="O1813" s="160"/>
      <c r="P1813" s="160"/>
      <c r="Q1813" s="160"/>
      <c r="R1813" s="161"/>
      <c r="S1813" s="161"/>
      <c r="T1813" s="161"/>
      <c r="U1813" s="161"/>
      <c r="V1813" s="161"/>
      <c r="W1813" s="161"/>
      <c r="X1813" s="161"/>
      <c r="Y1813" s="161"/>
      <c r="Z1813" s="151"/>
      <c r="AA1813" s="151"/>
      <c r="AB1813" s="151"/>
      <c r="AC1813" s="151"/>
      <c r="AD1813" s="151"/>
      <c r="AE1813" s="151"/>
      <c r="AF1813" s="151"/>
      <c r="AG1813" s="151" t="s">
        <v>325</v>
      </c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3" x14ac:dyDescent="0.2">
      <c r="A1814" s="158"/>
      <c r="B1814" s="159"/>
      <c r="C1814" s="270" t="s">
        <v>858</v>
      </c>
      <c r="D1814" s="271"/>
      <c r="E1814" s="271"/>
      <c r="F1814" s="271"/>
      <c r="G1814" s="271"/>
      <c r="H1814" s="161"/>
      <c r="I1814" s="161"/>
      <c r="J1814" s="161"/>
      <c r="K1814" s="161"/>
      <c r="L1814" s="161"/>
      <c r="M1814" s="161"/>
      <c r="N1814" s="160"/>
      <c r="O1814" s="160"/>
      <c r="P1814" s="160"/>
      <c r="Q1814" s="160"/>
      <c r="R1814" s="161"/>
      <c r="S1814" s="161"/>
      <c r="T1814" s="161"/>
      <c r="U1814" s="161"/>
      <c r="V1814" s="161"/>
      <c r="W1814" s="161"/>
      <c r="X1814" s="161"/>
      <c r="Y1814" s="161"/>
      <c r="Z1814" s="151"/>
      <c r="AA1814" s="151"/>
      <c r="AB1814" s="151"/>
      <c r="AC1814" s="151"/>
      <c r="AD1814" s="151"/>
      <c r="AE1814" s="151"/>
      <c r="AF1814" s="151"/>
      <c r="AG1814" s="151" t="s">
        <v>325</v>
      </c>
      <c r="AH1814" s="151"/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2" x14ac:dyDescent="0.2">
      <c r="A1815" s="158"/>
      <c r="B1815" s="159"/>
      <c r="C1815" s="191" t="s">
        <v>1833</v>
      </c>
      <c r="D1815" s="165"/>
      <c r="E1815" s="166"/>
      <c r="F1815" s="161"/>
      <c r="G1815" s="161"/>
      <c r="H1815" s="161"/>
      <c r="I1815" s="161"/>
      <c r="J1815" s="161"/>
      <c r="K1815" s="161"/>
      <c r="L1815" s="161"/>
      <c r="M1815" s="161"/>
      <c r="N1815" s="160"/>
      <c r="O1815" s="160"/>
      <c r="P1815" s="160"/>
      <c r="Q1815" s="160"/>
      <c r="R1815" s="161"/>
      <c r="S1815" s="161"/>
      <c r="T1815" s="161"/>
      <c r="U1815" s="161"/>
      <c r="V1815" s="161"/>
      <c r="W1815" s="161"/>
      <c r="X1815" s="161"/>
      <c r="Y1815" s="161"/>
      <c r="Z1815" s="151"/>
      <c r="AA1815" s="151"/>
      <c r="AB1815" s="151"/>
      <c r="AC1815" s="151"/>
      <c r="AD1815" s="151"/>
      <c r="AE1815" s="151"/>
      <c r="AF1815" s="151"/>
      <c r="AG1815" s="151" t="s">
        <v>327</v>
      </c>
      <c r="AH1815" s="151">
        <v>0</v>
      </c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3" x14ac:dyDescent="0.2">
      <c r="A1816" s="158"/>
      <c r="B1816" s="159"/>
      <c r="C1816" s="191" t="s">
        <v>878</v>
      </c>
      <c r="D1816" s="165"/>
      <c r="E1816" s="166">
        <v>2</v>
      </c>
      <c r="F1816" s="161"/>
      <c r="G1816" s="161"/>
      <c r="H1816" s="161"/>
      <c r="I1816" s="161"/>
      <c r="J1816" s="161"/>
      <c r="K1816" s="161"/>
      <c r="L1816" s="161"/>
      <c r="M1816" s="161"/>
      <c r="N1816" s="160"/>
      <c r="O1816" s="160"/>
      <c r="P1816" s="160"/>
      <c r="Q1816" s="160"/>
      <c r="R1816" s="161"/>
      <c r="S1816" s="161"/>
      <c r="T1816" s="161"/>
      <c r="U1816" s="161"/>
      <c r="V1816" s="161"/>
      <c r="W1816" s="161"/>
      <c r="X1816" s="161"/>
      <c r="Y1816" s="161"/>
      <c r="Z1816" s="151"/>
      <c r="AA1816" s="151"/>
      <c r="AB1816" s="151"/>
      <c r="AC1816" s="151"/>
      <c r="AD1816" s="151"/>
      <c r="AE1816" s="151"/>
      <c r="AF1816" s="151"/>
      <c r="AG1816" s="151" t="s">
        <v>327</v>
      </c>
      <c r="AH1816" s="151">
        <v>0</v>
      </c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1" x14ac:dyDescent="0.2">
      <c r="A1817" s="181">
        <v>233</v>
      </c>
      <c r="B1817" s="182" t="s">
        <v>2036</v>
      </c>
      <c r="C1817" s="190" t="s">
        <v>2037</v>
      </c>
      <c r="D1817" s="183" t="s">
        <v>318</v>
      </c>
      <c r="E1817" s="184">
        <v>1</v>
      </c>
      <c r="F1817" s="185"/>
      <c r="G1817" s="186">
        <f>ROUND(E1817*F1817,2)</f>
        <v>0</v>
      </c>
      <c r="H1817" s="185"/>
      <c r="I1817" s="186">
        <f>ROUND(E1817*H1817,2)</f>
        <v>0</v>
      </c>
      <c r="J1817" s="185"/>
      <c r="K1817" s="186">
        <f>ROUND(E1817*J1817,2)</f>
        <v>0</v>
      </c>
      <c r="L1817" s="186">
        <v>21</v>
      </c>
      <c r="M1817" s="186">
        <f>G1817*(1+L1817/100)</f>
        <v>0</v>
      </c>
      <c r="N1817" s="184">
        <v>0</v>
      </c>
      <c r="O1817" s="184">
        <f>ROUND(E1817*N1817,2)</f>
        <v>0</v>
      </c>
      <c r="P1817" s="184">
        <v>0</v>
      </c>
      <c r="Q1817" s="184">
        <f>ROUND(E1817*P1817,2)</f>
        <v>0</v>
      </c>
      <c r="R1817" s="186"/>
      <c r="S1817" s="186" t="s">
        <v>319</v>
      </c>
      <c r="T1817" s="187" t="s">
        <v>320</v>
      </c>
      <c r="U1817" s="161">
        <v>0</v>
      </c>
      <c r="V1817" s="161">
        <f>ROUND(E1817*U1817,2)</f>
        <v>0</v>
      </c>
      <c r="W1817" s="161"/>
      <c r="X1817" s="161" t="s">
        <v>321</v>
      </c>
      <c r="Y1817" s="161" t="s">
        <v>322</v>
      </c>
      <c r="Z1817" s="151"/>
      <c r="AA1817" s="151"/>
      <c r="AB1817" s="151"/>
      <c r="AC1817" s="151"/>
      <c r="AD1817" s="151"/>
      <c r="AE1817" s="151"/>
      <c r="AF1817" s="151"/>
      <c r="AG1817" s="151" t="s">
        <v>323</v>
      </c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2" x14ac:dyDescent="0.2">
      <c r="A1818" s="158"/>
      <c r="B1818" s="159"/>
      <c r="C1818" s="272" t="s">
        <v>1912</v>
      </c>
      <c r="D1818" s="273"/>
      <c r="E1818" s="273"/>
      <c r="F1818" s="273"/>
      <c r="G1818" s="273"/>
      <c r="H1818" s="161"/>
      <c r="I1818" s="161"/>
      <c r="J1818" s="161"/>
      <c r="K1818" s="161"/>
      <c r="L1818" s="161"/>
      <c r="M1818" s="161"/>
      <c r="N1818" s="160"/>
      <c r="O1818" s="160"/>
      <c r="P1818" s="160"/>
      <c r="Q1818" s="160"/>
      <c r="R1818" s="161"/>
      <c r="S1818" s="161"/>
      <c r="T1818" s="161"/>
      <c r="U1818" s="161"/>
      <c r="V1818" s="161"/>
      <c r="W1818" s="161"/>
      <c r="X1818" s="161"/>
      <c r="Y1818" s="161"/>
      <c r="Z1818" s="151"/>
      <c r="AA1818" s="151"/>
      <c r="AB1818" s="151"/>
      <c r="AC1818" s="151"/>
      <c r="AD1818" s="151"/>
      <c r="AE1818" s="151"/>
      <c r="AF1818" s="151"/>
      <c r="AG1818" s="151" t="s">
        <v>325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ht="22.5" outlineLevel="3" x14ac:dyDescent="0.2">
      <c r="A1819" s="158"/>
      <c r="B1819" s="159"/>
      <c r="C1819" s="270" t="s">
        <v>1913</v>
      </c>
      <c r="D1819" s="271"/>
      <c r="E1819" s="271"/>
      <c r="F1819" s="271"/>
      <c r="G1819" s="271"/>
      <c r="H1819" s="161"/>
      <c r="I1819" s="161"/>
      <c r="J1819" s="161"/>
      <c r="K1819" s="161"/>
      <c r="L1819" s="161"/>
      <c r="M1819" s="161"/>
      <c r="N1819" s="160"/>
      <c r="O1819" s="160"/>
      <c r="P1819" s="160"/>
      <c r="Q1819" s="160"/>
      <c r="R1819" s="161"/>
      <c r="S1819" s="161"/>
      <c r="T1819" s="161"/>
      <c r="U1819" s="161"/>
      <c r="V1819" s="161"/>
      <c r="W1819" s="161"/>
      <c r="X1819" s="161"/>
      <c r="Y1819" s="161"/>
      <c r="Z1819" s="151"/>
      <c r="AA1819" s="151"/>
      <c r="AB1819" s="151"/>
      <c r="AC1819" s="151"/>
      <c r="AD1819" s="151"/>
      <c r="AE1819" s="151"/>
      <c r="AF1819" s="151"/>
      <c r="AG1819" s="151" t="s">
        <v>325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88" t="str">
        <f>C1819</f>
        <v>NEREZOVÁ SÍŤ BUDE OPLETENA NA NEREZOVÉ OBVODOVÉ LANO. LANO BUDE KOTVENO PŘÍMO DO BETONU POMOCÍ ŠROUBŮ S OKEM (M8)</v>
      </c>
      <c r="BB1819" s="151"/>
      <c r="BC1819" s="151"/>
      <c r="BD1819" s="151"/>
      <c r="BE1819" s="151"/>
      <c r="BF1819" s="151"/>
      <c r="BG1819" s="151"/>
      <c r="BH1819" s="151"/>
    </row>
    <row r="1820" spans="1:60" outlineLevel="3" x14ac:dyDescent="0.2">
      <c r="A1820" s="158"/>
      <c r="B1820" s="159"/>
      <c r="C1820" s="270" t="s">
        <v>1914</v>
      </c>
      <c r="D1820" s="271"/>
      <c r="E1820" s="271"/>
      <c r="F1820" s="271"/>
      <c r="G1820" s="271"/>
      <c r="H1820" s="161"/>
      <c r="I1820" s="161"/>
      <c r="J1820" s="161"/>
      <c r="K1820" s="161"/>
      <c r="L1820" s="161"/>
      <c r="M1820" s="161"/>
      <c r="N1820" s="160"/>
      <c r="O1820" s="160"/>
      <c r="P1820" s="160"/>
      <c r="Q1820" s="160"/>
      <c r="R1820" s="161"/>
      <c r="S1820" s="161"/>
      <c r="T1820" s="161"/>
      <c r="U1820" s="161"/>
      <c r="V1820" s="161"/>
      <c r="W1820" s="161"/>
      <c r="X1820" s="161"/>
      <c r="Y1820" s="161"/>
      <c r="Z1820" s="151"/>
      <c r="AA1820" s="151"/>
      <c r="AB1820" s="151"/>
      <c r="AC1820" s="151"/>
      <c r="AD1820" s="151"/>
      <c r="AE1820" s="151"/>
      <c r="AF1820" s="151"/>
      <c r="AG1820" s="151" t="s">
        <v>325</v>
      </c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88" t="str">
        <f>C1820</f>
        <v>V DISTANCI 400 mm, KOTVENO POMOCÍ CHEM. KOTVY. V ROZÍCH UMÍSTĚNA ZÁVĚSNÁ MATICE (M10). PODROBNĚJI VIZ. TZ.</v>
      </c>
      <c r="BB1820" s="151"/>
      <c r="BC1820" s="151"/>
      <c r="BD1820" s="151"/>
      <c r="BE1820" s="151"/>
      <c r="BF1820" s="151"/>
      <c r="BG1820" s="151"/>
      <c r="BH1820" s="151"/>
    </row>
    <row r="1821" spans="1:60" outlineLevel="3" x14ac:dyDescent="0.2">
      <c r="A1821" s="158"/>
      <c r="B1821" s="159"/>
      <c r="C1821" s="270" t="s">
        <v>1915</v>
      </c>
      <c r="D1821" s="271"/>
      <c r="E1821" s="271"/>
      <c r="F1821" s="271"/>
      <c r="G1821" s="271"/>
      <c r="H1821" s="161"/>
      <c r="I1821" s="161"/>
      <c r="J1821" s="161"/>
      <c r="K1821" s="161"/>
      <c r="L1821" s="161"/>
      <c r="M1821" s="161"/>
      <c r="N1821" s="160"/>
      <c r="O1821" s="160"/>
      <c r="P1821" s="160"/>
      <c r="Q1821" s="160"/>
      <c r="R1821" s="161"/>
      <c r="S1821" s="161"/>
      <c r="T1821" s="161"/>
      <c r="U1821" s="161"/>
      <c r="V1821" s="161"/>
      <c r="W1821" s="161"/>
      <c r="X1821" s="161"/>
      <c r="Y1821" s="161"/>
      <c r="Z1821" s="151"/>
      <c r="AA1821" s="151"/>
      <c r="AB1821" s="151"/>
      <c r="AC1821" s="151"/>
      <c r="AD1821" s="151"/>
      <c r="AE1821" s="151"/>
      <c r="AF1821" s="151"/>
      <c r="AG1821" s="151" t="s">
        <v>325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3" x14ac:dyDescent="0.2">
      <c r="A1822" s="158"/>
      <c r="B1822" s="159"/>
      <c r="C1822" s="270" t="s">
        <v>858</v>
      </c>
      <c r="D1822" s="271"/>
      <c r="E1822" s="271"/>
      <c r="F1822" s="271"/>
      <c r="G1822" s="271"/>
      <c r="H1822" s="161"/>
      <c r="I1822" s="161"/>
      <c r="J1822" s="161"/>
      <c r="K1822" s="161"/>
      <c r="L1822" s="161"/>
      <c r="M1822" s="161"/>
      <c r="N1822" s="160"/>
      <c r="O1822" s="160"/>
      <c r="P1822" s="160"/>
      <c r="Q1822" s="160"/>
      <c r="R1822" s="161"/>
      <c r="S1822" s="161"/>
      <c r="T1822" s="161"/>
      <c r="U1822" s="161"/>
      <c r="V1822" s="161"/>
      <c r="W1822" s="161"/>
      <c r="X1822" s="161"/>
      <c r="Y1822" s="161"/>
      <c r="Z1822" s="151"/>
      <c r="AA1822" s="151"/>
      <c r="AB1822" s="151"/>
      <c r="AC1822" s="151"/>
      <c r="AD1822" s="151"/>
      <c r="AE1822" s="151"/>
      <c r="AF1822" s="151"/>
      <c r="AG1822" s="151" t="s">
        <v>325</v>
      </c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2" x14ac:dyDescent="0.2">
      <c r="A1823" s="158"/>
      <c r="B1823" s="159"/>
      <c r="C1823" s="191" t="s">
        <v>1833</v>
      </c>
      <c r="D1823" s="165"/>
      <c r="E1823" s="166"/>
      <c r="F1823" s="161"/>
      <c r="G1823" s="161"/>
      <c r="H1823" s="161"/>
      <c r="I1823" s="161"/>
      <c r="J1823" s="161"/>
      <c r="K1823" s="161"/>
      <c r="L1823" s="161"/>
      <c r="M1823" s="161"/>
      <c r="N1823" s="160"/>
      <c r="O1823" s="160"/>
      <c r="P1823" s="160"/>
      <c r="Q1823" s="160"/>
      <c r="R1823" s="161"/>
      <c r="S1823" s="161"/>
      <c r="T1823" s="161"/>
      <c r="U1823" s="161"/>
      <c r="V1823" s="161"/>
      <c r="W1823" s="161"/>
      <c r="X1823" s="161"/>
      <c r="Y1823" s="161"/>
      <c r="Z1823" s="151"/>
      <c r="AA1823" s="151"/>
      <c r="AB1823" s="151"/>
      <c r="AC1823" s="151"/>
      <c r="AD1823" s="151"/>
      <c r="AE1823" s="151"/>
      <c r="AF1823" s="151"/>
      <c r="AG1823" s="151" t="s">
        <v>327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outlineLevel="3" x14ac:dyDescent="0.2">
      <c r="A1824" s="158"/>
      <c r="B1824" s="159"/>
      <c r="C1824" s="191" t="s">
        <v>328</v>
      </c>
      <c r="D1824" s="165"/>
      <c r="E1824" s="166">
        <v>1</v>
      </c>
      <c r="F1824" s="161"/>
      <c r="G1824" s="161"/>
      <c r="H1824" s="161"/>
      <c r="I1824" s="161"/>
      <c r="J1824" s="161"/>
      <c r="K1824" s="161"/>
      <c r="L1824" s="161"/>
      <c r="M1824" s="161"/>
      <c r="N1824" s="160"/>
      <c r="O1824" s="160"/>
      <c r="P1824" s="160"/>
      <c r="Q1824" s="160"/>
      <c r="R1824" s="161"/>
      <c r="S1824" s="161"/>
      <c r="T1824" s="161"/>
      <c r="U1824" s="161"/>
      <c r="V1824" s="161"/>
      <c r="W1824" s="161"/>
      <c r="X1824" s="161"/>
      <c r="Y1824" s="161"/>
      <c r="Z1824" s="151"/>
      <c r="AA1824" s="151"/>
      <c r="AB1824" s="151"/>
      <c r="AC1824" s="151"/>
      <c r="AD1824" s="151"/>
      <c r="AE1824" s="151"/>
      <c r="AF1824" s="151"/>
      <c r="AG1824" s="151" t="s">
        <v>327</v>
      </c>
      <c r="AH1824" s="151">
        <v>0</v>
      </c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ht="22.5" outlineLevel="1" x14ac:dyDescent="0.2">
      <c r="A1825" s="181">
        <v>234</v>
      </c>
      <c r="B1825" s="182" t="s">
        <v>2038</v>
      </c>
      <c r="C1825" s="190" t="s">
        <v>2039</v>
      </c>
      <c r="D1825" s="183" t="s">
        <v>318</v>
      </c>
      <c r="E1825" s="184">
        <v>20</v>
      </c>
      <c r="F1825" s="185"/>
      <c r="G1825" s="186">
        <f>ROUND(E1825*F1825,2)</f>
        <v>0</v>
      </c>
      <c r="H1825" s="185"/>
      <c r="I1825" s="186">
        <f>ROUND(E1825*H1825,2)</f>
        <v>0</v>
      </c>
      <c r="J1825" s="185"/>
      <c r="K1825" s="186">
        <f>ROUND(E1825*J1825,2)</f>
        <v>0</v>
      </c>
      <c r="L1825" s="186">
        <v>21</v>
      </c>
      <c r="M1825" s="186">
        <f>G1825*(1+L1825/100)</f>
        <v>0</v>
      </c>
      <c r="N1825" s="184">
        <v>0</v>
      </c>
      <c r="O1825" s="184">
        <f>ROUND(E1825*N1825,2)</f>
        <v>0</v>
      </c>
      <c r="P1825" s="184">
        <v>0</v>
      </c>
      <c r="Q1825" s="184">
        <f>ROUND(E1825*P1825,2)</f>
        <v>0</v>
      </c>
      <c r="R1825" s="186"/>
      <c r="S1825" s="186" t="s">
        <v>319</v>
      </c>
      <c r="T1825" s="187" t="s">
        <v>320</v>
      </c>
      <c r="U1825" s="161">
        <v>0</v>
      </c>
      <c r="V1825" s="161">
        <f>ROUND(E1825*U1825,2)</f>
        <v>0</v>
      </c>
      <c r="W1825" s="161"/>
      <c r="X1825" s="161" t="s">
        <v>321</v>
      </c>
      <c r="Y1825" s="161" t="s">
        <v>322</v>
      </c>
      <c r="Z1825" s="151"/>
      <c r="AA1825" s="151"/>
      <c r="AB1825" s="151"/>
      <c r="AC1825" s="151"/>
      <c r="AD1825" s="151"/>
      <c r="AE1825" s="151"/>
      <c r="AF1825" s="151"/>
      <c r="AG1825" s="151" t="s">
        <v>323</v>
      </c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2" x14ac:dyDescent="0.2">
      <c r="A1826" s="158"/>
      <c r="B1826" s="159"/>
      <c r="C1826" s="272" t="s">
        <v>858</v>
      </c>
      <c r="D1826" s="273"/>
      <c r="E1826" s="273"/>
      <c r="F1826" s="273"/>
      <c r="G1826" s="273"/>
      <c r="H1826" s="161"/>
      <c r="I1826" s="161"/>
      <c r="J1826" s="161"/>
      <c r="K1826" s="161"/>
      <c r="L1826" s="161"/>
      <c r="M1826" s="161"/>
      <c r="N1826" s="160"/>
      <c r="O1826" s="160"/>
      <c r="P1826" s="160"/>
      <c r="Q1826" s="160"/>
      <c r="R1826" s="161"/>
      <c r="S1826" s="161"/>
      <c r="T1826" s="161"/>
      <c r="U1826" s="161"/>
      <c r="V1826" s="161"/>
      <c r="W1826" s="161"/>
      <c r="X1826" s="161"/>
      <c r="Y1826" s="161"/>
      <c r="Z1826" s="151"/>
      <c r="AA1826" s="151"/>
      <c r="AB1826" s="151"/>
      <c r="AC1826" s="151"/>
      <c r="AD1826" s="151"/>
      <c r="AE1826" s="151"/>
      <c r="AF1826" s="151"/>
      <c r="AG1826" s="151" t="s">
        <v>325</v>
      </c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2" x14ac:dyDescent="0.2">
      <c r="A1827" s="158"/>
      <c r="B1827" s="159"/>
      <c r="C1827" s="191" t="s">
        <v>1833</v>
      </c>
      <c r="D1827" s="165"/>
      <c r="E1827" s="166"/>
      <c r="F1827" s="161"/>
      <c r="G1827" s="161"/>
      <c r="H1827" s="161"/>
      <c r="I1827" s="161"/>
      <c r="J1827" s="161"/>
      <c r="K1827" s="161"/>
      <c r="L1827" s="161"/>
      <c r="M1827" s="161"/>
      <c r="N1827" s="160"/>
      <c r="O1827" s="160"/>
      <c r="P1827" s="160"/>
      <c r="Q1827" s="160"/>
      <c r="R1827" s="161"/>
      <c r="S1827" s="161"/>
      <c r="T1827" s="161"/>
      <c r="U1827" s="161"/>
      <c r="V1827" s="161"/>
      <c r="W1827" s="161"/>
      <c r="X1827" s="161"/>
      <c r="Y1827" s="161"/>
      <c r="Z1827" s="151"/>
      <c r="AA1827" s="151"/>
      <c r="AB1827" s="151"/>
      <c r="AC1827" s="151"/>
      <c r="AD1827" s="151"/>
      <c r="AE1827" s="151"/>
      <c r="AF1827" s="151"/>
      <c r="AG1827" s="151" t="s">
        <v>327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3" x14ac:dyDescent="0.2">
      <c r="A1828" s="158"/>
      <c r="B1828" s="159"/>
      <c r="C1828" s="191" t="s">
        <v>706</v>
      </c>
      <c r="D1828" s="165"/>
      <c r="E1828" s="166">
        <v>20</v>
      </c>
      <c r="F1828" s="161"/>
      <c r="G1828" s="161"/>
      <c r="H1828" s="161"/>
      <c r="I1828" s="161"/>
      <c r="J1828" s="161"/>
      <c r="K1828" s="161"/>
      <c r="L1828" s="161"/>
      <c r="M1828" s="161"/>
      <c r="N1828" s="160"/>
      <c r="O1828" s="160"/>
      <c r="P1828" s="160"/>
      <c r="Q1828" s="160"/>
      <c r="R1828" s="161"/>
      <c r="S1828" s="161"/>
      <c r="T1828" s="161"/>
      <c r="U1828" s="161"/>
      <c r="V1828" s="161"/>
      <c r="W1828" s="161"/>
      <c r="X1828" s="161"/>
      <c r="Y1828" s="161"/>
      <c r="Z1828" s="151"/>
      <c r="AA1828" s="151"/>
      <c r="AB1828" s="151"/>
      <c r="AC1828" s="151"/>
      <c r="AD1828" s="151"/>
      <c r="AE1828" s="151"/>
      <c r="AF1828" s="151"/>
      <c r="AG1828" s="151" t="s">
        <v>327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1" x14ac:dyDescent="0.2">
      <c r="A1829" s="181">
        <v>235</v>
      </c>
      <c r="B1829" s="182" t="s">
        <v>2040</v>
      </c>
      <c r="C1829" s="190" t="s">
        <v>2041</v>
      </c>
      <c r="D1829" s="183" t="s">
        <v>318</v>
      </c>
      <c r="E1829" s="184">
        <v>1</v>
      </c>
      <c r="F1829" s="185"/>
      <c r="G1829" s="186">
        <f>ROUND(E1829*F1829,2)</f>
        <v>0</v>
      </c>
      <c r="H1829" s="185"/>
      <c r="I1829" s="186">
        <f>ROUND(E1829*H1829,2)</f>
        <v>0</v>
      </c>
      <c r="J1829" s="185"/>
      <c r="K1829" s="186">
        <f>ROUND(E1829*J1829,2)</f>
        <v>0</v>
      </c>
      <c r="L1829" s="186">
        <v>21</v>
      </c>
      <c r="M1829" s="186">
        <f>G1829*(1+L1829/100)</f>
        <v>0</v>
      </c>
      <c r="N1829" s="184">
        <v>0</v>
      </c>
      <c r="O1829" s="184">
        <f>ROUND(E1829*N1829,2)</f>
        <v>0</v>
      </c>
      <c r="P1829" s="184">
        <v>0</v>
      </c>
      <c r="Q1829" s="184">
        <f>ROUND(E1829*P1829,2)</f>
        <v>0</v>
      </c>
      <c r="R1829" s="186"/>
      <c r="S1829" s="186" t="s">
        <v>319</v>
      </c>
      <c r="T1829" s="187" t="s">
        <v>320</v>
      </c>
      <c r="U1829" s="161">
        <v>0</v>
      </c>
      <c r="V1829" s="161">
        <f>ROUND(E1829*U1829,2)</f>
        <v>0</v>
      </c>
      <c r="W1829" s="161"/>
      <c r="X1829" s="161" t="s">
        <v>321</v>
      </c>
      <c r="Y1829" s="161" t="s">
        <v>322</v>
      </c>
      <c r="Z1829" s="151"/>
      <c r="AA1829" s="151"/>
      <c r="AB1829" s="151"/>
      <c r="AC1829" s="151"/>
      <c r="AD1829" s="151"/>
      <c r="AE1829" s="151"/>
      <c r="AF1829" s="151"/>
      <c r="AG1829" s="151" t="s">
        <v>323</v>
      </c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2" x14ac:dyDescent="0.2">
      <c r="A1830" s="158"/>
      <c r="B1830" s="159"/>
      <c r="C1830" s="272" t="s">
        <v>2042</v>
      </c>
      <c r="D1830" s="273"/>
      <c r="E1830" s="273"/>
      <c r="F1830" s="273"/>
      <c r="G1830" s="273"/>
      <c r="H1830" s="161"/>
      <c r="I1830" s="161"/>
      <c r="J1830" s="161"/>
      <c r="K1830" s="161"/>
      <c r="L1830" s="161"/>
      <c r="M1830" s="161"/>
      <c r="N1830" s="160"/>
      <c r="O1830" s="160"/>
      <c r="P1830" s="160"/>
      <c r="Q1830" s="160"/>
      <c r="R1830" s="161"/>
      <c r="S1830" s="161"/>
      <c r="T1830" s="161"/>
      <c r="U1830" s="161"/>
      <c r="V1830" s="161"/>
      <c r="W1830" s="161"/>
      <c r="X1830" s="161"/>
      <c r="Y1830" s="161"/>
      <c r="Z1830" s="151"/>
      <c r="AA1830" s="151"/>
      <c r="AB1830" s="151"/>
      <c r="AC1830" s="151"/>
      <c r="AD1830" s="151"/>
      <c r="AE1830" s="151"/>
      <c r="AF1830" s="151"/>
      <c r="AG1830" s="151" t="s">
        <v>325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3" x14ac:dyDescent="0.2">
      <c r="A1831" s="158"/>
      <c r="B1831" s="159"/>
      <c r="C1831" s="270" t="s">
        <v>1839</v>
      </c>
      <c r="D1831" s="271"/>
      <c r="E1831" s="271"/>
      <c r="F1831" s="271"/>
      <c r="G1831" s="271"/>
      <c r="H1831" s="161"/>
      <c r="I1831" s="161"/>
      <c r="J1831" s="161"/>
      <c r="K1831" s="161"/>
      <c r="L1831" s="161"/>
      <c r="M1831" s="161"/>
      <c r="N1831" s="160"/>
      <c r="O1831" s="160"/>
      <c r="P1831" s="160"/>
      <c r="Q1831" s="160"/>
      <c r="R1831" s="161"/>
      <c r="S1831" s="161"/>
      <c r="T1831" s="161"/>
      <c r="U1831" s="161"/>
      <c r="V1831" s="161"/>
      <c r="W1831" s="161"/>
      <c r="X1831" s="161"/>
      <c r="Y1831" s="161"/>
      <c r="Z1831" s="151"/>
      <c r="AA1831" s="151"/>
      <c r="AB1831" s="151"/>
      <c r="AC1831" s="151"/>
      <c r="AD1831" s="151"/>
      <c r="AE1831" s="151"/>
      <c r="AF1831" s="151"/>
      <c r="AG1831" s="151" t="s">
        <v>325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3" x14ac:dyDescent="0.2">
      <c r="A1832" s="158"/>
      <c r="B1832" s="159"/>
      <c r="C1832" s="270" t="s">
        <v>1807</v>
      </c>
      <c r="D1832" s="271"/>
      <c r="E1832" s="271"/>
      <c r="F1832" s="271"/>
      <c r="G1832" s="271"/>
      <c r="H1832" s="161"/>
      <c r="I1832" s="161"/>
      <c r="J1832" s="161"/>
      <c r="K1832" s="161"/>
      <c r="L1832" s="161"/>
      <c r="M1832" s="161"/>
      <c r="N1832" s="160"/>
      <c r="O1832" s="160"/>
      <c r="P1832" s="160"/>
      <c r="Q1832" s="160"/>
      <c r="R1832" s="161"/>
      <c r="S1832" s="161"/>
      <c r="T1832" s="161"/>
      <c r="U1832" s="161"/>
      <c r="V1832" s="161"/>
      <c r="W1832" s="161"/>
      <c r="X1832" s="161"/>
      <c r="Y1832" s="161"/>
      <c r="Z1832" s="151"/>
      <c r="AA1832" s="151"/>
      <c r="AB1832" s="151"/>
      <c r="AC1832" s="151"/>
      <c r="AD1832" s="151"/>
      <c r="AE1832" s="151"/>
      <c r="AF1832" s="151"/>
      <c r="AG1832" s="151" t="s">
        <v>325</v>
      </c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3" x14ac:dyDescent="0.2">
      <c r="A1833" s="158"/>
      <c r="B1833" s="159"/>
      <c r="C1833" s="270" t="s">
        <v>858</v>
      </c>
      <c r="D1833" s="271"/>
      <c r="E1833" s="271"/>
      <c r="F1833" s="271"/>
      <c r="G1833" s="271"/>
      <c r="H1833" s="161"/>
      <c r="I1833" s="161"/>
      <c r="J1833" s="161"/>
      <c r="K1833" s="161"/>
      <c r="L1833" s="161"/>
      <c r="M1833" s="161"/>
      <c r="N1833" s="160"/>
      <c r="O1833" s="160"/>
      <c r="P1833" s="160"/>
      <c r="Q1833" s="160"/>
      <c r="R1833" s="161"/>
      <c r="S1833" s="161"/>
      <c r="T1833" s="161"/>
      <c r="U1833" s="161"/>
      <c r="V1833" s="161"/>
      <c r="W1833" s="161"/>
      <c r="X1833" s="161"/>
      <c r="Y1833" s="161"/>
      <c r="Z1833" s="151"/>
      <c r="AA1833" s="151"/>
      <c r="AB1833" s="151"/>
      <c r="AC1833" s="151"/>
      <c r="AD1833" s="151"/>
      <c r="AE1833" s="151"/>
      <c r="AF1833" s="151"/>
      <c r="AG1833" s="151" t="s">
        <v>325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3" x14ac:dyDescent="0.2">
      <c r="A1834" s="158"/>
      <c r="B1834" s="159"/>
      <c r="C1834" s="270" t="s">
        <v>2043</v>
      </c>
      <c r="D1834" s="271"/>
      <c r="E1834" s="271"/>
      <c r="F1834" s="271"/>
      <c r="G1834" s="271"/>
      <c r="H1834" s="161"/>
      <c r="I1834" s="161"/>
      <c r="J1834" s="161"/>
      <c r="K1834" s="161"/>
      <c r="L1834" s="161"/>
      <c r="M1834" s="161"/>
      <c r="N1834" s="160"/>
      <c r="O1834" s="160"/>
      <c r="P1834" s="160"/>
      <c r="Q1834" s="160"/>
      <c r="R1834" s="161"/>
      <c r="S1834" s="161"/>
      <c r="T1834" s="161"/>
      <c r="U1834" s="161"/>
      <c r="V1834" s="161"/>
      <c r="W1834" s="161"/>
      <c r="X1834" s="161"/>
      <c r="Y1834" s="161"/>
      <c r="Z1834" s="151"/>
      <c r="AA1834" s="151"/>
      <c r="AB1834" s="151"/>
      <c r="AC1834" s="151"/>
      <c r="AD1834" s="151"/>
      <c r="AE1834" s="151"/>
      <c r="AF1834" s="151"/>
      <c r="AG1834" s="151" t="s">
        <v>325</v>
      </c>
      <c r="AH1834" s="151"/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2" x14ac:dyDescent="0.2">
      <c r="A1835" s="158"/>
      <c r="B1835" s="159"/>
      <c r="C1835" s="191" t="s">
        <v>1833</v>
      </c>
      <c r="D1835" s="165"/>
      <c r="E1835" s="166"/>
      <c r="F1835" s="161"/>
      <c r="G1835" s="161"/>
      <c r="H1835" s="161"/>
      <c r="I1835" s="161"/>
      <c r="J1835" s="161"/>
      <c r="K1835" s="161"/>
      <c r="L1835" s="161"/>
      <c r="M1835" s="161"/>
      <c r="N1835" s="160"/>
      <c r="O1835" s="160"/>
      <c r="P1835" s="160"/>
      <c r="Q1835" s="160"/>
      <c r="R1835" s="161"/>
      <c r="S1835" s="161"/>
      <c r="T1835" s="161"/>
      <c r="U1835" s="161"/>
      <c r="V1835" s="161"/>
      <c r="W1835" s="161"/>
      <c r="X1835" s="161"/>
      <c r="Y1835" s="161"/>
      <c r="Z1835" s="151"/>
      <c r="AA1835" s="151"/>
      <c r="AB1835" s="151"/>
      <c r="AC1835" s="151"/>
      <c r="AD1835" s="151"/>
      <c r="AE1835" s="151"/>
      <c r="AF1835" s="151"/>
      <c r="AG1835" s="151" t="s">
        <v>327</v>
      </c>
      <c r="AH1835" s="151">
        <v>0</v>
      </c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3" x14ac:dyDescent="0.2">
      <c r="A1836" s="158"/>
      <c r="B1836" s="159"/>
      <c r="C1836" s="191" t="s">
        <v>328</v>
      </c>
      <c r="D1836" s="165"/>
      <c r="E1836" s="166">
        <v>1</v>
      </c>
      <c r="F1836" s="161"/>
      <c r="G1836" s="161"/>
      <c r="H1836" s="161"/>
      <c r="I1836" s="161"/>
      <c r="J1836" s="161"/>
      <c r="K1836" s="161"/>
      <c r="L1836" s="161"/>
      <c r="M1836" s="161"/>
      <c r="N1836" s="160"/>
      <c r="O1836" s="160"/>
      <c r="P1836" s="160"/>
      <c r="Q1836" s="160"/>
      <c r="R1836" s="161"/>
      <c r="S1836" s="161"/>
      <c r="T1836" s="161"/>
      <c r="U1836" s="161"/>
      <c r="V1836" s="161"/>
      <c r="W1836" s="161"/>
      <c r="X1836" s="161"/>
      <c r="Y1836" s="161"/>
      <c r="Z1836" s="151"/>
      <c r="AA1836" s="151"/>
      <c r="AB1836" s="151"/>
      <c r="AC1836" s="151"/>
      <c r="AD1836" s="151"/>
      <c r="AE1836" s="151"/>
      <c r="AF1836" s="151"/>
      <c r="AG1836" s="151" t="s">
        <v>327</v>
      </c>
      <c r="AH1836" s="151">
        <v>0</v>
      </c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1" x14ac:dyDescent="0.2">
      <c r="A1837" s="181">
        <v>236</v>
      </c>
      <c r="B1837" s="182" t="s">
        <v>2044</v>
      </c>
      <c r="C1837" s="190" t="s">
        <v>2045</v>
      </c>
      <c r="D1837" s="183" t="s">
        <v>318</v>
      </c>
      <c r="E1837" s="184">
        <v>1</v>
      </c>
      <c r="F1837" s="185"/>
      <c r="G1837" s="186">
        <f>ROUND(E1837*F1837,2)</f>
        <v>0</v>
      </c>
      <c r="H1837" s="185"/>
      <c r="I1837" s="186">
        <f>ROUND(E1837*H1837,2)</f>
        <v>0</v>
      </c>
      <c r="J1837" s="185"/>
      <c r="K1837" s="186">
        <f>ROUND(E1837*J1837,2)</f>
        <v>0</v>
      </c>
      <c r="L1837" s="186">
        <v>21</v>
      </c>
      <c r="M1837" s="186">
        <f>G1837*(1+L1837/100)</f>
        <v>0</v>
      </c>
      <c r="N1837" s="184">
        <v>0</v>
      </c>
      <c r="O1837" s="184">
        <f>ROUND(E1837*N1837,2)</f>
        <v>0</v>
      </c>
      <c r="P1837" s="184">
        <v>0</v>
      </c>
      <c r="Q1837" s="184">
        <f>ROUND(E1837*P1837,2)</f>
        <v>0</v>
      </c>
      <c r="R1837" s="186"/>
      <c r="S1837" s="186" t="s">
        <v>319</v>
      </c>
      <c r="T1837" s="187" t="s">
        <v>320</v>
      </c>
      <c r="U1837" s="161">
        <v>0</v>
      </c>
      <c r="V1837" s="161">
        <f>ROUND(E1837*U1837,2)</f>
        <v>0</v>
      </c>
      <c r="W1837" s="161"/>
      <c r="X1837" s="161" t="s">
        <v>321</v>
      </c>
      <c r="Y1837" s="161" t="s">
        <v>322</v>
      </c>
      <c r="Z1837" s="151"/>
      <c r="AA1837" s="151"/>
      <c r="AB1837" s="151"/>
      <c r="AC1837" s="151"/>
      <c r="AD1837" s="151"/>
      <c r="AE1837" s="151"/>
      <c r="AF1837" s="151"/>
      <c r="AG1837" s="151" t="s">
        <v>323</v>
      </c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2" x14ac:dyDescent="0.2">
      <c r="A1838" s="158"/>
      <c r="B1838" s="159"/>
      <c r="C1838" s="272" t="s">
        <v>2042</v>
      </c>
      <c r="D1838" s="273"/>
      <c r="E1838" s="273"/>
      <c r="F1838" s="273"/>
      <c r="G1838" s="273"/>
      <c r="H1838" s="161"/>
      <c r="I1838" s="161"/>
      <c r="J1838" s="161"/>
      <c r="K1838" s="161"/>
      <c r="L1838" s="161"/>
      <c r="M1838" s="161"/>
      <c r="N1838" s="160"/>
      <c r="O1838" s="160"/>
      <c r="P1838" s="160"/>
      <c r="Q1838" s="160"/>
      <c r="R1838" s="161"/>
      <c r="S1838" s="161"/>
      <c r="T1838" s="161"/>
      <c r="U1838" s="161"/>
      <c r="V1838" s="161"/>
      <c r="W1838" s="161"/>
      <c r="X1838" s="161"/>
      <c r="Y1838" s="161"/>
      <c r="Z1838" s="151"/>
      <c r="AA1838" s="151"/>
      <c r="AB1838" s="151"/>
      <c r="AC1838" s="151"/>
      <c r="AD1838" s="151"/>
      <c r="AE1838" s="151"/>
      <c r="AF1838" s="151"/>
      <c r="AG1838" s="151" t="s">
        <v>325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3" x14ac:dyDescent="0.2">
      <c r="A1839" s="158"/>
      <c r="B1839" s="159"/>
      <c r="C1839" s="270" t="s">
        <v>1839</v>
      </c>
      <c r="D1839" s="271"/>
      <c r="E1839" s="271"/>
      <c r="F1839" s="271"/>
      <c r="G1839" s="271"/>
      <c r="H1839" s="161"/>
      <c r="I1839" s="161"/>
      <c r="J1839" s="161"/>
      <c r="K1839" s="161"/>
      <c r="L1839" s="161"/>
      <c r="M1839" s="161"/>
      <c r="N1839" s="160"/>
      <c r="O1839" s="160"/>
      <c r="P1839" s="160"/>
      <c r="Q1839" s="160"/>
      <c r="R1839" s="161"/>
      <c r="S1839" s="161"/>
      <c r="T1839" s="161"/>
      <c r="U1839" s="161"/>
      <c r="V1839" s="161"/>
      <c r="W1839" s="161"/>
      <c r="X1839" s="161"/>
      <c r="Y1839" s="161"/>
      <c r="Z1839" s="151"/>
      <c r="AA1839" s="151"/>
      <c r="AB1839" s="151"/>
      <c r="AC1839" s="151"/>
      <c r="AD1839" s="151"/>
      <c r="AE1839" s="151"/>
      <c r="AF1839" s="151"/>
      <c r="AG1839" s="151" t="s">
        <v>325</v>
      </c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3" x14ac:dyDescent="0.2">
      <c r="A1840" s="158"/>
      <c r="B1840" s="159"/>
      <c r="C1840" s="270" t="s">
        <v>1807</v>
      </c>
      <c r="D1840" s="271"/>
      <c r="E1840" s="271"/>
      <c r="F1840" s="271"/>
      <c r="G1840" s="271"/>
      <c r="H1840" s="161"/>
      <c r="I1840" s="161"/>
      <c r="J1840" s="161"/>
      <c r="K1840" s="161"/>
      <c r="L1840" s="161"/>
      <c r="M1840" s="161"/>
      <c r="N1840" s="160"/>
      <c r="O1840" s="160"/>
      <c r="P1840" s="160"/>
      <c r="Q1840" s="160"/>
      <c r="R1840" s="161"/>
      <c r="S1840" s="161"/>
      <c r="T1840" s="161"/>
      <c r="U1840" s="161"/>
      <c r="V1840" s="161"/>
      <c r="W1840" s="161"/>
      <c r="X1840" s="161"/>
      <c r="Y1840" s="161"/>
      <c r="Z1840" s="151"/>
      <c r="AA1840" s="151"/>
      <c r="AB1840" s="151"/>
      <c r="AC1840" s="151"/>
      <c r="AD1840" s="151"/>
      <c r="AE1840" s="151"/>
      <c r="AF1840" s="151"/>
      <c r="AG1840" s="151" t="s">
        <v>325</v>
      </c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3" x14ac:dyDescent="0.2">
      <c r="A1841" s="158"/>
      <c r="B1841" s="159"/>
      <c r="C1841" s="270" t="s">
        <v>858</v>
      </c>
      <c r="D1841" s="271"/>
      <c r="E1841" s="271"/>
      <c r="F1841" s="271"/>
      <c r="G1841" s="271"/>
      <c r="H1841" s="161"/>
      <c r="I1841" s="161"/>
      <c r="J1841" s="161"/>
      <c r="K1841" s="161"/>
      <c r="L1841" s="161"/>
      <c r="M1841" s="161"/>
      <c r="N1841" s="160"/>
      <c r="O1841" s="160"/>
      <c r="P1841" s="160"/>
      <c r="Q1841" s="160"/>
      <c r="R1841" s="161"/>
      <c r="S1841" s="161"/>
      <c r="T1841" s="161"/>
      <c r="U1841" s="161"/>
      <c r="V1841" s="161"/>
      <c r="W1841" s="161"/>
      <c r="X1841" s="161"/>
      <c r="Y1841" s="161"/>
      <c r="Z1841" s="151"/>
      <c r="AA1841" s="151"/>
      <c r="AB1841" s="151"/>
      <c r="AC1841" s="151"/>
      <c r="AD1841" s="151"/>
      <c r="AE1841" s="151"/>
      <c r="AF1841" s="151"/>
      <c r="AG1841" s="151" t="s">
        <v>325</v>
      </c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3" x14ac:dyDescent="0.2">
      <c r="A1842" s="158"/>
      <c r="B1842" s="159"/>
      <c r="C1842" s="270" t="s">
        <v>2046</v>
      </c>
      <c r="D1842" s="271"/>
      <c r="E1842" s="271"/>
      <c r="F1842" s="271"/>
      <c r="G1842" s="271"/>
      <c r="H1842" s="161"/>
      <c r="I1842" s="161"/>
      <c r="J1842" s="161"/>
      <c r="K1842" s="161"/>
      <c r="L1842" s="161"/>
      <c r="M1842" s="161"/>
      <c r="N1842" s="160"/>
      <c r="O1842" s="160"/>
      <c r="P1842" s="160"/>
      <c r="Q1842" s="160"/>
      <c r="R1842" s="161"/>
      <c r="S1842" s="161"/>
      <c r="T1842" s="161"/>
      <c r="U1842" s="161"/>
      <c r="V1842" s="161"/>
      <c r="W1842" s="161"/>
      <c r="X1842" s="161"/>
      <c r="Y1842" s="161"/>
      <c r="Z1842" s="151"/>
      <c r="AA1842" s="151"/>
      <c r="AB1842" s="151"/>
      <c r="AC1842" s="151"/>
      <c r="AD1842" s="151"/>
      <c r="AE1842" s="151"/>
      <c r="AF1842" s="151"/>
      <c r="AG1842" s="151" t="s">
        <v>325</v>
      </c>
      <c r="AH1842" s="151"/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2" x14ac:dyDescent="0.2">
      <c r="A1843" s="158"/>
      <c r="B1843" s="159"/>
      <c r="C1843" s="191" t="s">
        <v>1833</v>
      </c>
      <c r="D1843" s="165"/>
      <c r="E1843" s="166"/>
      <c r="F1843" s="161"/>
      <c r="G1843" s="161"/>
      <c r="H1843" s="161"/>
      <c r="I1843" s="161"/>
      <c r="J1843" s="161"/>
      <c r="K1843" s="161"/>
      <c r="L1843" s="161"/>
      <c r="M1843" s="161"/>
      <c r="N1843" s="160"/>
      <c r="O1843" s="160"/>
      <c r="P1843" s="160"/>
      <c r="Q1843" s="160"/>
      <c r="R1843" s="161"/>
      <c r="S1843" s="161"/>
      <c r="T1843" s="161"/>
      <c r="U1843" s="161"/>
      <c r="V1843" s="161"/>
      <c r="W1843" s="161"/>
      <c r="X1843" s="161"/>
      <c r="Y1843" s="161"/>
      <c r="Z1843" s="151"/>
      <c r="AA1843" s="151"/>
      <c r="AB1843" s="151"/>
      <c r="AC1843" s="151"/>
      <c r="AD1843" s="151"/>
      <c r="AE1843" s="151"/>
      <c r="AF1843" s="151"/>
      <c r="AG1843" s="151" t="s">
        <v>327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3" x14ac:dyDescent="0.2">
      <c r="A1844" s="158"/>
      <c r="B1844" s="159"/>
      <c r="C1844" s="191" t="s">
        <v>328</v>
      </c>
      <c r="D1844" s="165"/>
      <c r="E1844" s="166">
        <v>1</v>
      </c>
      <c r="F1844" s="161"/>
      <c r="G1844" s="161"/>
      <c r="H1844" s="161"/>
      <c r="I1844" s="161"/>
      <c r="J1844" s="161"/>
      <c r="K1844" s="161"/>
      <c r="L1844" s="161"/>
      <c r="M1844" s="161"/>
      <c r="N1844" s="160"/>
      <c r="O1844" s="160"/>
      <c r="P1844" s="160"/>
      <c r="Q1844" s="160"/>
      <c r="R1844" s="161"/>
      <c r="S1844" s="161"/>
      <c r="T1844" s="161"/>
      <c r="U1844" s="161"/>
      <c r="V1844" s="161"/>
      <c r="W1844" s="161"/>
      <c r="X1844" s="161"/>
      <c r="Y1844" s="161"/>
      <c r="Z1844" s="151"/>
      <c r="AA1844" s="151"/>
      <c r="AB1844" s="151"/>
      <c r="AC1844" s="151"/>
      <c r="AD1844" s="151"/>
      <c r="AE1844" s="151"/>
      <c r="AF1844" s="151"/>
      <c r="AG1844" s="151" t="s">
        <v>327</v>
      </c>
      <c r="AH1844" s="151">
        <v>0</v>
      </c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1" x14ac:dyDescent="0.2">
      <c r="A1845" s="181">
        <v>237</v>
      </c>
      <c r="B1845" s="182" t="s">
        <v>2047</v>
      </c>
      <c r="C1845" s="190" t="s">
        <v>2048</v>
      </c>
      <c r="D1845" s="183" t="s">
        <v>318</v>
      </c>
      <c r="E1845" s="184">
        <v>1</v>
      </c>
      <c r="F1845" s="185"/>
      <c r="G1845" s="186">
        <f>ROUND(E1845*F1845,2)</f>
        <v>0</v>
      </c>
      <c r="H1845" s="185"/>
      <c r="I1845" s="186">
        <f>ROUND(E1845*H1845,2)</f>
        <v>0</v>
      </c>
      <c r="J1845" s="185"/>
      <c r="K1845" s="186">
        <f>ROUND(E1845*J1845,2)</f>
        <v>0</v>
      </c>
      <c r="L1845" s="186">
        <v>21</v>
      </c>
      <c r="M1845" s="186">
        <f>G1845*(1+L1845/100)</f>
        <v>0</v>
      </c>
      <c r="N1845" s="184">
        <v>0</v>
      </c>
      <c r="O1845" s="184">
        <f>ROUND(E1845*N1845,2)</f>
        <v>0</v>
      </c>
      <c r="P1845" s="184">
        <v>0</v>
      </c>
      <c r="Q1845" s="184">
        <f>ROUND(E1845*P1845,2)</f>
        <v>0</v>
      </c>
      <c r="R1845" s="186"/>
      <c r="S1845" s="186" t="s">
        <v>319</v>
      </c>
      <c r="T1845" s="187" t="s">
        <v>320</v>
      </c>
      <c r="U1845" s="161">
        <v>0</v>
      </c>
      <c r="V1845" s="161">
        <f>ROUND(E1845*U1845,2)</f>
        <v>0</v>
      </c>
      <c r="W1845" s="161"/>
      <c r="X1845" s="161" t="s">
        <v>321</v>
      </c>
      <c r="Y1845" s="161" t="s">
        <v>322</v>
      </c>
      <c r="Z1845" s="151"/>
      <c r="AA1845" s="151"/>
      <c r="AB1845" s="151"/>
      <c r="AC1845" s="151"/>
      <c r="AD1845" s="151"/>
      <c r="AE1845" s="151"/>
      <c r="AF1845" s="151"/>
      <c r="AG1845" s="151" t="s">
        <v>323</v>
      </c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2" x14ac:dyDescent="0.2">
      <c r="A1846" s="158"/>
      <c r="B1846" s="159"/>
      <c r="C1846" s="272" t="s">
        <v>2049</v>
      </c>
      <c r="D1846" s="273"/>
      <c r="E1846" s="273"/>
      <c r="F1846" s="273"/>
      <c r="G1846" s="273"/>
      <c r="H1846" s="161"/>
      <c r="I1846" s="161"/>
      <c r="J1846" s="161"/>
      <c r="K1846" s="161"/>
      <c r="L1846" s="161"/>
      <c r="M1846" s="161"/>
      <c r="N1846" s="160"/>
      <c r="O1846" s="160"/>
      <c r="P1846" s="160"/>
      <c r="Q1846" s="160"/>
      <c r="R1846" s="161"/>
      <c r="S1846" s="161"/>
      <c r="T1846" s="161"/>
      <c r="U1846" s="161"/>
      <c r="V1846" s="161"/>
      <c r="W1846" s="161"/>
      <c r="X1846" s="161"/>
      <c r="Y1846" s="161"/>
      <c r="Z1846" s="151"/>
      <c r="AA1846" s="151"/>
      <c r="AB1846" s="151"/>
      <c r="AC1846" s="151"/>
      <c r="AD1846" s="151"/>
      <c r="AE1846" s="151"/>
      <c r="AF1846" s="151"/>
      <c r="AG1846" s="151" t="s">
        <v>325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3" x14ac:dyDescent="0.2">
      <c r="A1847" s="158"/>
      <c r="B1847" s="159"/>
      <c r="C1847" s="270" t="s">
        <v>1807</v>
      </c>
      <c r="D1847" s="271"/>
      <c r="E1847" s="271"/>
      <c r="F1847" s="271"/>
      <c r="G1847" s="271"/>
      <c r="H1847" s="161"/>
      <c r="I1847" s="161"/>
      <c r="J1847" s="161"/>
      <c r="K1847" s="161"/>
      <c r="L1847" s="161"/>
      <c r="M1847" s="161"/>
      <c r="N1847" s="160"/>
      <c r="O1847" s="160"/>
      <c r="P1847" s="160"/>
      <c r="Q1847" s="160"/>
      <c r="R1847" s="161"/>
      <c r="S1847" s="161"/>
      <c r="T1847" s="161"/>
      <c r="U1847" s="161"/>
      <c r="V1847" s="161"/>
      <c r="W1847" s="161"/>
      <c r="X1847" s="161"/>
      <c r="Y1847" s="161"/>
      <c r="Z1847" s="151"/>
      <c r="AA1847" s="151"/>
      <c r="AB1847" s="151"/>
      <c r="AC1847" s="151"/>
      <c r="AD1847" s="151"/>
      <c r="AE1847" s="151"/>
      <c r="AF1847" s="151"/>
      <c r="AG1847" s="151" t="s">
        <v>325</v>
      </c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3" x14ac:dyDescent="0.2">
      <c r="A1848" s="158"/>
      <c r="B1848" s="159"/>
      <c r="C1848" s="270" t="s">
        <v>1795</v>
      </c>
      <c r="D1848" s="271"/>
      <c r="E1848" s="271"/>
      <c r="F1848" s="271"/>
      <c r="G1848" s="271"/>
      <c r="H1848" s="161"/>
      <c r="I1848" s="161"/>
      <c r="J1848" s="161"/>
      <c r="K1848" s="161"/>
      <c r="L1848" s="161"/>
      <c r="M1848" s="161"/>
      <c r="N1848" s="160"/>
      <c r="O1848" s="160"/>
      <c r="P1848" s="160"/>
      <c r="Q1848" s="160"/>
      <c r="R1848" s="161"/>
      <c r="S1848" s="161"/>
      <c r="T1848" s="161"/>
      <c r="U1848" s="161"/>
      <c r="V1848" s="161"/>
      <c r="W1848" s="161"/>
      <c r="X1848" s="161"/>
      <c r="Y1848" s="161"/>
      <c r="Z1848" s="151"/>
      <c r="AA1848" s="151"/>
      <c r="AB1848" s="151"/>
      <c r="AC1848" s="151"/>
      <c r="AD1848" s="151"/>
      <c r="AE1848" s="151"/>
      <c r="AF1848" s="151"/>
      <c r="AG1848" s="151" t="s">
        <v>325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3" x14ac:dyDescent="0.2">
      <c r="A1849" s="158"/>
      <c r="B1849" s="159"/>
      <c r="C1849" s="270" t="s">
        <v>2050</v>
      </c>
      <c r="D1849" s="271"/>
      <c r="E1849" s="271"/>
      <c r="F1849" s="271"/>
      <c r="G1849" s="271"/>
      <c r="H1849" s="161"/>
      <c r="I1849" s="161"/>
      <c r="J1849" s="161"/>
      <c r="K1849" s="161"/>
      <c r="L1849" s="161"/>
      <c r="M1849" s="161"/>
      <c r="N1849" s="160"/>
      <c r="O1849" s="160"/>
      <c r="P1849" s="160"/>
      <c r="Q1849" s="160"/>
      <c r="R1849" s="161"/>
      <c r="S1849" s="161"/>
      <c r="T1849" s="161"/>
      <c r="U1849" s="161"/>
      <c r="V1849" s="161"/>
      <c r="W1849" s="161"/>
      <c r="X1849" s="161"/>
      <c r="Y1849" s="161"/>
      <c r="Z1849" s="151"/>
      <c r="AA1849" s="151"/>
      <c r="AB1849" s="151"/>
      <c r="AC1849" s="151"/>
      <c r="AD1849" s="151"/>
      <c r="AE1849" s="151"/>
      <c r="AF1849" s="151"/>
      <c r="AG1849" s="151" t="s">
        <v>325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3" x14ac:dyDescent="0.2">
      <c r="A1850" s="158"/>
      <c r="B1850" s="159"/>
      <c r="C1850" s="270" t="s">
        <v>858</v>
      </c>
      <c r="D1850" s="271"/>
      <c r="E1850" s="271"/>
      <c r="F1850" s="271"/>
      <c r="G1850" s="271"/>
      <c r="H1850" s="161"/>
      <c r="I1850" s="161"/>
      <c r="J1850" s="161"/>
      <c r="K1850" s="161"/>
      <c r="L1850" s="161"/>
      <c r="M1850" s="161"/>
      <c r="N1850" s="160"/>
      <c r="O1850" s="160"/>
      <c r="P1850" s="160"/>
      <c r="Q1850" s="160"/>
      <c r="R1850" s="161"/>
      <c r="S1850" s="161"/>
      <c r="T1850" s="161"/>
      <c r="U1850" s="161"/>
      <c r="V1850" s="161"/>
      <c r="W1850" s="161"/>
      <c r="X1850" s="161"/>
      <c r="Y1850" s="161"/>
      <c r="Z1850" s="151"/>
      <c r="AA1850" s="151"/>
      <c r="AB1850" s="151"/>
      <c r="AC1850" s="151"/>
      <c r="AD1850" s="151"/>
      <c r="AE1850" s="151"/>
      <c r="AF1850" s="151"/>
      <c r="AG1850" s="151" t="s">
        <v>325</v>
      </c>
      <c r="AH1850" s="151"/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2" x14ac:dyDescent="0.2">
      <c r="A1851" s="158"/>
      <c r="B1851" s="159"/>
      <c r="C1851" s="191" t="s">
        <v>1833</v>
      </c>
      <c r="D1851" s="165"/>
      <c r="E1851" s="166"/>
      <c r="F1851" s="161"/>
      <c r="G1851" s="161"/>
      <c r="H1851" s="161"/>
      <c r="I1851" s="161"/>
      <c r="J1851" s="161"/>
      <c r="K1851" s="161"/>
      <c r="L1851" s="161"/>
      <c r="M1851" s="161"/>
      <c r="N1851" s="160"/>
      <c r="O1851" s="160"/>
      <c r="P1851" s="160"/>
      <c r="Q1851" s="160"/>
      <c r="R1851" s="161"/>
      <c r="S1851" s="161"/>
      <c r="T1851" s="161"/>
      <c r="U1851" s="161"/>
      <c r="V1851" s="161"/>
      <c r="W1851" s="161"/>
      <c r="X1851" s="161"/>
      <c r="Y1851" s="161"/>
      <c r="Z1851" s="151"/>
      <c r="AA1851" s="151"/>
      <c r="AB1851" s="151"/>
      <c r="AC1851" s="151"/>
      <c r="AD1851" s="151"/>
      <c r="AE1851" s="151"/>
      <c r="AF1851" s="151"/>
      <c r="AG1851" s="151" t="s">
        <v>327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3" x14ac:dyDescent="0.2">
      <c r="A1852" s="158"/>
      <c r="B1852" s="159"/>
      <c r="C1852" s="191" t="s">
        <v>328</v>
      </c>
      <c r="D1852" s="165"/>
      <c r="E1852" s="166">
        <v>1</v>
      </c>
      <c r="F1852" s="161"/>
      <c r="G1852" s="161"/>
      <c r="H1852" s="161"/>
      <c r="I1852" s="161"/>
      <c r="J1852" s="161"/>
      <c r="K1852" s="161"/>
      <c r="L1852" s="161"/>
      <c r="M1852" s="161"/>
      <c r="N1852" s="160"/>
      <c r="O1852" s="160"/>
      <c r="P1852" s="160"/>
      <c r="Q1852" s="160"/>
      <c r="R1852" s="161"/>
      <c r="S1852" s="161"/>
      <c r="T1852" s="161"/>
      <c r="U1852" s="161"/>
      <c r="V1852" s="161"/>
      <c r="W1852" s="161"/>
      <c r="X1852" s="161"/>
      <c r="Y1852" s="161"/>
      <c r="Z1852" s="151"/>
      <c r="AA1852" s="151"/>
      <c r="AB1852" s="151"/>
      <c r="AC1852" s="151"/>
      <c r="AD1852" s="151"/>
      <c r="AE1852" s="151"/>
      <c r="AF1852" s="151"/>
      <c r="AG1852" s="151" t="s">
        <v>327</v>
      </c>
      <c r="AH1852" s="151">
        <v>0</v>
      </c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1" x14ac:dyDescent="0.2">
      <c r="A1853" s="181">
        <v>238</v>
      </c>
      <c r="B1853" s="182" t="s">
        <v>2051</v>
      </c>
      <c r="C1853" s="190" t="s">
        <v>2052</v>
      </c>
      <c r="D1853" s="183" t="s">
        <v>318</v>
      </c>
      <c r="E1853" s="184">
        <v>1</v>
      </c>
      <c r="F1853" s="185"/>
      <c r="G1853" s="186">
        <f>ROUND(E1853*F1853,2)</f>
        <v>0</v>
      </c>
      <c r="H1853" s="185"/>
      <c r="I1853" s="186">
        <f>ROUND(E1853*H1853,2)</f>
        <v>0</v>
      </c>
      <c r="J1853" s="185"/>
      <c r="K1853" s="186">
        <f>ROUND(E1853*J1853,2)</f>
        <v>0</v>
      </c>
      <c r="L1853" s="186">
        <v>21</v>
      </c>
      <c r="M1853" s="186">
        <f>G1853*(1+L1853/100)</f>
        <v>0</v>
      </c>
      <c r="N1853" s="184">
        <v>0</v>
      </c>
      <c r="O1853" s="184">
        <f>ROUND(E1853*N1853,2)</f>
        <v>0</v>
      </c>
      <c r="P1853" s="184">
        <v>0</v>
      </c>
      <c r="Q1853" s="184">
        <f>ROUND(E1853*P1853,2)</f>
        <v>0</v>
      </c>
      <c r="R1853" s="186"/>
      <c r="S1853" s="186" t="s">
        <v>319</v>
      </c>
      <c r="T1853" s="187" t="s">
        <v>320</v>
      </c>
      <c r="U1853" s="161">
        <v>0</v>
      </c>
      <c r="V1853" s="161">
        <f>ROUND(E1853*U1853,2)</f>
        <v>0</v>
      </c>
      <c r="W1853" s="161"/>
      <c r="X1853" s="161" t="s">
        <v>321</v>
      </c>
      <c r="Y1853" s="161" t="s">
        <v>322</v>
      </c>
      <c r="Z1853" s="151"/>
      <c r="AA1853" s="151"/>
      <c r="AB1853" s="151"/>
      <c r="AC1853" s="151"/>
      <c r="AD1853" s="151"/>
      <c r="AE1853" s="151"/>
      <c r="AF1853" s="151"/>
      <c r="AG1853" s="151" t="s">
        <v>323</v>
      </c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2" x14ac:dyDescent="0.2">
      <c r="A1854" s="158"/>
      <c r="B1854" s="159"/>
      <c r="C1854" s="272" t="s">
        <v>2053</v>
      </c>
      <c r="D1854" s="273"/>
      <c r="E1854" s="273"/>
      <c r="F1854" s="273"/>
      <c r="G1854" s="273"/>
      <c r="H1854" s="161"/>
      <c r="I1854" s="161"/>
      <c r="J1854" s="161"/>
      <c r="K1854" s="161"/>
      <c r="L1854" s="161"/>
      <c r="M1854" s="161"/>
      <c r="N1854" s="160"/>
      <c r="O1854" s="160"/>
      <c r="P1854" s="160"/>
      <c r="Q1854" s="160"/>
      <c r="R1854" s="161"/>
      <c r="S1854" s="161"/>
      <c r="T1854" s="161"/>
      <c r="U1854" s="161"/>
      <c r="V1854" s="161"/>
      <c r="W1854" s="161"/>
      <c r="X1854" s="161"/>
      <c r="Y1854" s="161"/>
      <c r="Z1854" s="151"/>
      <c r="AA1854" s="151"/>
      <c r="AB1854" s="151"/>
      <c r="AC1854" s="151"/>
      <c r="AD1854" s="151"/>
      <c r="AE1854" s="151"/>
      <c r="AF1854" s="151"/>
      <c r="AG1854" s="151" t="s">
        <v>325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3" x14ac:dyDescent="0.2">
      <c r="A1855" s="158"/>
      <c r="B1855" s="159"/>
      <c r="C1855" s="270" t="s">
        <v>1807</v>
      </c>
      <c r="D1855" s="271"/>
      <c r="E1855" s="271"/>
      <c r="F1855" s="271"/>
      <c r="G1855" s="271"/>
      <c r="H1855" s="161"/>
      <c r="I1855" s="161"/>
      <c r="J1855" s="161"/>
      <c r="K1855" s="161"/>
      <c r="L1855" s="161"/>
      <c r="M1855" s="161"/>
      <c r="N1855" s="160"/>
      <c r="O1855" s="160"/>
      <c r="P1855" s="160"/>
      <c r="Q1855" s="160"/>
      <c r="R1855" s="161"/>
      <c r="S1855" s="161"/>
      <c r="T1855" s="161"/>
      <c r="U1855" s="161"/>
      <c r="V1855" s="161"/>
      <c r="W1855" s="161"/>
      <c r="X1855" s="161"/>
      <c r="Y1855" s="161"/>
      <c r="Z1855" s="151"/>
      <c r="AA1855" s="151"/>
      <c r="AB1855" s="151"/>
      <c r="AC1855" s="151"/>
      <c r="AD1855" s="151"/>
      <c r="AE1855" s="151"/>
      <c r="AF1855" s="151"/>
      <c r="AG1855" s="151" t="s">
        <v>325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3" x14ac:dyDescent="0.2">
      <c r="A1856" s="158"/>
      <c r="B1856" s="159"/>
      <c r="C1856" s="270" t="s">
        <v>1795</v>
      </c>
      <c r="D1856" s="271"/>
      <c r="E1856" s="271"/>
      <c r="F1856" s="271"/>
      <c r="G1856" s="271"/>
      <c r="H1856" s="161"/>
      <c r="I1856" s="161"/>
      <c r="J1856" s="161"/>
      <c r="K1856" s="161"/>
      <c r="L1856" s="161"/>
      <c r="M1856" s="161"/>
      <c r="N1856" s="160"/>
      <c r="O1856" s="160"/>
      <c r="P1856" s="160"/>
      <c r="Q1856" s="160"/>
      <c r="R1856" s="161"/>
      <c r="S1856" s="161"/>
      <c r="T1856" s="161"/>
      <c r="U1856" s="161"/>
      <c r="V1856" s="161"/>
      <c r="W1856" s="161"/>
      <c r="X1856" s="161"/>
      <c r="Y1856" s="161"/>
      <c r="Z1856" s="151"/>
      <c r="AA1856" s="151"/>
      <c r="AB1856" s="151"/>
      <c r="AC1856" s="151"/>
      <c r="AD1856" s="151"/>
      <c r="AE1856" s="151"/>
      <c r="AF1856" s="151"/>
      <c r="AG1856" s="151" t="s">
        <v>325</v>
      </c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3" x14ac:dyDescent="0.2">
      <c r="A1857" s="158"/>
      <c r="B1857" s="159"/>
      <c r="C1857" s="270" t="s">
        <v>2050</v>
      </c>
      <c r="D1857" s="271"/>
      <c r="E1857" s="271"/>
      <c r="F1857" s="271"/>
      <c r="G1857" s="271"/>
      <c r="H1857" s="161"/>
      <c r="I1857" s="161"/>
      <c r="J1857" s="161"/>
      <c r="K1857" s="161"/>
      <c r="L1857" s="161"/>
      <c r="M1857" s="161"/>
      <c r="N1857" s="160"/>
      <c r="O1857" s="160"/>
      <c r="P1857" s="160"/>
      <c r="Q1857" s="160"/>
      <c r="R1857" s="161"/>
      <c r="S1857" s="161"/>
      <c r="T1857" s="161"/>
      <c r="U1857" s="161"/>
      <c r="V1857" s="161"/>
      <c r="W1857" s="161"/>
      <c r="X1857" s="161"/>
      <c r="Y1857" s="161"/>
      <c r="Z1857" s="151"/>
      <c r="AA1857" s="151"/>
      <c r="AB1857" s="151"/>
      <c r="AC1857" s="151"/>
      <c r="AD1857" s="151"/>
      <c r="AE1857" s="151"/>
      <c r="AF1857" s="151"/>
      <c r="AG1857" s="151" t="s">
        <v>325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3" x14ac:dyDescent="0.2">
      <c r="A1858" s="158"/>
      <c r="B1858" s="159"/>
      <c r="C1858" s="270" t="s">
        <v>858</v>
      </c>
      <c r="D1858" s="271"/>
      <c r="E1858" s="271"/>
      <c r="F1858" s="271"/>
      <c r="G1858" s="271"/>
      <c r="H1858" s="161"/>
      <c r="I1858" s="161"/>
      <c r="J1858" s="161"/>
      <c r="K1858" s="161"/>
      <c r="L1858" s="161"/>
      <c r="M1858" s="161"/>
      <c r="N1858" s="160"/>
      <c r="O1858" s="160"/>
      <c r="P1858" s="160"/>
      <c r="Q1858" s="160"/>
      <c r="R1858" s="161"/>
      <c r="S1858" s="161"/>
      <c r="T1858" s="161"/>
      <c r="U1858" s="161"/>
      <c r="V1858" s="161"/>
      <c r="W1858" s="161"/>
      <c r="X1858" s="161"/>
      <c r="Y1858" s="161"/>
      <c r="Z1858" s="151"/>
      <c r="AA1858" s="151"/>
      <c r="AB1858" s="151"/>
      <c r="AC1858" s="151"/>
      <c r="AD1858" s="151"/>
      <c r="AE1858" s="151"/>
      <c r="AF1858" s="151"/>
      <c r="AG1858" s="151" t="s">
        <v>325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3" x14ac:dyDescent="0.2">
      <c r="A1859" s="158"/>
      <c r="B1859" s="159"/>
      <c r="C1859" s="270" t="s">
        <v>2054</v>
      </c>
      <c r="D1859" s="271"/>
      <c r="E1859" s="271"/>
      <c r="F1859" s="271"/>
      <c r="G1859" s="271"/>
      <c r="H1859" s="161"/>
      <c r="I1859" s="161"/>
      <c r="J1859" s="161"/>
      <c r="K1859" s="161"/>
      <c r="L1859" s="161"/>
      <c r="M1859" s="161"/>
      <c r="N1859" s="160"/>
      <c r="O1859" s="160"/>
      <c r="P1859" s="160"/>
      <c r="Q1859" s="160"/>
      <c r="R1859" s="161"/>
      <c r="S1859" s="161"/>
      <c r="T1859" s="161"/>
      <c r="U1859" s="161"/>
      <c r="V1859" s="161"/>
      <c r="W1859" s="161"/>
      <c r="X1859" s="161"/>
      <c r="Y1859" s="161"/>
      <c r="Z1859" s="151"/>
      <c r="AA1859" s="151"/>
      <c r="AB1859" s="151"/>
      <c r="AC1859" s="151"/>
      <c r="AD1859" s="151"/>
      <c r="AE1859" s="151"/>
      <c r="AF1859" s="151"/>
      <c r="AG1859" s="151" t="s">
        <v>325</v>
      </c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2" x14ac:dyDescent="0.2">
      <c r="A1860" s="158"/>
      <c r="B1860" s="159"/>
      <c r="C1860" s="191" t="s">
        <v>1833</v>
      </c>
      <c r="D1860" s="165"/>
      <c r="E1860" s="166"/>
      <c r="F1860" s="161"/>
      <c r="G1860" s="161"/>
      <c r="H1860" s="161"/>
      <c r="I1860" s="161"/>
      <c r="J1860" s="161"/>
      <c r="K1860" s="161"/>
      <c r="L1860" s="161"/>
      <c r="M1860" s="161"/>
      <c r="N1860" s="160"/>
      <c r="O1860" s="160"/>
      <c r="P1860" s="160"/>
      <c r="Q1860" s="160"/>
      <c r="R1860" s="161"/>
      <c r="S1860" s="161"/>
      <c r="T1860" s="161"/>
      <c r="U1860" s="161"/>
      <c r="V1860" s="161"/>
      <c r="W1860" s="161"/>
      <c r="X1860" s="161"/>
      <c r="Y1860" s="161"/>
      <c r="Z1860" s="151"/>
      <c r="AA1860" s="151"/>
      <c r="AB1860" s="151"/>
      <c r="AC1860" s="151"/>
      <c r="AD1860" s="151"/>
      <c r="AE1860" s="151"/>
      <c r="AF1860" s="151"/>
      <c r="AG1860" s="151" t="s">
        <v>327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3" x14ac:dyDescent="0.2">
      <c r="A1861" s="158"/>
      <c r="B1861" s="159"/>
      <c r="C1861" s="191" t="s">
        <v>328</v>
      </c>
      <c r="D1861" s="165"/>
      <c r="E1861" s="166">
        <v>1</v>
      </c>
      <c r="F1861" s="161"/>
      <c r="G1861" s="161"/>
      <c r="H1861" s="161"/>
      <c r="I1861" s="161"/>
      <c r="J1861" s="161"/>
      <c r="K1861" s="161"/>
      <c r="L1861" s="161"/>
      <c r="M1861" s="161"/>
      <c r="N1861" s="160"/>
      <c r="O1861" s="160"/>
      <c r="P1861" s="160"/>
      <c r="Q1861" s="160"/>
      <c r="R1861" s="161"/>
      <c r="S1861" s="161"/>
      <c r="T1861" s="161"/>
      <c r="U1861" s="161"/>
      <c r="V1861" s="161"/>
      <c r="W1861" s="161"/>
      <c r="X1861" s="161"/>
      <c r="Y1861" s="161"/>
      <c r="Z1861" s="151"/>
      <c r="AA1861" s="151"/>
      <c r="AB1861" s="151"/>
      <c r="AC1861" s="151"/>
      <c r="AD1861" s="151"/>
      <c r="AE1861" s="151"/>
      <c r="AF1861" s="151"/>
      <c r="AG1861" s="151" t="s">
        <v>327</v>
      </c>
      <c r="AH1861" s="151">
        <v>0</v>
      </c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1" x14ac:dyDescent="0.2">
      <c r="A1862" s="181">
        <v>239</v>
      </c>
      <c r="B1862" s="182" t="s">
        <v>2055</v>
      </c>
      <c r="C1862" s="190" t="s">
        <v>2056</v>
      </c>
      <c r="D1862" s="183" t="s">
        <v>318</v>
      </c>
      <c r="E1862" s="184">
        <v>2</v>
      </c>
      <c r="F1862" s="185"/>
      <c r="G1862" s="186">
        <f>ROUND(E1862*F1862,2)</f>
        <v>0</v>
      </c>
      <c r="H1862" s="185"/>
      <c r="I1862" s="186">
        <f>ROUND(E1862*H1862,2)</f>
        <v>0</v>
      </c>
      <c r="J1862" s="185"/>
      <c r="K1862" s="186">
        <f>ROUND(E1862*J1862,2)</f>
        <v>0</v>
      </c>
      <c r="L1862" s="186">
        <v>21</v>
      </c>
      <c r="M1862" s="186">
        <f>G1862*(1+L1862/100)</f>
        <v>0</v>
      </c>
      <c r="N1862" s="184">
        <v>0</v>
      </c>
      <c r="O1862" s="184">
        <f>ROUND(E1862*N1862,2)</f>
        <v>0</v>
      </c>
      <c r="P1862" s="184">
        <v>0</v>
      </c>
      <c r="Q1862" s="184">
        <f>ROUND(E1862*P1862,2)</f>
        <v>0</v>
      </c>
      <c r="R1862" s="186"/>
      <c r="S1862" s="186" t="s">
        <v>319</v>
      </c>
      <c r="T1862" s="187" t="s">
        <v>320</v>
      </c>
      <c r="U1862" s="161">
        <v>0</v>
      </c>
      <c r="V1862" s="161">
        <f>ROUND(E1862*U1862,2)</f>
        <v>0</v>
      </c>
      <c r="W1862" s="161"/>
      <c r="X1862" s="161" t="s">
        <v>321</v>
      </c>
      <c r="Y1862" s="161" t="s">
        <v>322</v>
      </c>
      <c r="Z1862" s="151"/>
      <c r="AA1862" s="151"/>
      <c r="AB1862" s="151"/>
      <c r="AC1862" s="151"/>
      <c r="AD1862" s="151"/>
      <c r="AE1862" s="151"/>
      <c r="AF1862" s="151"/>
      <c r="AG1862" s="151" t="s">
        <v>323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2" x14ac:dyDescent="0.2">
      <c r="A1863" s="158"/>
      <c r="B1863" s="159"/>
      <c r="C1863" s="272" t="s">
        <v>2057</v>
      </c>
      <c r="D1863" s="273"/>
      <c r="E1863" s="273"/>
      <c r="F1863" s="273"/>
      <c r="G1863" s="273"/>
      <c r="H1863" s="161"/>
      <c r="I1863" s="161"/>
      <c r="J1863" s="161"/>
      <c r="K1863" s="161"/>
      <c r="L1863" s="161"/>
      <c r="M1863" s="161"/>
      <c r="N1863" s="160"/>
      <c r="O1863" s="160"/>
      <c r="P1863" s="160"/>
      <c r="Q1863" s="160"/>
      <c r="R1863" s="161"/>
      <c r="S1863" s="161"/>
      <c r="T1863" s="161"/>
      <c r="U1863" s="161"/>
      <c r="V1863" s="161"/>
      <c r="W1863" s="161"/>
      <c r="X1863" s="161"/>
      <c r="Y1863" s="161"/>
      <c r="Z1863" s="151"/>
      <c r="AA1863" s="151"/>
      <c r="AB1863" s="151"/>
      <c r="AC1863" s="151"/>
      <c r="AD1863" s="151"/>
      <c r="AE1863" s="151"/>
      <c r="AF1863" s="151"/>
      <c r="AG1863" s="151" t="s">
        <v>325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outlineLevel="3" x14ac:dyDescent="0.2">
      <c r="A1864" s="158"/>
      <c r="B1864" s="159"/>
      <c r="C1864" s="270" t="s">
        <v>2058</v>
      </c>
      <c r="D1864" s="271"/>
      <c r="E1864" s="271"/>
      <c r="F1864" s="271"/>
      <c r="G1864" s="271"/>
      <c r="H1864" s="161"/>
      <c r="I1864" s="161"/>
      <c r="J1864" s="161"/>
      <c r="K1864" s="161"/>
      <c r="L1864" s="161"/>
      <c r="M1864" s="161"/>
      <c r="N1864" s="160"/>
      <c r="O1864" s="160"/>
      <c r="P1864" s="160"/>
      <c r="Q1864" s="160"/>
      <c r="R1864" s="161"/>
      <c r="S1864" s="161"/>
      <c r="T1864" s="161"/>
      <c r="U1864" s="161"/>
      <c r="V1864" s="161"/>
      <c r="W1864" s="161"/>
      <c r="X1864" s="161"/>
      <c r="Y1864" s="161"/>
      <c r="Z1864" s="151"/>
      <c r="AA1864" s="151"/>
      <c r="AB1864" s="151"/>
      <c r="AC1864" s="151"/>
      <c r="AD1864" s="151"/>
      <c r="AE1864" s="151"/>
      <c r="AF1864" s="151"/>
      <c r="AG1864" s="151" t="s">
        <v>325</v>
      </c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88" t="str">
        <f>C1864</f>
        <v>KOTVENÍ : závitová tyč průměr 18 mm kotveno na chemickou kotvu do obvodového zdiva min. 160 mm hluboko</v>
      </c>
      <c r="BB1864" s="151"/>
      <c r="BC1864" s="151"/>
      <c r="BD1864" s="151"/>
      <c r="BE1864" s="151"/>
      <c r="BF1864" s="151"/>
      <c r="BG1864" s="151"/>
      <c r="BH1864" s="151"/>
    </row>
    <row r="1865" spans="1:60" outlineLevel="3" x14ac:dyDescent="0.2">
      <c r="A1865" s="158"/>
      <c r="B1865" s="159"/>
      <c r="C1865" s="270" t="s">
        <v>2059</v>
      </c>
      <c r="D1865" s="271"/>
      <c r="E1865" s="271"/>
      <c r="F1865" s="271"/>
      <c r="G1865" s="271"/>
      <c r="H1865" s="161"/>
      <c r="I1865" s="161"/>
      <c r="J1865" s="161"/>
      <c r="K1865" s="161"/>
      <c r="L1865" s="161"/>
      <c r="M1865" s="161"/>
      <c r="N1865" s="160"/>
      <c r="O1865" s="160"/>
      <c r="P1865" s="160"/>
      <c r="Q1865" s="160"/>
      <c r="R1865" s="161"/>
      <c r="S1865" s="161"/>
      <c r="T1865" s="161"/>
      <c r="U1865" s="161"/>
      <c r="V1865" s="161"/>
      <c r="W1865" s="161"/>
      <c r="X1865" s="161"/>
      <c r="Y1865" s="161"/>
      <c r="Z1865" s="151"/>
      <c r="AA1865" s="151"/>
      <c r="AB1865" s="151"/>
      <c r="AC1865" s="151"/>
      <c r="AD1865" s="151"/>
      <c r="AE1865" s="151"/>
      <c r="AF1865" s="151"/>
      <c r="AG1865" s="151" t="s">
        <v>325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3" x14ac:dyDescent="0.2">
      <c r="A1866" s="158"/>
      <c r="B1866" s="159"/>
      <c r="C1866" s="270" t="s">
        <v>2060</v>
      </c>
      <c r="D1866" s="271"/>
      <c r="E1866" s="271"/>
      <c r="F1866" s="271"/>
      <c r="G1866" s="271"/>
      <c r="H1866" s="161"/>
      <c r="I1866" s="161"/>
      <c r="J1866" s="161"/>
      <c r="K1866" s="161"/>
      <c r="L1866" s="161"/>
      <c r="M1866" s="161"/>
      <c r="N1866" s="160"/>
      <c r="O1866" s="160"/>
      <c r="P1866" s="160"/>
      <c r="Q1866" s="160"/>
      <c r="R1866" s="161"/>
      <c r="S1866" s="161"/>
      <c r="T1866" s="161"/>
      <c r="U1866" s="161"/>
      <c r="V1866" s="161"/>
      <c r="W1866" s="161"/>
      <c r="X1866" s="161"/>
      <c r="Y1866" s="161"/>
      <c r="Z1866" s="151"/>
      <c r="AA1866" s="151"/>
      <c r="AB1866" s="151"/>
      <c r="AC1866" s="151"/>
      <c r="AD1866" s="151"/>
      <c r="AE1866" s="151"/>
      <c r="AF1866" s="151"/>
      <c r="AG1866" s="151" t="s">
        <v>325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3" x14ac:dyDescent="0.2">
      <c r="A1867" s="158"/>
      <c r="B1867" s="159"/>
      <c r="C1867" s="270" t="s">
        <v>1839</v>
      </c>
      <c r="D1867" s="271"/>
      <c r="E1867" s="271"/>
      <c r="F1867" s="271"/>
      <c r="G1867" s="271"/>
      <c r="H1867" s="161"/>
      <c r="I1867" s="161"/>
      <c r="J1867" s="161"/>
      <c r="K1867" s="161"/>
      <c r="L1867" s="161"/>
      <c r="M1867" s="161"/>
      <c r="N1867" s="160"/>
      <c r="O1867" s="160"/>
      <c r="P1867" s="160"/>
      <c r="Q1867" s="160"/>
      <c r="R1867" s="161"/>
      <c r="S1867" s="161"/>
      <c r="T1867" s="161"/>
      <c r="U1867" s="161"/>
      <c r="V1867" s="161"/>
      <c r="W1867" s="161"/>
      <c r="X1867" s="161"/>
      <c r="Y1867" s="161"/>
      <c r="Z1867" s="151"/>
      <c r="AA1867" s="151"/>
      <c r="AB1867" s="151"/>
      <c r="AC1867" s="151"/>
      <c r="AD1867" s="151"/>
      <c r="AE1867" s="151"/>
      <c r="AF1867" s="151"/>
      <c r="AG1867" s="151" t="s">
        <v>325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3" x14ac:dyDescent="0.2">
      <c r="A1868" s="158"/>
      <c r="B1868" s="159"/>
      <c r="C1868" s="270" t="s">
        <v>2061</v>
      </c>
      <c r="D1868" s="271"/>
      <c r="E1868" s="271"/>
      <c r="F1868" s="271"/>
      <c r="G1868" s="271"/>
      <c r="H1868" s="161"/>
      <c r="I1868" s="161"/>
      <c r="J1868" s="161"/>
      <c r="K1868" s="161"/>
      <c r="L1868" s="161"/>
      <c r="M1868" s="161"/>
      <c r="N1868" s="160"/>
      <c r="O1868" s="160"/>
      <c r="P1868" s="160"/>
      <c r="Q1868" s="160"/>
      <c r="R1868" s="161"/>
      <c r="S1868" s="161"/>
      <c r="T1868" s="161"/>
      <c r="U1868" s="161"/>
      <c r="V1868" s="161"/>
      <c r="W1868" s="161"/>
      <c r="X1868" s="161"/>
      <c r="Y1868" s="161"/>
      <c r="Z1868" s="151"/>
      <c r="AA1868" s="151"/>
      <c r="AB1868" s="151"/>
      <c r="AC1868" s="151"/>
      <c r="AD1868" s="151"/>
      <c r="AE1868" s="151"/>
      <c r="AF1868" s="151"/>
      <c r="AG1868" s="151" t="s">
        <v>325</v>
      </c>
      <c r="AH1868" s="151"/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outlineLevel="2" x14ac:dyDescent="0.2">
      <c r="A1869" s="158"/>
      <c r="B1869" s="159"/>
      <c r="C1869" s="191" t="s">
        <v>1833</v>
      </c>
      <c r="D1869" s="165"/>
      <c r="E1869" s="166"/>
      <c r="F1869" s="161"/>
      <c r="G1869" s="161"/>
      <c r="H1869" s="161"/>
      <c r="I1869" s="161"/>
      <c r="J1869" s="161"/>
      <c r="K1869" s="161"/>
      <c r="L1869" s="161"/>
      <c r="M1869" s="161"/>
      <c r="N1869" s="160"/>
      <c r="O1869" s="160"/>
      <c r="P1869" s="160"/>
      <c r="Q1869" s="160"/>
      <c r="R1869" s="161"/>
      <c r="S1869" s="161"/>
      <c r="T1869" s="161"/>
      <c r="U1869" s="161"/>
      <c r="V1869" s="161"/>
      <c r="W1869" s="161"/>
      <c r="X1869" s="161"/>
      <c r="Y1869" s="161"/>
      <c r="Z1869" s="151"/>
      <c r="AA1869" s="151"/>
      <c r="AB1869" s="151"/>
      <c r="AC1869" s="151"/>
      <c r="AD1869" s="151"/>
      <c r="AE1869" s="151"/>
      <c r="AF1869" s="151"/>
      <c r="AG1869" s="151" t="s">
        <v>327</v>
      </c>
      <c r="AH1869" s="151">
        <v>0</v>
      </c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3" x14ac:dyDescent="0.2">
      <c r="A1870" s="158"/>
      <c r="B1870" s="159"/>
      <c r="C1870" s="191" t="s">
        <v>878</v>
      </c>
      <c r="D1870" s="165"/>
      <c r="E1870" s="166">
        <v>2</v>
      </c>
      <c r="F1870" s="161"/>
      <c r="G1870" s="161"/>
      <c r="H1870" s="161"/>
      <c r="I1870" s="161"/>
      <c r="J1870" s="161"/>
      <c r="K1870" s="161"/>
      <c r="L1870" s="161"/>
      <c r="M1870" s="161"/>
      <c r="N1870" s="160"/>
      <c r="O1870" s="160"/>
      <c r="P1870" s="160"/>
      <c r="Q1870" s="160"/>
      <c r="R1870" s="161"/>
      <c r="S1870" s="161"/>
      <c r="T1870" s="161"/>
      <c r="U1870" s="161"/>
      <c r="V1870" s="161"/>
      <c r="W1870" s="161"/>
      <c r="X1870" s="161"/>
      <c r="Y1870" s="161"/>
      <c r="Z1870" s="151"/>
      <c r="AA1870" s="151"/>
      <c r="AB1870" s="151"/>
      <c r="AC1870" s="151"/>
      <c r="AD1870" s="151"/>
      <c r="AE1870" s="151"/>
      <c r="AF1870" s="151"/>
      <c r="AG1870" s="151" t="s">
        <v>327</v>
      </c>
      <c r="AH1870" s="151">
        <v>0</v>
      </c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1" x14ac:dyDescent="0.2">
      <c r="A1871" s="181">
        <v>240</v>
      </c>
      <c r="B1871" s="182" t="s">
        <v>2062</v>
      </c>
      <c r="C1871" s="190" t="s">
        <v>2063</v>
      </c>
      <c r="D1871" s="183" t="s">
        <v>318</v>
      </c>
      <c r="E1871" s="184">
        <v>2</v>
      </c>
      <c r="F1871" s="185"/>
      <c r="G1871" s="186">
        <f>ROUND(E1871*F1871,2)</f>
        <v>0</v>
      </c>
      <c r="H1871" s="185"/>
      <c r="I1871" s="186">
        <f>ROUND(E1871*H1871,2)</f>
        <v>0</v>
      </c>
      <c r="J1871" s="185"/>
      <c r="K1871" s="186">
        <f>ROUND(E1871*J1871,2)</f>
        <v>0</v>
      </c>
      <c r="L1871" s="186">
        <v>21</v>
      </c>
      <c r="M1871" s="186">
        <f>G1871*(1+L1871/100)</f>
        <v>0</v>
      </c>
      <c r="N1871" s="184">
        <v>0</v>
      </c>
      <c r="O1871" s="184">
        <f>ROUND(E1871*N1871,2)</f>
        <v>0</v>
      </c>
      <c r="P1871" s="184">
        <v>0</v>
      </c>
      <c r="Q1871" s="184">
        <f>ROUND(E1871*P1871,2)</f>
        <v>0</v>
      </c>
      <c r="R1871" s="186"/>
      <c r="S1871" s="186" t="s">
        <v>319</v>
      </c>
      <c r="T1871" s="187" t="s">
        <v>320</v>
      </c>
      <c r="U1871" s="161">
        <v>0</v>
      </c>
      <c r="V1871" s="161">
        <f>ROUND(E1871*U1871,2)</f>
        <v>0</v>
      </c>
      <c r="W1871" s="161"/>
      <c r="X1871" s="161" t="s">
        <v>321</v>
      </c>
      <c r="Y1871" s="161" t="s">
        <v>322</v>
      </c>
      <c r="Z1871" s="151"/>
      <c r="AA1871" s="151"/>
      <c r="AB1871" s="151"/>
      <c r="AC1871" s="151"/>
      <c r="AD1871" s="151"/>
      <c r="AE1871" s="151"/>
      <c r="AF1871" s="151"/>
      <c r="AG1871" s="151" t="s">
        <v>323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2" x14ac:dyDescent="0.2">
      <c r="A1872" s="158"/>
      <c r="B1872" s="159"/>
      <c r="C1872" s="272" t="s">
        <v>2064</v>
      </c>
      <c r="D1872" s="273"/>
      <c r="E1872" s="273"/>
      <c r="F1872" s="273"/>
      <c r="G1872" s="273"/>
      <c r="H1872" s="161"/>
      <c r="I1872" s="161"/>
      <c r="J1872" s="161"/>
      <c r="K1872" s="161"/>
      <c r="L1872" s="161"/>
      <c r="M1872" s="161"/>
      <c r="N1872" s="160"/>
      <c r="O1872" s="160"/>
      <c r="P1872" s="160"/>
      <c r="Q1872" s="160"/>
      <c r="R1872" s="161"/>
      <c r="S1872" s="161"/>
      <c r="T1872" s="161"/>
      <c r="U1872" s="161"/>
      <c r="V1872" s="161"/>
      <c r="W1872" s="161"/>
      <c r="X1872" s="161"/>
      <c r="Y1872" s="161"/>
      <c r="Z1872" s="151"/>
      <c r="AA1872" s="151"/>
      <c r="AB1872" s="151"/>
      <c r="AC1872" s="151"/>
      <c r="AD1872" s="151"/>
      <c r="AE1872" s="151"/>
      <c r="AF1872" s="151"/>
      <c r="AG1872" s="151" t="s">
        <v>325</v>
      </c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3" x14ac:dyDescent="0.2">
      <c r="A1873" s="158"/>
      <c r="B1873" s="159"/>
      <c r="C1873" s="270" t="s">
        <v>2065</v>
      </c>
      <c r="D1873" s="271"/>
      <c r="E1873" s="271"/>
      <c r="F1873" s="271"/>
      <c r="G1873" s="271"/>
      <c r="H1873" s="161"/>
      <c r="I1873" s="161"/>
      <c r="J1873" s="161"/>
      <c r="K1873" s="161"/>
      <c r="L1873" s="161"/>
      <c r="M1873" s="161"/>
      <c r="N1873" s="160"/>
      <c r="O1873" s="160"/>
      <c r="P1873" s="160"/>
      <c r="Q1873" s="160"/>
      <c r="R1873" s="161"/>
      <c r="S1873" s="161"/>
      <c r="T1873" s="161"/>
      <c r="U1873" s="161"/>
      <c r="V1873" s="161"/>
      <c r="W1873" s="161"/>
      <c r="X1873" s="161"/>
      <c r="Y1873" s="161"/>
      <c r="Z1873" s="151"/>
      <c r="AA1873" s="151"/>
      <c r="AB1873" s="151"/>
      <c r="AC1873" s="151"/>
      <c r="AD1873" s="151"/>
      <c r="AE1873" s="151"/>
      <c r="AF1873" s="151"/>
      <c r="AG1873" s="151" t="s">
        <v>325</v>
      </c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3" x14ac:dyDescent="0.2">
      <c r="A1874" s="158"/>
      <c r="B1874" s="159"/>
      <c r="C1874" s="270" t="s">
        <v>1640</v>
      </c>
      <c r="D1874" s="271"/>
      <c r="E1874" s="271"/>
      <c r="F1874" s="271"/>
      <c r="G1874" s="271"/>
      <c r="H1874" s="161"/>
      <c r="I1874" s="161"/>
      <c r="J1874" s="161"/>
      <c r="K1874" s="161"/>
      <c r="L1874" s="161"/>
      <c r="M1874" s="161"/>
      <c r="N1874" s="160"/>
      <c r="O1874" s="160"/>
      <c r="P1874" s="160"/>
      <c r="Q1874" s="160"/>
      <c r="R1874" s="161"/>
      <c r="S1874" s="161"/>
      <c r="T1874" s="161"/>
      <c r="U1874" s="161"/>
      <c r="V1874" s="161"/>
      <c r="W1874" s="161"/>
      <c r="X1874" s="161"/>
      <c r="Y1874" s="161"/>
      <c r="Z1874" s="151"/>
      <c r="AA1874" s="151"/>
      <c r="AB1874" s="151"/>
      <c r="AC1874" s="151"/>
      <c r="AD1874" s="151"/>
      <c r="AE1874" s="151"/>
      <c r="AF1874" s="151"/>
      <c r="AG1874" s="151" t="s">
        <v>325</v>
      </c>
      <c r="AH1874" s="151"/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2" x14ac:dyDescent="0.2">
      <c r="A1875" s="158"/>
      <c r="B1875" s="159"/>
      <c r="C1875" s="191" t="s">
        <v>1833</v>
      </c>
      <c r="D1875" s="165"/>
      <c r="E1875" s="166"/>
      <c r="F1875" s="161"/>
      <c r="G1875" s="161"/>
      <c r="H1875" s="161"/>
      <c r="I1875" s="161"/>
      <c r="J1875" s="161"/>
      <c r="K1875" s="161"/>
      <c r="L1875" s="161"/>
      <c r="M1875" s="161"/>
      <c r="N1875" s="160"/>
      <c r="O1875" s="160"/>
      <c r="P1875" s="160"/>
      <c r="Q1875" s="160"/>
      <c r="R1875" s="161"/>
      <c r="S1875" s="161"/>
      <c r="T1875" s="161"/>
      <c r="U1875" s="161"/>
      <c r="V1875" s="161"/>
      <c r="W1875" s="161"/>
      <c r="X1875" s="161"/>
      <c r="Y1875" s="161"/>
      <c r="Z1875" s="151"/>
      <c r="AA1875" s="151"/>
      <c r="AB1875" s="151"/>
      <c r="AC1875" s="151"/>
      <c r="AD1875" s="151"/>
      <c r="AE1875" s="151"/>
      <c r="AF1875" s="151"/>
      <c r="AG1875" s="151" t="s">
        <v>327</v>
      </c>
      <c r="AH1875" s="151">
        <v>0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3" x14ac:dyDescent="0.2">
      <c r="A1876" s="158"/>
      <c r="B1876" s="159"/>
      <c r="C1876" s="191" t="s">
        <v>878</v>
      </c>
      <c r="D1876" s="165"/>
      <c r="E1876" s="166">
        <v>2</v>
      </c>
      <c r="F1876" s="161"/>
      <c r="G1876" s="161"/>
      <c r="H1876" s="161"/>
      <c r="I1876" s="161"/>
      <c r="J1876" s="161"/>
      <c r="K1876" s="161"/>
      <c r="L1876" s="161"/>
      <c r="M1876" s="161"/>
      <c r="N1876" s="160"/>
      <c r="O1876" s="160"/>
      <c r="P1876" s="160"/>
      <c r="Q1876" s="160"/>
      <c r="R1876" s="161"/>
      <c r="S1876" s="161"/>
      <c r="T1876" s="161"/>
      <c r="U1876" s="161"/>
      <c r="V1876" s="161"/>
      <c r="W1876" s="161"/>
      <c r="X1876" s="161"/>
      <c r="Y1876" s="161"/>
      <c r="Z1876" s="151"/>
      <c r="AA1876" s="151"/>
      <c r="AB1876" s="151"/>
      <c r="AC1876" s="151"/>
      <c r="AD1876" s="151"/>
      <c r="AE1876" s="151"/>
      <c r="AF1876" s="151"/>
      <c r="AG1876" s="151" t="s">
        <v>327</v>
      </c>
      <c r="AH1876" s="151">
        <v>0</v>
      </c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1" x14ac:dyDescent="0.2">
      <c r="A1877" s="181">
        <v>241</v>
      </c>
      <c r="B1877" s="182" t="s">
        <v>2066</v>
      </c>
      <c r="C1877" s="190" t="s">
        <v>2067</v>
      </c>
      <c r="D1877" s="183" t="s">
        <v>318</v>
      </c>
      <c r="E1877" s="184">
        <v>1</v>
      </c>
      <c r="F1877" s="185"/>
      <c r="G1877" s="186">
        <f>ROUND(E1877*F1877,2)</f>
        <v>0</v>
      </c>
      <c r="H1877" s="185"/>
      <c r="I1877" s="186">
        <f>ROUND(E1877*H1877,2)</f>
        <v>0</v>
      </c>
      <c r="J1877" s="185"/>
      <c r="K1877" s="186">
        <f>ROUND(E1877*J1877,2)</f>
        <v>0</v>
      </c>
      <c r="L1877" s="186">
        <v>21</v>
      </c>
      <c r="M1877" s="186">
        <f>G1877*(1+L1877/100)</f>
        <v>0</v>
      </c>
      <c r="N1877" s="184">
        <v>0</v>
      </c>
      <c r="O1877" s="184">
        <f>ROUND(E1877*N1877,2)</f>
        <v>0</v>
      </c>
      <c r="P1877" s="184">
        <v>0</v>
      </c>
      <c r="Q1877" s="184">
        <f>ROUND(E1877*P1877,2)</f>
        <v>0</v>
      </c>
      <c r="R1877" s="186"/>
      <c r="S1877" s="186" t="s">
        <v>319</v>
      </c>
      <c r="T1877" s="187" t="s">
        <v>320</v>
      </c>
      <c r="U1877" s="161">
        <v>0</v>
      </c>
      <c r="V1877" s="161">
        <f>ROUND(E1877*U1877,2)</f>
        <v>0</v>
      </c>
      <c r="W1877" s="161"/>
      <c r="X1877" s="161" t="s">
        <v>321</v>
      </c>
      <c r="Y1877" s="161" t="s">
        <v>322</v>
      </c>
      <c r="Z1877" s="151"/>
      <c r="AA1877" s="151"/>
      <c r="AB1877" s="151"/>
      <c r="AC1877" s="151"/>
      <c r="AD1877" s="151"/>
      <c r="AE1877" s="151"/>
      <c r="AF1877" s="151"/>
      <c r="AG1877" s="151" t="s">
        <v>323</v>
      </c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2" x14ac:dyDescent="0.2">
      <c r="A1878" s="158"/>
      <c r="B1878" s="159"/>
      <c r="C1878" s="272" t="s">
        <v>2064</v>
      </c>
      <c r="D1878" s="273"/>
      <c r="E1878" s="273"/>
      <c r="F1878" s="273"/>
      <c r="G1878" s="273"/>
      <c r="H1878" s="161"/>
      <c r="I1878" s="161"/>
      <c r="J1878" s="161"/>
      <c r="K1878" s="161"/>
      <c r="L1878" s="161"/>
      <c r="M1878" s="161"/>
      <c r="N1878" s="160"/>
      <c r="O1878" s="160"/>
      <c r="P1878" s="160"/>
      <c r="Q1878" s="160"/>
      <c r="R1878" s="161"/>
      <c r="S1878" s="161"/>
      <c r="T1878" s="161"/>
      <c r="U1878" s="161"/>
      <c r="V1878" s="161"/>
      <c r="W1878" s="161"/>
      <c r="X1878" s="161"/>
      <c r="Y1878" s="161"/>
      <c r="Z1878" s="151"/>
      <c r="AA1878" s="151"/>
      <c r="AB1878" s="151"/>
      <c r="AC1878" s="151"/>
      <c r="AD1878" s="151"/>
      <c r="AE1878" s="151"/>
      <c r="AF1878" s="151"/>
      <c r="AG1878" s="151" t="s">
        <v>325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3" x14ac:dyDescent="0.2">
      <c r="A1879" s="158"/>
      <c r="B1879" s="159"/>
      <c r="C1879" s="270" t="s">
        <v>2065</v>
      </c>
      <c r="D1879" s="271"/>
      <c r="E1879" s="271"/>
      <c r="F1879" s="271"/>
      <c r="G1879" s="271"/>
      <c r="H1879" s="161"/>
      <c r="I1879" s="161"/>
      <c r="J1879" s="161"/>
      <c r="K1879" s="161"/>
      <c r="L1879" s="161"/>
      <c r="M1879" s="161"/>
      <c r="N1879" s="160"/>
      <c r="O1879" s="160"/>
      <c r="P1879" s="160"/>
      <c r="Q1879" s="160"/>
      <c r="R1879" s="161"/>
      <c r="S1879" s="161"/>
      <c r="T1879" s="161"/>
      <c r="U1879" s="161"/>
      <c r="V1879" s="161"/>
      <c r="W1879" s="161"/>
      <c r="X1879" s="161"/>
      <c r="Y1879" s="161"/>
      <c r="Z1879" s="151"/>
      <c r="AA1879" s="151"/>
      <c r="AB1879" s="151"/>
      <c r="AC1879" s="151"/>
      <c r="AD1879" s="151"/>
      <c r="AE1879" s="151"/>
      <c r="AF1879" s="151"/>
      <c r="AG1879" s="151" t="s">
        <v>325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3" x14ac:dyDescent="0.2">
      <c r="A1880" s="158"/>
      <c r="B1880" s="159"/>
      <c r="C1880" s="270" t="s">
        <v>1640</v>
      </c>
      <c r="D1880" s="271"/>
      <c r="E1880" s="271"/>
      <c r="F1880" s="271"/>
      <c r="G1880" s="271"/>
      <c r="H1880" s="161"/>
      <c r="I1880" s="161"/>
      <c r="J1880" s="161"/>
      <c r="K1880" s="161"/>
      <c r="L1880" s="161"/>
      <c r="M1880" s="161"/>
      <c r="N1880" s="160"/>
      <c r="O1880" s="160"/>
      <c r="P1880" s="160"/>
      <c r="Q1880" s="160"/>
      <c r="R1880" s="161"/>
      <c r="S1880" s="161"/>
      <c r="T1880" s="161"/>
      <c r="U1880" s="161"/>
      <c r="V1880" s="161"/>
      <c r="W1880" s="161"/>
      <c r="X1880" s="161"/>
      <c r="Y1880" s="161"/>
      <c r="Z1880" s="151"/>
      <c r="AA1880" s="151"/>
      <c r="AB1880" s="151"/>
      <c r="AC1880" s="151"/>
      <c r="AD1880" s="151"/>
      <c r="AE1880" s="151"/>
      <c r="AF1880" s="151"/>
      <c r="AG1880" s="151" t="s">
        <v>325</v>
      </c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2" x14ac:dyDescent="0.2">
      <c r="A1881" s="158"/>
      <c r="B1881" s="159"/>
      <c r="C1881" s="191" t="s">
        <v>1833</v>
      </c>
      <c r="D1881" s="165"/>
      <c r="E1881" s="166"/>
      <c r="F1881" s="161"/>
      <c r="G1881" s="161"/>
      <c r="H1881" s="161"/>
      <c r="I1881" s="161"/>
      <c r="J1881" s="161"/>
      <c r="K1881" s="161"/>
      <c r="L1881" s="161"/>
      <c r="M1881" s="161"/>
      <c r="N1881" s="160"/>
      <c r="O1881" s="160"/>
      <c r="P1881" s="160"/>
      <c r="Q1881" s="160"/>
      <c r="R1881" s="161"/>
      <c r="S1881" s="161"/>
      <c r="T1881" s="161"/>
      <c r="U1881" s="161"/>
      <c r="V1881" s="161"/>
      <c r="W1881" s="161"/>
      <c r="X1881" s="161"/>
      <c r="Y1881" s="161"/>
      <c r="Z1881" s="151"/>
      <c r="AA1881" s="151"/>
      <c r="AB1881" s="151"/>
      <c r="AC1881" s="151"/>
      <c r="AD1881" s="151"/>
      <c r="AE1881" s="151"/>
      <c r="AF1881" s="151"/>
      <c r="AG1881" s="151" t="s">
        <v>327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3" x14ac:dyDescent="0.2">
      <c r="A1882" s="158"/>
      <c r="B1882" s="159"/>
      <c r="C1882" s="191" t="s">
        <v>328</v>
      </c>
      <c r="D1882" s="165"/>
      <c r="E1882" s="166">
        <v>1</v>
      </c>
      <c r="F1882" s="161"/>
      <c r="G1882" s="161"/>
      <c r="H1882" s="161"/>
      <c r="I1882" s="161"/>
      <c r="J1882" s="161"/>
      <c r="K1882" s="161"/>
      <c r="L1882" s="161"/>
      <c r="M1882" s="161"/>
      <c r="N1882" s="160"/>
      <c r="O1882" s="160"/>
      <c r="P1882" s="160"/>
      <c r="Q1882" s="160"/>
      <c r="R1882" s="161"/>
      <c r="S1882" s="161"/>
      <c r="T1882" s="161"/>
      <c r="U1882" s="161"/>
      <c r="V1882" s="161"/>
      <c r="W1882" s="161"/>
      <c r="X1882" s="161"/>
      <c r="Y1882" s="161"/>
      <c r="Z1882" s="151"/>
      <c r="AA1882" s="151"/>
      <c r="AB1882" s="151"/>
      <c r="AC1882" s="151"/>
      <c r="AD1882" s="151"/>
      <c r="AE1882" s="151"/>
      <c r="AF1882" s="151"/>
      <c r="AG1882" s="151" t="s">
        <v>327</v>
      </c>
      <c r="AH1882" s="151">
        <v>0</v>
      </c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1" x14ac:dyDescent="0.2">
      <c r="A1883" s="181">
        <v>242</v>
      </c>
      <c r="B1883" s="182" t="s">
        <v>2068</v>
      </c>
      <c r="C1883" s="190" t="s">
        <v>2069</v>
      </c>
      <c r="D1883" s="183" t="s">
        <v>318</v>
      </c>
      <c r="E1883" s="184">
        <v>4</v>
      </c>
      <c r="F1883" s="185"/>
      <c r="G1883" s="186">
        <f>ROUND(E1883*F1883,2)</f>
        <v>0</v>
      </c>
      <c r="H1883" s="185"/>
      <c r="I1883" s="186">
        <f>ROUND(E1883*H1883,2)</f>
        <v>0</v>
      </c>
      <c r="J1883" s="185"/>
      <c r="K1883" s="186">
        <f>ROUND(E1883*J1883,2)</f>
        <v>0</v>
      </c>
      <c r="L1883" s="186">
        <v>21</v>
      </c>
      <c r="M1883" s="186">
        <f>G1883*(1+L1883/100)</f>
        <v>0</v>
      </c>
      <c r="N1883" s="184">
        <v>0</v>
      </c>
      <c r="O1883" s="184">
        <f>ROUND(E1883*N1883,2)</f>
        <v>0</v>
      </c>
      <c r="P1883" s="184">
        <v>0</v>
      </c>
      <c r="Q1883" s="184">
        <f>ROUND(E1883*P1883,2)</f>
        <v>0</v>
      </c>
      <c r="R1883" s="186"/>
      <c r="S1883" s="186" t="s">
        <v>319</v>
      </c>
      <c r="T1883" s="187" t="s">
        <v>320</v>
      </c>
      <c r="U1883" s="161">
        <v>0</v>
      </c>
      <c r="V1883" s="161">
        <f>ROUND(E1883*U1883,2)</f>
        <v>0</v>
      </c>
      <c r="W1883" s="161"/>
      <c r="X1883" s="161" t="s">
        <v>321</v>
      </c>
      <c r="Y1883" s="161" t="s">
        <v>322</v>
      </c>
      <c r="Z1883" s="151"/>
      <c r="AA1883" s="151"/>
      <c r="AB1883" s="151"/>
      <c r="AC1883" s="151"/>
      <c r="AD1883" s="151"/>
      <c r="AE1883" s="151"/>
      <c r="AF1883" s="151"/>
      <c r="AG1883" s="151" t="s">
        <v>323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2" x14ac:dyDescent="0.2">
      <c r="A1884" s="158"/>
      <c r="B1884" s="159"/>
      <c r="C1884" s="272" t="s">
        <v>2064</v>
      </c>
      <c r="D1884" s="273"/>
      <c r="E1884" s="273"/>
      <c r="F1884" s="273"/>
      <c r="G1884" s="273"/>
      <c r="H1884" s="161"/>
      <c r="I1884" s="161"/>
      <c r="J1884" s="161"/>
      <c r="K1884" s="161"/>
      <c r="L1884" s="161"/>
      <c r="M1884" s="161"/>
      <c r="N1884" s="160"/>
      <c r="O1884" s="160"/>
      <c r="P1884" s="160"/>
      <c r="Q1884" s="160"/>
      <c r="R1884" s="161"/>
      <c r="S1884" s="161"/>
      <c r="T1884" s="161"/>
      <c r="U1884" s="161"/>
      <c r="V1884" s="161"/>
      <c r="W1884" s="161"/>
      <c r="X1884" s="161"/>
      <c r="Y1884" s="161"/>
      <c r="Z1884" s="151"/>
      <c r="AA1884" s="151"/>
      <c r="AB1884" s="151"/>
      <c r="AC1884" s="151"/>
      <c r="AD1884" s="151"/>
      <c r="AE1884" s="151"/>
      <c r="AF1884" s="151"/>
      <c r="AG1884" s="151" t="s">
        <v>325</v>
      </c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3" x14ac:dyDescent="0.2">
      <c r="A1885" s="158"/>
      <c r="B1885" s="159"/>
      <c r="C1885" s="270" t="s">
        <v>2065</v>
      </c>
      <c r="D1885" s="271"/>
      <c r="E1885" s="271"/>
      <c r="F1885" s="271"/>
      <c r="G1885" s="271"/>
      <c r="H1885" s="161"/>
      <c r="I1885" s="161"/>
      <c r="J1885" s="161"/>
      <c r="K1885" s="161"/>
      <c r="L1885" s="161"/>
      <c r="M1885" s="161"/>
      <c r="N1885" s="160"/>
      <c r="O1885" s="160"/>
      <c r="P1885" s="160"/>
      <c r="Q1885" s="160"/>
      <c r="R1885" s="161"/>
      <c r="S1885" s="161"/>
      <c r="T1885" s="161"/>
      <c r="U1885" s="161"/>
      <c r="V1885" s="161"/>
      <c r="W1885" s="161"/>
      <c r="X1885" s="161"/>
      <c r="Y1885" s="161"/>
      <c r="Z1885" s="151"/>
      <c r="AA1885" s="151"/>
      <c r="AB1885" s="151"/>
      <c r="AC1885" s="151"/>
      <c r="AD1885" s="151"/>
      <c r="AE1885" s="151"/>
      <c r="AF1885" s="151"/>
      <c r="AG1885" s="151" t="s">
        <v>325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3" x14ac:dyDescent="0.2">
      <c r="A1886" s="158"/>
      <c r="B1886" s="159"/>
      <c r="C1886" s="270" t="s">
        <v>1640</v>
      </c>
      <c r="D1886" s="271"/>
      <c r="E1886" s="271"/>
      <c r="F1886" s="271"/>
      <c r="G1886" s="271"/>
      <c r="H1886" s="161"/>
      <c r="I1886" s="161"/>
      <c r="J1886" s="161"/>
      <c r="K1886" s="161"/>
      <c r="L1886" s="161"/>
      <c r="M1886" s="161"/>
      <c r="N1886" s="160"/>
      <c r="O1886" s="160"/>
      <c r="P1886" s="160"/>
      <c r="Q1886" s="160"/>
      <c r="R1886" s="161"/>
      <c r="S1886" s="161"/>
      <c r="T1886" s="161"/>
      <c r="U1886" s="161"/>
      <c r="V1886" s="161"/>
      <c r="W1886" s="161"/>
      <c r="X1886" s="161"/>
      <c r="Y1886" s="161"/>
      <c r="Z1886" s="151"/>
      <c r="AA1886" s="151"/>
      <c r="AB1886" s="151"/>
      <c r="AC1886" s="151"/>
      <c r="AD1886" s="151"/>
      <c r="AE1886" s="151"/>
      <c r="AF1886" s="151"/>
      <c r="AG1886" s="151" t="s">
        <v>325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3" x14ac:dyDescent="0.2">
      <c r="A1887" s="158"/>
      <c r="B1887" s="159"/>
      <c r="C1887" s="270" t="s">
        <v>2070</v>
      </c>
      <c r="D1887" s="271"/>
      <c r="E1887" s="271"/>
      <c r="F1887" s="271"/>
      <c r="G1887" s="271"/>
      <c r="H1887" s="161"/>
      <c r="I1887" s="161"/>
      <c r="J1887" s="161"/>
      <c r="K1887" s="161"/>
      <c r="L1887" s="161"/>
      <c r="M1887" s="161"/>
      <c r="N1887" s="160"/>
      <c r="O1887" s="160"/>
      <c r="P1887" s="160"/>
      <c r="Q1887" s="160"/>
      <c r="R1887" s="161"/>
      <c r="S1887" s="161"/>
      <c r="T1887" s="161"/>
      <c r="U1887" s="161"/>
      <c r="V1887" s="161"/>
      <c r="W1887" s="161"/>
      <c r="X1887" s="161"/>
      <c r="Y1887" s="161"/>
      <c r="Z1887" s="151"/>
      <c r="AA1887" s="151"/>
      <c r="AB1887" s="151"/>
      <c r="AC1887" s="151"/>
      <c r="AD1887" s="151"/>
      <c r="AE1887" s="151"/>
      <c r="AF1887" s="151"/>
      <c r="AG1887" s="151" t="s">
        <v>325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3" x14ac:dyDescent="0.2">
      <c r="A1888" s="158"/>
      <c r="B1888" s="159"/>
      <c r="C1888" s="270" t="s">
        <v>2071</v>
      </c>
      <c r="D1888" s="271"/>
      <c r="E1888" s="271"/>
      <c r="F1888" s="271"/>
      <c r="G1888" s="271"/>
      <c r="H1888" s="161"/>
      <c r="I1888" s="161"/>
      <c r="J1888" s="161"/>
      <c r="K1888" s="161"/>
      <c r="L1888" s="161"/>
      <c r="M1888" s="161"/>
      <c r="N1888" s="160"/>
      <c r="O1888" s="160"/>
      <c r="P1888" s="160"/>
      <c r="Q1888" s="160"/>
      <c r="R1888" s="161"/>
      <c r="S1888" s="161"/>
      <c r="T1888" s="161"/>
      <c r="U1888" s="161"/>
      <c r="V1888" s="161"/>
      <c r="W1888" s="161"/>
      <c r="X1888" s="161"/>
      <c r="Y1888" s="161"/>
      <c r="Z1888" s="151"/>
      <c r="AA1888" s="151"/>
      <c r="AB1888" s="151"/>
      <c r="AC1888" s="151"/>
      <c r="AD1888" s="151"/>
      <c r="AE1888" s="151"/>
      <c r="AF1888" s="151"/>
      <c r="AG1888" s="151" t="s">
        <v>325</v>
      </c>
      <c r="AH1888" s="151"/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2" x14ac:dyDescent="0.2">
      <c r="A1889" s="158"/>
      <c r="B1889" s="159"/>
      <c r="C1889" s="191" t="s">
        <v>1833</v>
      </c>
      <c r="D1889" s="165"/>
      <c r="E1889" s="166"/>
      <c r="F1889" s="161"/>
      <c r="G1889" s="161"/>
      <c r="H1889" s="161"/>
      <c r="I1889" s="161"/>
      <c r="J1889" s="161"/>
      <c r="K1889" s="161"/>
      <c r="L1889" s="161"/>
      <c r="M1889" s="161"/>
      <c r="N1889" s="160"/>
      <c r="O1889" s="160"/>
      <c r="P1889" s="160"/>
      <c r="Q1889" s="160"/>
      <c r="R1889" s="161"/>
      <c r="S1889" s="161"/>
      <c r="T1889" s="161"/>
      <c r="U1889" s="161"/>
      <c r="V1889" s="161"/>
      <c r="W1889" s="161"/>
      <c r="X1889" s="161"/>
      <c r="Y1889" s="161"/>
      <c r="Z1889" s="151"/>
      <c r="AA1889" s="151"/>
      <c r="AB1889" s="151"/>
      <c r="AC1889" s="151"/>
      <c r="AD1889" s="151"/>
      <c r="AE1889" s="151"/>
      <c r="AF1889" s="151"/>
      <c r="AG1889" s="151" t="s">
        <v>327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3" x14ac:dyDescent="0.2">
      <c r="A1890" s="158"/>
      <c r="B1890" s="159"/>
      <c r="C1890" s="191" t="s">
        <v>1552</v>
      </c>
      <c r="D1890" s="165"/>
      <c r="E1890" s="166">
        <v>4</v>
      </c>
      <c r="F1890" s="161"/>
      <c r="G1890" s="161"/>
      <c r="H1890" s="161"/>
      <c r="I1890" s="161"/>
      <c r="J1890" s="161"/>
      <c r="K1890" s="161"/>
      <c r="L1890" s="161"/>
      <c r="M1890" s="161"/>
      <c r="N1890" s="160"/>
      <c r="O1890" s="160"/>
      <c r="P1890" s="160"/>
      <c r="Q1890" s="160"/>
      <c r="R1890" s="161"/>
      <c r="S1890" s="161"/>
      <c r="T1890" s="161"/>
      <c r="U1890" s="161"/>
      <c r="V1890" s="161"/>
      <c r="W1890" s="161"/>
      <c r="X1890" s="161"/>
      <c r="Y1890" s="161"/>
      <c r="Z1890" s="151"/>
      <c r="AA1890" s="151"/>
      <c r="AB1890" s="151"/>
      <c r="AC1890" s="151"/>
      <c r="AD1890" s="151"/>
      <c r="AE1890" s="151"/>
      <c r="AF1890" s="151"/>
      <c r="AG1890" s="151" t="s">
        <v>327</v>
      </c>
      <c r="AH1890" s="151">
        <v>0</v>
      </c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1" x14ac:dyDescent="0.2">
      <c r="A1891" s="181">
        <v>243</v>
      </c>
      <c r="B1891" s="182" t="s">
        <v>2072</v>
      </c>
      <c r="C1891" s="190" t="s">
        <v>2073</v>
      </c>
      <c r="D1891" s="183" t="s">
        <v>318</v>
      </c>
      <c r="E1891" s="184">
        <v>8</v>
      </c>
      <c r="F1891" s="185"/>
      <c r="G1891" s="186">
        <f>ROUND(E1891*F1891,2)</f>
        <v>0</v>
      </c>
      <c r="H1891" s="185"/>
      <c r="I1891" s="186">
        <f>ROUND(E1891*H1891,2)</f>
        <v>0</v>
      </c>
      <c r="J1891" s="185"/>
      <c r="K1891" s="186">
        <f>ROUND(E1891*J1891,2)</f>
        <v>0</v>
      </c>
      <c r="L1891" s="186">
        <v>21</v>
      </c>
      <c r="M1891" s="186">
        <f>G1891*(1+L1891/100)</f>
        <v>0</v>
      </c>
      <c r="N1891" s="184">
        <v>0</v>
      </c>
      <c r="O1891" s="184">
        <f>ROUND(E1891*N1891,2)</f>
        <v>0</v>
      </c>
      <c r="P1891" s="184">
        <v>0</v>
      </c>
      <c r="Q1891" s="184">
        <f>ROUND(E1891*P1891,2)</f>
        <v>0</v>
      </c>
      <c r="R1891" s="186"/>
      <c r="S1891" s="186" t="s">
        <v>319</v>
      </c>
      <c r="T1891" s="187" t="s">
        <v>320</v>
      </c>
      <c r="U1891" s="161">
        <v>0</v>
      </c>
      <c r="V1891" s="161">
        <f>ROUND(E1891*U1891,2)</f>
        <v>0</v>
      </c>
      <c r="W1891" s="161"/>
      <c r="X1891" s="161" t="s">
        <v>321</v>
      </c>
      <c r="Y1891" s="161" t="s">
        <v>322</v>
      </c>
      <c r="Z1891" s="151"/>
      <c r="AA1891" s="151"/>
      <c r="AB1891" s="151"/>
      <c r="AC1891" s="151"/>
      <c r="AD1891" s="151"/>
      <c r="AE1891" s="151"/>
      <c r="AF1891" s="151"/>
      <c r="AG1891" s="151" t="s">
        <v>323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2" x14ac:dyDescent="0.2">
      <c r="A1892" s="158"/>
      <c r="B1892" s="159"/>
      <c r="C1892" s="272" t="s">
        <v>2064</v>
      </c>
      <c r="D1892" s="273"/>
      <c r="E1892" s="273"/>
      <c r="F1892" s="273"/>
      <c r="G1892" s="273"/>
      <c r="H1892" s="161"/>
      <c r="I1892" s="161"/>
      <c r="J1892" s="161"/>
      <c r="K1892" s="161"/>
      <c r="L1892" s="161"/>
      <c r="M1892" s="161"/>
      <c r="N1892" s="160"/>
      <c r="O1892" s="160"/>
      <c r="P1892" s="160"/>
      <c r="Q1892" s="160"/>
      <c r="R1892" s="161"/>
      <c r="S1892" s="161"/>
      <c r="T1892" s="161"/>
      <c r="U1892" s="161"/>
      <c r="V1892" s="161"/>
      <c r="W1892" s="161"/>
      <c r="X1892" s="161"/>
      <c r="Y1892" s="161"/>
      <c r="Z1892" s="151"/>
      <c r="AA1892" s="151"/>
      <c r="AB1892" s="151"/>
      <c r="AC1892" s="151"/>
      <c r="AD1892" s="151"/>
      <c r="AE1892" s="151"/>
      <c r="AF1892" s="151"/>
      <c r="AG1892" s="151" t="s">
        <v>325</v>
      </c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3" x14ac:dyDescent="0.2">
      <c r="A1893" s="158"/>
      <c r="B1893" s="159"/>
      <c r="C1893" s="270" t="s">
        <v>2065</v>
      </c>
      <c r="D1893" s="271"/>
      <c r="E1893" s="271"/>
      <c r="F1893" s="271"/>
      <c r="G1893" s="271"/>
      <c r="H1893" s="161"/>
      <c r="I1893" s="161"/>
      <c r="J1893" s="161"/>
      <c r="K1893" s="161"/>
      <c r="L1893" s="161"/>
      <c r="M1893" s="161"/>
      <c r="N1893" s="160"/>
      <c r="O1893" s="160"/>
      <c r="P1893" s="160"/>
      <c r="Q1893" s="160"/>
      <c r="R1893" s="161"/>
      <c r="S1893" s="161"/>
      <c r="T1893" s="161"/>
      <c r="U1893" s="161"/>
      <c r="V1893" s="161"/>
      <c r="W1893" s="161"/>
      <c r="X1893" s="161"/>
      <c r="Y1893" s="161"/>
      <c r="Z1893" s="151"/>
      <c r="AA1893" s="151"/>
      <c r="AB1893" s="151"/>
      <c r="AC1893" s="151"/>
      <c r="AD1893" s="151"/>
      <c r="AE1893" s="151"/>
      <c r="AF1893" s="151"/>
      <c r="AG1893" s="151" t="s">
        <v>325</v>
      </c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3" x14ac:dyDescent="0.2">
      <c r="A1894" s="158"/>
      <c r="B1894" s="159"/>
      <c r="C1894" s="270" t="s">
        <v>1640</v>
      </c>
      <c r="D1894" s="271"/>
      <c r="E1894" s="271"/>
      <c r="F1894" s="271"/>
      <c r="G1894" s="271"/>
      <c r="H1894" s="161"/>
      <c r="I1894" s="161"/>
      <c r="J1894" s="161"/>
      <c r="K1894" s="161"/>
      <c r="L1894" s="161"/>
      <c r="M1894" s="161"/>
      <c r="N1894" s="160"/>
      <c r="O1894" s="160"/>
      <c r="P1894" s="160"/>
      <c r="Q1894" s="160"/>
      <c r="R1894" s="161"/>
      <c r="S1894" s="161"/>
      <c r="T1894" s="161"/>
      <c r="U1894" s="161"/>
      <c r="V1894" s="161"/>
      <c r="W1894" s="161"/>
      <c r="X1894" s="161"/>
      <c r="Y1894" s="161"/>
      <c r="Z1894" s="151"/>
      <c r="AA1894" s="151"/>
      <c r="AB1894" s="151"/>
      <c r="AC1894" s="151"/>
      <c r="AD1894" s="151"/>
      <c r="AE1894" s="151"/>
      <c r="AF1894" s="151"/>
      <c r="AG1894" s="151" t="s">
        <v>325</v>
      </c>
      <c r="AH1894" s="151"/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2" x14ac:dyDescent="0.2">
      <c r="A1895" s="158"/>
      <c r="B1895" s="159"/>
      <c r="C1895" s="191" t="s">
        <v>1833</v>
      </c>
      <c r="D1895" s="165"/>
      <c r="E1895" s="166"/>
      <c r="F1895" s="161"/>
      <c r="G1895" s="161"/>
      <c r="H1895" s="161"/>
      <c r="I1895" s="161"/>
      <c r="J1895" s="161"/>
      <c r="K1895" s="161"/>
      <c r="L1895" s="161"/>
      <c r="M1895" s="161"/>
      <c r="N1895" s="160"/>
      <c r="O1895" s="160"/>
      <c r="P1895" s="160"/>
      <c r="Q1895" s="160"/>
      <c r="R1895" s="161"/>
      <c r="S1895" s="161"/>
      <c r="T1895" s="161"/>
      <c r="U1895" s="161"/>
      <c r="V1895" s="161"/>
      <c r="W1895" s="161"/>
      <c r="X1895" s="161"/>
      <c r="Y1895" s="161"/>
      <c r="Z1895" s="151"/>
      <c r="AA1895" s="151"/>
      <c r="AB1895" s="151"/>
      <c r="AC1895" s="151"/>
      <c r="AD1895" s="151"/>
      <c r="AE1895" s="151"/>
      <c r="AF1895" s="151"/>
      <c r="AG1895" s="151" t="s">
        <v>327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3" x14ac:dyDescent="0.2">
      <c r="A1896" s="158"/>
      <c r="B1896" s="159"/>
      <c r="C1896" s="191" t="s">
        <v>1545</v>
      </c>
      <c r="D1896" s="165"/>
      <c r="E1896" s="166">
        <v>8</v>
      </c>
      <c r="F1896" s="161"/>
      <c r="G1896" s="161"/>
      <c r="H1896" s="161"/>
      <c r="I1896" s="161"/>
      <c r="J1896" s="161"/>
      <c r="K1896" s="161"/>
      <c r="L1896" s="161"/>
      <c r="M1896" s="161"/>
      <c r="N1896" s="160"/>
      <c r="O1896" s="160"/>
      <c r="P1896" s="160"/>
      <c r="Q1896" s="160"/>
      <c r="R1896" s="161"/>
      <c r="S1896" s="161"/>
      <c r="T1896" s="161"/>
      <c r="U1896" s="161"/>
      <c r="V1896" s="161"/>
      <c r="W1896" s="161"/>
      <c r="X1896" s="161"/>
      <c r="Y1896" s="161"/>
      <c r="Z1896" s="151"/>
      <c r="AA1896" s="151"/>
      <c r="AB1896" s="151"/>
      <c r="AC1896" s="151"/>
      <c r="AD1896" s="151"/>
      <c r="AE1896" s="151"/>
      <c r="AF1896" s="151"/>
      <c r="AG1896" s="151" t="s">
        <v>327</v>
      </c>
      <c r="AH1896" s="151">
        <v>0</v>
      </c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 x14ac:dyDescent="0.2">
      <c r="A1897" s="181">
        <v>244</v>
      </c>
      <c r="B1897" s="182" t="s">
        <v>2074</v>
      </c>
      <c r="C1897" s="190" t="s">
        <v>2075</v>
      </c>
      <c r="D1897" s="183" t="s">
        <v>318</v>
      </c>
      <c r="E1897" s="184">
        <v>4</v>
      </c>
      <c r="F1897" s="185"/>
      <c r="G1897" s="186">
        <f>ROUND(E1897*F1897,2)</f>
        <v>0</v>
      </c>
      <c r="H1897" s="185"/>
      <c r="I1897" s="186">
        <f>ROUND(E1897*H1897,2)</f>
        <v>0</v>
      </c>
      <c r="J1897" s="185"/>
      <c r="K1897" s="186">
        <f>ROUND(E1897*J1897,2)</f>
        <v>0</v>
      </c>
      <c r="L1897" s="186">
        <v>21</v>
      </c>
      <c r="M1897" s="186">
        <f>G1897*(1+L1897/100)</f>
        <v>0</v>
      </c>
      <c r="N1897" s="184">
        <v>0</v>
      </c>
      <c r="O1897" s="184">
        <f>ROUND(E1897*N1897,2)</f>
        <v>0</v>
      </c>
      <c r="P1897" s="184">
        <v>0</v>
      </c>
      <c r="Q1897" s="184">
        <f>ROUND(E1897*P1897,2)</f>
        <v>0</v>
      </c>
      <c r="R1897" s="186"/>
      <c r="S1897" s="186" t="s">
        <v>319</v>
      </c>
      <c r="T1897" s="187" t="s">
        <v>320</v>
      </c>
      <c r="U1897" s="161">
        <v>0</v>
      </c>
      <c r="V1897" s="161">
        <f>ROUND(E1897*U1897,2)</f>
        <v>0</v>
      </c>
      <c r="W1897" s="161"/>
      <c r="X1897" s="161" t="s">
        <v>321</v>
      </c>
      <c r="Y1897" s="161" t="s">
        <v>322</v>
      </c>
      <c r="Z1897" s="151"/>
      <c r="AA1897" s="151"/>
      <c r="AB1897" s="151"/>
      <c r="AC1897" s="151"/>
      <c r="AD1897" s="151"/>
      <c r="AE1897" s="151"/>
      <c r="AF1897" s="151"/>
      <c r="AG1897" s="151" t="s">
        <v>323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2" x14ac:dyDescent="0.2">
      <c r="A1898" s="158"/>
      <c r="B1898" s="159"/>
      <c r="C1898" s="272" t="s">
        <v>2064</v>
      </c>
      <c r="D1898" s="273"/>
      <c r="E1898" s="273"/>
      <c r="F1898" s="273"/>
      <c r="G1898" s="273"/>
      <c r="H1898" s="161"/>
      <c r="I1898" s="161"/>
      <c r="J1898" s="161"/>
      <c r="K1898" s="161"/>
      <c r="L1898" s="161"/>
      <c r="M1898" s="161"/>
      <c r="N1898" s="160"/>
      <c r="O1898" s="160"/>
      <c r="P1898" s="160"/>
      <c r="Q1898" s="160"/>
      <c r="R1898" s="161"/>
      <c r="S1898" s="161"/>
      <c r="T1898" s="161"/>
      <c r="U1898" s="161"/>
      <c r="V1898" s="161"/>
      <c r="W1898" s="161"/>
      <c r="X1898" s="161"/>
      <c r="Y1898" s="161"/>
      <c r="Z1898" s="151"/>
      <c r="AA1898" s="151"/>
      <c r="AB1898" s="151"/>
      <c r="AC1898" s="151"/>
      <c r="AD1898" s="151"/>
      <c r="AE1898" s="151"/>
      <c r="AF1898" s="151"/>
      <c r="AG1898" s="151" t="s">
        <v>325</v>
      </c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3" x14ac:dyDescent="0.2">
      <c r="A1899" s="158"/>
      <c r="B1899" s="159"/>
      <c r="C1899" s="270" t="s">
        <v>2065</v>
      </c>
      <c r="D1899" s="271"/>
      <c r="E1899" s="271"/>
      <c r="F1899" s="271"/>
      <c r="G1899" s="271"/>
      <c r="H1899" s="161"/>
      <c r="I1899" s="161"/>
      <c r="J1899" s="161"/>
      <c r="K1899" s="161"/>
      <c r="L1899" s="161"/>
      <c r="M1899" s="161"/>
      <c r="N1899" s="160"/>
      <c r="O1899" s="160"/>
      <c r="P1899" s="160"/>
      <c r="Q1899" s="160"/>
      <c r="R1899" s="161"/>
      <c r="S1899" s="161"/>
      <c r="T1899" s="161"/>
      <c r="U1899" s="161"/>
      <c r="V1899" s="161"/>
      <c r="W1899" s="161"/>
      <c r="X1899" s="161"/>
      <c r="Y1899" s="161"/>
      <c r="Z1899" s="151"/>
      <c r="AA1899" s="151"/>
      <c r="AB1899" s="151"/>
      <c r="AC1899" s="151"/>
      <c r="AD1899" s="151"/>
      <c r="AE1899" s="151"/>
      <c r="AF1899" s="151"/>
      <c r="AG1899" s="151" t="s">
        <v>325</v>
      </c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3" x14ac:dyDescent="0.2">
      <c r="A1900" s="158"/>
      <c r="B1900" s="159"/>
      <c r="C1900" s="270" t="s">
        <v>1640</v>
      </c>
      <c r="D1900" s="271"/>
      <c r="E1900" s="271"/>
      <c r="F1900" s="271"/>
      <c r="G1900" s="271"/>
      <c r="H1900" s="161"/>
      <c r="I1900" s="161"/>
      <c r="J1900" s="161"/>
      <c r="K1900" s="161"/>
      <c r="L1900" s="161"/>
      <c r="M1900" s="161"/>
      <c r="N1900" s="160"/>
      <c r="O1900" s="160"/>
      <c r="P1900" s="160"/>
      <c r="Q1900" s="160"/>
      <c r="R1900" s="161"/>
      <c r="S1900" s="161"/>
      <c r="T1900" s="161"/>
      <c r="U1900" s="161"/>
      <c r="V1900" s="161"/>
      <c r="W1900" s="161"/>
      <c r="X1900" s="161"/>
      <c r="Y1900" s="161"/>
      <c r="Z1900" s="151"/>
      <c r="AA1900" s="151"/>
      <c r="AB1900" s="151"/>
      <c r="AC1900" s="151"/>
      <c r="AD1900" s="151"/>
      <c r="AE1900" s="151"/>
      <c r="AF1900" s="151"/>
      <c r="AG1900" s="151" t="s">
        <v>325</v>
      </c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2" x14ac:dyDescent="0.2">
      <c r="A1901" s="158"/>
      <c r="B1901" s="159"/>
      <c r="C1901" s="191" t="s">
        <v>1833</v>
      </c>
      <c r="D1901" s="165"/>
      <c r="E1901" s="166"/>
      <c r="F1901" s="161"/>
      <c r="G1901" s="161"/>
      <c r="H1901" s="161"/>
      <c r="I1901" s="161"/>
      <c r="J1901" s="161"/>
      <c r="K1901" s="161"/>
      <c r="L1901" s="161"/>
      <c r="M1901" s="161"/>
      <c r="N1901" s="160"/>
      <c r="O1901" s="160"/>
      <c r="P1901" s="160"/>
      <c r="Q1901" s="160"/>
      <c r="R1901" s="161"/>
      <c r="S1901" s="161"/>
      <c r="T1901" s="161"/>
      <c r="U1901" s="161"/>
      <c r="V1901" s="161"/>
      <c r="W1901" s="161"/>
      <c r="X1901" s="161"/>
      <c r="Y1901" s="161"/>
      <c r="Z1901" s="151"/>
      <c r="AA1901" s="151"/>
      <c r="AB1901" s="151"/>
      <c r="AC1901" s="151"/>
      <c r="AD1901" s="151"/>
      <c r="AE1901" s="151"/>
      <c r="AF1901" s="151"/>
      <c r="AG1901" s="151" t="s">
        <v>327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3" x14ac:dyDescent="0.2">
      <c r="A1902" s="158"/>
      <c r="B1902" s="159"/>
      <c r="C1902" s="191" t="s">
        <v>1552</v>
      </c>
      <c r="D1902" s="165"/>
      <c r="E1902" s="166">
        <v>4</v>
      </c>
      <c r="F1902" s="161"/>
      <c r="G1902" s="161"/>
      <c r="H1902" s="161"/>
      <c r="I1902" s="161"/>
      <c r="J1902" s="161"/>
      <c r="K1902" s="161"/>
      <c r="L1902" s="161"/>
      <c r="M1902" s="161"/>
      <c r="N1902" s="160"/>
      <c r="O1902" s="160"/>
      <c r="P1902" s="160"/>
      <c r="Q1902" s="160"/>
      <c r="R1902" s="161"/>
      <c r="S1902" s="161"/>
      <c r="T1902" s="161"/>
      <c r="U1902" s="161"/>
      <c r="V1902" s="161"/>
      <c r="W1902" s="161"/>
      <c r="X1902" s="161"/>
      <c r="Y1902" s="161"/>
      <c r="Z1902" s="151"/>
      <c r="AA1902" s="151"/>
      <c r="AB1902" s="151"/>
      <c r="AC1902" s="151"/>
      <c r="AD1902" s="151"/>
      <c r="AE1902" s="151"/>
      <c r="AF1902" s="151"/>
      <c r="AG1902" s="151" t="s">
        <v>327</v>
      </c>
      <c r="AH1902" s="151">
        <v>0</v>
      </c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1" x14ac:dyDescent="0.2">
      <c r="A1903" s="181">
        <v>245</v>
      </c>
      <c r="B1903" s="182" t="s">
        <v>2076</v>
      </c>
      <c r="C1903" s="190" t="s">
        <v>2077</v>
      </c>
      <c r="D1903" s="183" t="s">
        <v>318</v>
      </c>
      <c r="E1903" s="184">
        <v>2</v>
      </c>
      <c r="F1903" s="185"/>
      <c r="G1903" s="186">
        <f>ROUND(E1903*F1903,2)</f>
        <v>0</v>
      </c>
      <c r="H1903" s="185"/>
      <c r="I1903" s="186">
        <f>ROUND(E1903*H1903,2)</f>
        <v>0</v>
      </c>
      <c r="J1903" s="185"/>
      <c r="K1903" s="186">
        <f>ROUND(E1903*J1903,2)</f>
        <v>0</v>
      </c>
      <c r="L1903" s="186">
        <v>21</v>
      </c>
      <c r="M1903" s="186">
        <f>G1903*(1+L1903/100)</f>
        <v>0</v>
      </c>
      <c r="N1903" s="184">
        <v>0</v>
      </c>
      <c r="O1903" s="184">
        <f>ROUND(E1903*N1903,2)</f>
        <v>0</v>
      </c>
      <c r="P1903" s="184">
        <v>0</v>
      </c>
      <c r="Q1903" s="184">
        <f>ROUND(E1903*P1903,2)</f>
        <v>0</v>
      </c>
      <c r="R1903" s="186"/>
      <c r="S1903" s="186" t="s">
        <v>319</v>
      </c>
      <c r="T1903" s="187" t="s">
        <v>320</v>
      </c>
      <c r="U1903" s="161">
        <v>0</v>
      </c>
      <c r="V1903" s="161">
        <f>ROUND(E1903*U1903,2)</f>
        <v>0</v>
      </c>
      <c r="W1903" s="161"/>
      <c r="X1903" s="161" t="s">
        <v>321</v>
      </c>
      <c r="Y1903" s="161" t="s">
        <v>322</v>
      </c>
      <c r="Z1903" s="151"/>
      <c r="AA1903" s="151"/>
      <c r="AB1903" s="151"/>
      <c r="AC1903" s="151"/>
      <c r="AD1903" s="151"/>
      <c r="AE1903" s="151"/>
      <c r="AF1903" s="151"/>
      <c r="AG1903" s="151" t="s">
        <v>323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2" x14ac:dyDescent="0.2">
      <c r="A1904" s="158"/>
      <c r="B1904" s="159"/>
      <c r="C1904" s="272" t="s">
        <v>2064</v>
      </c>
      <c r="D1904" s="273"/>
      <c r="E1904" s="273"/>
      <c r="F1904" s="273"/>
      <c r="G1904" s="273"/>
      <c r="H1904" s="161"/>
      <c r="I1904" s="161"/>
      <c r="J1904" s="161"/>
      <c r="K1904" s="161"/>
      <c r="L1904" s="161"/>
      <c r="M1904" s="161"/>
      <c r="N1904" s="160"/>
      <c r="O1904" s="160"/>
      <c r="P1904" s="160"/>
      <c r="Q1904" s="160"/>
      <c r="R1904" s="161"/>
      <c r="S1904" s="161"/>
      <c r="T1904" s="161"/>
      <c r="U1904" s="161"/>
      <c r="V1904" s="161"/>
      <c r="W1904" s="161"/>
      <c r="X1904" s="161"/>
      <c r="Y1904" s="161"/>
      <c r="Z1904" s="151"/>
      <c r="AA1904" s="151"/>
      <c r="AB1904" s="151"/>
      <c r="AC1904" s="151"/>
      <c r="AD1904" s="151"/>
      <c r="AE1904" s="151"/>
      <c r="AF1904" s="151"/>
      <c r="AG1904" s="151" t="s">
        <v>325</v>
      </c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3" x14ac:dyDescent="0.2">
      <c r="A1905" s="158"/>
      <c r="B1905" s="159"/>
      <c r="C1905" s="270" t="s">
        <v>2065</v>
      </c>
      <c r="D1905" s="271"/>
      <c r="E1905" s="271"/>
      <c r="F1905" s="271"/>
      <c r="G1905" s="271"/>
      <c r="H1905" s="161"/>
      <c r="I1905" s="161"/>
      <c r="J1905" s="161"/>
      <c r="K1905" s="161"/>
      <c r="L1905" s="161"/>
      <c r="M1905" s="161"/>
      <c r="N1905" s="160"/>
      <c r="O1905" s="160"/>
      <c r="P1905" s="160"/>
      <c r="Q1905" s="160"/>
      <c r="R1905" s="161"/>
      <c r="S1905" s="161"/>
      <c r="T1905" s="161"/>
      <c r="U1905" s="161"/>
      <c r="V1905" s="161"/>
      <c r="W1905" s="161"/>
      <c r="X1905" s="161"/>
      <c r="Y1905" s="161"/>
      <c r="Z1905" s="151"/>
      <c r="AA1905" s="151"/>
      <c r="AB1905" s="151"/>
      <c r="AC1905" s="151"/>
      <c r="AD1905" s="151"/>
      <c r="AE1905" s="151"/>
      <c r="AF1905" s="151"/>
      <c r="AG1905" s="151" t="s">
        <v>325</v>
      </c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3" x14ac:dyDescent="0.2">
      <c r="A1906" s="158"/>
      <c r="B1906" s="159"/>
      <c r="C1906" s="270" t="s">
        <v>1640</v>
      </c>
      <c r="D1906" s="271"/>
      <c r="E1906" s="271"/>
      <c r="F1906" s="271"/>
      <c r="G1906" s="271"/>
      <c r="H1906" s="161"/>
      <c r="I1906" s="161"/>
      <c r="J1906" s="161"/>
      <c r="K1906" s="161"/>
      <c r="L1906" s="161"/>
      <c r="M1906" s="161"/>
      <c r="N1906" s="160"/>
      <c r="O1906" s="160"/>
      <c r="P1906" s="160"/>
      <c r="Q1906" s="160"/>
      <c r="R1906" s="161"/>
      <c r="S1906" s="161"/>
      <c r="T1906" s="161"/>
      <c r="U1906" s="161"/>
      <c r="V1906" s="161"/>
      <c r="W1906" s="161"/>
      <c r="X1906" s="161"/>
      <c r="Y1906" s="161"/>
      <c r="Z1906" s="151"/>
      <c r="AA1906" s="151"/>
      <c r="AB1906" s="151"/>
      <c r="AC1906" s="151"/>
      <c r="AD1906" s="151"/>
      <c r="AE1906" s="151"/>
      <c r="AF1906" s="151"/>
      <c r="AG1906" s="151" t="s">
        <v>325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3" x14ac:dyDescent="0.2">
      <c r="A1907" s="158"/>
      <c r="B1907" s="159"/>
      <c r="C1907" s="270" t="s">
        <v>2070</v>
      </c>
      <c r="D1907" s="271"/>
      <c r="E1907" s="271"/>
      <c r="F1907" s="271"/>
      <c r="G1907" s="271"/>
      <c r="H1907" s="161"/>
      <c r="I1907" s="161"/>
      <c r="J1907" s="161"/>
      <c r="K1907" s="161"/>
      <c r="L1907" s="161"/>
      <c r="M1907" s="161"/>
      <c r="N1907" s="160"/>
      <c r="O1907" s="160"/>
      <c r="P1907" s="160"/>
      <c r="Q1907" s="160"/>
      <c r="R1907" s="161"/>
      <c r="S1907" s="161"/>
      <c r="T1907" s="161"/>
      <c r="U1907" s="161"/>
      <c r="V1907" s="161"/>
      <c r="W1907" s="161"/>
      <c r="X1907" s="161"/>
      <c r="Y1907" s="161"/>
      <c r="Z1907" s="151"/>
      <c r="AA1907" s="151"/>
      <c r="AB1907" s="151"/>
      <c r="AC1907" s="151"/>
      <c r="AD1907" s="151"/>
      <c r="AE1907" s="151"/>
      <c r="AF1907" s="151"/>
      <c r="AG1907" s="151" t="s">
        <v>325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3" x14ac:dyDescent="0.2">
      <c r="A1908" s="158"/>
      <c r="B1908" s="159"/>
      <c r="C1908" s="270" t="s">
        <v>2071</v>
      </c>
      <c r="D1908" s="271"/>
      <c r="E1908" s="271"/>
      <c r="F1908" s="271"/>
      <c r="G1908" s="271"/>
      <c r="H1908" s="161"/>
      <c r="I1908" s="161"/>
      <c r="J1908" s="161"/>
      <c r="K1908" s="161"/>
      <c r="L1908" s="161"/>
      <c r="M1908" s="161"/>
      <c r="N1908" s="160"/>
      <c r="O1908" s="160"/>
      <c r="P1908" s="160"/>
      <c r="Q1908" s="160"/>
      <c r="R1908" s="161"/>
      <c r="S1908" s="161"/>
      <c r="T1908" s="161"/>
      <c r="U1908" s="161"/>
      <c r="V1908" s="161"/>
      <c r="W1908" s="161"/>
      <c r="X1908" s="161"/>
      <c r="Y1908" s="161"/>
      <c r="Z1908" s="151"/>
      <c r="AA1908" s="151"/>
      <c r="AB1908" s="151"/>
      <c r="AC1908" s="151"/>
      <c r="AD1908" s="151"/>
      <c r="AE1908" s="151"/>
      <c r="AF1908" s="151"/>
      <c r="AG1908" s="151" t="s">
        <v>325</v>
      </c>
      <c r="AH1908" s="151"/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2" x14ac:dyDescent="0.2">
      <c r="A1909" s="158"/>
      <c r="B1909" s="159"/>
      <c r="C1909" s="191" t="s">
        <v>1833</v>
      </c>
      <c r="D1909" s="165"/>
      <c r="E1909" s="166"/>
      <c r="F1909" s="161"/>
      <c r="G1909" s="161"/>
      <c r="H1909" s="161"/>
      <c r="I1909" s="161"/>
      <c r="J1909" s="161"/>
      <c r="K1909" s="161"/>
      <c r="L1909" s="161"/>
      <c r="M1909" s="161"/>
      <c r="N1909" s="160"/>
      <c r="O1909" s="160"/>
      <c r="P1909" s="160"/>
      <c r="Q1909" s="160"/>
      <c r="R1909" s="161"/>
      <c r="S1909" s="161"/>
      <c r="T1909" s="161"/>
      <c r="U1909" s="161"/>
      <c r="V1909" s="161"/>
      <c r="W1909" s="161"/>
      <c r="X1909" s="161"/>
      <c r="Y1909" s="161"/>
      <c r="Z1909" s="151"/>
      <c r="AA1909" s="151"/>
      <c r="AB1909" s="151"/>
      <c r="AC1909" s="151"/>
      <c r="AD1909" s="151"/>
      <c r="AE1909" s="151"/>
      <c r="AF1909" s="151"/>
      <c r="AG1909" s="151" t="s">
        <v>327</v>
      </c>
      <c r="AH1909" s="151">
        <v>0</v>
      </c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3" x14ac:dyDescent="0.2">
      <c r="A1910" s="158"/>
      <c r="B1910" s="159"/>
      <c r="C1910" s="191" t="s">
        <v>878</v>
      </c>
      <c r="D1910" s="165"/>
      <c r="E1910" s="166">
        <v>2</v>
      </c>
      <c r="F1910" s="161"/>
      <c r="G1910" s="161"/>
      <c r="H1910" s="161"/>
      <c r="I1910" s="161"/>
      <c r="J1910" s="161"/>
      <c r="K1910" s="161"/>
      <c r="L1910" s="161"/>
      <c r="M1910" s="161"/>
      <c r="N1910" s="160"/>
      <c r="O1910" s="160"/>
      <c r="P1910" s="160"/>
      <c r="Q1910" s="160"/>
      <c r="R1910" s="161"/>
      <c r="S1910" s="161"/>
      <c r="T1910" s="161"/>
      <c r="U1910" s="161"/>
      <c r="V1910" s="161"/>
      <c r="W1910" s="161"/>
      <c r="X1910" s="161"/>
      <c r="Y1910" s="161"/>
      <c r="Z1910" s="151"/>
      <c r="AA1910" s="151"/>
      <c r="AB1910" s="151"/>
      <c r="AC1910" s="151"/>
      <c r="AD1910" s="151"/>
      <c r="AE1910" s="151"/>
      <c r="AF1910" s="151"/>
      <c r="AG1910" s="151" t="s">
        <v>327</v>
      </c>
      <c r="AH1910" s="151">
        <v>0</v>
      </c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1" x14ac:dyDescent="0.2">
      <c r="A1911" s="181">
        <v>246</v>
      </c>
      <c r="B1911" s="182" t="s">
        <v>2078</v>
      </c>
      <c r="C1911" s="190" t="s">
        <v>2079</v>
      </c>
      <c r="D1911" s="183" t="s">
        <v>318</v>
      </c>
      <c r="E1911" s="184">
        <v>1</v>
      </c>
      <c r="F1911" s="185"/>
      <c r="G1911" s="186">
        <f>ROUND(E1911*F1911,2)</f>
        <v>0</v>
      </c>
      <c r="H1911" s="185"/>
      <c r="I1911" s="186">
        <f>ROUND(E1911*H1911,2)</f>
        <v>0</v>
      </c>
      <c r="J1911" s="185"/>
      <c r="K1911" s="186">
        <f>ROUND(E1911*J1911,2)</f>
        <v>0</v>
      </c>
      <c r="L1911" s="186">
        <v>21</v>
      </c>
      <c r="M1911" s="186">
        <f>G1911*(1+L1911/100)</f>
        <v>0</v>
      </c>
      <c r="N1911" s="184">
        <v>0</v>
      </c>
      <c r="O1911" s="184">
        <f>ROUND(E1911*N1911,2)</f>
        <v>0</v>
      </c>
      <c r="P1911" s="184">
        <v>0</v>
      </c>
      <c r="Q1911" s="184">
        <f>ROUND(E1911*P1911,2)</f>
        <v>0</v>
      </c>
      <c r="R1911" s="186"/>
      <c r="S1911" s="186" t="s">
        <v>319</v>
      </c>
      <c r="T1911" s="187" t="s">
        <v>320</v>
      </c>
      <c r="U1911" s="161">
        <v>0</v>
      </c>
      <c r="V1911" s="161">
        <f>ROUND(E1911*U1911,2)</f>
        <v>0</v>
      </c>
      <c r="W1911" s="161"/>
      <c r="X1911" s="161" t="s">
        <v>321</v>
      </c>
      <c r="Y1911" s="161" t="s">
        <v>322</v>
      </c>
      <c r="Z1911" s="151"/>
      <c r="AA1911" s="151"/>
      <c r="AB1911" s="151"/>
      <c r="AC1911" s="151"/>
      <c r="AD1911" s="151"/>
      <c r="AE1911" s="151"/>
      <c r="AF1911" s="151"/>
      <c r="AG1911" s="151" t="s">
        <v>323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2" x14ac:dyDescent="0.2">
      <c r="A1912" s="158"/>
      <c r="B1912" s="159"/>
      <c r="C1912" s="272" t="s">
        <v>2064</v>
      </c>
      <c r="D1912" s="273"/>
      <c r="E1912" s="273"/>
      <c r="F1912" s="273"/>
      <c r="G1912" s="273"/>
      <c r="H1912" s="161"/>
      <c r="I1912" s="161"/>
      <c r="J1912" s="161"/>
      <c r="K1912" s="161"/>
      <c r="L1912" s="161"/>
      <c r="M1912" s="161"/>
      <c r="N1912" s="160"/>
      <c r="O1912" s="160"/>
      <c r="P1912" s="160"/>
      <c r="Q1912" s="160"/>
      <c r="R1912" s="161"/>
      <c r="S1912" s="161"/>
      <c r="T1912" s="161"/>
      <c r="U1912" s="161"/>
      <c r="V1912" s="161"/>
      <c r="W1912" s="161"/>
      <c r="X1912" s="161"/>
      <c r="Y1912" s="161"/>
      <c r="Z1912" s="151"/>
      <c r="AA1912" s="151"/>
      <c r="AB1912" s="151"/>
      <c r="AC1912" s="151"/>
      <c r="AD1912" s="151"/>
      <c r="AE1912" s="151"/>
      <c r="AF1912" s="151"/>
      <c r="AG1912" s="151" t="s">
        <v>325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3" x14ac:dyDescent="0.2">
      <c r="A1913" s="158"/>
      <c r="B1913" s="159"/>
      <c r="C1913" s="270" t="s">
        <v>2065</v>
      </c>
      <c r="D1913" s="271"/>
      <c r="E1913" s="271"/>
      <c r="F1913" s="271"/>
      <c r="G1913" s="271"/>
      <c r="H1913" s="161"/>
      <c r="I1913" s="161"/>
      <c r="J1913" s="161"/>
      <c r="K1913" s="161"/>
      <c r="L1913" s="161"/>
      <c r="M1913" s="161"/>
      <c r="N1913" s="160"/>
      <c r="O1913" s="160"/>
      <c r="P1913" s="160"/>
      <c r="Q1913" s="160"/>
      <c r="R1913" s="161"/>
      <c r="S1913" s="161"/>
      <c r="T1913" s="161"/>
      <c r="U1913" s="161"/>
      <c r="V1913" s="161"/>
      <c r="W1913" s="161"/>
      <c r="X1913" s="161"/>
      <c r="Y1913" s="161"/>
      <c r="Z1913" s="151"/>
      <c r="AA1913" s="151"/>
      <c r="AB1913" s="151"/>
      <c r="AC1913" s="151"/>
      <c r="AD1913" s="151"/>
      <c r="AE1913" s="151"/>
      <c r="AF1913" s="151"/>
      <c r="AG1913" s="151" t="s">
        <v>325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3" x14ac:dyDescent="0.2">
      <c r="A1914" s="158"/>
      <c r="B1914" s="159"/>
      <c r="C1914" s="270" t="s">
        <v>1640</v>
      </c>
      <c r="D1914" s="271"/>
      <c r="E1914" s="271"/>
      <c r="F1914" s="271"/>
      <c r="G1914" s="271"/>
      <c r="H1914" s="161"/>
      <c r="I1914" s="161"/>
      <c r="J1914" s="161"/>
      <c r="K1914" s="161"/>
      <c r="L1914" s="161"/>
      <c r="M1914" s="161"/>
      <c r="N1914" s="160"/>
      <c r="O1914" s="160"/>
      <c r="P1914" s="160"/>
      <c r="Q1914" s="160"/>
      <c r="R1914" s="161"/>
      <c r="S1914" s="161"/>
      <c r="T1914" s="161"/>
      <c r="U1914" s="161"/>
      <c r="V1914" s="161"/>
      <c r="W1914" s="161"/>
      <c r="X1914" s="161"/>
      <c r="Y1914" s="161"/>
      <c r="Z1914" s="151"/>
      <c r="AA1914" s="151"/>
      <c r="AB1914" s="151"/>
      <c r="AC1914" s="151"/>
      <c r="AD1914" s="151"/>
      <c r="AE1914" s="151"/>
      <c r="AF1914" s="151"/>
      <c r="AG1914" s="151" t="s">
        <v>325</v>
      </c>
      <c r="AH1914" s="151"/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2" x14ac:dyDescent="0.2">
      <c r="A1915" s="158"/>
      <c r="B1915" s="159"/>
      <c r="C1915" s="191" t="s">
        <v>1833</v>
      </c>
      <c r="D1915" s="165"/>
      <c r="E1915" s="166"/>
      <c r="F1915" s="161"/>
      <c r="G1915" s="161"/>
      <c r="H1915" s="161"/>
      <c r="I1915" s="161"/>
      <c r="J1915" s="161"/>
      <c r="K1915" s="161"/>
      <c r="L1915" s="161"/>
      <c r="M1915" s="161"/>
      <c r="N1915" s="160"/>
      <c r="O1915" s="160"/>
      <c r="P1915" s="160"/>
      <c r="Q1915" s="160"/>
      <c r="R1915" s="161"/>
      <c r="S1915" s="161"/>
      <c r="T1915" s="161"/>
      <c r="U1915" s="161"/>
      <c r="V1915" s="161"/>
      <c r="W1915" s="161"/>
      <c r="X1915" s="161"/>
      <c r="Y1915" s="161"/>
      <c r="Z1915" s="151"/>
      <c r="AA1915" s="151"/>
      <c r="AB1915" s="151"/>
      <c r="AC1915" s="151"/>
      <c r="AD1915" s="151"/>
      <c r="AE1915" s="151"/>
      <c r="AF1915" s="151"/>
      <c r="AG1915" s="151" t="s">
        <v>327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3" x14ac:dyDescent="0.2">
      <c r="A1916" s="158"/>
      <c r="B1916" s="159"/>
      <c r="C1916" s="191" t="s">
        <v>328</v>
      </c>
      <c r="D1916" s="165"/>
      <c r="E1916" s="166">
        <v>1</v>
      </c>
      <c r="F1916" s="161"/>
      <c r="G1916" s="161"/>
      <c r="H1916" s="161"/>
      <c r="I1916" s="161"/>
      <c r="J1916" s="161"/>
      <c r="K1916" s="161"/>
      <c r="L1916" s="161"/>
      <c r="M1916" s="161"/>
      <c r="N1916" s="160"/>
      <c r="O1916" s="160"/>
      <c r="P1916" s="160"/>
      <c r="Q1916" s="160"/>
      <c r="R1916" s="161"/>
      <c r="S1916" s="161"/>
      <c r="T1916" s="161"/>
      <c r="U1916" s="161"/>
      <c r="V1916" s="161"/>
      <c r="W1916" s="161"/>
      <c r="X1916" s="161"/>
      <c r="Y1916" s="161"/>
      <c r="Z1916" s="151"/>
      <c r="AA1916" s="151"/>
      <c r="AB1916" s="151"/>
      <c r="AC1916" s="151"/>
      <c r="AD1916" s="151"/>
      <c r="AE1916" s="151"/>
      <c r="AF1916" s="151"/>
      <c r="AG1916" s="151" t="s">
        <v>327</v>
      </c>
      <c r="AH1916" s="151">
        <v>0</v>
      </c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1" x14ac:dyDescent="0.2">
      <c r="A1917" s="181">
        <v>247</v>
      </c>
      <c r="B1917" s="182" t="s">
        <v>2080</v>
      </c>
      <c r="C1917" s="190" t="s">
        <v>2081</v>
      </c>
      <c r="D1917" s="183" t="s">
        <v>318</v>
      </c>
      <c r="E1917" s="184">
        <v>2</v>
      </c>
      <c r="F1917" s="185"/>
      <c r="G1917" s="186">
        <f>ROUND(E1917*F1917,2)</f>
        <v>0</v>
      </c>
      <c r="H1917" s="185"/>
      <c r="I1917" s="186">
        <f>ROUND(E1917*H1917,2)</f>
        <v>0</v>
      </c>
      <c r="J1917" s="185"/>
      <c r="K1917" s="186">
        <f>ROUND(E1917*J1917,2)</f>
        <v>0</v>
      </c>
      <c r="L1917" s="186">
        <v>21</v>
      </c>
      <c r="M1917" s="186">
        <f>G1917*(1+L1917/100)</f>
        <v>0</v>
      </c>
      <c r="N1917" s="184">
        <v>0</v>
      </c>
      <c r="O1917" s="184">
        <f>ROUND(E1917*N1917,2)</f>
        <v>0</v>
      </c>
      <c r="P1917" s="184">
        <v>0</v>
      </c>
      <c r="Q1917" s="184">
        <f>ROUND(E1917*P1917,2)</f>
        <v>0</v>
      </c>
      <c r="R1917" s="186"/>
      <c r="S1917" s="186" t="s">
        <v>319</v>
      </c>
      <c r="T1917" s="187" t="s">
        <v>320</v>
      </c>
      <c r="U1917" s="161">
        <v>0</v>
      </c>
      <c r="V1917" s="161">
        <f>ROUND(E1917*U1917,2)</f>
        <v>0</v>
      </c>
      <c r="W1917" s="161"/>
      <c r="X1917" s="161" t="s">
        <v>321</v>
      </c>
      <c r="Y1917" s="161" t="s">
        <v>322</v>
      </c>
      <c r="Z1917" s="151"/>
      <c r="AA1917" s="151"/>
      <c r="AB1917" s="151"/>
      <c r="AC1917" s="151"/>
      <c r="AD1917" s="151"/>
      <c r="AE1917" s="151"/>
      <c r="AF1917" s="151"/>
      <c r="AG1917" s="151" t="s">
        <v>323</v>
      </c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2" x14ac:dyDescent="0.2">
      <c r="A1918" s="158"/>
      <c r="B1918" s="159"/>
      <c r="C1918" s="272" t="s">
        <v>2065</v>
      </c>
      <c r="D1918" s="273"/>
      <c r="E1918" s="273"/>
      <c r="F1918" s="273"/>
      <c r="G1918" s="273"/>
      <c r="H1918" s="161"/>
      <c r="I1918" s="161"/>
      <c r="J1918" s="161"/>
      <c r="K1918" s="161"/>
      <c r="L1918" s="161"/>
      <c r="M1918" s="161"/>
      <c r="N1918" s="160"/>
      <c r="O1918" s="160"/>
      <c r="P1918" s="160"/>
      <c r="Q1918" s="160"/>
      <c r="R1918" s="161"/>
      <c r="S1918" s="161"/>
      <c r="T1918" s="161"/>
      <c r="U1918" s="161"/>
      <c r="V1918" s="161"/>
      <c r="W1918" s="161"/>
      <c r="X1918" s="161"/>
      <c r="Y1918" s="161"/>
      <c r="Z1918" s="151"/>
      <c r="AA1918" s="151"/>
      <c r="AB1918" s="151"/>
      <c r="AC1918" s="151"/>
      <c r="AD1918" s="151"/>
      <c r="AE1918" s="151"/>
      <c r="AF1918" s="151"/>
      <c r="AG1918" s="151" t="s">
        <v>325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3" x14ac:dyDescent="0.2">
      <c r="A1919" s="158"/>
      <c r="B1919" s="159"/>
      <c r="C1919" s="270" t="s">
        <v>2082</v>
      </c>
      <c r="D1919" s="271"/>
      <c r="E1919" s="271"/>
      <c r="F1919" s="271"/>
      <c r="G1919" s="271"/>
      <c r="H1919" s="161"/>
      <c r="I1919" s="161"/>
      <c r="J1919" s="161"/>
      <c r="K1919" s="161"/>
      <c r="L1919" s="161"/>
      <c r="M1919" s="161"/>
      <c r="N1919" s="160"/>
      <c r="O1919" s="160"/>
      <c r="P1919" s="160"/>
      <c r="Q1919" s="160"/>
      <c r="R1919" s="161"/>
      <c r="S1919" s="161"/>
      <c r="T1919" s="161"/>
      <c r="U1919" s="161"/>
      <c r="V1919" s="161"/>
      <c r="W1919" s="161"/>
      <c r="X1919" s="161"/>
      <c r="Y1919" s="161"/>
      <c r="Z1919" s="151"/>
      <c r="AA1919" s="151"/>
      <c r="AB1919" s="151"/>
      <c r="AC1919" s="151"/>
      <c r="AD1919" s="151"/>
      <c r="AE1919" s="151"/>
      <c r="AF1919" s="151"/>
      <c r="AG1919" s="151" t="s">
        <v>325</v>
      </c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3" x14ac:dyDescent="0.2">
      <c r="A1920" s="158"/>
      <c r="B1920" s="159"/>
      <c r="C1920" s="270" t="s">
        <v>2083</v>
      </c>
      <c r="D1920" s="271"/>
      <c r="E1920" s="271"/>
      <c r="F1920" s="271"/>
      <c r="G1920" s="271"/>
      <c r="H1920" s="161"/>
      <c r="I1920" s="161"/>
      <c r="J1920" s="161"/>
      <c r="K1920" s="161"/>
      <c r="L1920" s="161"/>
      <c r="M1920" s="161"/>
      <c r="N1920" s="160"/>
      <c r="O1920" s="160"/>
      <c r="P1920" s="160"/>
      <c r="Q1920" s="160"/>
      <c r="R1920" s="161"/>
      <c r="S1920" s="161"/>
      <c r="T1920" s="161"/>
      <c r="U1920" s="161"/>
      <c r="V1920" s="161"/>
      <c r="W1920" s="161"/>
      <c r="X1920" s="161"/>
      <c r="Y1920" s="161"/>
      <c r="Z1920" s="151"/>
      <c r="AA1920" s="151"/>
      <c r="AB1920" s="151"/>
      <c r="AC1920" s="151"/>
      <c r="AD1920" s="151"/>
      <c r="AE1920" s="151"/>
      <c r="AF1920" s="151"/>
      <c r="AG1920" s="151" t="s">
        <v>325</v>
      </c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3" x14ac:dyDescent="0.2">
      <c r="A1921" s="158"/>
      <c r="B1921" s="159"/>
      <c r="C1921" s="270" t="s">
        <v>2084</v>
      </c>
      <c r="D1921" s="271"/>
      <c r="E1921" s="271"/>
      <c r="F1921" s="271"/>
      <c r="G1921" s="271"/>
      <c r="H1921" s="161"/>
      <c r="I1921" s="161"/>
      <c r="J1921" s="161"/>
      <c r="K1921" s="161"/>
      <c r="L1921" s="161"/>
      <c r="M1921" s="161"/>
      <c r="N1921" s="160"/>
      <c r="O1921" s="160"/>
      <c r="P1921" s="160"/>
      <c r="Q1921" s="160"/>
      <c r="R1921" s="161"/>
      <c r="S1921" s="161"/>
      <c r="T1921" s="161"/>
      <c r="U1921" s="161"/>
      <c r="V1921" s="161"/>
      <c r="W1921" s="161"/>
      <c r="X1921" s="161"/>
      <c r="Y1921" s="161"/>
      <c r="Z1921" s="151"/>
      <c r="AA1921" s="151"/>
      <c r="AB1921" s="151"/>
      <c r="AC1921" s="151"/>
      <c r="AD1921" s="151"/>
      <c r="AE1921" s="151"/>
      <c r="AF1921" s="151"/>
      <c r="AG1921" s="151" t="s">
        <v>325</v>
      </c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3" x14ac:dyDescent="0.2">
      <c r="A1922" s="158"/>
      <c r="B1922" s="159"/>
      <c r="C1922" s="270" t="s">
        <v>2085</v>
      </c>
      <c r="D1922" s="271"/>
      <c r="E1922" s="271"/>
      <c r="F1922" s="271"/>
      <c r="G1922" s="271"/>
      <c r="H1922" s="161"/>
      <c r="I1922" s="161"/>
      <c r="J1922" s="161"/>
      <c r="K1922" s="161"/>
      <c r="L1922" s="161"/>
      <c r="M1922" s="161"/>
      <c r="N1922" s="160"/>
      <c r="O1922" s="160"/>
      <c r="P1922" s="160"/>
      <c r="Q1922" s="160"/>
      <c r="R1922" s="161"/>
      <c r="S1922" s="161"/>
      <c r="T1922" s="161"/>
      <c r="U1922" s="161"/>
      <c r="V1922" s="161"/>
      <c r="W1922" s="161"/>
      <c r="X1922" s="161"/>
      <c r="Y1922" s="161"/>
      <c r="Z1922" s="151"/>
      <c r="AA1922" s="151"/>
      <c r="AB1922" s="151"/>
      <c r="AC1922" s="151"/>
      <c r="AD1922" s="151"/>
      <c r="AE1922" s="151"/>
      <c r="AF1922" s="151"/>
      <c r="AG1922" s="151" t="s">
        <v>325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3" x14ac:dyDescent="0.2">
      <c r="A1923" s="158"/>
      <c r="B1923" s="159"/>
      <c r="C1923" s="270" t="s">
        <v>1640</v>
      </c>
      <c r="D1923" s="271"/>
      <c r="E1923" s="271"/>
      <c r="F1923" s="271"/>
      <c r="G1923" s="271"/>
      <c r="H1923" s="161"/>
      <c r="I1923" s="161"/>
      <c r="J1923" s="161"/>
      <c r="K1923" s="161"/>
      <c r="L1923" s="161"/>
      <c r="M1923" s="161"/>
      <c r="N1923" s="160"/>
      <c r="O1923" s="160"/>
      <c r="P1923" s="160"/>
      <c r="Q1923" s="160"/>
      <c r="R1923" s="161"/>
      <c r="S1923" s="161"/>
      <c r="T1923" s="161"/>
      <c r="U1923" s="161"/>
      <c r="V1923" s="161"/>
      <c r="W1923" s="161"/>
      <c r="X1923" s="161"/>
      <c r="Y1923" s="161"/>
      <c r="Z1923" s="151"/>
      <c r="AA1923" s="151"/>
      <c r="AB1923" s="151"/>
      <c r="AC1923" s="151"/>
      <c r="AD1923" s="151"/>
      <c r="AE1923" s="151"/>
      <c r="AF1923" s="151"/>
      <c r="AG1923" s="151" t="s">
        <v>325</v>
      </c>
      <c r="AH1923" s="151"/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2" x14ac:dyDescent="0.2">
      <c r="A1924" s="158"/>
      <c r="B1924" s="159"/>
      <c r="C1924" s="191" t="s">
        <v>1833</v>
      </c>
      <c r="D1924" s="165"/>
      <c r="E1924" s="166"/>
      <c r="F1924" s="161"/>
      <c r="G1924" s="161"/>
      <c r="H1924" s="161"/>
      <c r="I1924" s="161"/>
      <c r="J1924" s="161"/>
      <c r="K1924" s="161"/>
      <c r="L1924" s="161"/>
      <c r="M1924" s="161"/>
      <c r="N1924" s="160"/>
      <c r="O1924" s="160"/>
      <c r="P1924" s="160"/>
      <c r="Q1924" s="160"/>
      <c r="R1924" s="161"/>
      <c r="S1924" s="161"/>
      <c r="T1924" s="161"/>
      <c r="U1924" s="161"/>
      <c r="V1924" s="161"/>
      <c r="W1924" s="161"/>
      <c r="X1924" s="161"/>
      <c r="Y1924" s="161"/>
      <c r="Z1924" s="151"/>
      <c r="AA1924" s="151"/>
      <c r="AB1924" s="151"/>
      <c r="AC1924" s="151"/>
      <c r="AD1924" s="151"/>
      <c r="AE1924" s="151"/>
      <c r="AF1924" s="151"/>
      <c r="AG1924" s="151" t="s">
        <v>327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3" x14ac:dyDescent="0.2">
      <c r="A1925" s="158"/>
      <c r="B1925" s="159"/>
      <c r="C1925" s="191" t="s">
        <v>878</v>
      </c>
      <c r="D1925" s="165"/>
      <c r="E1925" s="166">
        <v>2</v>
      </c>
      <c r="F1925" s="161"/>
      <c r="G1925" s="161"/>
      <c r="H1925" s="161"/>
      <c r="I1925" s="161"/>
      <c r="J1925" s="161"/>
      <c r="K1925" s="161"/>
      <c r="L1925" s="161"/>
      <c r="M1925" s="161"/>
      <c r="N1925" s="160"/>
      <c r="O1925" s="160"/>
      <c r="P1925" s="160"/>
      <c r="Q1925" s="160"/>
      <c r="R1925" s="161"/>
      <c r="S1925" s="161"/>
      <c r="T1925" s="161"/>
      <c r="U1925" s="161"/>
      <c r="V1925" s="161"/>
      <c r="W1925" s="161"/>
      <c r="X1925" s="161"/>
      <c r="Y1925" s="161"/>
      <c r="Z1925" s="151"/>
      <c r="AA1925" s="151"/>
      <c r="AB1925" s="151"/>
      <c r="AC1925" s="151"/>
      <c r="AD1925" s="151"/>
      <c r="AE1925" s="151"/>
      <c r="AF1925" s="151"/>
      <c r="AG1925" s="151" t="s">
        <v>327</v>
      </c>
      <c r="AH1925" s="151">
        <v>0</v>
      </c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 x14ac:dyDescent="0.2">
      <c r="A1926" s="181">
        <v>248</v>
      </c>
      <c r="B1926" s="182" t="s">
        <v>2086</v>
      </c>
      <c r="C1926" s="190" t="s">
        <v>2087</v>
      </c>
      <c r="D1926" s="183" t="s">
        <v>318</v>
      </c>
      <c r="E1926" s="184">
        <v>1</v>
      </c>
      <c r="F1926" s="185"/>
      <c r="G1926" s="186">
        <f>ROUND(E1926*F1926,2)</f>
        <v>0</v>
      </c>
      <c r="H1926" s="185"/>
      <c r="I1926" s="186">
        <f>ROUND(E1926*H1926,2)</f>
        <v>0</v>
      </c>
      <c r="J1926" s="185"/>
      <c r="K1926" s="186">
        <f>ROUND(E1926*J1926,2)</f>
        <v>0</v>
      </c>
      <c r="L1926" s="186">
        <v>21</v>
      </c>
      <c r="M1926" s="186">
        <f>G1926*(1+L1926/100)</f>
        <v>0</v>
      </c>
      <c r="N1926" s="184">
        <v>0</v>
      </c>
      <c r="O1926" s="184">
        <f>ROUND(E1926*N1926,2)</f>
        <v>0</v>
      </c>
      <c r="P1926" s="184">
        <v>0</v>
      </c>
      <c r="Q1926" s="184">
        <f>ROUND(E1926*P1926,2)</f>
        <v>0</v>
      </c>
      <c r="R1926" s="186"/>
      <c r="S1926" s="186" t="s">
        <v>319</v>
      </c>
      <c r="T1926" s="187" t="s">
        <v>320</v>
      </c>
      <c r="U1926" s="161">
        <v>0</v>
      </c>
      <c r="V1926" s="161">
        <f>ROUND(E1926*U1926,2)</f>
        <v>0</v>
      </c>
      <c r="W1926" s="161"/>
      <c r="X1926" s="161" t="s">
        <v>321</v>
      </c>
      <c r="Y1926" s="161" t="s">
        <v>322</v>
      </c>
      <c r="Z1926" s="151"/>
      <c r="AA1926" s="151"/>
      <c r="AB1926" s="151"/>
      <c r="AC1926" s="151"/>
      <c r="AD1926" s="151"/>
      <c r="AE1926" s="151"/>
      <c r="AF1926" s="151"/>
      <c r="AG1926" s="151" t="s">
        <v>323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2" x14ac:dyDescent="0.2">
      <c r="A1927" s="158"/>
      <c r="B1927" s="159"/>
      <c r="C1927" s="272" t="s">
        <v>2042</v>
      </c>
      <c r="D1927" s="273"/>
      <c r="E1927" s="273"/>
      <c r="F1927" s="273"/>
      <c r="G1927" s="273"/>
      <c r="H1927" s="161"/>
      <c r="I1927" s="161"/>
      <c r="J1927" s="161"/>
      <c r="K1927" s="161"/>
      <c r="L1927" s="161"/>
      <c r="M1927" s="161"/>
      <c r="N1927" s="160"/>
      <c r="O1927" s="160"/>
      <c r="P1927" s="160"/>
      <c r="Q1927" s="160"/>
      <c r="R1927" s="161"/>
      <c r="S1927" s="161"/>
      <c r="T1927" s="161"/>
      <c r="U1927" s="161"/>
      <c r="V1927" s="161"/>
      <c r="W1927" s="161"/>
      <c r="X1927" s="161"/>
      <c r="Y1927" s="161"/>
      <c r="Z1927" s="151"/>
      <c r="AA1927" s="151"/>
      <c r="AB1927" s="151"/>
      <c r="AC1927" s="151"/>
      <c r="AD1927" s="151"/>
      <c r="AE1927" s="151"/>
      <c r="AF1927" s="151"/>
      <c r="AG1927" s="151" t="s">
        <v>325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3" x14ac:dyDescent="0.2">
      <c r="A1928" s="158"/>
      <c r="B1928" s="159"/>
      <c r="C1928" s="270" t="s">
        <v>1839</v>
      </c>
      <c r="D1928" s="271"/>
      <c r="E1928" s="271"/>
      <c r="F1928" s="271"/>
      <c r="G1928" s="271"/>
      <c r="H1928" s="161"/>
      <c r="I1928" s="161"/>
      <c r="J1928" s="161"/>
      <c r="K1928" s="161"/>
      <c r="L1928" s="161"/>
      <c r="M1928" s="161"/>
      <c r="N1928" s="160"/>
      <c r="O1928" s="160"/>
      <c r="P1928" s="160"/>
      <c r="Q1928" s="160"/>
      <c r="R1928" s="161"/>
      <c r="S1928" s="161"/>
      <c r="T1928" s="161"/>
      <c r="U1928" s="161"/>
      <c r="V1928" s="161"/>
      <c r="W1928" s="161"/>
      <c r="X1928" s="161"/>
      <c r="Y1928" s="161"/>
      <c r="Z1928" s="151"/>
      <c r="AA1928" s="151"/>
      <c r="AB1928" s="151"/>
      <c r="AC1928" s="151"/>
      <c r="AD1928" s="151"/>
      <c r="AE1928" s="151"/>
      <c r="AF1928" s="151"/>
      <c r="AG1928" s="151" t="s">
        <v>325</v>
      </c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3" x14ac:dyDescent="0.2">
      <c r="A1929" s="158"/>
      <c r="B1929" s="159"/>
      <c r="C1929" s="270" t="s">
        <v>1807</v>
      </c>
      <c r="D1929" s="271"/>
      <c r="E1929" s="271"/>
      <c r="F1929" s="271"/>
      <c r="G1929" s="271"/>
      <c r="H1929" s="161"/>
      <c r="I1929" s="161"/>
      <c r="J1929" s="161"/>
      <c r="K1929" s="161"/>
      <c r="L1929" s="161"/>
      <c r="M1929" s="161"/>
      <c r="N1929" s="160"/>
      <c r="O1929" s="160"/>
      <c r="P1929" s="160"/>
      <c r="Q1929" s="160"/>
      <c r="R1929" s="161"/>
      <c r="S1929" s="161"/>
      <c r="T1929" s="161"/>
      <c r="U1929" s="161"/>
      <c r="V1929" s="161"/>
      <c r="W1929" s="161"/>
      <c r="X1929" s="161"/>
      <c r="Y1929" s="161"/>
      <c r="Z1929" s="151"/>
      <c r="AA1929" s="151"/>
      <c r="AB1929" s="151"/>
      <c r="AC1929" s="151"/>
      <c r="AD1929" s="151"/>
      <c r="AE1929" s="151"/>
      <c r="AF1929" s="151"/>
      <c r="AG1929" s="151" t="s">
        <v>325</v>
      </c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3" x14ac:dyDescent="0.2">
      <c r="A1930" s="158"/>
      <c r="B1930" s="159"/>
      <c r="C1930" s="270" t="s">
        <v>2088</v>
      </c>
      <c r="D1930" s="271"/>
      <c r="E1930" s="271"/>
      <c r="F1930" s="271"/>
      <c r="G1930" s="271"/>
      <c r="H1930" s="161"/>
      <c r="I1930" s="161"/>
      <c r="J1930" s="161"/>
      <c r="K1930" s="161"/>
      <c r="L1930" s="161"/>
      <c r="M1930" s="161"/>
      <c r="N1930" s="160"/>
      <c r="O1930" s="160"/>
      <c r="P1930" s="160"/>
      <c r="Q1930" s="160"/>
      <c r="R1930" s="161"/>
      <c r="S1930" s="161"/>
      <c r="T1930" s="161"/>
      <c r="U1930" s="161"/>
      <c r="V1930" s="161"/>
      <c r="W1930" s="161"/>
      <c r="X1930" s="161"/>
      <c r="Y1930" s="161"/>
      <c r="Z1930" s="151"/>
      <c r="AA1930" s="151"/>
      <c r="AB1930" s="151"/>
      <c r="AC1930" s="151"/>
      <c r="AD1930" s="151"/>
      <c r="AE1930" s="151"/>
      <c r="AF1930" s="151"/>
      <c r="AG1930" s="151" t="s">
        <v>325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3" x14ac:dyDescent="0.2">
      <c r="A1931" s="158"/>
      <c r="B1931" s="159"/>
      <c r="C1931" s="270" t="s">
        <v>858</v>
      </c>
      <c r="D1931" s="271"/>
      <c r="E1931" s="271"/>
      <c r="F1931" s="271"/>
      <c r="G1931" s="271"/>
      <c r="H1931" s="161"/>
      <c r="I1931" s="161"/>
      <c r="J1931" s="161"/>
      <c r="K1931" s="161"/>
      <c r="L1931" s="161"/>
      <c r="M1931" s="161"/>
      <c r="N1931" s="160"/>
      <c r="O1931" s="160"/>
      <c r="P1931" s="160"/>
      <c r="Q1931" s="160"/>
      <c r="R1931" s="161"/>
      <c r="S1931" s="161"/>
      <c r="T1931" s="161"/>
      <c r="U1931" s="161"/>
      <c r="V1931" s="161"/>
      <c r="W1931" s="161"/>
      <c r="X1931" s="161"/>
      <c r="Y1931" s="161"/>
      <c r="Z1931" s="151"/>
      <c r="AA1931" s="151"/>
      <c r="AB1931" s="151"/>
      <c r="AC1931" s="151"/>
      <c r="AD1931" s="151"/>
      <c r="AE1931" s="151"/>
      <c r="AF1931" s="151"/>
      <c r="AG1931" s="151" t="s">
        <v>325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3" x14ac:dyDescent="0.2">
      <c r="A1932" s="158"/>
      <c r="B1932" s="159"/>
      <c r="C1932" s="270" t="s">
        <v>2070</v>
      </c>
      <c r="D1932" s="271"/>
      <c r="E1932" s="271"/>
      <c r="F1932" s="271"/>
      <c r="G1932" s="271"/>
      <c r="H1932" s="161"/>
      <c r="I1932" s="161"/>
      <c r="J1932" s="161"/>
      <c r="K1932" s="161"/>
      <c r="L1932" s="161"/>
      <c r="M1932" s="161"/>
      <c r="N1932" s="160"/>
      <c r="O1932" s="160"/>
      <c r="P1932" s="160"/>
      <c r="Q1932" s="160"/>
      <c r="R1932" s="161"/>
      <c r="S1932" s="161"/>
      <c r="T1932" s="161"/>
      <c r="U1932" s="161"/>
      <c r="V1932" s="161"/>
      <c r="W1932" s="161"/>
      <c r="X1932" s="161"/>
      <c r="Y1932" s="161"/>
      <c r="Z1932" s="151"/>
      <c r="AA1932" s="151"/>
      <c r="AB1932" s="151"/>
      <c r="AC1932" s="151"/>
      <c r="AD1932" s="151"/>
      <c r="AE1932" s="151"/>
      <c r="AF1932" s="151"/>
      <c r="AG1932" s="151" t="s">
        <v>325</v>
      </c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3" x14ac:dyDescent="0.2">
      <c r="A1933" s="158"/>
      <c r="B1933" s="159"/>
      <c r="C1933" s="270" t="s">
        <v>2071</v>
      </c>
      <c r="D1933" s="271"/>
      <c r="E1933" s="271"/>
      <c r="F1933" s="271"/>
      <c r="G1933" s="271"/>
      <c r="H1933" s="161"/>
      <c r="I1933" s="161"/>
      <c r="J1933" s="161"/>
      <c r="K1933" s="161"/>
      <c r="L1933" s="161"/>
      <c r="M1933" s="161"/>
      <c r="N1933" s="160"/>
      <c r="O1933" s="160"/>
      <c r="P1933" s="160"/>
      <c r="Q1933" s="160"/>
      <c r="R1933" s="161"/>
      <c r="S1933" s="161"/>
      <c r="T1933" s="161"/>
      <c r="U1933" s="161"/>
      <c r="V1933" s="161"/>
      <c r="W1933" s="161"/>
      <c r="X1933" s="161"/>
      <c r="Y1933" s="161"/>
      <c r="Z1933" s="151"/>
      <c r="AA1933" s="151"/>
      <c r="AB1933" s="151"/>
      <c r="AC1933" s="151"/>
      <c r="AD1933" s="151"/>
      <c r="AE1933" s="151"/>
      <c r="AF1933" s="151"/>
      <c r="AG1933" s="151" t="s">
        <v>325</v>
      </c>
      <c r="AH1933" s="151"/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2" x14ac:dyDescent="0.2">
      <c r="A1934" s="158"/>
      <c r="B1934" s="159"/>
      <c r="C1934" s="191" t="s">
        <v>1833</v>
      </c>
      <c r="D1934" s="165"/>
      <c r="E1934" s="166"/>
      <c r="F1934" s="161"/>
      <c r="G1934" s="161"/>
      <c r="H1934" s="161"/>
      <c r="I1934" s="161"/>
      <c r="J1934" s="161"/>
      <c r="K1934" s="161"/>
      <c r="L1934" s="161"/>
      <c r="M1934" s="161"/>
      <c r="N1934" s="160"/>
      <c r="O1934" s="160"/>
      <c r="P1934" s="160"/>
      <c r="Q1934" s="160"/>
      <c r="R1934" s="161"/>
      <c r="S1934" s="161"/>
      <c r="T1934" s="161"/>
      <c r="U1934" s="161"/>
      <c r="V1934" s="161"/>
      <c r="W1934" s="161"/>
      <c r="X1934" s="161"/>
      <c r="Y1934" s="161"/>
      <c r="Z1934" s="151"/>
      <c r="AA1934" s="151"/>
      <c r="AB1934" s="151"/>
      <c r="AC1934" s="151"/>
      <c r="AD1934" s="151"/>
      <c r="AE1934" s="151"/>
      <c r="AF1934" s="151"/>
      <c r="AG1934" s="151" t="s">
        <v>327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3" x14ac:dyDescent="0.2">
      <c r="A1935" s="158"/>
      <c r="B1935" s="159"/>
      <c r="C1935" s="191" t="s">
        <v>328</v>
      </c>
      <c r="D1935" s="165"/>
      <c r="E1935" s="166">
        <v>1</v>
      </c>
      <c r="F1935" s="161"/>
      <c r="G1935" s="161"/>
      <c r="H1935" s="161"/>
      <c r="I1935" s="161"/>
      <c r="J1935" s="161"/>
      <c r="K1935" s="161"/>
      <c r="L1935" s="161"/>
      <c r="M1935" s="161"/>
      <c r="N1935" s="160"/>
      <c r="O1935" s="160"/>
      <c r="P1935" s="160"/>
      <c r="Q1935" s="160"/>
      <c r="R1935" s="161"/>
      <c r="S1935" s="161"/>
      <c r="T1935" s="161"/>
      <c r="U1935" s="161"/>
      <c r="V1935" s="161"/>
      <c r="W1935" s="161"/>
      <c r="X1935" s="161"/>
      <c r="Y1935" s="161"/>
      <c r="Z1935" s="151"/>
      <c r="AA1935" s="151"/>
      <c r="AB1935" s="151"/>
      <c r="AC1935" s="151"/>
      <c r="AD1935" s="151"/>
      <c r="AE1935" s="151"/>
      <c r="AF1935" s="151"/>
      <c r="AG1935" s="151" t="s">
        <v>327</v>
      </c>
      <c r="AH1935" s="151">
        <v>0</v>
      </c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 x14ac:dyDescent="0.2">
      <c r="A1936" s="181">
        <v>249</v>
      </c>
      <c r="B1936" s="182" t="s">
        <v>2089</v>
      </c>
      <c r="C1936" s="190" t="s">
        <v>2090</v>
      </c>
      <c r="D1936" s="183" t="s">
        <v>1776</v>
      </c>
      <c r="E1936" s="184">
        <v>29873</v>
      </c>
      <c r="F1936" s="185"/>
      <c r="G1936" s="186">
        <f>ROUND(E1936*F1936,2)</f>
        <v>0</v>
      </c>
      <c r="H1936" s="185"/>
      <c r="I1936" s="186">
        <f>ROUND(E1936*H1936,2)</f>
        <v>0</v>
      </c>
      <c r="J1936" s="185"/>
      <c r="K1936" s="186">
        <f>ROUND(E1936*J1936,2)</f>
        <v>0</v>
      </c>
      <c r="L1936" s="186">
        <v>21</v>
      </c>
      <c r="M1936" s="186">
        <f>G1936*(1+L1936/100)</f>
        <v>0</v>
      </c>
      <c r="N1936" s="184">
        <v>0</v>
      </c>
      <c r="O1936" s="184">
        <f>ROUND(E1936*N1936,2)</f>
        <v>0</v>
      </c>
      <c r="P1936" s="184">
        <v>0</v>
      </c>
      <c r="Q1936" s="184">
        <f>ROUND(E1936*P1936,2)</f>
        <v>0</v>
      </c>
      <c r="R1936" s="186"/>
      <c r="S1936" s="186" t="s">
        <v>319</v>
      </c>
      <c r="T1936" s="187" t="s">
        <v>320</v>
      </c>
      <c r="U1936" s="161">
        <v>0</v>
      </c>
      <c r="V1936" s="161">
        <f>ROUND(E1936*U1936,2)</f>
        <v>0</v>
      </c>
      <c r="W1936" s="161"/>
      <c r="X1936" s="161" t="s">
        <v>321</v>
      </c>
      <c r="Y1936" s="161" t="s">
        <v>322</v>
      </c>
      <c r="Z1936" s="151"/>
      <c r="AA1936" s="151"/>
      <c r="AB1936" s="151"/>
      <c r="AC1936" s="151"/>
      <c r="AD1936" s="151"/>
      <c r="AE1936" s="151"/>
      <c r="AF1936" s="151"/>
      <c r="AG1936" s="151" t="s">
        <v>323</v>
      </c>
      <c r="AH1936" s="151"/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2" x14ac:dyDescent="0.2">
      <c r="A1937" s="158"/>
      <c r="B1937" s="159"/>
      <c r="C1937" s="191" t="s">
        <v>1112</v>
      </c>
      <c r="D1937" s="165"/>
      <c r="E1937" s="166"/>
      <c r="F1937" s="161"/>
      <c r="G1937" s="161"/>
      <c r="H1937" s="161"/>
      <c r="I1937" s="161"/>
      <c r="J1937" s="161"/>
      <c r="K1937" s="161"/>
      <c r="L1937" s="161"/>
      <c r="M1937" s="161"/>
      <c r="N1937" s="160"/>
      <c r="O1937" s="160"/>
      <c r="P1937" s="160"/>
      <c r="Q1937" s="160"/>
      <c r="R1937" s="161"/>
      <c r="S1937" s="161"/>
      <c r="T1937" s="161"/>
      <c r="U1937" s="161"/>
      <c r="V1937" s="161"/>
      <c r="W1937" s="161"/>
      <c r="X1937" s="161"/>
      <c r="Y1937" s="161"/>
      <c r="Z1937" s="151"/>
      <c r="AA1937" s="151"/>
      <c r="AB1937" s="151"/>
      <c r="AC1937" s="151"/>
      <c r="AD1937" s="151"/>
      <c r="AE1937" s="151"/>
      <c r="AF1937" s="151"/>
      <c r="AG1937" s="151" t="s">
        <v>327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3" x14ac:dyDescent="0.2">
      <c r="A1938" s="158"/>
      <c r="B1938" s="159"/>
      <c r="C1938" s="191" t="s">
        <v>2091</v>
      </c>
      <c r="D1938" s="165"/>
      <c r="E1938" s="166">
        <v>4333</v>
      </c>
      <c r="F1938" s="161"/>
      <c r="G1938" s="161"/>
      <c r="H1938" s="161"/>
      <c r="I1938" s="161"/>
      <c r="J1938" s="161"/>
      <c r="K1938" s="161"/>
      <c r="L1938" s="161"/>
      <c r="M1938" s="161"/>
      <c r="N1938" s="160"/>
      <c r="O1938" s="160"/>
      <c r="P1938" s="160"/>
      <c r="Q1938" s="160"/>
      <c r="R1938" s="161"/>
      <c r="S1938" s="161"/>
      <c r="T1938" s="161"/>
      <c r="U1938" s="161"/>
      <c r="V1938" s="161"/>
      <c r="W1938" s="161"/>
      <c r="X1938" s="161"/>
      <c r="Y1938" s="161"/>
      <c r="Z1938" s="151"/>
      <c r="AA1938" s="151"/>
      <c r="AB1938" s="151"/>
      <c r="AC1938" s="151"/>
      <c r="AD1938" s="151"/>
      <c r="AE1938" s="151"/>
      <c r="AF1938" s="151"/>
      <c r="AG1938" s="151" t="s">
        <v>327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3" x14ac:dyDescent="0.2">
      <c r="A1939" s="158"/>
      <c r="B1939" s="159"/>
      <c r="C1939" s="191" t="s">
        <v>1780</v>
      </c>
      <c r="D1939" s="165"/>
      <c r="E1939" s="166"/>
      <c r="F1939" s="161"/>
      <c r="G1939" s="161"/>
      <c r="H1939" s="161"/>
      <c r="I1939" s="161"/>
      <c r="J1939" s="161"/>
      <c r="K1939" s="161"/>
      <c r="L1939" s="161"/>
      <c r="M1939" s="161"/>
      <c r="N1939" s="160"/>
      <c r="O1939" s="160"/>
      <c r="P1939" s="160"/>
      <c r="Q1939" s="160"/>
      <c r="R1939" s="161"/>
      <c r="S1939" s="161"/>
      <c r="T1939" s="161"/>
      <c r="U1939" s="161"/>
      <c r="V1939" s="161"/>
      <c r="W1939" s="161"/>
      <c r="X1939" s="161"/>
      <c r="Y1939" s="161"/>
      <c r="Z1939" s="151"/>
      <c r="AA1939" s="151"/>
      <c r="AB1939" s="151"/>
      <c r="AC1939" s="151"/>
      <c r="AD1939" s="151"/>
      <c r="AE1939" s="151"/>
      <c r="AF1939" s="151"/>
      <c r="AG1939" s="151" t="s">
        <v>327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3" x14ac:dyDescent="0.2">
      <c r="A1940" s="158"/>
      <c r="B1940" s="159"/>
      <c r="C1940" s="191" t="s">
        <v>2092</v>
      </c>
      <c r="D1940" s="165"/>
      <c r="E1940" s="166">
        <v>6076</v>
      </c>
      <c r="F1940" s="161"/>
      <c r="G1940" s="161"/>
      <c r="H1940" s="161"/>
      <c r="I1940" s="161"/>
      <c r="J1940" s="161"/>
      <c r="K1940" s="161"/>
      <c r="L1940" s="161"/>
      <c r="M1940" s="161"/>
      <c r="N1940" s="160"/>
      <c r="O1940" s="160"/>
      <c r="P1940" s="160"/>
      <c r="Q1940" s="160"/>
      <c r="R1940" s="161"/>
      <c r="S1940" s="161"/>
      <c r="T1940" s="161"/>
      <c r="U1940" s="161"/>
      <c r="V1940" s="161"/>
      <c r="W1940" s="161"/>
      <c r="X1940" s="161"/>
      <c r="Y1940" s="161"/>
      <c r="Z1940" s="151"/>
      <c r="AA1940" s="151"/>
      <c r="AB1940" s="151"/>
      <c r="AC1940" s="151"/>
      <c r="AD1940" s="151"/>
      <c r="AE1940" s="151"/>
      <c r="AF1940" s="151"/>
      <c r="AG1940" s="151" t="s">
        <v>327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3" x14ac:dyDescent="0.2">
      <c r="A1941" s="158"/>
      <c r="B1941" s="159"/>
      <c r="C1941" s="191" t="s">
        <v>1785</v>
      </c>
      <c r="D1941" s="165"/>
      <c r="E1941" s="166"/>
      <c r="F1941" s="161"/>
      <c r="G1941" s="161"/>
      <c r="H1941" s="161"/>
      <c r="I1941" s="161"/>
      <c r="J1941" s="161"/>
      <c r="K1941" s="161"/>
      <c r="L1941" s="161"/>
      <c r="M1941" s="161"/>
      <c r="N1941" s="160"/>
      <c r="O1941" s="160"/>
      <c r="P1941" s="160"/>
      <c r="Q1941" s="160"/>
      <c r="R1941" s="161"/>
      <c r="S1941" s="161"/>
      <c r="T1941" s="161"/>
      <c r="U1941" s="161"/>
      <c r="V1941" s="161"/>
      <c r="W1941" s="161"/>
      <c r="X1941" s="161"/>
      <c r="Y1941" s="161"/>
      <c r="Z1941" s="151"/>
      <c r="AA1941" s="151"/>
      <c r="AB1941" s="151"/>
      <c r="AC1941" s="151"/>
      <c r="AD1941" s="151"/>
      <c r="AE1941" s="151"/>
      <c r="AF1941" s="151"/>
      <c r="AG1941" s="151" t="s">
        <v>327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3" x14ac:dyDescent="0.2">
      <c r="A1942" s="158"/>
      <c r="B1942" s="159"/>
      <c r="C1942" s="191" t="s">
        <v>2093</v>
      </c>
      <c r="D1942" s="165"/>
      <c r="E1942" s="166">
        <v>975</v>
      </c>
      <c r="F1942" s="161"/>
      <c r="G1942" s="161"/>
      <c r="H1942" s="161"/>
      <c r="I1942" s="161"/>
      <c r="J1942" s="161"/>
      <c r="K1942" s="161"/>
      <c r="L1942" s="161"/>
      <c r="M1942" s="161"/>
      <c r="N1942" s="160"/>
      <c r="O1942" s="160"/>
      <c r="P1942" s="160"/>
      <c r="Q1942" s="160"/>
      <c r="R1942" s="161"/>
      <c r="S1942" s="161"/>
      <c r="T1942" s="161"/>
      <c r="U1942" s="161"/>
      <c r="V1942" s="161"/>
      <c r="W1942" s="161"/>
      <c r="X1942" s="161"/>
      <c r="Y1942" s="161"/>
      <c r="Z1942" s="151"/>
      <c r="AA1942" s="151"/>
      <c r="AB1942" s="151"/>
      <c r="AC1942" s="151"/>
      <c r="AD1942" s="151"/>
      <c r="AE1942" s="151"/>
      <c r="AF1942" s="151"/>
      <c r="AG1942" s="151" t="s">
        <v>327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3" x14ac:dyDescent="0.2">
      <c r="A1943" s="158"/>
      <c r="B1943" s="159"/>
      <c r="C1943" s="191" t="s">
        <v>1786</v>
      </c>
      <c r="D1943" s="165"/>
      <c r="E1943" s="166"/>
      <c r="F1943" s="161"/>
      <c r="G1943" s="161"/>
      <c r="H1943" s="161"/>
      <c r="I1943" s="161"/>
      <c r="J1943" s="161"/>
      <c r="K1943" s="161"/>
      <c r="L1943" s="161"/>
      <c r="M1943" s="161"/>
      <c r="N1943" s="160"/>
      <c r="O1943" s="160"/>
      <c r="P1943" s="160"/>
      <c r="Q1943" s="160"/>
      <c r="R1943" s="161"/>
      <c r="S1943" s="161"/>
      <c r="T1943" s="161"/>
      <c r="U1943" s="161"/>
      <c r="V1943" s="161"/>
      <c r="W1943" s="161"/>
      <c r="X1943" s="161"/>
      <c r="Y1943" s="161"/>
      <c r="Z1943" s="151"/>
      <c r="AA1943" s="151"/>
      <c r="AB1943" s="151"/>
      <c r="AC1943" s="151"/>
      <c r="AD1943" s="151"/>
      <c r="AE1943" s="151"/>
      <c r="AF1943" s="151"/>
      <c r="AG1943" s="151" t="s">
        <v>327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3" x14ac:dyDescent="0.2">
      <c r="A1944" s="158"/>
      <c r="B1944" s="159"/>
      <c r="C1944" s="191" t="s">
        <v>2092</v>
      </c>
      <c r="D1944" s="165"/>
      <c r="E1944" s="166">
        <v>6076</v>
      </c>
      <c r="F1944" s="161"/>
      <c r="G1944" s="161"/>
      <c r="H1944" s="161"/>
      <c r="I1944" s="161"/>
      <c r="J1944" s="161"/>
      <c r="K1944" s="161"/>
      <c r="L1944" s="161"/>
      <c r="M1944" s="161"/>
      <c r="N1944" s="160"/>
      <c r="O1944" s="160"/>
      <c r="P1944" s="160"/>
      <c r="Q1944" s="160"/>
      <c r="R1944" s="161"/>
      <c r="S1944" s="161"/>
      <c r="T1944" s="161"/>
      <c r="U1944" s="161"/>
      <c r="V1944" s="161"/>
      <c r="W1944" s="161"/>
      <c r="X1944" s="161"/>
      <c r="Y1944" s="161"/>
      <c r="Z1944" s="151"/>
      <c r="AA1944" s="151"/>
      <c r="AB1944" s="151"/>
      <c r="AC1944" s="151"/>
      <c r="AD1944" s="151"/>
      <c r="AE1944" s="151"/>
      <c r="AF1944" s="151"/>
      <c r="AG1944" s="151" t="s">
        <v>327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3" x14ac:dyDescent="0.2">
      <c r="A1945" s="158"/>
      <c r="B1945" s="159"/>
      <c r="C1945" s="191" t="s">
        <v>1787</v>
      </c>
      <c r="D1945" s="165"/>
      <c r="E1945" s="166"/>
      <c r="F1945" s="161"/>
      <c r="G1945" s="161"/>
      <c r="H1945" s="161"/>
      <c r="I1945" s="161"/>
      <c r="J1945" s="161"/>
      <c r="K1945" s="161"/>
      <c r="L1945" s="161"/>
      <c r="M1945" s="161"/>
      <c r="N1945" s="160"/>
      <c r="O1945" s="160"/>
      <c r="P1945" s="160"/>
      <c r="Q1945" s="160"/>
      <c r="R1945" s="161"/>
      <c r="S1945" s="161"/>
      <c r="T1945" s="161"/>
      <c r="U1945" s="161"/>
      <c r="V1945" s="161"/>
      <c r="W1945" s="161"/>
      <c r="X1945" s="161"/>
      <c r="Y1945" s="161"/>
      <c r="Z1945" s="151"/>
      <c r="AA1945" s="151"/>
      <c r="AB1945" s="151"/>
      <c r="AC1945" s="151"/>
      <c r="AD1945" s="151"/>
      <c r="AE1945" s="151"/>
      <c r="AF1945" s="151"/>
      <c r="AG1945" s="151" t="s">
        <v>327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3" x14ac:dyDescent="0.2">
      <c r="A1946" s="158"/>
      <c r="B1946" s="159"/>
      <c r="C1946" s="191" t="s">
        <v>2092</v>
      </c>
      <c r="D1946" s="165"/>
      <c r="E1946" s="166">
        <v>6076</v>
      </c>
      <c r="F1946" s="161"/>
      <c r="G1946" s="161"/>
      <c r="H1946" s="161"/>
      <c r="I1946" s="161"/>
      <c r="J1946" s="161"/>
      <c r="K1946" s="161"/>
      <c r="L1946" s="161"/>
      <c r="M1946" s="161"/>
      <c r="N1946" s="160"/>
      <c r="O1946" s="160"/>
      <c r="P1946" s="160"/>
      <c r="Q1946" s="160"/>
      <c r="R1946" s="161"/>
      <c r="S1946" s="161"/>
      <c r="T1946" s="161"/>
      <c r="U1946" s="161"/>
      <c r="V1946" s="161"/>
      <c r="W1946" s="161"/>
      <c r="X1946" s="161"/>
      <c r="Y1946" s="161"/>
      <c r="Z1946" s="151"/>
      <c r="AA1946" s="151"/>
      <c r="AB1946" s="151"/>
      <c r="AC1946" s="151"/>
      <c r="AD1946" s="151"/>
      <c r="AE1946" s="151"/>
      <c r="AF1946" s="151"/>
      <c r="AG1946" s="151" t="s">
        <v>327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3" x14ac:dyDescent="0.2">
      <c r="A1947" s="158"/>
      <c r="B1947" s="159"/>
      <c r="C1947" s="191" t="s">
        <v>1788</v>
      </c>
      <c r="D1947" s="165"/>
      <c r="E1947" s="166"/>
      <c r="F1947" s="161"/>
      <c r="G1947" s="161"/>
      <c r="H1947" s="161"/>
      <c r="I1947" s="161"/>
      <c r="J1947" s="161"/>
      <c r="K1947" s="161"/>
      <c r="L1947" s="161"/>
      <c r="M1947" s="161"/>
      <c r="N1947" s="160"/>
      <c r="O1947" s="160"/>
      <c r="P1947" s="160"/>
      <c r="Q1947" s="160"/>
      <c r="R1947" s="161"/>
      <c r="S1947" s="161"/>
      <c r="T1947" s="161"/>
      <c r="U1947" s="161"/>
      <c r="V1947" s="161"/>
      <c r="W1947" s="161"/>
      <c r="X1947" s="161"/>
      <c r="Y1947" s="161"/>
      <c r="Z1947" s="151"/>
      <c r="AA1947" s="151"/>
      <c r="AB1947" s="151"/>
      <c r="AC1947" s="151"/>
      <c r="AD1947" s="151"/>
      <c r="AE1947" s="151"/>
      <c r="AF1947" s="151"/>
      <c r="AG1947" s="151" t="s">
        <v>327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3" x14ac:dyDescent="0.2">
      <c r="A1948" s="158"/>
      <c r="B1948" s="159"/>
      <c r="C1948" s="191" t="s">
        <v>2094</v>
      </c>
      <c r="D1948" s="165"/>
      <c r="E1948" s="166">
        <v>6337</v>
      </c>
      <c r="F1948" s="161"/>
      <c r="G1948" s="161"/>
      <c r="H1948" s="161"/>
      <c r="I1948" s="161"/>
      <c r="J1948" s="161"/>
      <c r="K1948" s="161"/>
      <c r="L1948" s="161"/>
      <c r="M1948" s="161"/>
      <c r="N1948" s="160"/>
      <c r="O1948" s="160"/>
      <c r="P1948" s="160"/>
      <c r="Q1948" s="160"/>
      <c r="R1948" s="161"/>
      <c r="S1948" s="161"/>
      <c r="T1948" s="161"/>
      <c r="U1948" s="161"/>
      <c r="V1948" s="161"/>
      <c r="W1948" s="161"/>
      <c r="X1948" s="161"/>
      <c r="Y1948" s="161"/>
      <c r="Z1948" s="151"/>
      <c r="AA1948" s="151"/>
      <c r="AB1948" s="151"/>
      <c r="AC1948" s="151"/>
      <c r="AD1948" s="151"/>
      <c r="AE1948" s="151"/>
      <c r="AF1948" s="151"/>
      <c r="AG1948" s="151" t="s">
        <v>327</v>
      </c>
      <c r="AH1948" s="151">
        <v>0</v>
      </c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1" x14ac:dyDescent="0.2">
      <c r="A1949" s="181">
        <v>250</v>
      </c>
      <c r="B1949" s="182" t="s">
        <v>2095</v>
      </c>
      <c r="C1949" s="190" t="s">
        <v>2096</v>
      </c>
      <c r="D1949" s="183" t="s">
        <v>702</v>
      </c>
      <c r="E1949" s="184">
        <v>138.54499999999999</v>
      </c>
      <c r="F1949" s="185"/>
      <c r="G1949" s="186">
        <f>ROUND(E1949*F1949,2)</f>
        <v>0</v>
      </c>
      <c r="H1949" s="185"/>
      <c r="I1949" s="186">
        <f>ROUND(E1949*H1949,2)</f>
        <v>0</v>
      </c>
      <c r="J1949" s="185"/>
      <c r="K1949" s="186">
        <f>ROUND(E1949*J1949,2)</f>
        <v>0</v>
      </c>
      <c r="L1949" s="186">
        <v>21</v>
      </c>
      <c r="M1949" s="186">
        <f>G1949*(1+L1949/100)</f>
        <v>0</v>
      </c>
      <c r="N1949" s="184">
        <v>0</v>
      </c>
      <c r="O1949" s="184">
        <f>ROUND(E1949*N1949,2)</f>
        <v>0</v>
      </c>
      <c r="P1949" s="184">
        <v>0</v>
      </c>
      <c r="Q1949" s="184">
        <f>ROUND(E1949*P1949,2)</f>
        <v>0</v>
      </c>
      <c r="R1949" s="186"/>
      <c r="S1949" s="186" t="s">
        <v>319</v>
      </c>
      <c r="T1949" s="187" t="s">
        <v>320</v>
      </c>
      <c r="U1949" s="161">
        <v>0</v>
      </c>
      <c r="V1949" s="161">
        <f>ROUND(E1949*U1949,2)</f>
        <v>0</v>
      </c>
      <c r="W1949" s="161"/>
      <c r="X1949" s="161" t="s">
        <v>321</v>
      </c>
      <c r="Y1949" s="161" t="s">
        <v>322</v>
      </c>
      <c r="Z1949" s="151"/>
      <c r="AA1949" s="151"/>
      <c r="AB1949" s="151"/>
      <c r="AC1949" s="151"/>
      <c r="AD1949" s="151"/>
      <c r="AE1949" s="151"/>
      <c r="AF1949" s="151"/>
      <c r="AG1949" s="151" t="s">
        <v>323</v>
      </c>
      <c r="AH1949" s="151"/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2" x14ac:dyDescent="0.2">
      <c r="A1950" s="158"/>
      <c r="B1950" s="159"/>
      <c r="C1950" s="191" t="s">
        <v>559</v>
      </c>
      <c r="D1950" s="165"/>
      <c r="E1950" s="166"/>
      <c r="F1950" s="161"/>
      <c r="G1950" s="161"/>
      <c r="H1950" s="161"/>
      <c r="I1950" s="161"/>
      <c r="J1950" s="161"/>
      <c r="K1950" s="161"/>
      <c r="L1950" s="161"/>
      <c r="M1950" s="161"/>
      <c r="N1950" s="160"/>
      <c r="O1950" s="160"/>
      <c r="P1950" s="160"/>
      <c r="Q1950" s="160"/>
      <c r="R1950" s="161"/>
      <c r="S1950" s="161"/>
      <c r="T1950" s="161"/>
      <c r="U1950" s="161"/>
      <c r="V1950" s="161"/>
      <c r="W1950" s="161"/>
      <c r="X1950" s="161"/>
      <c r="Y1950" s="161"/>
      <c r="Z1950" s="151"/>
      <c r="AA1950" s="151"/>
      <c r="AB1950" s="151"/>
      <c r="AC1950" s="151"/>
      <c r="AD1950" s="151"/>
      <c r="AE1950" s="151"/>
      <c r="AF1950" s="151"/>
      <c r="AG1950" s="151" t="s">
        <v>327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3" x14ac:dyDescent="0.2">
      <c r="A1951" s="158"/>
      <c r="B1951" s="159"/>
      <c r="C1951" s="191" t="s">
        <v>2097</v>
      </c>
      <c r="D1951" s="165"/>
      <c r="E1951" s="166">
        <v>93.84</v>
      </c>
      <c r="F1951" s="161"/>
      <c r="G1951" s="161"/>
      <c r="H1951" s="161"/>
      <c r="I1951" s="161"/>
      <c r="J1951" s="161"/>
      <c r="K1951" s="161"/>
      <c r="L1951" s="161"/>
      <c r="M1951" s="161"/>
      <c r="N1951" s="160"/>
      <c r="O1951" s="160"/>
      <c r="P1951" s="160"/>
      <c r="Q1951" s="160"/>
      <c r="R1951" s="161"/>
      <c r="S1951" s="161"/>
      <c r="T1951" s="161"/>
      <c r="U1951" s="161"/>
      <c r="V1951" s="161"/>
      <c r="W1951" s="161"/>
      <c r="X1951" s="161"/>
      <c r="Y1951" s="161"/>
      <c r="Z1951" s="151"/>
      <c r="AA1951" s="151"/>
      <c r="AB1951" s="151"/>
      <c r="AC1951" s="151"/>
      <c r="AD1951" s="151"/>
      <c r="AE1951" s="151"/>
      <c r="AF1951" s="151"/>
      <c r="AG1951" s="151" t="s">
        <v>327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3" x14ac:dyDescent="0.2">
      <c r="A1952" s="158"/>
      <c r="B1952" s="159"/>
      <c r="C1952" s="191" t="s">
        <v>2098</v>
      </c>
      <c r="D1952" s="165"/>
      <c r="E1952" s="166">
        <v>44.7</v>
      </c>
      <c r="F1952" s="161"/>
      <c r="G1952" s="161"/>
      <c r="H1952" s="161"/>
      <c r="I1952" s="161"/>
      <c r="J1952" s="161"/>
      <c r="K1952" s="161"/>
      <c r="L1952" s="161"/>
      <c r="M1952" s="161"/>
      <c r="N1952" s="160"/>
      <c r="O1952" s="160"/>
      <c r="P1952" s="160"/>
      <c r="Q1952" s="160"/>
      <c r="R1952" s="161"/>
      <c r="S1952" s="161"/>
      <c r="T1952" s="161"/>
      <c r="U1952" s="161"/>
      <c r="V1952" s="161"/>
      <c r="W1952" s="161"/>
      <c r="X1952" s="161"/>
      <c r="Y1952" s="161"/>
      <c r="Z1952" s="151"/>
      <c r="AA1952" s="151"/>
      <c r="AB1952" s="151"/>
      <c r="AC1952" s="151"/>
      <c r="AD1952" s="151"/>
      <c r="AE1952" s="151"/>
      <c r="AF1952" s="151"/>
      <c r="AG1952" s="151" t="s">
        <v>327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 x14ac:dyDescent="0.2">
      <c r="A1953" s="181">
        <v>251</v>
      </c>
      <c r="B1953" s="182" t="s">
        <v>2099</v>
      </c>
      <c r="C1953" s="190" t="s">
        <v>2100</v>
      </c>
      <c r="D1953" s="183" t="s">
        <v>387</v>
      </c>
      <c r="E1953" s="184">
        <v>3.7717700000000001</v>
      </c>
      <c r="F1953" s="185"/>
      <c r="G1953" s="186">
        <f>ROUND(E1953*F1953,2)</f>
        <v>0</v>
      </c>
      <c r="H1953" s="185"/>
      <c r="I1953" s="186">
        <f>ROUND(E1953*H1953,2)</f>
        <v>0</v>
      </c>
      <c r="J1953" s="185"/>
      <c r="K1953" s="186">
        <f>ROUND(E1953*J1953,2)</f>
        <v>0</v>
      </c>
      <c r="L1953" s="186">
        <v>21</v>
      </c>
      <c r="M1953" s="186">
        <f>G1953*(1+L1953/100)</f>
        <v>0</v>
      </c>
      <c r="N1953" s="184">
        <v>1</v>
      </c>
      <c r="O1953" s="184">
        <f>ROUND(E1953*N1953,2)</f>
        <v>3.77</v>
      </c>
      <c r="P1953" s="184">
        <v>0</v>
      </c>
      <c r="Q1953" s="184">
        <f>ROUND(E1953*P1953,2)</f>
        <v>0</v>
      </c>
      <c r="R1953" s="186"/>
      <c r="S1953" s="186" t="s">
        <v>319</v>
      </c>
      <c r="T1953" s="187" t="s">
        <v>320</v>
      </c>
      <c r="U1953" s="161">
        <v>0</v>
      </c>
      <c r="V1953" s="161">
        <f>ROUND(E1953*U1953,2)</f>
        <v>0</v>
      </c>
      <c r="W1953" s="161"/>
      <c r="X1953" s="161" t="s">
        <v>365</v>
      </c>
      <c r="Y1953" s="161" t="s">
        <v>322</v>
      </c>
      <c r="Z1953" s="151"/>
      <c r="AA1953" s="151"/>
      <c r="AB1953" s="151"/>
      <c r="AC1953" s="151"/>
      <c r="AD1953" s="151"/>
      <c r="AE1953" s="151"/>
      <c r="AF1953" s="151"/>
      <c r="AG1953" s="151" t="s">
        <v>366</v>
      </c>
      <c r="AH1953" s="151"/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2" x14ac:dyDescent="0.2">
      <c r="A1954" s="158"/>
      <c r="B1954" s="159"/>
      <c r="C1954" s="191" t="s">
        <v>1112</v>
      </c>
      <c r="D1954" s="165"/>
      <c r="E1954" s="166"/>
      <c r="F1954" s="161"/>
      <c r="G1954" s="161"/>
      <c r="H1954" s="161"/>
      <c r="I1954" s="161"/>
      <c r="J1954" s="161"/>
      <c r="K1954" s="161"/>
      <c r="L1954" s="161"/>
      <c r="M1954" s="161"/>
      <c r="N1954" s="160"/>
      <c r="O1954" s="160"/>
      <c r="P1954" s="160"/>
      <c r="Q1954" s="160"/>
      <c r="R1954" s="161"/>
      <c r="S1954" s="161"/>
      <c r="T1954" s="161"/>
      <c r="U1954" s="161"/>
      <c r="V1954" s="161"/>
      <c r="W1954" s="161"/>
      <c r="X1954" s="161"/>
      <c r="Y1954" s="161"/>
      <c r="Z1954" s="151"/>
      <c r="AA1954" s="151"/>
      <c r="AB1954" s="151"/>
      <c r="AC1954" s="151"/>
      <c r="AD1954" s="151"/>
      <c r="AE1954" s="151"/>
      <c r="AF1954" s="151"/>
      <c r="AG1954" s="151" t="s">
        <v>327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3" x14ac:dyDescent="0.2">
      <c r="A1955" s="158"/>
      <c r="B1955" s="159"/>
      <c r="C1955" s="191" t="s">
        <v>2101</v>
      </c>
      <c r="D1955" s="165"/>
      <c r="E1955" s="166">
        <v>0.45</v>
      </c>
      <c r="F1955" s="161"/>
      <c r="G1955" s="161"/>
      <c r="H1955" s="161"/>
      <c r="I1955" s="161"/>
      <c r="J1955" s="161"/>
      <c r="K1955" s="161"/>
      <c r="L1955" s="161"/>
      <c r="M1955" s="161"/>
      <c r="N1955" s="160"/>
      <c r="O1955" s="160"/>
      <c r="P1955" s="160"/>
      <c r="Q1955" s="160"/>
      <c r="R1955" s="161"/>
      <c r="S1955" s="161"/>
      <c r="T1955" s="161"/>
      <c r="U1955" s="161"/>
      <c r="V1955" s="161"/>
      <c r="W1955" s="161"/>
      <c r="X1955" s="161"/>
      <c r="Y1955" s="161"/>
      <c r="Z1955" s="151"/>
      <c r="AA1955" s="151"/>
      <c r="AB1955" s="151"/>
      <c r="AC1955" s="151"/>
      <c r="AD1955" s="151"/>
      <c r="AE1955" s="151"/>
      <c r="AF1955" s="151"/>
      <c r="AG1955" s="151" t="s">
        <v>327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3" x14ac:dyDescent="0.2">
      <c r="A1956" s="158"/>
      <c r="B1956" s="159"/>
      <c r="C1956" s="191" t="s">
        <v>1780</v>
      </c>
      <c r="D1956" s="165"/>
      <c r="E1956" s="166"/>
      <c r="F1956" s="161"/>
      <c r="G1956" s="161"/>
      <c r="H1956" s="161"/>
      <c r="I1956" s="161"/>
      <c r="J1956" s="161"/>
      <c r="K1956" s="161"/>
      <c r="L1956" s="161"/>
      <c r="M1956" s="161"/>
      <c r="N1956" s="160"/>
      <c r="O1956" s="160"/>
      <c r="P1956" s="160"/>
      <c r="Q1956" s="160"/>
      <c r="R1956" s="161"/>
      <c r="S1956" s="161"/>
      <c r="T1956" s="161"/>
      <c r="U1956" s="161"/>
      <c r="V1956" s="161"/>
      <c r="W1956" s="161"/>
      <c r="X1956" s="161"/>
      <c r="Y1956" s="161"/>
      <c r="Z1956" s="151"/>
      <c r="AA1956" s="151"/>
      <c r="AB1956" s="151"/>
      <c r="AC1956" s="151"/>
      <c r="AD1956" s="151"/>
      <c r="AE1956" s="151"/>
      <c r="AF1956" s="151"/>
      <c r="AG1956" s="151" t="s">
        <v>327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3" x14ac:dyDescent="0.2">
      <c r="A1957" s="158"/>
      <c r="B1957" s="159"/>
      <c r="C1957" s="191" t="s">
        <v>2102</v>
      </c>
      <c r="D1957" s="165"/>
      <c r="E1957" s="166">
        <v>0.62</v>
      </c>
      <c r="F1957" s="161"/>
      <c r="G1957" s="161"/>
      <c r="H1957" s="161"/>
      <c r="I1957" s="161"/>
      <c r="J1957" s="161"/>
      <c r="K1957" s="161"/>
      <c r="L1957" s="161"/>
      <c r="M1957" s="161"/>
      <c r="N1957" s="160"/>
      <c r="O1957" s="160"/>
      <c r="P1957" s="160"/>
      <c r="Q1957" s="160"/>
      <c r="R1957" s="161"/>
      <c r="S1957" s="161"/>
      <c r="T1957" s="161"/>
      <c r="U1957" s="161"/>
      <c r="V1957" s="161"/>
      <c r="W1957" s="161"/>
      <c r="X1957" s="161"/>
      <c r="Y1957" s="161"/>
      <c r="Z1957" s="151"/>
      <c r="AA1957" s="151"/>
      <c r="AB1957" s="151"/>
      <c r="AC1957" s="151"/>
      <c r="AD1957" s="151"/>
      <c r="AE1957" s="151"/>
      <c r="AF1957" s="151"/>
      <c r="AG1957" s="151" t="s">
        <v>327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3" x14ac:dyDescent="0.2">
      <c r="A1958" s="158"/>
      <c r="B1958" s="159"/>
      <c r="C1958" s="191" t="s">
        <v>2103</v>
      </c>
      <c r="D1958" s="165"/>
      <c r="E1958" s="166">
        <v>0.09</v>
      </c>
      <c r="F1958" s="161"/>
      <c r="G1958" s="161"/>
      <c r="H1958" s="161"/>
      <c r="I1958" s="161"/>
      <c r="J1958" s="161"/>
      <c r="K1958" s="161"/>
      <c r="L1958" s="161"/>
      <c r="M1958" s="161"/>
      <c r="N1958" s="160"/>
      <c r="O1958" s="160"/>
      <c r="P1958" s="160"/>
      <c r="Q1958" s="160"/>
      <c r="R1958" s="161"/>
      <c r="S1958" s="161"/>
      <c r="T1958" s="161"/>
      <c r="U1958" s="161"/>
      <c r="V1958" s="161"/>
      <c r="W1958" s="161"/>
      <c r="X1958" s="161"/>
      <c r="Y1958" s="161"/>
      <c r="Z1958" s="151"/>
      <c r="AA1958" s="151"/>
      <c r="AB1958" s="151"/>
      <c r="AC1958" s="151"/>
      <c r="AD1958" s="151"/>
      <c r="AE1958" s="151"/>
      <c r="AF1958" s="151"/>
      <c r="AG1958" s="151" t="s">
        <v>327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3" x14ac:dyDescent="0.2">
      <c r="A1959" s="158"/>
      <c r="B1959" s="159"/>
      <c r="C1959" s="191" t="s">
        <v>1785</v>
      </c>
      <c r="D1959" s="165"/>
      <c r="E1959" s="166"/>
      <c r="F1959" s="161"/>
      <c r="G1959" s="161"/>
      <c r="H1959" s="161"/>
      <c r="I1959" s="161"/>
      <c r="J1959" s="161"/>
      <c r="K1959" s="161"/>
      <c r="L1959" s="161"/>
      <c r="M1959" s="161"/>
      <c r="N1959" s="160"/>
      <c r="O1959" s="160"/>
      <c r="P1959" s="160"/>
      <c r="Q1959" s="160"/>
      <c r="R1959" s="161"/>
      <c r="S1959" s="161"/>
      <c r="T1959" s="161"/>
      <c r="U1959" s="161"/>
      <c r="V1959" s="161"/>
      <c r="W1959" s="161"/>
      <c r="X1959" s="161"/>
      <c r="Y1959" s="161"/>
      <c r="Z1959" s="151"/>
      <c r="AA1959" s="151"/>
      <c r="AB1959" s="151"/>
      <c r="AC1959" s="151"/>
      <c r="AD1959" s="151"/>
      <c r="AE1959" s="151"/>
      <c r="AF1959" s="151"/>
      <c r="AG1959" s="151" t="s">
        <v>327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3" x14ac:dyDescent="0.2">
      <c r="A1960" s="158"/>
      <c r="B1960" s="159"/>
      <c r="C1960" s="191" t="s">
        <v>2103</v>
      </c>
      <c r="D1960" s="165"/>
      <c r="E1960" s="166">
        <v>0.09</v>
      </c>
      <c r="F1960" s="161"/>
      <c r="G1960" s="161"/>
      <c r="H1960" s="161"/>
      <c r="I1960" s="161"/>
      <c r="J1960" s="161"/>
      <c r="K1960" s="161"/>
      <c r="L1960" s="161"/>
      <c r="M1960" s="161"/>
      <c r="N1960" s="160"/>
      <c r="O1960" s="160"/>
      <c r="P1960" s="160"/>
      <c r="Q1960" s="160"/>
      <c r="R1960" s="161"/>
      <c r="S1960" s="161"/>
      <c r="T1960" s="161"/>
      <c r="U1960" s="161"/>
      <c r="V1960" s="161"/>
      <c r="W1960" s="161"/>
      <c r="X1960" s="161"/>
      <c r="Y1960" s="161"/>
      <c r="Z1960" s="151"/>
      <c r="AA1960" s="151"/>
      <c r="AB1960" s="151"/>
      <c r="AC1960" s="151"/>
      <c r="AD1960" s="151"/>
      <c r="AE1960" s="151"/>
      <c r="AF1960" s="151"/>
      <c r="AG1960" s="151" t="s">
        <v>327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3" x14ac:dyDescent="0.2">
      <c r="A1961" s="158"/>
      <c r="B1961" s="159"/>
      <c r="C1961" s="191" t="s">
        <v>1786</v>
      </c>
      <c r="D1961" s="165"/>
      <c r="E1961" s="166"/>
      <c r="F1961" s="161"/>
      <c r="G1961" s="161"/>
      <c r="H1961" s="161"/>
      <c r="I1961" s="161"/>
      <c r="J1961" s="161"/>
      <c r="K1961" s="161"/>
      <c r="L1961" s="161"/>
      <c r="M1961" s="161"/>
      <c r="N1961" s="160"/>
      <c r="O1961" s="160"/>
      <c r="P1961" s="160"/>
      <c r="Q1961" s="160"/>
      <c r="R1961" s="161"/>
      <c r="S1961" s="161"/>
      <c r="T1961" s="161"/>
      <c r="U1961" s="161"/>
      <c r="V1961" s="161"/>
      <c r="W1961" s="161"/>
      <c r="X1961" s="161"/>
      <c r="Y1961" s="161"/>
      <c r="Z1961" s="151"/>
      <c r="AA1961" s="151"/>
      <c r="AB1961" s="151"/>
      <c r="AC1961" s="151"/>
      <c r="AD1961" s="151"/>
      <c r="AE1961" s="151"/>
      <c r="AF1961" s="151"/>
      <c r="AG1961" s="151" t="s">
        <v>327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3" x14ac:dyDescent="0.2">
      <c r="A1962" s="158"/>
      <c r="B1962" s="159"/>
      <c r="C1962" s="191" t="s">
        <v>2102</v>
      </c>
      <c r="D1962" s="165"/>
      <c r="E1962" s="166">
        <v>0.62</v>
      </c>
      <c r="F1962" s="161"/>
      <c r="G1962" s="161"/>
      <c r="H1962" s="161"/>
      <c r="I1962" s="161"/>
      <c r="J1962" s="161"/>
      <c r="K1962" s="161"/>
      <c r="L1962" s="161"/>
      <c r="M1962" s="161"/>
      <c r="N1962" s="160"/>
      <c r="O1962" s="160"/>
      <c r="P1962" s="160"/>
      <c r="Q1962" s="160"/>
      <c r="R1962" s="161"/>
      <c r="S1962" s="161"/>
      <c r="T1962" s="161"/>
      <c r="U1962" s="161"/>
      <c r="V1962" s="161"/>
      <c r="W1962" s="161"/>
      <c r="X1962" s="161"/>
      <c r="Y1962" s="161"/>
      <c r="Z1962" s="151"/>
      <c r="AA1962" s="151"/>
      <c r="AB1962" s="151"/>
      <c r="AC1962" s="151"/>
      <c r="AD1962" s="151"/>
      <c r="AE1962" s="151"/>
      <c r="AF1962" s="151"/>
      <c r="AG1962" s="151" t="s">
        <v>327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3" x14ac:dyDescent="0.2">
      <c r="A1963" s="158"/>
      <c r="B1963" s="159"/>
      <c r="C1963" s="191" t="s">
        <v>2103</v>
      </c>
      <c r="D1963" s="165"/>
      <c r="E1963" s="166">
        <v>0.09</v>
      </c>
      <c r="F1963" s="161"/>
      <c r="G1963" s="161"/>
      <c r="H1963" s="161"/>
      <c r="I1963" s="161"/>
      <c r="J1963" s="161"/>
      <c r="K1963" s="161"/>
      <c r="L1963" s="161"/>
      <c r="M1963" s="161"/>
      <c r="N1963" s="160"/>
      <c r="O1963" s="160"/>
      <c r="P1963" s="160"/>
      <c r="Q1963" s="160"/>
      <c r="R1963" s="161"/>
      <c r="S1963" s="161"/>
      <c r="T1963" s="161"/>
      <c r="U1963" s="161"/>
      <c r="V1963" s="161"/>
      <c r="W1963" s="161"/>
      <c r="X1963" s="161"/>
      <c r="Y1963" s="161"/>
      <c r="Z1963" s="151"/>
      <c r="AA1963" s="151"/>
      <c r="AB1963" s="151"/>
      <c r="AC1963" s="151"/>
      <c r="AD1963" s="151"/>
      <c r="AE1963" s="151"/>
      <c r="AF1963" s="151"/>
      <c r="AG1963" s="151" t="s">
        <v>327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3" x14ac:dyDescent="0.2">
      <c r="A1964" s="158"/>
      <c r="B1964" s="159"/>
      <c r="C1964" s="191" t="s">
        <v>1787</v>
      </c>
      <c r="D1964" s="165"/>
      <c r="E1964" s="166"/>
      <c r="F1964" s="161"/>
      <c r="G1964" s="161"/>
      <c r="H1964" s="161"/>
      <c r="I1964" s="161"/>
      <c r="J1964" s="161"/>
      <c r="K1964" s="161"/>
      <c r="L1964" s="161"/>
      <c r="M1964" s="161"/>
      <c r="N1964" s="160"/>
      <c r="O1964" s="160"/>
      <c r="P1964" s="160"/>
      <c r="Q1964" s="160"/>
      <c r="R1964" s="161"/>
      <c r="S1964" s="161"/>
      <c r="T1964" s="161"/>
      <c r="U1964" s="161"/>
      <c r="V1964" s="161"/>
      <c r="W1964" s="161"/>
      <c r="X1964" s="161"/>
      <c r="Y1964" s="161"/>
      <c r="Z1964" s="151"/>
      <c r="AA1964" s="151"/>
      <c r="AB1964" s="151"/>
      <c r="AC1964" s="151"/>
      <c r="AD1964" s="151"/>
      <c r="AE1964" s="151"/>
      <c r="AF1964" s="151"/>
      <c r="AG1964" s="151" t="s">
        <v>327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3" x14ac:dyDescent="0.2">
      <c r="A1965" s="158"/>
      <c r="B1965" s="159"/>
      <c r="C1965" s="191" t="s">
        <v>2102</v>
      </c>
      <c r="D1965" s="165"/>
      <c r="E1965" s="166">
        <v>0.62</v>
      </c>
      <c r="F1965" s="161"/>
      <c r="G1965" s="161"/>
      <c r="H1965" s="161"/>
      <c r="I1965" s="161"/>
      <c r="J1965" s="161"/>
      <c r="K1965" s="161"/>
      <c r="L1965" s="161"/>
      <c r="M1965" s="161"/>
      <c r="N1965" s="160"/>
      <c r="O1965" s="160"/>
      <c r="P1965" s="160"/>
      <c r="Q1965" s="160"/>
      <c r="R1965" s="161"/>
      <c r="S1965" s="161"/>
      <c r="T1965" s="161"/>
      <c r="U1965" s="161"/>
      <c r="V1965" s="161"/>
      <c r="W1965" s="161"/>
      <c r="X1965" s="161"/>
      <c r="Y1965" s="161"/>
      <c r="Z1965" s="151"/>
      <c r="AA1965" s="151"/>
      <c r="AB1965" s="151"/>
      <c r="AC1965" s="151"/>
      <c r="AD1965" s="151"/>
      <c r="AE1965" s="151"/>
      <c r="AF1965" s="151"/>
      <c r="AG1965" s="151" t="s">
        <v>327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3" x14ac:dyDescent="0.2">
      <c r="A1966" s="158"/>
      <c r="B1966" s="159"/>
      <c r="C1966" s="191" t="s">
        <v>2103</v>
      </c>
      <c r="D1966" s="165"/>
      <c r="E1966" s="166">
        <v>0.09</v>
      </c>
      <c r="F1966" s="161"/>
      <c r="G1966" s="161"/>
      <c r="H1966" s="161"/>
      <c r="I1966" s="161"/>
      <c r="J1966" s="161"/>
      <c r="K1966" s="161"/>
      <c r="L1966" s="161"/>
      <c r="M1966" s="161"/>
      <c r="N1966" s="160"/>
      <c r="O1966" s="160"/>
      <c r="P1966" s="160"/>
      <c r="Q1966" s="160"/>
      <c r="R1966" s="161"/>
      <c r="S1966" s="161"/>
      <c r="T1966" s="161"/>
      <c r="U1966" s="161"/>
      <c r="V1966" s="161"/>
      <c r="W1966" s="161"/>
      <c r="X1966" s="161"/>
      <c r="Y1966" s="161"/>
      <c r="Z1966" s="151"/>
      <c r="AA1966" s="151"/>
      <c r="AB1966" s="151"/>
      <c r="AC1966" s="151"/>
      <c r="AD1966" s="151"/>
      <c r="AE1966" s="151"/>
      <c r="AF1966" s="151"/>
      <c r="AG1966" s="151" t="s">
        <v>327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3" x14ac:dyDescent="0.2">
      <c r="A1967" s="158"/>
      <c r="B1967" s="159"/>
      <c r="C1967" s="191" t="s">
        <v>1788</v>
      </c>
      <c r="D1967" s="165"/>
      <c r="E1967" s="166"/>
      <c r="F1967" s="161"/>
      <c r="G1967" s="161"/>
      <c r="H1967" s="161"/>
      <c r="I1967" s="161"/>
      <c r="J1967" s="161"/>
      <c r="K1967" s="161"/>
      <c r="L1967" s="161"/>
      <c r="M1967" s="161"/>
      <c r="N1967" s="160"/>
      <c r="O1967" s="160"/>
      <c r="P1967" s="160"/>
      <c r="Q1967" s="160"/>
      <c r="R1967" s="161"/>
      <c r="S1967" s="161"/>
      <c r="T1967" s="161"/>
      <c r="U1967" s="161"/>
      <c r="V1967" s="161"/>
      <c r="W1967" s="161"/>
      <c r="X1967" s="161"/>
      <c r="Y1967" s="161"/>
      <c r="Z1967" s="151"/>
      <c r="AA1967" s="151"/>
      <c r="AB1967" s="151"/>
      <c r="AC1967" s="151"/>
      <c r="AD1967" s="151"/>
      <c r="AE1967" s="151"/>
      <c r="AF1967" s="151"/>
      <c r="AG1967" s="151" t="s">
        <v>327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3" x14ac:dyDescent="0.2">
      <c r="A1968" s="158"/>
      <c r="B1968" s="159"/>
      <c r="C1968" s="191" t="s">
        <v>2104</v>
      </c>
      <c r="D1968" s="165"/>
      <c r="E1968" s="166">
        <v>0.64</v>
      </c>
      <c r="F1968" s="161"/>
      <c r="G1968" s="161"/>
      <c r="H1968" s="161"/>
      <c r="I1968" s="161"/>
      <c r="J1968" s="161"/>
      <c r="K1968" s="161"/>
      <c r="L1968" s="161"/>
      <c r="M1968" s="161"/>
      <c r="N1968" s="160"/>
      <c r="O1968" s="160"/>
      <c r="P1968" s="160"/>
      <c r="Q1968" s="160"/>
      <c r="R1968" s="161"/>
      <c r="S1968" s="161"/>
      <c r="T1968" s="161"/>
      <c r="U1968" s="161"/>
      <c r="V1968" s="161"/>
      <c r="W1968" s="161"/>
      <c r="X1968" s="161"/>
      <c r="Y1968" s="161"/>
      <c r="Z1968" s="151"/>
      <c r="AA1968" s="151"/>
      <c r="AB1968" s="151"/>
      <c r="AC1968" s="151"/>
      <c r="AD1968" s="151"/>
      <c r="AE1968" s="151"/>
      <c r="AF1968" s="151"/>
      <c r="AG1968" s="151" t="s">
        <v>327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3" x14ac:dyDescent="0.2">
      <c r="A1969" s="158"/>
      <c r="B1969" s="159"/>
      <c r="C1969" s="191" t="s">
        <v>2103</v>
      </c>
      <c r="D1969" s="165"/>
      <c r="E1969" s="166">
        <v>0.09</v>
      </c>
      <c r="F1969" s="161"/>
      <c r="G1969" s="161"/>
      <c r="H1969" s="161"/>
      <c r="I1969" s="161"/>
      <c r="J1969" s="161"/>
      <c r="K1969" s="161"/>
      <c r="L1969" s="161"/>
      <c r="M1969" s="161"/>
      <c r="N1969" s="160"/>
      <c r="O1969" s="160"/>
      <c r="P1969" s="160"/>
      <c r="Q1969" s="160"/>
      <c r="R1969" s="161"/>
      <c r="S1969" s="161"/>
      <c r="T1969" s="161"/>
      <c r="U1969" s="161"/>
      <c r="V1969" s="161"/>
      <c r="W1969" s="161"/>
      <c r="X1969" s="161"/>
      <c r="Y1969" s="161"/>
      <c r="Z1969" s="151"/>
      <c r="AA1969" s="151"/>
      <c r="AB1969" s="151"/>
      <c r="AC1969" s="151"/>
      <c r="AD1969" s="151"/>
      <c r="AE1969" s="151"/>
      <c r="AF1969" s="151"/>
      <c r="AG1969" s="151" t="s">
        <v>327</v>
      </c>
      <c r="AH1969" s="151">
        <v>0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3" x14ac:dyDescent="0.2">
      <c r="A1970" s="158"/>
      <c r="B1970" s="159"/>
      <c r="C1970" s="192" t="s">
        <v>854</v>
      </c>
      <c r="D1970" s="167"/>
      <c r="E1970" s="168">
        <v>0.34</v>
      </c>
      <c r="F1970" s="161"/>
      <c r="G1970" s="161"/>
      <c r="H1970" s="161"/>
      <c r="I1970" s="161"/>
      <c r="J1970" s="161"/>
      <c r="K1970" s="161"/>
      <c r="L1970" s="161"/>
      <c r="M1970" s="161"/>
      <c r="N1970" s="160"/>
      <c r="O1970" s="160"/>
      <c r="P1970" s="160"/>
      <c r="Q1970" s="160"/>
      <c r="R1970" s="161"/>
      <c r="S1970" s="161"/>
      <c r="T1970" s="161"/>
      <c r="U1970" s="161"/>
      <c r="V1970" s="161"/>
      <c r="W1970" s="161"/>
      <c r="X1970" s="161"/>
      <c r="Y1970" s="161"/>
      <c r="Z1970" s="151"/>
      <c r="AA1970" s="151"/>
      <c r="AB1970" s="151"/>
      <c r="AC1970" s="151"/>
      <c r="AD1970" s="151"/>
      <c r="AE1970" s="151"/>
      <c r="AF1970" s="151"/>
      <c r="AG1970" s="151" t="s">
        <v>327</v>
      </c>
      <c r="AH1970" s="151">
        <v>4</v>
      </c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1" x14ac:dyDescent="0.2">
      <c r="A1971" s="181">
        <v>252</v>
      </c>
      <c r="B1971" s="182" t="s">
        <v>2105</v>
      </c>
      <c r="C1971" s="190" t="s">
        <v>2106</v>
      </c>
      <c r="D1971" s="183" t="s">
        <v>387</v>
      </c>
      <c r="E1971" s="184">
        <v>0.86136999999999997</v>
      </c>
      <c r="F1971" s="185"/>
      <c r="G1971" s="186">
        <f>ROUND(E1971*F1971,2)</f>
        <v>0</v>
      </c>
      <c r="H1971" s="185"/>
      <c r="I1971" s="186">
        <f>ROUND(E1971*H1971,2)</f>
        <v>0</v>
      </c>
      <c r="J1971" s="185"/>
      <c r="K1971" s="186">
        <f>ROUND(E1971*J1971,2)</f>
        <v>0</v>
      </c>
      <c r="L1971" s="186">
        <v>21</v>
      </c>
      <c r="M1971" s="186">
        <f>G1971*(1+L1971/100)</f>
        <v>0</v>
      </c>
      <c r="N1971" s="184">
        <v>1</v>
      </c>
      <c r="O1971" s="184">
        <f>ROUND(E1971*N1971,2)</f>
        <v>0.86</v>
      </c>
      <c r="P1971" s="184">
        <v>0</v>
      </c>
      <c r="Q1971" s="184">
        <f>ROUND(E1971*P1971,2)</f>
        <v>0</v>
      </c>
      <c r="R1971" s="186"/>
      <c r="S1971" s="186" t="s">
        <v>319</v>
      </c>
      <c r="T1971" s="187" t="s">
        <v>320</v>
      </c>
      <c r="U1971" s="161">
        <v>0</v>
      </c>
      <c r="V1971" s="161">
        <f>ROUND(E1971*U1971,2)</f>
        <v>0</v>
      </c>
      <c r="W1971" s="161"/>
      <c r="X1971" s="161" t="s">
        <v>365</v>
      </c>
      <c r="Y1971" s="161" t="s">
        <v>322</v>
      </c>
      <c r="Z1971" s="151"/>
      <c r="AA1971" s="151"/>
      <c r="AB1971" s="151"/>
      <c r="AC1971" s="151"/>
      <c r="AD1971" s="151"/>
      <c r="AE1971" s="151"/>
      <c r="AF1971" s="151"/>
      <c r="AG1971" s="151" t="s">
        <v>366</v>
      </c>
      <c r="AH1971" s="151"/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2" x14ac:dyDescent="0.2">
      <c r="A1972" s="158"/>
      <c r="B1972" s="159"/>
      <c r="C1972" s="191" t="s">
        <v>1112</v>
      </c>
      <c r="D1972" s="165"/>
      <c r="E1972" s="166"/>
      <c r="F1972" s="161"/>
      <c r="G1972" s="161"/>
      <c r="H1972" s="161"/>
      <c r="I1972" s="161"/>
      <c r="J1972" s="161"/>
      <c r="K1972" s="161"/>
      <c r="L1972" s="161"/>
      <c r="M1972" s="161"/>
      <c r="N1972" s="160"/>
      <c r="O1972" s="160"/>
      <c r="P1972" s="160"/>
      <c r="Q1972" s="160"/>
      <c r="R1972" s="161"/>
      <c r="S1972" s="161"/>
      <c r="T1972" s="161"/>
      <c r="U1972" s="161"/>
      <c r="V1972" s="161"/>
      <c r="W1972" s="161"/>
      <c r="X1972" s="161"/>
      <c r="Y1972" s="161"/>
      <c r="Z1972" s="151"/>
      <c r="AA1972" s="151"/>
      <c r="AB1972" s="151"/>
      <c r="AC1972" s="151"/>
      <c r="AD1972" s="151"/>
      <c r="AE1972" s="151"/>
      <c r="AF1972" s="151"/>
      <c r="AG1972" s="151" t="s">
        <v>327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3" x14ac:dyDescent="0.2">
      <c r="A1973" s="158"/>
      <c r="B1973" s="159"/>
      <c r="C1973" s="191" t="s">
        <v>2107</v>
      </c>
      <c r="D1973" s="165"/>
      <c r="E1973" s="166">
        <v>0.06</v>
      </c>
      <c r="F1973" s="161"/>
      <c r="G1973" s="161"/>
      <c r="H1973" s="161"/>
      <c r="I1973" s="161"/>
      <c r="J1973" s="161"/>
      <c r="K1973" s="161"/>
      <c r="L1973" s="161"/>
      <c r="M1973" s="161"/>
      <c r="N1973" s="160"/>
      <c r="O1973" s="160"/>
      <c r="P1973" s="160"/>
      <c r="Q1973" s="160"/>
      <c r="R1973" s="161"/>
      <c r="S1973" s="161"/>
      <c r="T1973" s="161"/>
      <c r="U1973" s="161"/>
      <c r="V1973" s="161"/>
      <c r="W1973" s="161"/>
      <c r="X1973" s="161"/>
      <c r="Y1973" s="161"/>
      <c r="Z1973" s="151"/>
      <c r="AA1973" s="151"/>
      <c r="AB1973" s="151"/>
      <c r="AC1973" s="151"/>
      <c r="AD1973" s="151"/>
      <c r="AE1973" s="151"/>
      <c r="AF1973" s="151"/>
      <c r="AG1973" s="151" t="s">
        <v>327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3" x14ac:dyDescent="0.2">
      <c r="A1974" s="158"/>
      <c r="B1974" s="159"/>
      <c r="C1974" s="191" t="s">
        <v>2108</v>
      </c>
      <c r="D1974" s="165"/>
      <c r="E1974" s="166">
        <v>0.01</v>
      </c>
      <c r="F1974" s="161"/>
      <c r="G1974" s="161"/>
      <c r="H1974" s="161"/>
      <c r="I1974" s="161"/>
      <c r="J1974" s="161"/>
      <c r="K1974" s="161"/>
      <c r="L1974" s="161"/>
      <c r="M1974" s="161"/>
      <c r="N1974" s="160"/>
      <c r="O1974" s="160"/>
      <c r="P1974" s="160"/>
      <c r="Q1974" s="160"/>
      <c r="R1974" s="161"/>
      <c r="S1974" s="161"/>
      <c r="T1974" s="161"/>
      <c r="U1974" s="161"/>
      <c r="V1974" s="161"/>
      <c r="W1974" s="161"/>
      <c r="X1974" s="161"/>
      <c r="Y1974" s="161"/>
      <c r="Z1974" s="151"/>
      <c r="AA1974" s="151"/>
      <c r="AB1974" s="151"/>
      <c r="AC1974" s="151"/>
      <c r="AD1974" s="151"/>
      <c r="AE1974" s="151"/>
      <c r="AF1974" s="151"/>
      <c r="AG1974" s="151" t="s">
        <v>327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3" x14ac:dyDescent="0.2">
      <c r="A1975" s="158"/>
      <c r="B1975" s="159"/>
      <c r="C1975" s="191" t="s">
        <v>1780</v>
      </c>
      <c r="D1975" s="165"/>
      <c r="E1975" s="166"/>
      <c r="F1975" s="161"/>
      <c r="G1975" s="161"/>
      <c r="H1975" s="161"/>
      <c r="I1975" s="161"/>
      <c r="J1975" s="161"/>
      <c r="K1975" s="161"/>
      <c r="L1975" s="161"/>
      <c r="M1975" s="161"/>
      <c r="N1975" s="160"/>
      <c r="O1975" s="160"/>
      <c r="P1975" s="160"/>
      <c r="Q1975" s="160"/>
      <c r="R1975" s="161"/>
      <c r="S1975" s="161"/>
      <c r="T1975" s="161"/>
      <c r="U1975" s="161"/>
      <c r="V1975" s="161"/>
      <c r="W1975" s="161"/>
      <c r="X1975" s="161"/>
      <c r="Y1975" s="161"/>
      <c r="Z1975" s="151"/>
      <c r="AA1975" s="151"/>
      <c r="AB1975" s="151"/>
      <c r="AC1975" s="151"/>
      <c r="AD1975" s="151"/>
      <c r="AE1975" s="151"/>
      <c r="AF1975" s="151"/>
      <c r="AG1975" s="151" t="s">
        <v>327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3" x14ac:dyDescent="0.2">
      <c r="A1976" s="158"/>
      <c r="B1976" s="159"/>
      <c r="C1976" s="191" t="s">
        <v>2109</v>
      </c>
      <c r="D1976" s="165"/>
      <c r="E1976" s="166">
        <v>0.13</v>
      </c>
      <c r="F1976" s="161"/>
      <c r="G1976" s="161"/>
      <c r="H1976" s="161"/>
      <c r="I1976" s="161"/>
      <c r="J1976" s="161"/>
      <c r="K1976" s="161"/>
      <c r="L1976" s="161"/>
      <c r="M1976" s="161"/>
      <c r="N1976" s="160"/>
      <c r="O1976" s="160"/>
      <c r="P1976" s="160"/>
      <c r="Q1976" s="160"/>
      <c r="R1976" s="161"/>
      <c r="S1976" s="161"/>
      <c r="T1976" s="161"/>
      <c r="U1976" s="161"/>
      <c r="V1976" s="161"/>
      <c r="W1976" s="161"/>
      <c r="X1976" s="161"/>
      <c r="Y1976" s="161"/>
      <c r="Z1976" s="151"/>
      <c r="AA1976" s="151"/>
      <c r="AB1976" s="151"/>
      <c r="AC1976" s="151"/>
      <c r="AD1976" s="151"/>
      <c r="AE1976" s="151"/>
      <c r="AF1976" s="151"/>
      <c r="AG1976" s="151" t="s">
        <v>327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3" x14ac:dyDescent="0.2">
      <c r="A1977" s="158"/>
      <c r="B1977" s="159"/>
      <c r="C1977" s="191" t="s">
        <v>2110</v>
      </c>
      <c r="D1977" s="165"/>
      <c r="E1977" s="166">
        <v>0.03</v>
      </c>
      <c r="F1977" s="161"/>
      <c r="G1977" s="161"/>
      <c r="H1977" s="161"/>
      <c r="I1977" s="161"/>
      <c r="J1977" s="161"/>
      <c r="K1977" s="161"/>
      <c r="L1977" s="161"/>
      <c r="M1977" s="161"/>
      <c r="N1977" s="160"/>
      <c r="O1977" s="160"/>
      <c r="P1977" s="160"/>
      <c r="Q1977" s="160"/>
      <c r="R1977" s="161"/>
      <c r="S1977" s="161"/>
      <c r="T1977" s="161"/>
      <c r="U1977" s="161"/>
      <c r="V1977" s="161"/>
      <c r="W1977" s="161"/>
      <c r="X1977" s="161"/>
      <c r="Y1977" s="161"/>
      <c r="Z1977" s="151"/>
      <c r="AA1977" s="151"/>
      <c r="AB1977" s="151"/>
      <c r="AC1977" s="151"/>
      <c r="AD1977" s="151"/>
      <c r="AE1977" s="151"/>
      <c r="AF1977" s="151"/>
      <c r="AG1977" s="151" t="s">
        <v>327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3" x14ac:dyDescent="0.2">
      <c r="A1978" s="158"/>
      <c r="B1978" s="159"/>
      <c r="C1978" s="191" t="s">
        <v>1785</v>
      </c>
      <c r="D1978" s="165"/>
      <c r="E1978" s="166"/>
      <c r="F1978" s="161"/>
      <c r="G1978" s="161"/>
      <c r="H1978" s="161"/>
      <c r="I1978" s="161"/>
      <c r="J1978" s="161"/>
      <c r="K1978" s="161"/>
      <c r="L1978" s="161"/>
      <c r="M1978" s="161"/>
      <c r="N1978" s="160"/>
      <c r="O1978" s="160"/>
      <c r="P1978" s="160"/>
      <c r="Q1978" s="160"/>
      <c r="R1978" s="161"/>
      <c r="S1978" s="161"/>
      <c r="T1978" s="161"/>
      <c r="U1978" s="161"/>
      <c r="V1978" s="161"/>
      <c r="W1978" s="161"/>
      <c r="X1978" s="161"/>
      <c r="Y1978" s="161"/>
      <c r="Z1978" s="151"/>
      <c r="AA1978" s="151"/>
      <c r="AB1978" s="151"/>
      <c r="AC1978" s="151"/>
      <c r="AD1978" s="151"/>
      <c r="AE1978" s="151"/>
      <c r="AF1978" s="151"/>
      <c r="AG1978" s="151" t="s">
        <v>327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3" x14ac:dyDescent="0.2">
      <c r="A1979" s="158"/>
      <c r="B1979" s="159"/>
      <c r="C1979" s="191" t="s">
        <v>2109</v>
      </c>
      <c r="D1979" s="165"/>
      <c r="E1979" s="166">
        <v>0.13</v>
      </c>
      <c r="F1979" s="161"/>
      <c r="G1979" s="161"/>
      <c r="H1979" s="161"/>
      <c r="I1979" s="161"/>
      <c r="J1979" s="161"/>
      <c r="K1979" s="161"/>
      <c r="L1979" s="161"/>
      <c r="M1979" s="161"/>
      <c r="N1979" s="160"/>
      <c r="O1979" s="160"/>
      <c r="P1979" s="160"/>
      <c r="Q1979" s="160"/>
      <c r="R1979" s="161"/>
      <c r="S1979" s="161"/>
      <c r="T1979" s="161"/>
      <c r="U1979" s="161"/>
      <c r="V1979" s="161"/>
      <c r="W1979" s="161"/>
      <c r="X1979" s="161"/>
      <c r="Y1979" s="161"/>
      <c r="Z1979" s="151"/>
      <c r="AA1979" s="151"/>
      <c r="AB1979" s="151"/>
      <c r="AC1979" s="151"/>
      <c r="AD1979" s="151"/>
      <c r="AE1979" s="151"/>
      <c r="AF1979" s="151"/>
      <c r="AG1979" s="151" t="s">
        <v>327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3" x14ac:dyDescent="0.2">
      <c r="A1980" s="158"/>
      <c r="B1980" s="159"/>
      <c r="C1980" s="191" t="s">
        <v>2110</v>
      </c>
      <c r="D1980" s="165"/>
      <c r="E1980" s="166">
        <v>0.03</v>
      </c>
      <c r="F1980" s="161"/>
      <c r="G1980" s="161"/>
      <c r="H1980" s="161"/>
      <c r="I1980" s="161"/>
      <c r="J1980" s="161"/>
      <c r="K1980" s="161"/>
      <c r="L1980" s="161"/>
      <c r="M1980" s="161"/>
      <c r="N1980" s="160"/>
      <c r="O1980" s="160"/>
      <c r="P1980" s="160"/>
      <c r="Q1980" s="160"/>
      <c r="R1980" s="161"/>
      <c r="S1980" s="161"/>
      <c r="T1980" s="161"/>
      <c r="U1980" s="161"/>
      <c r="V1980" s="161"/>
      <c r="W1980" s="161"/>
      <c r="X1980" s="161"/>
      <c r="Y1980" s="161"/>
      <c r="Z1980" s="151"/>
      <c r="AA1980" s="151"/>
      <c r="AB1980" s="151"/>
      <c r="AC1980" s="151"/>
      <c r="AD1980" s="151"/>
      <c r="AE1980" s="151"/>
      <c r="AF1980" s="151"/>
      <c r="AG1980" s="151" t="s">
        <v>327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3" x14ac:dyDescent="0.2">
      <c r="A1981" s="158"/>
      <c r="B1981" s="159"/>
      <c r="C1981" s="191" t="s">
        <v>1786</v>
      </c>
      <c r="D1981" s="165"/>
      <c r="E1981" s="166"/>
      <c r="F1981" s="161"/>
      <c r="G1981" s="161"/>
      <c r="H1981" s="161"/>
      <c r="I1981" s="161"/>
      <c r="J1981" s="161"/>
      <c r="K1981" s="161"/>
      <c r="L1981" s="161"/>
      <c r="M1981" s="161"/>
      <c r="N1981" s="160"/>
      <c r="O1981" s="160"/>
      <c r="P1981" s="160"/>
      <c r="Q1981" s="160"/>
      <c r="R1981" s="161"/>
      <c r="S1981" s="161"/>
      <c r="T1981" s="161"/>
      <c r="U1981" s="161"/>
      <c r="V1981" s="161"/>
      <c r="W1981" s="161"/>
      <c r="X1981" s="161"/>
      <c r="Y1981" s="161"/>
      <c r="Z1981" s="151"/>
      <c r="AA1981" s="151"/>
      <c r="AB1981" s="151"/>
      <c r="AC1981" s="151"/>
      <c r="AD1981" s="151"/>
      <c r="AE1981" s="151"/>
      <c r="AF1981" s="151"/>
      <c r="AG1981" s="151" t="s">
        <v>327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3" x14ac:dyDescent="0.2">
      <c r="A1982" s="158"/>
      <c r="B1982" s="159"/>
      <c r="C1982" s="191" t="s">
        <v>2109</v>
      </c>
      <c r="D1982" s="165"/>
      <c r="E1982" s="166">
        <v>0.13</v>
      </c>
      <c r="F1982" s="161"/>
      <c r="G1982" s="161"/>
      <c r="H1982" s="161"/>
      <c r="I1982" s="161"/>
      <c r="J1982" s="161"/>
      <c r="K1982" s="161"/>
      <c r="L1982" s="161"/>
      <c r="M1982" s="161"/>
      <c r="N1982" s="160"/>
      <c r="O1982" s="160"/>
      <c r="P1982" s="160"/>
      <c r="Q1982" s="160"/>
      <c r="R1982" s="161"/>
      <c r="S1982" s="161"/>
      <c r="T1982" s="161"/>
      <c r="U1982" s="161"/>
      <c r="V1982" s="161"/>
      <c r="W1982" s="161"/>
      <c r="X1982" s="161"/>
      <c r="Y1982" s="161"/>
      <c r="Z1982" s="151"/>
      <c r="AA1982" s="151"/>
      <c r="AB1982" s="151"/>
      <c r="AC1982" s="151"/>
      <c r="AD1982" s="151"/>
      <c r="AE1982" s="151"/>
      <c r="AF1982" s="151"/>
      <c r="AG1982" s="151" t="s">
        <v>327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3" x14ac:dyDescent="0.2">
      <c r="A1983" s="158"/>
      <c r="B1983" s="159"/>
      <c r="C1983" s="191" t="s">
        <v>2110</v>
      </c>
      <c r="D1983" s="165"/>
      <c r="E1983" s="166">
        <v>0.03</v>
      </c>
      <c r="F1983" s="161"/>
      <c r="G1983" s="161"/>
      <c r="H1983" s="161"/>
      <c r="I1983" s="161"/>
      <c r="J1983" s="161"/>
      <c r="K1983" s="161"/>
      <c r="L1983" s="161"/>
      <c r="M1983" s="161"/>
      <c r="N1983" s="160"/>
      <c r="O1983" s="160"/>
      <c r="P1983" s="160"/>
      <c r="Q1983" s="160"/>
      <c r="R1983" s="161"/>
      <c r="S1983" s="161"/>
      <c r="T1983" s="161"/>
      <c r="U1983" s="161"/>
      <c r="V1983" s="161"/>
      <c r="W1983" s="161"/>
      <c r="X1983" s="161"/>
      <c r="Y1983" s="161"/>
      <c r="Z1983" s="151"/>
      <c r="AA1983" s="151"/>
      <c r="AB1983" s="151"/>
      <c r="AC1983" s="151"/>
      <c r="AD1983" s="151"/>
      <c r="AE1983" s="151"/>
      <c r="AF1983" s="151"/>
      <c r="AG1983" s="151" t="s">
        <v>327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3" x14ac:dyDescent="0.2">
      <c r="A1984" s="158"/>
      <c r="B1984" s="159"/>
      <c r="C1984" s="191" t="s">
        <v>1787</v>
      </c>
      <c r="D1984" s="165"/>
      <c r="E1984" s="166"/>
      <c r="F1984" s="161"/>
      <c r="G1984" s="161"/>
      <c r="H1984" s="161"/>
      <c r="I1984" s="161"/>
      <c r="J1984" s="161"/>
      <c r="K1984" s="161"/>
      <c r="L1984" s="161"/>
      <c r="M1984" s="161"/>
      <c r="N1984" s="160"/>
      <c r="O1984" s="160"/>
      <c r="P1984" s="160"/>
      <c r="Q1984" s="160"/>
      <c r="R1984" s="161"/>
      <c r="S1984" s="161"/>
      <c r="T1984" s="161"/>
      <c r="U1984" s="161"/>
      <c r="V1984" s="161"/>
      <c r="W1984" s="161"/>
      <c r="X1984" s="161"/>
      <c r="Y1984" s="161"/>
      <c r="Z1984" s="151"/>
      <c r="AA1984" s="151"/>
      <c r="AB1984" s="151"/>
      <c r="AC1984" s="151"/>
      <c r="AD1984" s="151"/>
      <c r="AE1984" s="151"/>
      <c r="AF1984" s="151"/>
      <c r="AG1984" s="151" t="s">
        <v>327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3" x14ac:dyDescent="0.2">
      <c r="A1985" s="158"/>
      <c r="B1985" s="159"/>
      <c r="C1985" s="191" t="s">
        <v>2109</v>
      </c>
      <c r="D1985" s="165"/>
      <c r="E1985" s="166">
        <v>0.13</v>
      </c>
      <c r="F1985" s="161"/>
      <c r="G1985" s="161"/>
      <c r="H1985" s="161"/>
      <c r="I1985" s="161"/>
      <c r="J1985" s="161"/>
      <c r="K1985" s="161"/>
      <c r="L1985" s="161"/>
      <c r="M1985" s="161"/>
      <c r="N1985" s="160"/>
      <c r="O1985" s="160"/>
      <c r="P1985" s="160"/>
      <c r="Q1985" s="160"/>
      <c r="R1985" s="161"/>
      <c r="S1985" s="161"/>
      <c r="T1985" s="161"/>
      <c r="U1985" s="161"/>
      <c r="V1985" s="161"/>
      <c r="W1985" s="161"/>
      <c r="X1985" s="161"/>
      <c r="Y1985" s="161"/>
      <c r="Z1985" s="151"/>
      <c r="AA1985" s="151"/>
      <c r="AB1985" s="151"/>
      <c r="AC1985" s="151"/>
      <c r="AD1985" s="151"/>
      <c r="AE1985" s="151"/>
      <c r="AF1985" s="151"/>
      <c r="AG1985" s="151" t="s">
        <v>327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3" x14ac:dyDescent="0.2">
      <c r="A1986" s="158"/>
      <c r="B1986" s="159"/>
      <c r="C1986" s="191" t="s">
        <v>2110</v>
      </c>
      <c r="D1986" s="165"/>
      <c r="E1986" s="166">
        <v>0.03</v>
      </c>
      <c r="F1986" s="161"/>
      <c r="G1986" s="161"/>
      <c r="H1986" s="161"/>
      <c r="I1986" s="161"/>
      <c r="J1986" s="161"/>
      <c r="K1986" s="161"/>
      <c r="L1986" s="161"/>
      <c r="M1986" s="161"/>
      <c r="N1986" s="160"/>
      <c r="O1986" s="160"/>
      <c r="P1986" s="160"/>
      <c r="Q1986" s="160"/>
      <c r="R1986" s="161"/>
      <c r="S1986" s="161"/>
      <c r="T1986" s="161"/>
      <c r="U1986" s="161"/>
      <c r="V1986" s="161"/>
      <c r="W1986" s="161"/>
      <c r="X1986" s="161"/>
      <c r="Y1986" s="161"/>
      <c r="Z1986" s="151"/>
      <c r="AA1986" s="151"/>
      <c r="AB1986" s="151"/>
      <c r="AC1986" s="151"/>
      <c r="AD1986" s="151"/>
      <c r="AE1986" s="151"/>
      <c r="AF1986" s="151"/>
      <c r="AG1986" s="151" t="s">
        <v>327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3" x14ac:dyDescent="0.2">
      <c r="A1987" s="158"/>
      <c r="B1987" s="159"/>
      <c r="C1987" s="191" t="s">
        <v>1788</v>
      </c>
      <c r="D1987" s="165"/>
      <c r="E1987" s="166"/>
      <c r="F1987" s="161"/>
      <c r="G1987" s="161"/>
      <c r="H1987" s="161"/>
      <c r="I1987" s="161"/>
      <c r="J1987" s="161"/>
      <c r="K1987" s="161"/>
      <c r="L1987" s="161"/>
      <c r="M1987" s="161"/>
      <c r="N1987" s="160"/>
      <c r="O1987" s="160"/>
      <c r="P1987" s="160"/>
      <c r="Q1987" s="160"/>
      <c r="R1987" s="161"/>
      <c r="S1987" s="161"/>
      <c r="T1987" s="161"/>
      <c r="U1987" s="161"/>
      <c r="V1987" s="161"/>
      <c r="W1987" s="161"/>
      <c r="X1987" s="161"/>
      <c r="Y1987" s="161"/>
      <c r="Z1987" s="151"/>
      <c r="AA1987" s="151"/>
      <c r="AB1987" s="151"/>
      <c r="AC1987" s="151"/>
      <c r="AD1987" s="151"/>
      <c r="AE1987" s="151"/>
      <c r="AF1987" s="151"/>
      <c r="AG1987" s="151" t="s">
        <v>327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3" x14ac:dyDescent="0.2">
      <c r="A1988" s="158"/>
      <c r="B1988" s="159"/>
      <c r="C1988" s="191" t="s">
        <v>2107</v>
      </c>
      <c r="D1988" s="165"/>
      <c r="E1988" s="166">
        <v>0.06</v>
      </c>
      <c r="F1988" s="161"/>
      <c r="G1988" s="161"/>
      <c r="H1988" s="161"/>
      <c r="I1988" s="161"/>
      <c r="J1988" s="161"/>
      <c r="K1988" s="161"/>
      <c r="L1988" s="161"/>
      <c r="M1988" s="161"/>
      <c r="N1988" s="160"/>
      <c r="O1988" s="160"/>
      <c r="P1988" s="160"/>
      <c r="Q1988" s="160"/>
      <c r="R1988" s="161"/>
      <c r="S1988" s="161"/>
      <c r="T1988" s="161"/>
      <c r="U1988" s="161"/>
      <c r="V1988" s="161"/>
      <c r="W1988" s="161"/>
      <c r="X1988" s="161"/>
      <c r="Y1988" s="161"/>
      <c r="Z1988" s="151"/>
      <c r="AA1988" s="151"/>
      <c r="AB1988" s="151"/>
      <c r="AC1988" s="151"/>
      <c r="AD1988" s="151"/>
      <c r="AE1988" s="151"/>
      <c r="AF1988" s="151"/>
      <c r="AG1988" s="151" t="s">
        <v>327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3" x14ac:dyDescent="0.2">
      <c r="A1989" s="158"/>
      <c r="B1989" s="159"/>
      <c r="C1989" s="191" t="s">
        <v>2108</v>
      </c>
      <c r="D1989" s="165"/>
      <c r="E1989" s="166">
        <v>0.01</v>
      </c>
      <c r="F1989" s="161"/>
      <c r="G1989" s="161"/>
      <c r="H1989" s="161"/>
      <c r="I1989" s="161"/>
      <c r="J1989" s="161"/>
      <c r="K1989" s="161"/>
      <c r="L1989" s="161"/>
      <c r="M1989" s="161"/>
      <c r="N1989" s="160"/>
      <c r="O1989" s="160"/>
      <c r="P1989" s="160"/>
      <c r="Q1989" s="160"/>
      <c r="R1989" s="161"/>
      <c r="S1989" s="161"/>
      <c r="T1989" s="161"/>
      <c r="U1989" s="161"/>
      <c r="V1989" s="161"/>
      <c r="W1989" s="161"/>
      <c r="X1989" s="161"/>
      <c r="Y1989" s="161"/>
      <c r="Z1989" s="151"/>
      <c r="AA1989" s="151"/>
      <c r="AB1989" s="151"/>
      <c r="AC1989" s="151"/>
      <c r="AD1989" s="151"/>
      <c r="AE1989" s="151"/>
      <c r="AF1989" s="151"/>
      <c r="AG1989" s="151" t="s">
        <v>327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3" x14ac:dyDescent="0.2">
      <c r="A1990" s="158"/>
      <c r="B1990" s="159"/>
      <c r="C1990" s="192" t="s">
        <v>854</v>
      </c>
      <c r="D1990" s="167"/>
      <c r="E1990" s="168">
        <v>0.08</v>
      </c>
      <c r="F1990" s="161"/>
      <c r="G1990" s="161"/>
      <c r="H1990" s="161"/>
      <c r="I1990" s="161"/>
      <c r="J1990" s="161"/>
      <c r="K1990" s="161"/>
      <c r="L1990" s="161"/>
      <c r="M1990" s="161"/>
      <c r="N1990" s="160"/>
      <c r="O1990" s="160"/>
      <c r="P1990" s="160"/>
      <c r="Q1990" s="160"/>
      <c r="R1990" s="161"/>
      <c r="S1990" s="161"/>
      <c r="T1990" s="161"/>
      <c r="U1990" s="161"/>
      <c r="V1990" s="161"/>
      <c r="W1990" s="161"/>
      <c r="X1990" s="161"/>
      <c r="Y1990" s="161"/>
      <c r="Z1990" s="151"/>
      <c r="AA1990" s="151"/>
      <c r="AB1990" s="151"/>
      <c r="AC1990" s="151"/>
      <c r="AD1990" s="151"/>
      <c r="AE1990" s="151"/>
      <c r="AF1990" s="151"/>
      <c r="AG1990" s="151" t="s">
        <v>327</v>
      </c>
      <c r="AH1990" s="151">
        <v>4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 x14ac:dyDescent="0.2">
      <c r="A1991" s="181">
        <v>253</v>
      </c>
      <c r="B1991" s="182" t="s">
        <v>2111</v>
      </c>
      <c r="C1991" s="190" t="s">
        <v>2112</v>
      </c>
      <c r="D1991" s="183" t="s">
        <v>1776</v>
      </c>
      <c r="E1991" s="184">
        <v>1493.65</v>
      </c>
      <c r="F1991" s="185"/>
      <c r="G1991" s="186">
        <f>ROUND(E1991*F1991,2)</f>
        <v>0</v>
      </c>
      <c r="H1991" s="185"/>
      <c r="I1991" s="186">
        <f>ROUND(E1991*H1991,2)</f>
        <v>0</v>
      </c>
      <c r="J1991" s="185"/>
      <c r="K1991" s="186">
        <f>ROUND(E1991*J1991,2)</f>
        <v>0</v>
      </c>
      <c r="L1991" s="186">
        <v>21</v>
      </c>
      <c r="M1991" s="186">
        <f>G1991*(1+L1991/100)</f>
        <v>0</v>
      </c>
      <c r="N1991" s="184">
        <v>1E-3</v>
      </c>
      <c r="O1991" s="184">
        <f>ROUND(E1991*N1991,2)</f>
        <v>1.49</v>
      </c>
      <c r="P1991" s="184">
        <v>0</v>
      </c>
      <c r="Q1991" s="184">
        <f>ROUND(E1991*P1991,2)</f>
        <v>0</v>
      </c>
      <c r="R1991" s="186"/>
      <c r="S1991" s="186" t="s">
        <v>319</v>
      </c>
      <c r="T1991" s="187" t="s">
        <v>320</v>
      </c>
      <c r="U1991" s="161">
        <v>0</v>
      </c>
      <c r="V1991" s="161">
        <f>ROUND(E1991*U1991,2)</f>
        <v>0</v>
      </c>
      <c r="W1991" s="161"/>
      <c r="X1991" s="161" t="s">
        <v>365</v>
      </c>
      <c r="Y1991" s="161" t="s">
        <v>322</v>
      </c>
      <c r="Z1991" s="151"/>
      <c r="AA1991" s="151"/>
      <c r="AB1991" s="151"/>
      <c r="AC1991" s="151"/>
      <c r="AD1991" s="151"/>
      <c r="AE1991" s="151"/>
      <c r="AF1991" s="151"/>
      <c r="AG1991" s="151" t="s">
        <v>366</v>
      </c>
      <c r="AH1991" s="151"/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2" x14ac:dyDescent="0.2">
      <c r="A1992" s="158"/>
      <c r="B1992" s="159"/>
      <c r="C1992" s="191" t="s">
        <v>1112</v>
      </c>
      <c r="D1992" s="165"/>
      <c r="E1992" s="166"/>
      <c r="F1992" s="161"/>
      <c r="G1992" s="161"/>
      <c r="H1992" s="161"/>
      <c r="I1992" s="161"/>
      <c r="J1992" s="161"/>
      <c r="K1992" s="161"/>
      <c r="L1992" s="161"/>
      <c r="M1992" s="161"/>
      <c r="N1992" s="160"/>
      <c r="O1992" s="160"/>
      <c r="P1992" s="160"/>
      <c r="Q1992" s="160"/>
      <c r="R1992" s="161"/>
      <c r="S1992" s="161"/>
      <c r="T1992" s="161"/>
      <c r="U1992" s="161"/>
      <c r="V1992" s="161"/>
      <c r="W1992" s="161"/>
      <c r="X1992" s="161"/>
      <c r="Y1992" s="161"/>
      <c r="Z1992" s="151"/>
      <c r="AA1992" s="151"/>
      <c r="AB1992" s="151"/>
      <c r="AC1992" s="151"/>
      <c r="AD1992" s="151"/>
      <c r="AE1992" s="151"/>
      <c r="AF1992" s="151"/>
      <c r="AG1992" s="151" t="s">
        <v>327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3" x14ac:dyDescent="0.2">
      <c r="A1993" s="158"/>
      <c r="B1993" s="159"/>
      <c r="C1993" s="191" t="s">
        <v>2113</v>
      </c>
      <c r="D1993" s="165"/>
      <c r="E1993" s="166">
        <v>216.65</v>
      </c>
      <c r="F1993" s="161"/>
      <c r="G1993" s="161"/>
      <c r="H1993" s="161"/>
      <c r="I1993" s="161"/>
      <c r="J1993" s="161"/>
      <c r="K1993" s="161"/>
      <c r="L1993" s="161"/>
      <c r="M1993" s="161"/>
      <c r="N1993" s="160"/>
      <c r="O1993" s="160"/>
      <c r="P1993" s="160"/>
      <c r="Q1993" s="160"/>
      <c r="R1993" s="161"/>
      <c r="S1993" s="161"/>
      <c r="T1993" s="161"/>
      <c r="U1993" s="161"/>
      <c r="V1993" s="161"/>
      <c r="W1993" s="161"/>
      <c r="X1993" s="161"/>
      <c r="Y1993" s="161"/>
      <c r="Z1993" s="151"/>
      <c r="AA1993" s="151"/>
      <c r="AB1993" s="151"/>
      <c r="AC1993" s="151"/>
      <c r="AD1993" s="151"/>
      <c r="AE1993" s="151"/>
      <c r="AF1993" s="151"/>
      <c r="AG1993" s="151" t="s">
        <v>327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3" x14ac:dyDescent="0.2">
      <c r="A1994" s="158"/>
      <c r="B1994" s="159"/>
      <c r="C1994" s="191" t="s">
        <v>1780</v>
      </c>
      <c r="D1994" s="165"/>
      <c r="E1994" s="166"/>
      <c r="F1994" s="161"/>
      <c r="G1994" s="161"/>
      <c r="H1994" s="161"/>
      <c r="I1994" s="161"/>
      <c r="J1994" s="161"/>
      <c r="K1994" s="161"/>
      <c r="L1994" s="161"/>
      <c r="M1994" s="161"/>
      <c r="N1994" s="160"/>
      <c r="O1994" s="160"/>
      <c r="P1994" s="160"/>
      <c r="Q1994" s="160"/>
      <c r="R1994" s="161"/>
      <c r="S1994" s="161"/>
      <c r="T1994" s="161"/>
      <c r="U1994" s="161"/>
      <c r="V1994" s="161"/>
      <c r="W1994" s="161"/>
      <c r="X1994" s="161"/>
      <c r="Y1994" s="161"/>
      <c r="Z1994" s="151"/>
      <c r="AA1994" s="151"/>
      <c r="AB1994" s="151"/>
      <c r="AC1994" s="151"/>
      <c r="AD1994" s="151"/>
      <c r="AE1994" s="151"/>
      <c r="AF1994" s="151"/>
      <c r="AG1994" s="151" t="s">
        <v>327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3" x14ac:dyDescent="0.2">
      <c r="A1995" s="158"/>
      <c r="B1995" s="159"/>
      <c r="C1995" s="191" t="s">
        <v>2114</v>
      </c>
      <c r="D1995" s="165"/>
      <c r="E1995" s="166">
        <v>303.8</v>
      </c>
      <c r="F1995" s="161"/>
      <c r="G1995" s="161"/>
      <c r="H1995" s="161"/>
      <c r="I1995" s="161"/>
      <c r="J1995" s="161"/>
      <c r="K1995" s="161"/>
      <c r="L1995" s="161"/>
      <c r="M1995" s="161"/>
      <c r="N1995" s="160"/>
      <c r="O1995" s="160"/>
      <c r="P1995" s="160"/>
      <c r="Q1995" s="160"/>
      <c r="R1995" s="161"/>
      <c r="S1995" s="161"/>
      <c r="T1995" s="161"/>
      <c r="U1995" s="161"/>
      <c r="V1995" s="161"/>
      <c r="W1995" s="161"/>
      <c r="X1995" s="161"/>
      <c r="Y1995" s="161"/>
      <c r="Z1995" s="151"/>
      <c r="AA1995" s="151"/>
      <c r="AB1995" s="151"/>
      <c r="AC1995" s="151"/>
      <c r="AD1995" s="151"/>
      <c r="AE1995" s="151"/>
      <c r="AF1995" s="151"/>
      <c r="AG1995" s="151" t="s">
        <v>327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3" x14ac:dyDescent="0.2">
      <c r="A1996" s="158"/>
      <c r="B1996" s="159"/>
      <c r="C1996" s="191" t="s">
        <v>1785</v>
      </c>
      <c r="D1996" s="165"/>
      <c r="E1996" s="166"/>
      <c r="F1996" s="161"/>
      <c r="G1996" s="161"/>
      <c r="H1996" s="161"/>
      <c r="I1996" s="161"/>
      <c r="J1996" s="161"/>
      <c r="K1996" s="161"/>
      <c r="L1996" s="161"/>
      <c r="M1996" s="161"/>
      <c r="N1996" s="160"/>
      <c r="O1996" s="160"/>
      <c r="P1996" s="160"/>
      <c r="Q1996" s="160"/>
      <c r="R1996" s="161"/>
      <c r="S1996" s="161"/>
      <c r="T1996" s="161"/>
      <c r="U1996" s="161"/>
      <c r="V1996" s="161"/>
      <c r="W1996" s="161"/>
      <c r="X1996" s="161"/>
      <c r="Y1996" s="161"/>
      <c r="Z1996" s="151"/>
      <c r="AA1996" s="151"/>
      <c r="AB1996" s="151"/>
      <c r="AC1996" s="151"/>
      <c r="AD1996" s="151"/>
      <c r="AE1996" s="151"/>
      <c r="AF1996" s="151"/>
      <c r="AG1996" s="151" t="s">
        <v>327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3" x14ac:dyDescent="0.2">
      <c r="A1997" s="158"/>
      <c r="B1997" s="159"/>
      <c r="C1997" s="191" t="s">
        <v>2115</v>
      </c>
      <c r="D1997" s="165"/>
      <c r="E1997" s="166">
        <v>48.75</v>
      </c>
      <c r="F1997" s="161"/>
      <c r="G1997" s="161"/>
      <c r="H1997" s="161"/>
      <c r="I1997" s="161"/>
      <c r="J1997" s="161"/>
      <c r="K1997" s="161"/>
      <c r="L1997" s="161"/>
      <c r="M1997" s="161"/>
      <c r="N1997" s="160"/>
      <c r="O1997" s="160"/>
      <c r="P1997" s="160"/>
      <c r="Q1997" s="160"/>
      <c r="R1997" s="161"/>
      <c r="S1997" s="161"/>
      <c r="T1997" s="161"/>
      <c r="U1997" s="161"/>
      <c r="V1997" s="161"/>
      <c r="W1997" s="161"/>
      <c r="X1997" s="161"/>
      <c r="Y1997" s="161"/>
      <c r="Z1997" s="151"/>
      <c r="AA1997" s="151"/>
      <c r="AB1997" s="151"/>
      <c r="AC1997" s="151"/>
      <c r="AD1997" s="151"/>
      <c r="AE1997" s="151"/>
      <c r="AF1997" s="151"/>
      <c r="AG1997" s="151" t="s">
        <v>327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3" x14ac:dyDescent="0.2">
      <c r="A1998" s="158"/>
      <c r="B1998" s="159"/>
      <c r="C1998" s="191" t="s">
        <v>1786</v>
      </c>
      <c r="D1998" s="165"/>
      <c r="E1998" s="166"/>
      <c r="F1998" s="161"/>
      <c r="G1998" s="161"/>
      <c r="H1998" s="161"/>
      <c r="I1998" s="161"/>
      <c r="J1998" s="161"/>
      <c r="K1998" s="161"/>
      <c r="L1998" s="161"/>
      <c r="M1998" s="161"/>
      <c r="N1998" s="160"/>
      <c r="O1998" s="160"/>
      <c r="P1998" s="160"/>
      <c r="Q1998" s="160"/>
      <c r="R1998" s="161"/>
      <c r="S1998" s="161"/>
      <c r="T1998" s="161"/>
      <c r="U1998" s="161"/>
      <c r="V1998" s="161"/>
      <c r="W1998" s="161"/>
      <c r="X1998" s="161"/>
      <c r="Y1998" s="161"/>
      <c r="Z1998" s="151"/>
      <c r="AA1998" s="151"/>
      <c r="AB1998" s="151"/>
      <c r="AC1998" s="151"/>
      <c r="AD1998" s="151"/>
      <c r="AE1998" s="151"/>
      <c r="AF1998" s="151"/>
      <c r="AG1998" s="151" t="s">
        <v>327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3" x14ac:dyDescent="0.2">
      <c r="A1999" s="158"/>
      <c r="B1999" s="159"/>
      <c r="C1999" s="191" t="s">
        <v>2114</v>
      </c>
      <c r="D1999" s="165"/>
      <c r="E1999" s="166">
        <v>303.8</v>
      </c>
      <c r="F1999" s="161"/>
      <c r="G1999" s="161"/>
      <c r="H1999" s="161"/>
      <c r="I1999" s="161"/>
      <c r="J1999" s="161"/>
      <c r="K1999" s="161"/>
      <c r="L1999" s="161"/>
      <c r="M1999" s="161"/>
      <c r="N1999" s="160"/>
      <c r="O1999" s="160"/>
      <c r="P1999" s="160"/>
      <c r="Q1999" s="160"/>
      <c r="R1999" s="161"/>
      <c r="S1999" s="161"/>
      <c r="T1999" s="161"/>
      <c r="U1999" s="161"/>
      <c r="V1999" s="161"/>
      <c r="W1999" s="161"/>
      <c r="X1999" s="161"/>
      <c r="Y1999" s="161"/>
      <c r="Z1999" s="151"/>
      <c r="AA1999" s="151"/>
      <c r="AB1999" s="151"/>
      <c r="AC1999" s="151"/>
      <c r="AD1999" s="151"/>
      <c r="AE1999" s="151"/>
      <c r="AF1999" s="151"/>
      <c r="AG1999" s="151" t="s">
        <v>327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3" x14ac:dyDescent="0.2">
      <c r="A2000" s="158"/>
      <c r="B2000" s="159"/>
      <c r="C2000" s="191" t="s">
        <v>1787</v>
      </c>
      <c r="D2000" s="165"/>
      <c r="E2000" s="166"/>
      <c r="F2000" s="161"/>
      <c r="G2000" s="161"/>
      <c r="H2000" s="161"/>
      <c r="I2000" s="161"/>
      <c r="J2000" s="161"/>
      <c r="K2000" s="161"/>
      <c r="L2000" s="161"/>
      <c r="M2000" s="161"/>
      <c r="N2000" s="160"/>
      <c r="O2000" s="160"/>
      <c r="P2000" s="160"/>
      <c r="Q2000" s="160"/>
      <c r="R2000" s="161"/>
      <c r="S2000" s="161"/>
      <c r="T2000" s="161"/>
      <c r="U2000" s="161"/>
      <c r="V2000" s="161"/>
      <c r="W2000" s="161"/>
      <c r="X2000" s="161"/>
      <c r="Y2000" s="161"/>
      <c r="Z2000" s="151"/>
      <c r="AA2000" s="151"/>
      <c r="AB2000" s="151"/>
      <c r="AC2000" s="151"/>
      <c r="AD2000" s="151"/>
      <c r="AE2000" s="151"/>
      <c r="AF2000" s="151"/>
      <c r="AG2000" s="151" t="s">
        <v>327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3" x14ac:dyDescent="0.2">
      <c r="A2001" s="158"/>
      <c r="B2001" s="159"/>
      <c r="C2001" s="191" t="s">
        <v>2114</v>
      </c>
      <c r="D2001" s="165"/>
      <c r="E2001" s="166">
        <v>303.8</v>
      </c>
      <c r="F2001" s="161"/>
      <c r="G2001" s="161"/>
      <c r="H2001" s="161"/>
      <c r="I2001" s="161"/>
      <c r="J2001" s="161"/>
      <c r="K2001" s="161"/>
      <c r="L2001" s="161"/>
      <c r="M2001" s="161"/>
      <c r="N2001" s="160"/>
      <c r="O2001" s="160"/>
      <c r="P2001" s="160"/>
      <c r="Q2001" s="160"/>
      <c r="R2001" s="161"/>
      <c r="S2001" s="161"/>
      <c r="T2001" s="161"/>
      <c r="U2001" s="161"/>
      <c r="V2001" s="161"/>
      <c r="W2001" s="161"/>
      <c r="X2001" s="161"/>
      <c r="Y2001" s="161"/>
      <c r="Z2001" s="151"/>
      <c r="AA2001" s="151"/>
      <c r="AB2001" s="151"/>
      <c r="AC2001" s="151"/>
      <c r="AD2001" s="151"/>
      <c r="AE2001" s="151"/>
      <c r="AF2001" s="151"/>
      <c r="AG2001" s="151" t="s">
        <v>327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3" x14ac:dyDescent="0.2">
      <c r="A2002" s="158"/>
      <c r="B2002" s="159"/>
      <c r="C2002" s="191" t="s">
        <v>1788</v>
      </c>
      <c r="D2002" s="165"/>
      <c r="E2002" s="166"/>
      <c r="F2002" s="161"/>
      <c r="G2002" s="161"/>
      <c r="H2002" s="161"/>
      <c r="I2002" s="161"/>
      <c r="J2002" s="161"/>
      <c r="K2002" s="161"/>
      <c r="L2002" s="161"/>
      <c r="M2002" s="161"/>
      <c r="N2002" s="160"/>
      <c r="O2002" s="160"/>
      <c r="P2002" s="160"/>
      <c r="Q2002" s="160"/>
      <c r="R2002" s="161"/>
      <c r="S2002" s="161"/>
      <c r="T2002" s="161"/>
      <c r="U2002" s="161"/>
      <c r="V2002" s="161"/>
      <c r="W2002" s="161"/>
      <c r="X2002" s="161"/>
      <c r="Y2002" s="161"/>
      <c r="Z2002" s="151"/>
      <c r="AA2002" s="151"/>
      <c r="AB2002" s="151"/>
      <c r="AC2002" s="151"/>
      <c r="AD2002" s="151"/>
      <c r="AE2002" s="151"/>
      <c r="AF2002" s="151"/>
      <c r="AG2002" s="151" t="s">
        <v>327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3" x14ac:dyDescent="0.2">
      <c r="A2003" s="158"/>
      <c r="B2003" s="159"/>
      <c r="C2003" s="191" t="s">
        <v>2116</v>
      </c>
      <c r="D2003" s="165"/>
      <c r="E2003" s="166">
        <v>316.85000000000002</v>
      </c>
      <c r="F2003" s="161"/>
      <c r="G2003" s="161"/>
      <c r="H2003" s="161"/>
      <c r="I2003" s="161"/>
      <c r="J2003" s="161"/>
      <c r="K2003" s="161"/>
      <c r="L2003" s="161"/>
      <c r="M2003" s="161"/>
      <c r="N2003" s="160"/>
      <c r="O2003" s="160"/>
      <c r="P2003" s="160"/>
      <c r="Q2003" s="160"/>
      <c r="R2003" s="161"/>
      <c r="S2003" s="161"/>
      <c r="T2003" s="161"/>
      <c r="U2003" s="161"/>
      <c r="V2003" s="161"/>
      <c r="W2003" s="161"/>
      <c r="X2003" s="161"/>
      <c r="Y2003" s="161"/>
      <c r="Z2003" s="151"/>
      <c r="AA2003" s="151"/>
      <c r="AB2003" s="151"/>
      <c r="AC2003" s="151"/>
      <c r="AD2003" s="151"/>
      <c r="AE2003" s="151"/>
      <c r="AF2003" s="151"/>
      <c r="AG2003" s="151" t="s">
        <v>327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 x14ac:dyDescent="0.2">
      <c r="A2004" s="181">
        <v>254</v>
      </c>
      <c r="B2004" s="182" t="s">
        <v>2117</v>
      </c>
      <c r="C2004" s="190" t="s">
        <v>2118</v>
      </c>
      <c r="D2004" s="183" t="s">
        <v>387</v>
      </c>
      <c r="E2004" s="184">
        <v>6.3373900000000001</v>
      </c>
      <c r="F2004" s="185"/>
      <c r="G2004" s="186">
        <f>ROUND(E2004*F2004,2)</f>
        <v>0</v>
      </c>
      <c r="H2004" s="185"/>
      <c r="I2004" s="186">
        <f>ROUND(E2004*H2004,2)</f>
        <v>0</v>
      </c>
      <c r="J2004" s="185"/>
      <c r="K2004" s="186">
        <f>ROUND(E2004*J2004,2)</f>
        <v>0</v>
      </c>
      <c r="L2004" s="186">
        <v>21</v>
      </c>
      <c r="M2004" s="186">
        <f>G2004*(1+L2004/100)</f>
        <v>0</v>
      </c>
      <c r="N2004" s="184">
        <v>0</v>
      </c>
      <c r="O2004" s="184">
        <f>ROUND(E2004*N2004,2)</f>
        <v>0</v>
      </c>
      <c r="P2004" s="184">
        <v>0</v>
      </c>
      <c r="Q2004" s="184">
        <f>ROUND(E2004*P2004,2)</f>
        <v>0</v>
      </c>
      <c r="R2004" s="186"/>
      <c r="S2004" s="186" t="s">
        <v>319</v>
      </c>
      <c r="T2004" s="187" t="s">
        <v>320</v>
      </c>
      <c r="U2004" s="161">
        <v>3.016</v>
      </c>
      <c r="V2004" s="161">
        <f>ROUND(E2004*U2004,2)</f>
        <v>19.11</v>
      </c>
      <c r="W2004" s="161"/>
      <c r="X2004" s="161" t="s">
        <v>321</v>
      </c>
      <c r="Y2004" s="161" t="s">
        <v>322</v>
      </c>
      <c r="Z2004" s="151"/>
      <c r="AA2004" s="151"/>
      <c r="AB2004" s="151"/>
      <c r="AC2004" s="151"/>
      <c r="AD2004" s="151"/>
      <c r="AE2004" s="151"/>
      <c r="AF2004" s="151"/>
      <c r="AG2004" s="151" t="s">
        <v>388</v>
      </c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2" x14ac:dyDescent="0.2">
      <c r="A2005" s="158"/>
      <c r="B2005" s="159"/>
      <c r="C2005" s="272" t="s">
        <v>389</v>
      </c>
      <c r="D2005" s="273"/>
      <c r="E2005" s="273"/>
      <c r="F2005" s="273"/>
      <c r="G2005" s="273"/>
      <c r="H2005" s="161"/>
      <c r="I2005" s="161"/>
      <c r="J2005" s="161"/>
      <c r="K2005" s="161"/>
      <c r="L2005" s="161"/>
      <c r="M2005" s="161"/>
      <c r="N2005" s="160"/>
      <c r="O2005" s="160"/>
      <c r="P2005" s="160"/>
      <c r="Q2005" s="160"/>
      <c r="R2005" s="161"/>
      <c r="S2005" s="161"/>
      <c r="T2005" s="161"/>
      <c r="U2005" s="161"/>
      <c r="V2005" s="161"/>
      <c r="W2005" s="161"/>
      <c r="X2005" s="161"/>
      <c r="Y2005" s="161"/>
      <c r="Z2005" s="151"/>
      <c r="AA2005" s="151"/>
      <c r="AB2005" s="151"/>
      <c r="AC2005" s="151"/>
      <c r="AD2005" s="151"/>
      <c r="AE2005" s="151"/>
      <c r="AF2005" s="151"/>
      <c r="AG2005" s="151" t="s">
        <v>325</v>
      </c>
      <c r="AH2005" s="151"/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x14ac:dyDescent="0.2">
      <c r="A2006" s="174" t="s">
        <v>314</v>
      </c>
      <c r="B2006" s="175" t="s">
        <v>197</v>
      </c>
      <c r="C2006" s="189" t="s">
        <v>198</v>
      </c>
      <c r="D2006" s="176"/>
      <c r="E2006" s="177"/>
      <c r="F2006" s="178"/>
      <c r="G2006" s="178">
        <f>SUMIF(AG2007:AG2050,"&lt;&gt;NOR",G2007:G2050)</f>
        <v>0</v>
      </c>
      <c r="H2006" s="178"/>
      <c r="I2006" s="178">
        <f>SUM(I2007:I2050)</f>
        <v>0</v>
      </c>
      <c r="J2006" s="178"/>
      <c r="K2006" s="178">
        <f>SUM(K2007:K2050)</f>
        <v>0</v>
      </c>
      <c r="L2006" s="178"/>
      <c r="M2006" s="178">
        <f>SUM(M2007:M2050)</f>
        <v>0</v>
      </c>
      <c r="N2006" s="177"/>
      <c r="O2006" s="177">
        <f>SUM(O2007:O2050)</f>
        <v>0.47000000000000003</v>
      </c>
      <c r="P2006" s="177"/>
      <c r="Q2006" s="177">
        <f>SUM(Q2007:Q2050)</f>
        <v>0</v>
      </c>
      <c r="R2006" s="178"/>
      <c r="S2006" s="178"/>
      <c r="T2006" s="179"/>
      <c r="U2006" s="173"/>
      <c r="V2006" s="173">
        <f>SUM(V2007:V2050)</f>
        <v>30.740000000000002</v>
      </c>
      <c r="W2006" s="173"/>
      <c r="X2006" s="173"/>
      <c r="Y2006" s="173"/>
      <c r="AG2006" t="s">
        <v>315</v>
      </c>
    </row>
    <row r="2007" spans="1:60" outlineLevel="1" x14ac:dyDescent="0.2">
      <c r="A2007" s="181">
        <v>255</v>
      </c>
      <c r="B2007" s="182" t="s">
        <v>2119</v>
      </c>
      <c r="C2007" s="190" t="s">
        <v>2120</v>
      </c>
      <c r="D2007" s="183" t="s">
        <v>333</v>
      </c>
      <c r="E2007" s="184">
        <v>15.31</v>
      </c>
      <c r="F2007" s="185"/>
      <c r="G2007" s="186">
        <f>ROUND(E2007*F2007,2)</f>
        <v>0</v>
      </c>
      <c r="H2007" s="185"/>
      <c r="I2007" s="186">
        <f>ROUND(E2007*H2007,2)</f>
        <v>0</v>
      </c>
      <c r="J2007" s="185"/>
      <c r="K2007" s="186">
        <f>ROUND(E2007*J2007,2)</f>
        <v>0</v>
      </c>
      <c r="L2007" s="186">
        <v>21</v>
      </c>
      <c r="M2007" s="186">
        <f>G2007*(1+L2007/100)</f>
        <v>0</v>
      </c>
      <c r="N2007" s="184">
        <v>2.1000000000000001E-4</v>
      </c>
      <c r="O2007" s="184">
        <f>ROUND(E2007*N2007,2)</f>
        <v>0</v>
      </c>
      <c r="P2007" s="184">
        <v>0</v>
      </c>
      <c r="Q2007" s="184">
        <f>ROUND(E2007*P2007,2)</f>
        <v>0</v>
      </c>
      <c r="R2007" s="186"/>
      <c r="S2007" s="186" t="s">
        <v>334</v>
      </c>
      <c r="T2007" s="187" t="s">
        <v>320</v>
      </c>
      <c r="U2007" s="161">
        <v>0.05</v>
      </c>
      <c r="V2007" s="161">
        <f>ROUND(E2007*U2007,2)</f>
        <v>0.77</v>
      </c>
      <c r="W2007" s="161"/>
      <c r="X2007" s="161" t="s">
        <v>321</v>
      </c>
      <c r="Y2007" s="161" t="s">
        <v>322</v>
      </c>
      <c r="Z2007" s="151"/>
      <c r="AA2007" s="151"/>
      <c r="AB2007" s="151"/>
      <c r="AC2007" s="151"/>
      <c r="AD2007" s="151"/>
      <c r="AE2007" s="151"/>
      <c r="AF2007" s="151"/>
      <c r="AG2007" s="151" t="s">
        <v>323</v>
      </c>
      <c r="AH2007" s="151"/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2" x14ac:dyDescent="0.2">
      <c r="A2008" s="158"/>
      <c r="B2008" s="159"/>
      <c r="C2008" s="191" t="s">
        <v>2121</v>
      </c>
      <c r="D2008" s="165"/>
      <c r="E2008" s="166">
        <v>15.31</v>
      </c>
      <c r="F2008" s="161"/>
      <c r="G2008" s="161"/>
      <c r="H2008" s="161"/>
      <c r="I2008" s="161"/>
      <c r="J2008" s="161"/>
      <c r="K2008" s="161"/>
      <c r="L2008" s="161"/>
      <c r="M2008" s="161"/>
      <c r="N2008" s="160"/>
      <c r="O2008" s="160"/>
      <c r="P2008" s="160"/>
      <c r="Q2008" s="160"/>
      <c r="R2008" s="161"/>
      <c r="S2008" s="161"/>
      <c r="T2008" s="161"/>
      <c r="U2008" s="161"/>
      <c r="V2008" s="161"/>
      <c r="W2008" s="161"/>
      <c r="X2008" s="161"/>
      <c r="Y2008" s="161"/>
      <c r="Z2008" s="151"/>
      <c r="AA2008" s="151"/>
      <c r="AB2008" s="151"/>
      <c r="AC2008" s="151"/>
      <c r="AD2008" s="151"/>
      <c r="AE2008" s="151"/>
      <c r="AF2008" s="151"/>
      <c r="AG2008" s="151" t="s">
        <v>327</v>
      </c>
      <c r="AH2008" s="151">
        <v>0</v>
      </c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ht="22.5" outlineLevel="1" x14ac:dyDescent="0.2">
      <c r="A2009" s="181">
        <v>256</v>
      </c>
      <c r="B2009" s="182" t="s">
        <v>2122</v>
      </c>
      <c r="C2009" s="190" t="s">
        <v>2123</v>
      </c>
      <c r="D2009" s="183" t="s">
        <v>702</v>
      </c>
      <c r="E2009" s="184">
        <v>13.33</v>
      </c>
      <c r="F2009" s="185"/>
      <c r="G2009" s="186">
        <f>ROUND(E2009*F2009,2)</f>
        <v>0</v>
      </c>
      <c r="H2009" s="185"/>
      <c r="I2009" s="186">
        <f>ROUND(E2009*H2009,2)</f>
        <v>0</v>
      </c>
      <c r="J2009" s="185"/>
      <c r="K2009" s="186">
        <f>ROUND(E2009*J2009,2)</f>
        <v>0</v>
      </c>
      <c r="L2009" s="186">
        <v>21</v>
      </c>
      <c r="M2009" s="186">
        <f>G2009*(1+L2009/100)</f>
        <v>0</v>
      </c>
      <c r="N2009" s="184">
        <v>3.2000000000000003E-4</v>
      </c>
      <c r="O2009" s="184">
        <f>ROUND(E2009*N2009,2)</f>
        <v>0</v>
      </c>
      <c r="P2009" s="184">
        <v>0</v>
      </c>
      <c r="Q2009" s="184">
        <f>ROUND(E2009*P2009,2)</f>
        <v>0</v>
      </c>
      <c r="R2009" s="186"/>
      <c r="S2009" s="186" t="s">
        <v>334</v>
      </c>
      <c r="T2009" s="187" t="s">
        <v>320</v>
      </c>
      <c r="U2009" s="161">
        <v>0.23599999999999999</v>
      </c>
      <c r="V2009" s="161">
        <f>ROUND(E2009*U2009,2)</f>
        <v>3.15</v>
      </c>
      <c r="W2009" s="161"/>
      <c r="X2009" s="161" t="s">
        <v>321</v>
      </c>
      <c r="Y2009" s="161" t="s">
        <v>322</v>
      </c>
      <c r="Z2009" s="151"/>
      <c r="AA2009" s="151"/>
      <c r="AB2009" s="151"/>
      <c r="AC2009" s="151"/>
      <c r="AD2009" s="151"/>
      <c r="AE2009" s="151"/>
      <c r="AF2009" s="151"/>
      <c r="AG2009" s="151" t="s">
        <v>323</v>
      </c>
      <c r="AH2009" s="151"/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2" x14ac:dyDescent="0.2">
      <c r="A2010" s="158"/>
      <c r="B2010" s="159"/>
      <c r="C2010" s="191" t="s">
        <v>335</v>
      </c>
      <c r="D2010" s="165"/>
      <c r="E2010" s="166"/>
      <c r="F2010" s="161"/>
      <c r="G2010" s="161"/>
      <c r="H2010" s="161"/>
      <c r="I2010" s="161"/>
      <c r="J2010" s="161"/>
      <c r="K2010" s="161"/>
      <c r="L2010" s="161"/>
      <c r="M2010" s="161"/>
      <c r="N2010" s="160"/>
      <c r="O2010" s="160"/>
      <c r="P2010" s="160"/>
      <c r="Q2010" s="160"/>
      <c r="R2010" s="161"/>
      <c r="S2010" s="161"/>
      <c r="T2010" s="161"/>
      <c r="U2010" s="161"/>
      <c r="V2010" s="161"/>
      <c r="W2010" s="161"/>
      <c r="X2010" s="161"/>
      <c r="Y2010" s="161"/>
      <c r="Z2010" s="151"/>
      <c r="AA2010" s="151"/>
      <c r="AB2010" s="151"/>
      <c r="AC2010" s="151"/>
      <c r="AD2010" s="151"/>
      <c r="AE2010" s="151"/>
      <c r="AF2010" s="151"/>
      <c r="AG2010" s="151" t="s">
        <v>327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3" x14ac:dyDescent="0.2">
      <c r="A2011" s="158"/>
      <c r="B2011" s="159"/>
      <c r="C2011" s="191" t="s">
        <v>346</v>
      </c>
      <c r="D2011" s="165"/>
      <c r="E2011" s="166"/>
      <c r="F2011" s="161"/>
      <c r="G2011" s="161"/>
      <c r="H2011" s="161"/>
      <c r="I2011" s="161"/>
      <c r="J2011" s="161"/>
      <c r="K2011" s="161"/>
      <c r="L2011" s="161"/>
      <c r="M2011" s="161"/>
      <c r="N2011" s="160"/>
      <c r="O2011" s="160"/>
      <c r="P2011" s="160"/>
      <c r="Q2011" s="160"/>
      <c r="R2011" s="161"/>
      <c r="S2011" s="161"/>
      <c r="T2011" s="161"/>
      <c r="U2011" s="161"/>
      <c r="V2011" s="161"/>
      <c r="W2011" s="161"/>
      <c r="X2011" s="161"/>
      <c r="Y2011" s="161"/>
      <c r="Z2011" s="151"/>
      <c r="AA2011" s="151"/>
      <c r="AB2011" s="151"/>
      <c r="AC2011" s="151"/>
      <c r="AD2011" s="151"/>
      <c r="AE2011" s="151"/>
      <c r="AF2011" s="151"/>
      <c r="AG2011" s="151" t="s">
        <v>327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3" x14ac:dyDescent="0.2">
      <c r="A2012" s="158"/>
      <c r="B2012" s="159"/>
      <c r="C2012" s="191" t="s">
        <v>2124</v>
      </c>
      <c r="D2012" s="165"/>
      <c r="E2012" s="166">
        <v>11.33</v>
      </c>
      <c r="F2012" s="161"/>
      <c r="G2012" s="161"/>
      <c r="H2012" s="161"/>
      <c r="I2012" s="161"/>
      <c r="J2012" s="161"/>
      <c r="K2012" s="161"/>
      <c r="L2012" s="161"/>
      <c r="M2012" s="161"/>
      <c r="N2012" s="160"/>
      <c r="O2012" s="160"/>
      <c r="P2012" s="160"/>
      <c r="Q2012" s="160"/>
      <c r="R2012" s="161"/>
      <c r="S2012" s="161"/>
      <c r="T2012" s="161"/>
      <c r="U2012" s="161"/>
      <c r="V2012" s="161"/>
      <c r="W2012" s="161"/>
      <c r="X2012" s="161"/>
      <c r="Y2012" s="161"/>
      <c r="Z2012" s="151"/>
      <c r="AA2012" s="151"/>
      <c r="AB2012" s="151"/>
      <c r="AC2012" s="151"/>
      <c r="AD2012" s="151"/>
      <c r="AE2012" s="151"/>
      <c r="AF2012" s="151"/>
      <c r="AG2012" s="151" t="s">
        <v>327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3" x14ac:dyDescent="0.2">
      <c r="A2013" s="158"/>
      <c r="B2013" s="159"/>
      <c r="C2013" s="191" t="s">
        <v>2125</v>
      </c>
      <c r="D2013" s="165"/>
      <c r="E2013" s="166">
        <v>-0.8</v>
      </c>
      <c r="F2013" s="161"/>
      <c r="G2013" s="161"/>
      <c r="H2013" s="161"/>
      <c r="I2013" s="161"/>
      <c r="J2013" s="161"/>
      <c r="K2013" s="161"/>
      <c r="L2013" s="161"/>
      <c r="M2013" s="161"/>
      <c r="N2013" s="160"/>
      <c r="O2013" s="160"/>
      <c r="P2013" s="160"/>
      <c r="Q2013" s="160"/>
      <c r="R2013" s="161"/>
      <c r="S2013" s="161"/>
      <c r="T2013" s="161"/>
      <c r="U2013" s="161"/>
      <c r="V2013" s="161"/>
      <c r="W2013" s="161"/>
      <c r="X2013" s="161"/>
      <c r="Y2013" s="161"/>
      <c r="Z2013" s="151"/>
      <c r="AA2013" s="151"/>
      <c r="AB2013" s="151"/>
      <c r="AC2013" s="151"/>
      <c r="AD2013" s="151"/>
      <c r="AE2013" s="151"/>
      <c r="AF2013" s="151"/>
      <c r="AG2013" s="151" t="s">
        <v>327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3" x14ac:dyDescent="0.2">
      <c r="A2014" s="158"/>
      <c r="B2014" s="159"/>
      <c r="C2014" s="191" t="s">
        <v>760</v>
      </c>
      <c r="D2014" s="165"/>
      <c r="E2014" s="166">
        <v>-0.9</v>
      </c>
      <c r="F2014" s="161"/>
      <c r="G2014" s="161"/>
      <c r="H2014" s="161"/>
      <c r="I2014" s="161"/>
      <c r="J2014" s="161"/>
      <c r="K2014" s="161"/>
      <c r="L2014" s="161"/>
      <c r="M2014" s="161"/>
      <c r="N2014" s="160"/>
      <c r="O2014" s="160"/>
      <c r="P2014" s="160"/>
      <c r="Q2014" s="160"/>
      <c r="R2014" s="161"/>
      <c r="S2014" s="161"/>
      <c r="T2014" s="161"/>
      <c r="U2014" s="161"/>
      <c r="V2014" s="161"/>
      <c r="W2014" s="161"/>
      <c r="X2014" s="161"/>
      <c r="Y2014" s="161"/>
      <c r="Z2014" s="151"/>
      <c r="AA2014" s="151"/>
      <c r="AB2014" s="151"/>
      <c r="AC2014" s="151"/>
      <c r="AD2014" s="151"/>
      <c r="AE2014" s="151"/>
      <c r="AF2014" s="151"/>
      <c r="AG2014" s="151" t="s">
        <v>327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3" x14ac:dyDescent="0.2">
      <c r="A2015" s="158"/>
      <c r="B2015" s="159"/>
      <c r="C2015" s="191" t="s">
        <v>2126</v>
      </c>
      <c r="D2015" s="165"/>
      <c r="E2015" s="166">
        <v>-1.7</v>
      </c>
      <c r="F2015" s="161"/>
      <c r="G2015" s="161"/>
      <c r="H2015" s="161"/>
      <c r="I2015" s="161"/>
      <c r="J2015" s="161"/>
      <c r="K2015" s="161"/>
      <c r="L2015" s="161"/>
      <c r="M2015" s="161"/>
      <c r="N2015" s="160"/>
      <c r="O2015" s="160"/>
      <c r="P2015" s="160"/>
      <c r="Q2015" s="160"/>
      <c r="R2015" s="161"/>
      <c r="S2015" s="161"/>
      <c r="T2015" s="161"/>
      <c r="U2015" s="161"/>
      <c r="V2015" s="161"/>
      <c r="W2015" s="161"/>
      <c r="X2015" s="161"/>
      <c r="Y2015" s="161"/>
      <c r="Z2015" s="151"/>
      <c r="AA2015" s="151"/>
      <c r="AB2015" s="151"/>
      <c r="AC2015" s="151"/>
      <c r="AD2015" s="151"/>
      <c r="AE2015" s="151"/>
      <c r="AF2015" s="151"/>
      <c r="AG2015" s="151" t="s">
        <v>327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3" x14ac:dyDescent="0.2">
      <c r="A2016" s="158"/>
      <c r="B2016" s="159"/>
      <c r="C2016" s="191" t="s">
        <v>2127</v>
      </c>
      <c r="D2016" s="165"/>
      <c r="E2016" s="166">
        <v>6.9</v>
      </c>
      <c r="F2016" s="161"/>
      <c r="G2016" s="161"/>
      <c r="H2016" s="161"/>
      <c r="I2016" s="161"/>
      <c r="J2016" s="161"/>
      <c r="K2016" s="161"/>
      <c r="L2016" s="161"/>
      <c r="M2016" s="161"/>
      <c r="N2016" s="160"/>
      <c r="O2016" s="160"/>
      <c r="P2016" s="160"/>
      <c r="Q2016" s="160"/>
      <c r="R2016" s="161"/>
      <c r="S2016" s="161"/>
      <c r="T2016" s="161"/>
      <c r="U2016" s="161"/>
      <c r="V2016" s="161"/>
      <c r="W2016" s="161"/>
      <c r="X2016" s="161"/>
      <c r="Y2016" s="161"/>
      <c r="Z2016" s="151"/>
      <c r="AA2016" s="151"/>
      <c r="AB2016" s="151"/>
      <c r="AC2016" s="151"/>
      <c r="AD2016" s="151"/>
      <c r="AE2016" s="151"/>
      <c r="AF2016" s="151"/>
      <c r="AG2016" s="151" t="s">
        <v>327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3" x14ac:dyDescent="0.2">
      <c r="A2017" s="158"/>
      <c r="B2017" s="159"/>
      <c r="C2017" s="191" t="s">
        <v>1743</v>
      </c>
      <c r="D2017" s="165"/>
      <c r="E2017" s="166">
        <v>-0.7</v>
      </c>
      <c r="F2017" s="161"/>
      <c r="G2017" s="161"/>
      <c r="H2017" s="161"/>
      <c r="I2017" s="161"/>
      <c r="J2017" s="161"/>
      <c r="K2017" s="161"/>
      <c r="L2017" s="161"/>
      <c r="M2017" s="161"/>
      <c r="N2017" s="160"/>
      <c r="O2017" s="160"/>
      <c r="P2017" s="160"/>
      <c r="Q2017" s="160"/>
      <c r="R2017" s="161"/>
      <c r="S2017" s="161"/>
      <c r="T2017" s="161"/>
      <c r="U2017" s="161"/>
      <c r="V2017" s="161"/>
      <c r="W2017" s="161"/>
      <c r="X2017" s="161"/>
      <c r="Y2017" s="161"/>
      <c r="Z2017" s="151"/>
      <c r="AA2017" s="151"/>
      <c r="AB2017" s="151"/>
      <c r="AC2017" s="151"/>
      <c r="AD2017" s="151"/>
      <c r="AE2017" s="151"/>
      <c r="AF2017" s="151"/>
      <c r="AG2017" s="151" t="s">
        <v>327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3" x14ac:dyDescent="0.2">
      <c r="A2018" s="158"/>
      <c r="B2018" s="159"/>
      <c r="C2018" s="191" t="s">
        <v>2125</v>
      </c>
      <c r="D2018" s="165"/>
      <c r="E2018" s="166">
        <v>-0.8</v>
      </c>
      <c r="F2018" s="161"/>
      <c r="G2018" s="161"/>
      <c r="H2018" s="161"/>
      <c r="I2018" s="161"/>
      <c r="J2018" s="161"/>
      <c r="K2018" s="161"/>
      <c r="L2018" s="161"/>
      <c r="M2018" s="161"/>
      <c r="N2018" s="160"/>
      <c r="O2018" s="160"/>
      <c r="P2018" s="160"/>
      <c r="Q2018" s="160"/>
      <c r="R2018" s="161"/>
      <c r="S2018" s="161"/>
      <c r="T2018" s="161"/>
      <c r="U2018" s="161"/>
      <c r="V2018" s="161"/>
      <c r="W2018" s="161"/>
      <c r="X2018" s="161"/>
      <c r="Y2018" s="161"/>
      <c r="Z2018" s="151"/>
      <c r="AA2018" s="151"/>
      <c r="AB2018" s="151"/>
      <c r="AC2018" s="151"/>
      <c r="AD2018" s="151"/>
      <c r="AE2018" s="151"/>
      <c r="AF2018" s="151"/>
      <c r="AG2018" s="151" t="s">
        <v>327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1" x14ac:dyDescent="0.2">
      <c r="A2019" s="181">
        <v>257</v>
      </c>
      <c r="B2019" s="182" t="s">
        <v>2128</v>
      </c>
      <c r="C2019" s="190" t="s">
        <v>2129</v>
      </c>
      <c r="D2019" s="183" t="s">
        <v>702</v>
      </c>
      <c r="E2019" s="184">
        <v>13.33</v>
      </c>
      <c r="F2019" s="185"/>
      <c r="G2019" s="186">
        <f>ROUND(E2019*F2019,2)</f>
        <v>0</v>
      </c>
      <c r="H2019" s="185"/>
      <c r="I2019" s="186">
        <f>ROUND(E2019*H2019,2)</f>
        <v>0</v>
      </c>
      <c r="J2019" s="185"/>
      <c r="K2019" s="186">
        <f>ROUND(E2019*J2019,2)</f>
        <v>0</v>
      </c>
      <c r="L2019" s="186">
        <v>21</v>
      </c>
      <c r="M2019" s="186">
        <f>G2019*(1+L2019/100)</f>
        <v>0</v>
      </c>
      <c r="N2019" s="184">
        <v>0</v>
      </c>
      <c r="O2019" s="184">
        <f>ROUND(E2019*N2019,2)</f>
        <v>0</v>
      </c>
      <c r="P2019" s="184">
        <v>0</v>
      </c>
      <c r="Q2019" s="184">
        <f>ROUND(E2019*P2019,2)</f>
        <v>0</v>
      </c>
      <c r="R2019" s="186"/>
      <c r="S2019" s="186" t="s">
        <v>319</v>
      </c>
      <c r="T2019" s="187" t="s">
        <v>320</v>
      </c>
      <c r="U2019" s="161">
        <v>0.154</v>
      </c>
      <c r="V2019" s="161">
        <f>ROUND(E2019*U2019,2)</f>
        <v>2.0499999999999998</v>
      </c>
      <c r="W2019" s="161"/>
      <c r="X2019" s="161" t="s">
        <v>321</v>
      </c>
      <c r="Y2019" s="161" t="s">
        <v>322</v>
      </c>
      <c r="Z2019" s="151"/>
      <c r="AA2019" s="151"/>
      <c r="AB2019" s="151"/>
      <c r="AC2019" s="151"/>
      <c r="AD2019" s="151"/>
      <c r="AE2019" s="151"/>
      <c r="AF2019" s="151"/>
      <c r="AG2019" s="151" t="s">
        <v>323</v>
      </c>
      <c r="AH2019" s="151"/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2" x14ac:dyDescent="0.2">
      <c r="A2020" s="158"/>
      <c r="B2020" s="159"/>
      <c r="C2020" s="191" t="s">
        <v>2130</v>
      </c>
      <c r="D2020" s="165"/>
      <c r="E2020" s="166">
        <v>13.33</v>
      </c>
      <c r="F2020" s="161"/>
      <c r="G2020" s="161"/>
      <c r="H2020" s="161"/>
      <c r="I2020" s="161"/>
      <c r="J2020" s="161"/>
      <c r="K2020" s="161"/>
      <c r="L2020" s="161"/>
      <c r="M2020" s="161"/>
      <c r="N2020" s="160"/>
      <c r="O2020" s="160"/>
      <c r="P2020" s="160"/>
      <c r="Q2020" s="160"/>
      <c r="R2020" s="161"/>
      <c r="S2020" s="161"/>
      <c r="T2020" s="161"/>
      <c r="U2020" s="161"/>
      <c r="V2020" s="161"/>
      <c r="W2020" s="161"/>
      <c r="X2020" s="161"/>
      <c r="Y2020" s="161"/>
      <c r="Z2020" s="151"/>
      <c r="AA2020" s="151"/>
      <c r="AB2020" s="151"/>
      <c r="AC2020" s="151"/>
      <c r="AD2020" s="151"/>
      <c r="AE2020" s="151"/>
      <c r="AF2020" s="151"/>
      <c r="AG2020" s="151" t="s">
        <v>327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ht="22.5" outlineLevel="1" x14ac:dyDescent="0.2">
      <c r="A2021" s="181">
        <v>258</v>
      </c>
      <c r="B2021" s="182" t="s">
        <v>2131</v>
      </c>
      <c r="C2021" s="190" t="s">
        <v>2132</v>
      </c>
      <c r="D2021" s="183" t="s">
        <v>333</v>
      </c>
      <c r="E2021" s="184">
        <v>15.31</v>
      </c>
      <c r="F2021" s="185"/>
      <c r="G2021" s="186">
        <f>ROUND(E2021*F2021,2)</f>
        <v>0</v>
      </c>
      <c r="H2021" s="185"/>
      <c r="I2021" s="186">
        <f>ROUND(E2021*H2021,2)</f>
        <v>0</v>
      </c>
      <c r="J2021" s="185"/>
      <c r="K2021" s="186">
        <f>ROUND(E2021*J2021,2)</f>
        <v>0</v>
      </c>
      <c r="L2021" s="186">
        <v>21</v>
      </c>
      <c r="M2021" s="186">
        <f>G2021*(1+L2021/100)</f>
        <v>0</v>
      </c>
      <c r="N2021" s="184">
        <v>6.9300000000000004E-3</v>
      </c>
      <c r="O2021" s="184">
        <f>ROUND(E2021*N2021,2)</f>
        <v>0.11</v>
      </c>
      <c r="P2021" s="184">
        <v>0</v>
      </c>
      <c r="Q2021" s="184">
        <f>ROUND(E2021*P2021,2)</f>
        <v>0</v>
      </c>
      <c r="R2021" s="186"/>
      <c r="S2021" s="186" t="s">
        <v>334</v>
      </c>
      <c r="T2021" s="187" t="s">
        <v>320</v>
      </c>
      <c r="U2021" s="161">
        <v>1.3466</v>
      </c>
      <c r="V2021" s="161">
        <f>ROUND(E2021*U2021,2)</f>
        <v>20.62</v>
      </c>
      <c r="W2021" s="161"/>
      <c r="X2021" s="161" t="s">
        <v>321</v>
      </c>
      <c r="Y2021" s="161" t="s">
        <v>322</v>
      </c>
      <c r="Z2021" s="151"/>
      <c r="AA2021" s="151"/>
      <c r="AB2021" s="151"/>
      <c r="AC2021" s="151"/>
      <c r="AD2021" s="151"/>
      <c r="AE2021" s="151"/>
      <c r="AF2021" s="151"/>
      <c r="AG2021" s="151" t="s">
        <v>323</v>
      </c>
      <c r="AH2021" s="151"/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2" x14ac:dyDescent="0.2">
      <c r="A2022" s="158"/>
      <c r="B2022" s="159"/>
      <c r="C2022" s="191" t="s">
        <v>335</v>
      </c>
      <c r="D2022" s="165"/>
      <c r="E2022" s="166"/>
      <c r="F2022" s="161"/>
      <c r="G2022" s="161"/>
      <c r="H2022" s="161"/>
      <c r="I2022" s="161"/>
      <c r="J2022" s="161"/>
      <c r="K2022" s="161"/>
      <c r="L2022" s="161"/>
      <c r="M2022" s="161"/>
      <c r="N2022" s="160"/>
      <c r="O2022" s="160"/>
      <c r="P2022" s="160"/>
      <c r="Q2022" s="160"/>
      <c r="R2022" s="161"/>
      <c r="S2022" s="161"/>
      <c r="T2022" s="161"/>
      <c r="U2022" s="161"/>
      <c r="V2022" s="161"/>
      <c r="W2022" s="161"/>
      <c r="X2022" s="161"/>
      <c r="Y2022" s="161"/>
      <c r="Z2022" s="151"/>
      <c r="AA2022" s="151"/>
      <c r="AB2022" s="151"/>
      <c r="AC2022" s="151"/>
      <c r="AD2022" s="151"/>
      <c r="AE2022" s="151"/>
      <c r="AF2022" s="151"/>
      <c r="AG2022" s="151" t="s">
        <v>327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3" x14ac:dyDescent="0.2">
      <c r="A2023" s="158"/>
      <c r="B2023" s="159"/>
      <c r="C2023" s="191" t="s">
        <v>346</v>
      </c>
      <c r="D2023" s="165"/>
      <c r="E2023" s="166"/>
      <c r="F2023" s="161"/>
      <c r="G2023" s="161"/>
      <c r="H2023" s="161"/>
      <c r="I2023" s="161"/>
      <c r="J2023" s="161"/>
      <c r="K2023" s="161"/>
      <c r="L2023" s="161"/>
      <c r="M2023" s="161"/>
      <c r="N2023" s="160"/>
      <c r="O2023" s="160"/>
      <c r="P2023" s="160"/>
      <c r="Q2023" s="160"/>
      <c r="R2023" s="161"/>
      <c r="S2023" s="161"/>
      <c r="T2023" s="161"/>
      <c r="U2023" s="161"/>
      <c r="V2023" s="161"/>
      <c r="W2023" s="161"/>
      <c r="X2023" s="161"/>
      <c r="Y2023" s="161"/>
      <c r="Z2023" s="151"/>
      <c r="AA2023" s="151"/>
      <c r="AB2023" s="151"/>
      <c r="AC2023" s="151"/>
      <c r="AD2023" s="151"/>
      <c r="AE2023" s="151"/>
      <c r="AF2023" s="151"/>
      <c r="AG2023" s="151" t="s">
        <v>327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3" x14ac:dyDescent="0.2">
      <c r="A2024" s="158"/>
      <c r="B2024" s="159"/>
      <c r="C2024" s="191" t="s">
        <v>338</v>
      </c>
      <c r="D2024" s="165"/>
      <c r="E2024" s="166">
        <v>8.2899999999999991</v>
      </c>
      <c r="F2024" s="161"/>
      <c r="G2024" s="161"/>
      <c r="H2024" s="161"/>
      <c r="I2024" s="161"/>
      <c r="J2024" s="161"/>
      <c r="K2024" s="161"/>
      <c r="L2024" s="161"/>
      <c r="M2024" s="161"/>
      <c r="N2024" s="160"/>
      <c r="O2024" s="160"/>
      <c r="P2024" s="160"/>
      <c r="Q2024" s="160"/>
      <c r="R2024" s="161"/>
      <c r="S2024" s="161"/>
      <c r="T2024" s="161"/>
      <c r="U2024" s="161"/>
      <c r="V2024" s="161"/>
      <c r="W2024" s="161"/>
      <c r="X2024" s="161"/>
      <c r="Y2024" s="161"/>
      <c r="Z2024" s="151"/>
      <c r="AA2024" s="151"/>
      <c r="AB2024" s="151"/>
      <c r="AC2024" s="151"/>
      <c r="AD2024" s="151"/>
      <c r="AE2024" s="151"/>
      <c r="AF2024" s="151"/>
      <c r="AG2024" s="151" t="s">
        <v>327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3" x14ac:dyDescent="0.2">
      <c r="A2025" s="158"/>
      <c r="B2025" s="159"/>
      <c r="C2025" s="191" t="s">
        <v>339</v>
      </c>
      <c r="D2025" s="165"/>
      <c r="E2025" s="166">
        <v>3.22</v>
      </c>
      <c r="F2025" s="161"/>
      <c r="G2025" s="161"/>
      <c r="H2025" s="161"/>
      <c r="I2025" s="161"/>
      <c r="J2025" s="161"/>
      <c r="K2025" s="161"/>
      <c r="L2025" s="161"/>
      <c r="M2025" s="161"/>
      <c r="N2025" s="160"/>
      <c r="O2025" s="160"/>
      <c r="P2025" s="160"/>
      <c r="Q2025" s="160"/>
      <c r="R2025" s="161"/>
      <c r="S2025" s="161"/>
      <c r="T2025" s="161"/>
      <c r="U2025" s="161"/>
      <c r="V2025" s="161"/>
      <c r="W2025" s="161"/>
      <c r="X2025" s="161"/>
      <c r="Y2025" s="161"/>
      <c r="Z2025" s="151"/>
      <c r="AA2025" s="151"/>
      <c r="AB2025" s="151"/>
      <c r="AC2025" s="151"/>
      <c r="AD2025" s="151"/>
      <c r="AE2025" s="151"/>
      <c r="AF2025" s="151"/>
      <c r="AG2025" s="151" t="s">
        <v>327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3" x14ac:dyDescent="0.2">
      <c r="A2026" s="158"/>
      <c r="B2026" s="159"/>
      <c r="C2026" s="191" t="s">
        <v>340</v>
      </c>
      <c r="D2026" s="165"/>
      <c r="E2026" s="166">
        <v>3.8</v>
      </c>
      <c r="F2026" s="161"/>
      <c r="G2026" s="161"/>
      <c r="H2026" s="161"/>
      <c r="I2026" s="161"/>
      <c r="J2026" s="161"/>
      <c r="K2026" s="161"/>
      <c r="L2026" s="161"/>
      <c r="M2026" s="161"/>
      <c r="N2026" s="160"/>
      <c r="O2026" s="160"/>
      <c r="P2026" s="160"/>
      <c r="Q2026" s="160"/>
      <c r="R2026" s="161"/>
      <c r="S2026" s="161"/>
      <c r="T2026" s="161"/>
      <c r="U2026" s="161"/>
      <c r="V2026" s="161"/>
      <c r="W2026" s="161"/>
      <c r="X2026" s="161"/>
      <c r="Y2026" s="161"/>
      <c r="Z2026" s="151"/>
      <c r="AA2026" s="151"/>
      <c r="AB2026" s="151"/>
      <c r="AC2026" s="151"/>
      <c r="AD2026" s="151"/>
      <c r="AE2026" s="151"/>
      <c r="AF2026" s="151"/>
      <c r="AG2026" s="151" t="s">
        <v>327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 x14ac:dyDescent="0.2">
      <c r="A2027" s="181">
        <v>259</v>
      </c>
      <c r="B2027" s="182" t="s">
        <v>2133</v>
      </c>
      <c r="C2027" s="190" t="s">
        <v>2134</v>
      </c>
      <c r="D2027" s="183" t="s">
        <v>702</v>
      </c>
      <c r="E2027" s="184">
        <v>47.44</v>
      </c>
      <c r="F2027" s="185"/>
      <c r="G2027" s="186">
        <f>ROUND(E2027*F2027,2)</f>
        <v>0</v>
      </c>
      <c r="H2027" s="185"/>
      <c r="I2027" s="186">
        <f>ROUND(E2027*H2027,2)</f>
        <v>0</v>
      </c>
      <c r="J2027" s="185"/>
      <c r="K2027" s="186">
        <f>ROUND(E2027*J2027,2)</f>
        <v>0</v>
      </c>
      <c r="L2027" s="186">
        <v>21</v>
      </c>
      <c r="M2027" s="186">
        <f>G2027*(1+L2027/100)</f>
        <v>0</v>
      </c>
      <c r="N2027" s="184">
        <v>4.0000000000000003E-5</v>
      </c>
      <c r="O2027" s="184">
        <f>ROUND(E2027*N2027,2)</f>
        <v>0</v>
      </c>
      <c r="P2027" s="184">
        <v>0</v>
      </c>
      <c r="Q2027" s="184">
        <f>ROUND(E2027*P2027,2)</f>
        <v>0</v>
      </c>
      <c r="R2027" s="186"/>
      <c r="S2027" s="186" t="s">
        <v>334</v>
      </c>
      <c r="T2027" s="187" t="s">
        <v>320</v>
      </c>
      <c r="U2027" s="161">
        <v>7.0000000000000007E-2</v>
      </c>
      <c r="V2027" s="161">
        <f>ROUND(E2027*U2027,2)</f>
        <v>3.32</v>
      </c>
      <c r="W2027" s="161"/>
      <c r="X2027" s="161" t="s">
        <v>321</v>
      </c>
      <c r="Y2027" s="161" t="s">
        <v>322</v>
      </c>
      <c r="Z2027" s="151"/>
      <c r="AA2027" s="151"/>
      <c r="AB2027" s="151"/>
      <c r="AC2027" s="151"/>
      <c r="AD2027" s="151"/>
      <c r="AE2027" s="151"/>
      <c r="AF2027" s="151"/>
      <c r="AG2027" s="151" t="s">
        <v>323</v>
      </c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2" x14ac:dyDescent="0.2">
      <c r="A2028" s="158"/>
      <c r="B2028" s="159"/>
      <c r="C2028" s="272" t="s">
        <v>2135</v>
      </c>
      <c r="D2028" s="273"/>
      <c r="E2028" s="273"/>
      <c r="F2028" s="273"/>
      <c r="G2028" s="273"/>
      <c r="H2028" s="161"/>
      <c r="I2028" s="161"/>
      <c r="J2028" s="161"/>
      <c r="K2028" s="161"/>
      <c r="L2028" s="161"/>
      <c r="M2028" s="161"/>
      <c r="N2028" s="160"/>
      <c r="O2028" s="160"/>
      <c r="P2028" s="160"/>
      <c r="Q2028" s="160"/>
      <c r="R2028" s="161"/>
      <c r="S2028" s="161"/>
      <c r="T2028" s="161"/>
      <c r="U2028" s="161"/>
      <c r="V2028" s="161"/>
      <c r="W2028" s="161"/>
      <c r="X2028" s="161"/>
      <c r="Y2028" s="161"/>
      <c r="Z2028" s="151"/>
      <c r="AA2028" s="151"/>
      <c r="AB2028" s="151"/>
      <c r="AC2028" s="151"/>
      <c r="AD2028" s="151"/>
      <c r="AE2028" s="151"/>
      <c r="AF2028" s="151"/>
      <c r="AG2028" s="151" t="s">
        <v>325</v>
      </c>
      <c r="AH2028" s="151"/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2" x14ac:dyDescent="0.2">
      <c r="A2029" s="158"/>
      <c r="B2029" s="159"/>
      <c r="C2029" s="191" t="s">
        <v>335</v>
      </c>
      <c r="D2029" s="165"/>
      <c r="E2029" s="166"/>
      <c r="F2029" s="161"/>
      <c r="G2029" s="161"/>
      <c r="H2029" s="161"/>
      <c r="I2029" s="161"/>
      <c r="J2029" s="161"/>
      <c r="K2029" s="161"/>
      <c r="L2029" s="161"/>
      <c r="M2029" s="161"/>
      <c r="N2029" s="160"/>
      <c r="O2029" s="160"/>
      <c r="P2029" s="160"/>
      <c r="Q2029" s="160"/>
      <c r="R2029" s="161"/>
      <c r="S2029" s="161"/>
      <c r="T2029" s="161"/>
      <c r="U2029" s="161"/>
      <c r="V2029" s="161"/>
      <c r="W2029" s="161"/>
      <c r="X2029" s="161"/>
      <c r="Y2029" s="161"/>
      <c r="Z2029" s="151"/>
      <c r="AA2029" s="151"/>
      <c r="AB2029" s="151"/>
      <c r="AC2029" s="151"/>
      <c r="AD2029" s="151"/>
      <c r="AE2029" s="151"/>
      <c r="AF2029" s="151"/>
      <c r="AG2029" s="151" t="s">
        <v>327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3" x14ac:dyDescent="0.2">
      <c r="A2030" s="158"/>
      <c r="B2030" s="159"/>
      <c r="C2030" s="191" t="s">
        <v>346</v>
      </c>
      <c r="D2030" s="165"/>
      <c r="E2030" s="166"/>
      <c r="F2030" s="161"/>
      <c r="G2030" s="161"/>
      <c r="H2030" s="161"/>
      <c r="I2030" s="161"/>
      <c r="J2030" s="161"/>
      <c r="K2030" s="161"/>
      <c r="L2030" s="161"/>
      <c r="M2030" s="161"/>
      <c r="N2030" s="160"/>
      <c r="O2030" s="160"/>
      <c r="P2030" s="160"/>
      <c r="Q2030" s="160"/>
      <c r="R2030" s="161"/>
      <c r="S2030" s="161"/>
      <c r="T2030" s="161"/>
      <c r="U2030" s="161"/>
      <c r="V2030" s="161"/>
      <c r="W2030" s="161"/>
      <c r="X2030" s="161"/>
      <c r="Y2030" s="161"/>
      <c r="Z2030" s="151"/>
      <c r="AA2030" s="151"/>
      <c r="AB2030" s="151"/>
      <c r="AC2030" s="151"/>
      <c r="AD2030" s="151"/>
      <c r="AE2030" s="151"/>
      <c r="AF2030" s="151"/>
      <c r="AG2030" s="151" t="s">
        <v>327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3" x14ac:dyDescent="0.2">
      <c r="A2031" s="158"/>
      <c r="B2031" s="159"/>
      <c r="C2031" s="191" t="s">
        <v>2124</v>
      </c>
      <c r="D2031" s="165"/>
      <c r="E2031" s="166">
        <v>11.33</v>
      </c>
      <c r="F2031" s="161"/>
      <c r="G2031" s="161"/>
      <c r="H2031" s="161"/>
      <c r="I2031" s="161"/>
      <c r="J2031" s="161"/>
      <c r="K2031" s="161"/>
      <c r="L2031" s="161"/>
      <c r="M2031" s="161"/>
      <c r="N2031" s="160"/>
      <c r="O2031" s="160"/>
      <c r="P2031" s="160"/>
      <c r="Q2031" s="160"/>
      <c r="R2031" s="161"/>
      <c r="S2031" s="161"/>
      <c r="T2031" s="161"/>
      <c r="U2031" s="161"/>
      <c r="V2031" s="161"/>
      <c r="W2031" s="161"/>
      <c r="X2031" s="161"/>
      <c r="Y2031" s="161"/>
      <c r="Z2031" s="151"/>
      <c r="AA2031" s="151"/>
      <c r="AB2031" s="151"/>
      <c r="AC2031" s="151"/>
      <c r="AD2031" s="151"/>
      <c r="AE2031" s="151"/>
      <c r="AF2031" s="151"/>
      <c r="AG2031" s="151" t="s">
        <v>327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3" x14ac:dyDescent="0.2">
      <c r="A2032" s="158"/>
      <c r="B2032" s="159"/>
      <c r="C2032" s="191" t="s">
        <v>2127</v>
      </c>
      <c r="D2032" s="165"/>
      <c r="E2032" s="166">
        <v>6.9</v>
      </c>
      <c r="F2032" s="161"/>
      <c r="G2032" s="161"/>
      <c r="H2032" s="161"/>
      <c r="I2032" s="161"/>
      <c r="J2032" s="161"/>
      <c r="K2032" s="161"/>
      <c r="L2032" s="161"/>
      <c r="M2032" s="161"/>
      <c r="N2032" s="160"/>
      <c r="O2032" s="160"/>
      <c r="P2032" s="160"/>
      <c r="Q2032" s="160"/>
      <c r="R2032" s="161"/>
      <c r="S2032" s="161"/>
      <c r="T2032" s="161"/>
      <c r="U2032" s="161"/>
      <c r="V2032" s="161"/>
      <c r="W2032" s="161"/>
      <c r="X2032" s="161"/>
      <c r="Y2032" s="161"/>
      <c r="Z2032" s="151"/>
      <c r="AA2032" s="151"/>
      <c r="AB2032" s="151"/>
      <c r="AC2032" s="151"/>
      <c r="AD2032" s="151"/>
      <c r="AE2032" s="151"/>
      <c r="AF2032" s="151"/>
      <c r="AG2032" s="151" t="s">
        <v>327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3" x14ac:dyDescent="0.2">
      <c r="A2033" s="158"/>
      <c r="B2033" s="159"/>
      <c r="C2033" s="191" t="s">
        <v>1742</v>
      </c>
      <c r="D2033" s="165"/>
      <c r="E2033" s="166">
        <v>7.48</v>
      </c>
      <c r="F2033" s="161"/>
      <c r="G2033" s="161"/>
      <c r="H2033" s="161"/>
      <c r="I2033" s="161"/>
      <c r="J2033" s="161"/>
      <c r="K2033" s="161"/>
      <c r="L2033" s="161"/>
      <c r="M2033" s="161"/>
      <c r="N2033" s="160"/>
      <c r="O2033" s="160"/>
      <c r="P2033" s="160"/>
      <c r="Q2033" s="160"/>
      <c r="R2033" s="161"/>
      <c r="S2033" s="161"/>
      <c r="T2033" s="161"/>
      <c r="U2033" s="161"/>
      <c r="V2033" s="161"/>
      <c r="W2033" s="161"/>
      <c r="X2033" s="161"/>
      <c r="Y2033" s="161"/>
      <c r="Z2033" s="151"/>
      <c r="AA2033" s="151"/>
      <c r="AB2033" s="151"/>
      <c r="AC2033" s="151"/>
      <c r="AD2033" s="151"/>
      <c r="AE2033" s="151"/>
      <c r="AF2033" s="151"/>
      <c r="AG2033" s="151" t="s">
        <v>327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3" x14ac:dyDescent="0.2">
      <c r="A2034" s="158"/>
      <c r="B2034" s="159"/>
      <c r="C2034" s="191" t="s">
        <v>2130</v>
      </c>
      <c r="D2034" s="165"/>
      <c r="E2034" s="166">
        <v>13.33</v>
      </c>
      <c r="F2034" s="161"/>
      <c r="G2034" s="161"/>
      <c r="H2034" s="161"/>
      <c r="I2034" s="161"/>
      <c r="J2034" s="161"/>
      <c r="K2034" s="161"/>
      <c r="L2034" s="161"/>
      <c r="M2034" s="161"/>
      <c r="N2034" s="160"/>
      <c r="O2034" s="160"/>
      <c r="P2034" s="160"/>
      <c r="Q2034" s="160"/>
      <c r="R2034" s="161"/>
      <c r="S2034" s="161"/>
      <c r="T2034" s="161"/>
      <c r="U2034" s="161"/>
      <c r="V2034" s="161"/>
      <c r="W2034" s="161"/>
      <c r="X2034" s="161"/>
      <c r="Y2034" s="161"/>
      <c r="Z2034" s="151"/>
      <c r="AA2034" s="151"/>
      <c r="AB2034" s="151"/>
      <c r="AC2034" s="151"/>
      <c r="AD2034" s="151"/>
      <c r="AE2034" s="151"/>
      <c r="AF2034" s="151"/>
      <c r="AG2034" s="151" t="s">
        <v>327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3" x14ac:dyDescent="0.2">
      <c r="A2035" s="158"/>
      <c r="B2035" s="159"/>
      <c r="C2035" s="191" t="s">
        <v>2136</v>
      </c>
      <c r="D2035" s="165"/>
      <c r="E2035" s="166"/>
      <c r="F2035" s="161"/>
      <c r="G2035" s="161"/>
      <c r="H2035" s="161"/>
      <c r="I2035" s="161"/>
      <c r="J2035" s="161"/>
      <c r="K2035" s="161"/>
      <c r="L2035" s="161"/>
      <c r="M2035" s="161"/>
      <c r="N2035" s="160"/>
      <c r="O2035" s="160"/>
      <c r="P2035" s="160"/>
      <c r="Q2035" s="160"/>
      <c r="R2035" s="161"/>
      <c r="S2035" s="161"/>
      <c r="T2035" s="161"/>
      <c r="U2035" s="161"/>
      <c r="V2035" s="161"/>
      <c r="W2035" s="161"/>
      <c r="X2035" s="161"/>
      <c r="Y2035" s="161"/>
      <c r="Z2035" s="151"/>
      <c r="AA2035" s="151"/>
      <c r="AB2035" s="151"/>
      <c r="AC2035" s="151"/>
      <c r="AD2035" s="151"/>
      <c r="AE2035" s="151"/>
      <c r="AF2035" s="151"/>
      <c r="AG2035" s="151" t="s">
        <v>327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3" x14ac:dyDescent="0.2">
      <c r="A2036" s="158"/>
      <c r="B2036" s="159"/>
      <c r="C2036" s="191" t="s">
        <v>2137</v>
      </c>
      <c r="D2036" s="165"/>
      <c r="E2036" s="166">
        <v>8.4</v>
      </c>
      <c r="F2036" s="161"/>
      <c r="G2036" s="161"/>
      <c r="H2036" s="161"/>
      <c r="I2036" s="161"/>
      <c r="J2036" s="161"/>
      <c r="K2036" s="161"/>
      <c r="L2036" s="161"/>
      <c r="M2036" s="161"/>
      <c r="N2036" s="160"/>
      <c r="O2036" s="160"/>
      <c r="P2036" s="160"/>
      <c r="Q2036" s="160"/>
      <c r="R2036" s="161"/>
      <c r="S2036" s="161"/>
      <c r="T2036" s="161"/>
      <c r="U2036" s="161"/>
      <c r="V2036" s="161"/>
      <c r="W2036" s="161"/>
      <c r="X2036" s="161"/>
      <c r="Y2036" s="161"/>
      <c r="Z2036" s="151"/>
      <c r="AA2036" s="151"/>
      <c r="AB2036" s="151"/>
      <c r="AC2036" s="151"/>
      <c r="AD2036" s="151"/>
      <c r="AE2036" s="151"/>
      <c r="AF2036" s="151"/>
      <c r="AG2036" s="151" t="s">
        <v>327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ht="22.5" outlineLevel="1" x14ac:dyDescent="0.2">
      <c r="A2037" s="181">
        <v>260</v>
      </c>
      <c r="B2037" s="182" t="s">
        <v>2138</v>
      </c>
      <c r="C2037" s="190" t="s">
        <v>2139</v>
      </c>
      <c r="D2037" s="183" t="s">
        <v>333</v>
      </c>
      <c r="E2037" s="184">
        <v>7.02</v>
      </c>
      <c r="F2037" s="185"/>
      <c r="G2037" s="186">
        <f>ROUND(E2037*F2037,2)</f>
        <v>0</v>
      </c>
      <c r="H2037" s="185"/>
      <c r="I2037" s="186">
        <f>ROUND(E2037*H2037,2)</f>
        <v>0</v>
      </c>
      <c r="J2037" s="185"/>
      <c r="K2037" s="186">
        <f>ROUND(E2037*J2037,2)</f>
        <v>0</v>
      </c>
      <c r="L2037" s="186">
        <v>21</v>
      </c>
      <c r="M2037" s="186">
        <f>G2037*(1+L2037/100)</f>
        <v>0</v>
      </c>
      <c r="N2037" s="184">
        <v>0</v>
      </c>
      <c r="O2037" s="184">
        <f>ROUND(E2037*N2037,2)</f>
        <v>0</v>
      </c>
      <c r="P2037" s="184">
        <v>0</v>
      </c>
      <c r="Q2037" s="184">
        <f>ROUND(E2037*P2037,2)</f>
        <v>0</v>
      </c>
      <c r="R2037" s="186"/>
      <c r="S2037" s="186" t="s">
        <v>334</v>
      </c>
      <c r="T2037" s="187" t="s">
        <v>320</v>
      </c>
      <c r="U2037" s="161">
        <v>0.03</v>
      </c>
      <c r="V2037" s="161">
        <f>ROUND(E2037*U2037,2)</f>
        <v>0.21</v>
      </c>
      <c r="W2037" s="161"/>
      <c r="X2037" s="161" t="s">
        <v>321</v>
      </c>
      <c r="Y2037" s="161" t="s">
        <v>322</v>
      </c>
      <c r="Z2037" s="151"/>
      <c r="AA2037" s="151"/>
      <c r="AB2037" s="151"/>
      <c r="AC2037" s="151"/>
      <c r="AD2037" s="151"/>
      <c r="AE2037" s="151"/>
      <c r="AF2037" s="151"/>
      <c r="AG2037" s="151" t="s">
        <v>323</v>
      </c>
      <c r="AH2037" s="151"/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2" x14ac:dyDescent="0.2">
      <c r="A2038" s="158"/>
      <c r="B2038" s="159"/>
      <c r="C2038" s="191" t="s">
        <v>335</v>
      </c>
      <c r="D2038" s="165"/>
      <c r="E2038" s="166"/>
      <c r="F2038" s="161"/>
      <c r="G2038" s="161"/>
      <c r="H2038" s="161"/>
      <c r="I2038" s="161"/>
      <c r="J2038" s="161"/>
      <c r="K2038" s="161"/>
      <c r="L2038" s="161"/>
      <c r="M2038" s="161"/>
      <c r="N2038" s="160"/>
      <c r="O2038" s="160"/>
      <c r="P2038" s="160"/>
      <c r="Q2038" s="160"/>
      <c r="R2038" s="161"/>
      <c r="S2038" s="161"/>
      <c r="T2038" s="161"/>
      <c r="U2038" s="161"/>
      <c r="V2038" s="161"/>
      <c r="W2038" s="161"/>
      <c r="X2038" s="161"/>
      <c r="Y2038" s="161"/>
      <c r="Z2038" s="151"/>
      <c r="AA2038" s="151"/>
      <c r="AB2038" s="151"/>
      <c r="AC2038" s="151"/>
      <c r="AD2038" s="151"/>
      <c r="AE2038" s="151"/>
      <c r="AF2038" s="151"/>
      <c r="AG2038" s="151" t="s">
        <v>327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3" x14ac:dyDescent="0.2">
      <c r="A2039" s="158"/>
      <c r="B2039" s="159"/>
      <c r="C2039" s="191" t="s">
        <v>346</v>
      </c>
      <c r="D2039" s="165"/>
      <c r="E2039" s="166"/>
      <c r="F2039" s="161"/>
      <c r="G2039" s="161"/>
      <c r="H2039" s="161"/>
      <c r="I2039" s="161"/>
      <c r="J2039" s="161"/>
      <c r="K2039" s="161"/>
      <c r="L2039" s="161"/>
      <c r="M2039" s="161"/>
      <c r="N2039" s="160"/>
      <c r="O2039" s="160"/>
      <c r="P2039" s="160"/>
      <c r="Q2039" s="160"/>
      <c r="R2039" s="161"/>
      <c r="S2039" s="161"/>
      <c r="T2039" s="161"/>
      <c r="U2039" s="161"/>
      <c r="V2039" s="161"/>
      <c r="W2039" s="161"/>
      <c r="X2039" s="161"/>
      <c r="Y2039" s="161"/>
      <c r="Z2039" s="151"/>
      <c r="AA2039" s="151"/>
      <c r="AB2039" s="151"/>
      <c r="AC2039" s="151"/>
      <c r="AD2039" s="151"/>
      <c r="AE2039" s="151"/>
      <c r="AF2039" s="151"/>
      <c r="AG2039" s="151" t="s">
        <v>327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3" x14ac:dyDescent="0.2">
      <c r="A2040" s="158"/>
      <c r="B2040" s="159"/>
      <c r="C2040" s="191" t="s">
        <v>339</v>
      </c>
      <c r="D2040" s="165"/>
      <c r="E2040" s="166">
        <v>3.22</v>
      </c>
      <c r="F2040" s="161"/>
      <c r="G2040" s="161"/>
      <c r="H2040" s="161"/>
      <c r="I2040" s="161"/>
      <c r="J2040" s="161"/>
      <c r="K2040" s="161"/>
      <c r="L2040" s="161"/>
      <c r="M2040" s="161"/>
      <c r="N2040" s="160"/>
      <c r="O2040" s="160"/>
      <c r="P2040" s="160"/>
      <c r="Q2040" s="160"/>
      <c r="R2040" s="161"/>
      <c r="S2040" s="161"/>
      <c r="T2040" s="161"/>
      <c r="U2040" s="161"/>
      <c r="V2040" s="161"/>
      <c r="W2040" s="161"/>
      <c r="X2040" s="161"/>
      <c r="Y2040" s="161"/>
      <c r="Z2040" s="151"/>
      <c r="AA2040" s="151"/>
      <c r="AB2040" s="151"/>
      <c r="AC2040" s="151"/>
      <c r="AD2040" s="151"/>
      <c r="AE2040" s="151"/>
      <c r="AF2040" s="151"/>
      <c r="AG2040" s="151" t="s">
        <v>327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3" x14ac:dyDescent="0.2">
      <c r="A2041" s="158"/>
      <c r="B2041" s="159"/>
      <c r="C2041" s="191" t="s">
        <v>340</v>
      </c>
      <c r="D2041" s="165"/>
      <c r="E2041" s="166">
        <v>3.8</v>
      </c>
      <c r="F2041" s="161"/>
      <c r="G2041" s="161"/>
      <c r="H2041" s="161"/>
      <c r="I2041" s="161"/>
      <c r="J2041" s="161"/>
      <c r="K2041" s="161"/>
      <c r="L2041" s="161"/>
      <c r="M2041" s="161"/>
      <c r="N2041" s="160"/>
      <c r="O2041" s="160"/>
      <c r="P2041" s="160"/>
      <c r="Q2041" s="160"/>
      <c r="R2041" s="161"/>
      <c r="S2041" s="161"/>
      <c r="T2041" s="161"/>
      <c r="U2041" s="161"/>
      <c r="V2041" s="161"/>
      <c r="W2041" s="161"/>
      <c r="X2041" s="161"/>
      <c r="Y2041" s="161"/>
      <c r="Z2041" s="151"/>
      <c r="AA2041" s="151"/>
      <c r="AB2041" s="151"/>
      <c r="AC2041" s="151"/>
      <c r="AD2041" s="151"/>
      <c r="AE2041" s="151"/>
      <c r="AF2041" s="151"/>
      <c r="AG2041" s="151" t="s">
        <v>327</v>
      </c>
      <c r="AH2041" s="151">
        <v>0</v>
      </c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 x14ac:dyDescent="0.2">
      <c r="A2042" s="181">
        <v>261</v>
      </c>
      <c r="B2042" s="182" t="s">
        <v>2140</v>
      </c>
      <c r="C2042" s="190" t="s">
        <v>2141</v>
      </c>
      <c r="D2042" s="183" t="s">
        <v>333</v>
      </c>
      <c r="E2042" s="184">
        <v>15.31</v>
      </c>
      <c r="F2042" s="185"/>
      <c r="G2042" s="186">
        <f>ROUND(E2042*F2042,2)</f>
        <v>0</v>
      </c>
      <c r="H2042" s="185"/>
      <c r="I2042" s="186">
        <f>ROUND(E2042*H2042,2)</f>
        <v>0</v>
      </c>
      <c r="J2042" s="185"/>
      <c r="K2042" s="186">
        <f>ROUND(E2042*J2042,2)</f>
        <v>0</v>
      </c>
      <c r="L2042" s="186">
        <v>21</v>
      </c>
      <c r="M2042" s="186">
        <f>G2042*(1+L2042/100)</f>
        <v>0</v>
      </c>
      <c r="N2042" s="184">
        <v>1.1999999999999999E-3</v>
      </c>
      <c r="O2042" s="184">
        <f>ROUND(E2042*N2042,2)</f>
        <v>0.02</v>
      </c>
      <c r="P2042" s="184">
        <v>0</v>
      </c>
      <c r="Q2042" s="184">
        <f>ROUND(E2042*P2042,2)</f>
        <v>0</v>
      </c>
      <c r="R2042" s="186"/>
      <c r="S2042" s="186" t="s">
        <v>319</v>
      </c>
      <c r="T2042" s="187" t="s">
        <v>320</v>
      </c>
      <c r="U2042" s="161">
        <v>0</v>
      </c>
      <c r="V2042" s="161">
        <f>ROUND(E2042*U2042,2)</f>
        <v>0</v>
      </c>
      <c r="W2042" s="161"/>
      <c r="X2042" s="161" t="s">
        <v>321</v>
      </c>
      <c r="Y2042" s="161" t="s">
        <v>322</v>
      </c>
      <c r="Z2042" s="151"/>
      <c r="AA2042" s="151"/>
      <c r="AB2042" s="151"/>
      <c r="AC2042" s="151"/>
      <c r="AD2042" s="151"/>
      <c r="AE2042" s="151"/>
      <c r="AF2042" s="151"/>
      <c r="AG2042" s="151" t="s">
        <v>323</v>
      </c>
      <c r="AH2042" s="151"/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2" x14ac:dyDescent="0.2">
      <c r="A2043" s="158"/>
      <c r="B2043" s="159"/>
      <c r="C2043" s="191" t="s">
        <v>2121</v>
      </c>
      <c r="D2043" s="165"/>
      <c r="E2043" s="166">
        <v>15.31</v>
      </c>
      <c r="F2043" s="161"/>
      <c r="G2043" s="161"/>
      <c r="H2043" s="161"/>
      <c r="I2043" s="161"/>
      <c r="J2043" s="161"/>
      <c r="K2043" s="161"/>
      <c r="L2043" s="161"/>
      <c r="M2043" s="161"/>
      <c r="N2043" s="160"/>
      <c r="O2043" s="160"/>
      <c r="P2043" s="160"/>
      <c r="Q2043" s="160"/>
      <c r="R2043" s="161"/>
      <c r="S2043" s="161"/>
      <c r="T2043" s="161"/>
      <c r="U2043" s="161"/>
      <c r="V2043" s="161"/>
      <c r="W2043" s="161"/>
      <c r="X2043" s="161"/>
      <c r="Y2043" s="161"/>
      <c r="Z2043" s="151"/>
      <c r="AA2043" s="151"/>
      <c r="AB2043" s="151"/>
      <c r="AC2043" s="151"/>
      <c r="AD2043" s="151"/>
      <c r="AE2043" s="151"/>
      <c r="AF2043" s="151"/>
      <c r="AG2043" s="151" t="s">
        <v>327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ht="22.5" outlineLevel="1" x14ac:dyDescent="0.2">
      <c r="A2044" s="181">
        <v>262</v>
      </c>
      <c r="B2044" s="182" t="s">
        <v>2142</v>
      </c>
      <c r="C2044" s="190" t="s">
        <v>2143</v>
      </c>
      <c r="D2044" s="183" t="s">
        <v>333</v>
      </c>
      <c r="E2044" s="184">
        <v>17.808009999999999</v>
      </c>
      <c r="F2044" s="185"/>
      <c r="G2044" s="186">
        <f>ROUND(E2044*F2044,2)</f>
        <v>0</v>
      </c>
      <c r="H2044" s="185"/>
      <c r="I2044" s="186">
        <f>ROUND(E2044*H2044,2)</f>
        <v>0</v>
      </c>
      <c r="J2044" s="185"/>
      <c r="K2044" s="186">
        <f>ROUND(E2044*J2044,2)</f>
        <v>0</v>
      </c>
      <c r="L2044" s="186">
        <v>21</v>
      </c>
      <c r="M2044" s="186">
        <f>G2044*(1+L2044/100)</f>
        <v>0</v>
      </c>
      <c r="N2044" s="184">
        <v>1.9199999999999998E-2</v>
      </c>
      <c r="O2044" s="184">
        <f>ROUND(E2044*N2044,2)</f>
        <v>0.34</v>
      </c>
      <c r="P2044" s="184">
        <v>0</v>
      </c>
      <c r="Q2044" s="184">
        <f>ROUND(E2044*P2044,2)</f>
        <v>0</v>
      </c>
      <c r="R2044" s="186"/>
      <c r="S2044" s="186" t="s">
        <v>319</v>
      </c>
      <c r="T2044" s="187" t="s">
        <v>320</v>
      </c>
      <c r="U2044" s="161">
        <v>0</v>
      </c>
      <c r="V2044" s="161">
        <f>ROUND(E2044*U2044,2)</f>
        <v>0</v>
      </c>
      <c r="W2044" s="161"/>
      <c r="X2044" s="161" t="s">
        <v>365</v>
      </c>
      <c r="Y2044" s="161" t="s">
        <v>322</v>
      </c>
      <c r="Z2044" s="151"/>
      <c r="AA2044" s="151"/>
      <c r="AB2044" s="151"/>
      <c r="AC2044" s="151"/>
      <c r="AD2044" s="151"/>
      <c r="AE2044" s="151"/>
      <c r="AF2044" s="151"/>
      <c r="AG2044" s="151" t="s">
        <v>366</v>
      </c>
      <c r="AH2044" s="151"/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2" x14ac:dyDescent="0.2">
      <c r="A2045" s="158"/>
      <c r="B2045" s="159"/>
      <c r="C2045" s="191" t="s">
        <v>2121</v>
      </c>
      <c r="D2045" s="165"/>
      <c r="E2045" s="166">
        <v>15.31</v>
      </c>
      <c r="F2045" s="161"/>
      <c r="G2045" s="161"/>
      <c r="H2045" s="161"/>
      <c r="I2045" s="161"/>
      <c r="J2045" s="161"/>
      <c r="K2045" s="161"/>
      <c r="L2045" s="161"/>
      <c r="M2045" s="161"/>
      <c r="N2045" s="160"/>
      <c r="O2045" s="160"/>
      <c r="P2045" s="160"/>
      <c r="Q2045" s="160"/>
      <c r="R2045" s="161"/>
      <c r="S2045" s="161"/>
      <c r="T2045" s="161"/>
      <c r="U2045" s="161"/>
      <c r="V2045" s="161"/>
      <c r="W2045" s="161"/>
      <c r="X2045" s="161"/>
      <c r="Y2045" s="161"/>
      <c r="Z2045" s="151"/>
      <c r="AA2045" s="151"/>
      <c r="AB2045" s="151"/>
      <c r="AC2045" s="151"/>
      <c r="AD2045" s="151"/>
      <c r="AE2045" s="151"/>
      <c r="AF2045" s="151"/>
      <c r="AG2045" s="151" t="s">
        <v>327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3" x14ac:dyDescent="0.2">
      <c r="A2046" s="158"/>
      <c r="B2046" s="159"/>
      <c r="C2046" s="191" t="s">
        <v>2144</v>
      </c>
      <c r="D2046" s="165"/>
      <c r="E2046" s="166"/>
      <c r="F2046" s="161"/>
      <c r="G2046" s="161"/>
      <c r="H2046" s="161"/>
      <c r="I2046" s="161"/>
      <c r="J2046" s="161"/>
      <c r="K2046" s="161"/>
      <c r="L2046" s="161"/>
      <c r="M2046" s="161"/>
      <c r="N2046" s="160"/>
      <c r="O2046" s="160"/>
      <c r="P2046" s="160"/>
      <c r="Q2046" s="160"/>
      <c r="R2046" s="161"/>
      <c r="S2046" s="161"/>
      <c r="T2046" s="161"/>
      <c r="U2046" s="161"/>
      <c r="V2046" s="161"/>
      <c r="W2046" s="161"/>
      <c r="X2046" s="161"/>
      <c r="Y2046" s="161"/>
      <c r="Z2046" s="151"/>
      <c r="AA2046" s="151"/>
      <c r="AB2046" s="151"/>
      <c r="AC2046" s="151"/>
      <c r="AD2046" s="151"/>
      <c r="AE2046" s="151"/>
      <c r="AF2046" s="151"/>
      <c r="AG2046" s="151" t="s">
        <v>327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3" x14ac:dyDescent="0.2">
      <c r="A2047" s="158"/>
      <c r="B2047" s="159"/>
      <c r="C2047" s="191" t="s">
        <v>2145</v>
      </c>
      <c r="D2047" s="165"/>
      <c r="E2047" s="166">
        <v>1.33</v>
      </c>
      <c r="F2047" s="161"/>
      <c r="G2047" s="161"/>
      <c r="H2047" s="161"/>
      <c r="I2047" s="161"/>
      <c r="J2047" s="161"/>
      <c r="K2047" s="161"/>
      <c r="L2047" s="161"/>
      <c r="M2047" s="161"/>
      <c r="N2047" s="160"/>
      <c r="O2047" s="160"/>
      <c r="P2047" s="160"/>
      <c r="Q2047" s="160"/>
      <c r="R2047" s="161"/>
      <c r="S2047" s="161"/>
      <c r="T2047" s="161"/>
      <c r="U2047" s="161"/>
      <c r="V2047" s="161"/>
      <c r="W2047" s="161"/>
      <c r="X2047" s="161"/>
      <c r="Y2047" s="161"/>
      <c r="Z2047" s="151"/>
      <c r="AA2047" s="151"/>
      <c r="AB2047" s="151"/>
      <c r="AC2047" s="151"/>
      <c r="AD2047" s="151"/>
      <c r="AE2047" s="151"/>
      <c r="AF2047" s="151"/>
      <c r="AG2047" s="151" t="s">
        <v>327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3" x14ac:dyDescent="0.2">
      <c r="A2048" s="158"/>
      <c r="B2048" s="159"/>
      <c r="C2048" s="192" t="s">
        <v>2146</v>
      </c>
      <c r="D2048" s="167"/>
      <c r="E2048" s="168">
        <v>1.17</v>
      </c>
      <c r="F2048" s="161"/>
      <c r="G2048" s="161"/>
      <c r="H2048" s="161"/>
      <c r="I2048" s="161"/>
      <c r="J2048" s="161"/>
      <c r="K2048" s="161"/>
      <c r="L2048" s="161"/>
      <c r="M2048" s="161"/>
      <c r="N2048" s="160"/>
      <c r="O2048" s="160"/>
      <c r="P2048" s="160"/>
      <c r="Q2048" s="160"/>
      <c r="R2048" s="161"/>
      <c r="S2048" s="161"/>
      <c r="T2048" s="161"/>
      <c r="U2048" s="161"/>
      <c r="V2048" s="161"/>
      <c r="W2048" s="161"/>
      <c r="X2048" s="161"/>
      <c r="Y2048" s="161"/>
      <c r="Z2048" s="151"/>
      <c r="AA2048" s="151"/>
      <c r="AB2048" s="151"/>
      <c r="AC2048" s="151"/>
      <c r="AD2048" s="151"/>
      <c r="AE2048" s="151"/>
      <c r="AF2048" s="151"/>
      <c r="AG2048" s="151" t="s">
        <v>327</v>
      </c>
      <c r="AH2048" s="151">
        <v>4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 x14ac:dyDescent="0.2">
      <c r="A2049" s="181">
        <v>263</v>
      </c>
      <c r="B2049" s="182" t="s">
        <v>2147</v>
      </c>
      <c r="C2049" s="190" t="s">
        <v>2148</v>
      </c>
      <c r="D2049" s="183" t="s">
        <v>387</v>
      </c>
      <c r="E2049" s="184">
        <v>0.47576000000000002</v>
      </c>
      <c r="F2049" s="185"/>
      <c r="G2049" s="186">
        <f>ROUND(E2049*F2049,2)</f>
        <v>0</v>
      </c>
      <c r="H2049" s="185"/>
      <c r="I2049" s="186">
        <f>ROUND(E2049*H2049,2)</f>
        <v>0</v>
      </c>
      <c r="J2049" s="185"/>
      <c r="K2049" s="186">
        <f>ROUND(E2049*J2049,2)</f>
        <v>0</v>
      </c>
      <c r="L2049" s="186">
        <v>21</v>
      </c>
      <c r="M2049" s="186">
        <f>G2049*(1+L2049/100)</f>
        <v>0</v>
      </c>
      <c r="N2049" s="184">
        <v>0</v>
      </c>
      <c r="O2049" s="184">
        <f>ROUND(E2049*N2049,2)</f>
        <v>0</v>
      </c>
      <c r="P2049" s="184">
        <v>0</v>
      </c>
      <c r="Q2049" s="184">
        <f>ROUND(E2049*P2049,2)</f>
        <v>0</v>
      </c>
      <c r="R2049" s="186"/>
      <c r="S2049" s="186" t="s">
        <v>319</v>
      </c>
      <c r="T2049" s="187" t="s">
        <v>320</v>
      </c>
      <c r="U2049" s="161">
        <v>1.3049999999999999</v>
      </c>
      <c r="V2049" s="161">
        <f>ROUND(E2049*U2049,2)</f>
        <v>0.62</v>
      </c>
      <c r="W2049" s="161"/>
      <c r="X2049" s="161" t="s">
        <v>321</v>
      </c>
      <c r="Y2049" s="161" t="s">
        <v>322</v>
      </c>
      <c r="Z2049" s="151"/>
      <c r="AA2049" s="151"/>
      <c r="AB2049" s="151"/>
      <c r="AC2049" s="151"/>
      <c r="AD2049" s="151"/>
      <c r="AE2049" s="151"/>
      <c r="AF2049" s="151"/>
      <c r="AG2049" s="151" t="s">
        <v>388</v>
      </c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2" x14ac:dyDescent="0.2">
      <c r="A2050" s="158"/>
      <c r="B2050" s="159"/>
      <c r="C2050" s="272" t="s">
        <v>389</v>
      </c>
      <c r="D2050" s="273"/>
      <c r="E2050" s="273"/>
      <c r="F2050" s="273"/>
      <c r="G2050" s="273"/>
      <c r="H2050" s="161"/>
      <c r="I2050" s="161"/>
      <c r="J2050" s="161"/>
      <c r="K2050" s="161"/>
      <c r="L2050" s="161"/>
      <c r="M2050" s="161"/>
      <c r="N2050" s="160"/>
      <c r="O2050" s="160"/>
      <c r="P2050" s="160"/>
      <c r="Q2050" s="160"/>
      <c r="R2050" s="161"/>
      <c r="S2050" s="161"/>
      <c r="T2050" s="161"/>
      <c r="U2050" s="161"/>
      <c r="V2050" s="161"/>
      <c r="W2050" s="161"/>
      <c r="X2050" s="161"/>
      <c r="Y2050" s="161"/>
      <c r="Z2050" s="151"/>
      <c r="AA2050" s="151"/>
      <c r="AB2050" s="151"/>
      <c r="AC2050" s="151"/>
      <c r="AD2050" s="151"/>
      <c r="AE2050" s="151"/>
      <c r="AF2050" s="151"/>
      <c r="AG2050" s="151" t="s">
        <v>325</v>
      </c>
      <c r="AH2050" s="151"/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x14ac:dyDescent="0.2">
      <c r="A2051" s="174" t="s">
        <v>314</v>
      </c>
      <c r="B2051" s="175" t="s">
        <v>199</v>
      </c>
      <c r="C2051" s="189" t="s">
        <v>200</v>
      </c>
      <c r="D2051" s="176"/>
      <c r="E2051" s="177"/>
      <c r="F2051" s="178"/>
      <c r="G2051" s="178">
        <f>SUMIF(AG2052:AG2079,"&lt;&gt;NOR",G2052:G2079)</f>
        <v>0</v>
      </c>
      <c r="H2051" s="178"/>
      <c r="I2051" s="178">
        <f>SUM(I2052:I2079)</f>
        <v>0</v>
      </c>
      <c r="J2051" s="178"/>
      <c r="K2051" s="178">
        <f>SUM(K2052:K2079)</f>
        <v>0</v>
      </c>
      <c r="L2051" s="178"/>
      <c r="M2051" s="178">
        <f>SUM(M2052:M2079)</f>
        <v>0</v>
      </c>
      <c r="N2051" s="177"/>
      <c r="O2051" s="177">
        <f>SUM(O2052:O2079)</f>
        <v>0.73000000000000009</v>
      </c>
      <c r="P2051" s="177"/>
      <c r="Q2051" s="177">
        <f>SUM(Q2052:Q2079)</f>
        <v>0</v>
      </c>
      <c r="R2051" s="178"/>
      <c r="S2051" s="178"/>
      <c r="T2051" s="179"/>
      <c r="U2051" s="173"/>
      <c r="V2051" s="173">
        <f>SUM(V2052:V2079)</f>
        <v>42.470000000000006</v>
      </c>
      <c r="W2051" s="173"/>
      <c r="X2051" s="173"/>
      <c r="Y2051" s="173"/>
      <c r="AG2051" t="s">
        <v>315</v>
      </c>
    </row>
    <row r="2052" spans="1:60" outlineLevel="1" x14ac:dyDescent="0.2">
      <c r="A2052" s="181">
        <v>264</v>
      </c>
      <c r="B2052" s="182" t="s">
        <v>2149</v>
      </c>
      <c r="C2052" s="190" t="s">
        <v>2150</v>
      </c>
      <c r="D2052" s="183" t="s">
        <v>333</v>
      </c>
      <c r="E2052" s="184">
        <v>27.047999999999998</v>
      </c>
      <c r="F2052" s="185"/>
      <c r="G2052" s="186">
        <f>ROUND(E2052*F2052,2)</f>
        <v>0</v>
      </c>
      <c r="H2052" s="185"/>
      <c r="I2052" s="186">
        <f>ROUND(E2052*H2052,2)</f>
        <v>0</v>
      </c>
      <c r="J2052" s="185"/>
      <c r="K2052" s="186">
        <f>ROUND(E2052*J2052,2)</f>
        <v>0</v>
      </c>
      <c r="L2052" s="186">
        <v>21</v>
      </c>
      <c r="M2052" s="186">
        <f>G2052*(1+L2052/100)</f>
        <v>0</v>
      </c>
      <c r="N2052" s="184">
        <v>2.1000000000000001E-4</v>
      </c>
      <c r="O2052" s="184">
        <f>ROUND(E2052*N2052,2)</f>
        <v>0.01</v>
      </c>
      <c r="P2052" s="184">
        <v>0</v>
      </c>
      <c r="Q2052" s="184">
        <f>ROUND(E2052*P2052,2)</f>
        <v>0</v>
      </c>
      <c r="R2052" s="186"/>
      <c r="S2052" s="186" t="s">
        <v>319</v>
      </c>
      <c r="T2052" s="187" t="s">
        <v>320</v>
      </c>
      <c r="U2052" s="161">
        <v>0.05</v>
      </c>
      <c r="V2052" s="161">
        <f>ROUND(E2052*U2052,2)</f>
        <v>1.35</v>
      </c>
      <c r="W2052" s="161"/>
      <c r="X2052" s="161" t="s">
        <v>321</v>
      </c>
      <c r="Y2052" s="161" t="s">
        <v>322</v>
      </c>
      <c r="Z2052" s="151"/>
      <c r="AA2052" s="151"/>
      <c r="AB2052" s="151"/>
      <c r="AC2052" s="151"/>
      <c r="AD2052" s="151"/>
      <c r="AE2052" s="151"/>
      <c r="AF2052" s="151"/>
      <c r="AG2052" s="151" t="s">
        <v>323</v>
      </c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2" x14ac:dyDescent="0.2">
      <c r="A2053" s="158"/>
      <c r="B2053" s="159"/>
      <c r="C2053" s="272" t="s">
        <v>2151</v>
      </c>
      <c r="D2053" s="273"/>
      <c r="E2053" s="273"/>
      <c r="F2053" s="273"/>
      <c r="G2053" s="273"/>
      <c r="H2053" s="161"/>
      <c r="I2053" s="161"/>
      <c r="J2053" s="161"/>
      <c r="K2053" s="161"/>
      <c r="L2053" s="161"/>
      <c r="M2053" s="161"/>
      <c r="N2053" s="160"/>
      <c r="O2053" s="160"/>
      <c r="P2053" s="160"/>
      <c r="Q2053" s="160"/>
      <c r="R2053" s="161"/>
      <c r="S2053" s="161"/>
      <c r="T2053" s="161"/>
      <c r="U2053" s="161"/>
      <c r="V2053" s="161"/>
      <c r="W2053" s="161"/>
      <c r="X2053" s="161"/>
      <c r="Y2053" s="161"/>
      <c r="Z2053" s="151"/>
      <c r="AA2053" s="151"/>
      <c r="AB2053" s="151"/>
      <c r="AC2053" s="151"/>
      <c r="AD2053" s="151"/>
      <c r="AE2053" s="151"/>
      <c r="AF2053" s="151"/>
      <c r="AG2053" s="151" t="s">
        <v>325</v>
      </c>
      <c r="AH2053" s="151"/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2" x14ac:dyDescent="0.2">
      <c r="A2054" s="158"/>
      <c r="B2054" s="159"/>
      <c r="C2054" s="191" t="s">
        <v>415</v>
      </c>
      <c r="D2054" s="165"/>
      <c r="E2054" s="166">
        <v>27.05</v>
      </c>
      <c r="F2054" s="161"/>
      <c r="G2054" s="161"/>
      <c r="H2054" s="161"/>
      <c r="I2054" s="161"/>
      <c r="J2054" s="161"/>
      <c r="K2054" s="161"/>
      <c r="L2054" s="161"/>
      <c r="M2054" s="161"/>
      <c r="N2054" s="160"/>
      <c r="O2054" s="160"/>
      <c r="P2054" s="160"/>
      <c r="Q2054" s="160"/>
      <c r="R2054" s="161"/>
      <c r="S2054" s="161"/>
      <c r="T2054" s="161"/>
      <c r="U2054" s="161"/>
      <c r="V2054" s="161"/>
      <c r="W2054" s="161"/>
      <c r="X2054" s="161"/>
      <c r="Y2054" s="161"/>
      <c r="Z2054" s="151"/>
      <c r="AA2054" s="151"/>
      <c r="AB2054" s="151"/>
      <c r="AC2054" s="151"/>
      <c r="AD2054" s="151"/>
      <c r="AE2054" s="151"/>
      <c r="AF2054" s="151"/>
      <c r="AG2054" s="151" t="s">
        <v>327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ht="22.5" outlineLevel="1" x14ac:dyDescent="0.2">
      <c r="A2055" s="181">
        <v>265</v>
      </c>
      <c r="B2055" s="182" t="s">
        <v>2152</v>
      </c>
      <c r="C2055" s="190" t="s">
        <v>2153</v>
      </c>
      <c r="D2055" s="183" t="s">
        <v>333</v>
      </c>
      <c r="E2055" s="184">
        <v>27.047999999999998</v>
      </c>
      <c r="F2055" s="185"/>
      <c r="G2055" s="186">
        <f>ROUND(E2055*F2055,2)</f>
        <v>0</v>
      </c>
      <c r="H2055" s="185"/>
      <c r="I2055" s="186">
        <f>ROUND(E2055*H2055,2)</f>
        <v>0</v>
      </c>
      <c r="J2055" s="185"/>
      <c r="K2055" s="186">
        <f>ROUND(E2055*J2055,2)</f>
        <v>0</v>
      </c>
      <c r="L2055" s="186">
        <v>21</v>
      </c>
      <c r="M2055" s="186">
        <f>G2055*(1+L2055/100)</f>
        <v>0</v>
      </c>
      <c r="N2055" s="184">
        <v>5.3499999999999997E-3</v>
      </c>
      <c r="O2055" s="184">
        <f>ROUND(E2055*N2055,2)</f>
        <v>0.14000000000000001</v>
      </c>
      <c r="P2055" s="184">
        <v>0</v>
      </c>
      <c r="Q2055" s="184">
        <f>ROUND(E2055*P2055,2)</f>
        <v>0</v>
      </c>
      <c r="R2055" s="186"/>
      <c r="S2055" s="186" t="s">
        <v>334</v>
      </c>
      <c r="T2055" s="187" t="s">
        <v>320</v>
      </c>
      <c r="U2055" s="161">
        <v>1.288</v>
      </c>
      <c r="V2055" s="161">
        <f>ROUND(E2055*U2055,2)</f>
        <v>34.840000000000003</v>
      </c>
      <c r="W2055" s="161"/>
      <c r="X2055" s="161" t="s">
        <v>321</v>
      </c>
      <c r="Y2055" s="161" t="s">
        <v>322</v>
      </c>
      <c r="Z2055" s="151"/>
      <c r="AA2055" s="151"/>
      <c r="AB2055" s="151"/>
      <c r="AC2055" s="151"/>
      <c r="AD2055" s="151"/>
      <c r="AE2055" s="151"/>
      <c r="AF2055" s="151"/>
      <c r="AG2055" s="151" t="s">
        <v>323</v>
      </c>
      <c r="AH2055" s="151"/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2" x14ac:dyDescent="0.2">
      <c r="A2056" s="158"/>
      <c r="B2056" s="159"/>
      <c r="C2056" s="191" t="s">
        <v>335</v>
      </c>
      <c r="D2056" s="165"/>
      <c r="E2056" s="166"/>
      <c r="F2056" s="161"/>
      <c r="G2056" s="161"/>
      <c r="H2056" s="161"/>
      <c r="I2056" s="161"/>
      <c r="J2056" s="161"/>
      <c r="K2056" s="161"/>
      <c r="L2056" s="161"/>
      <c r="M2056" s="161"/>
      <c r="N2056" s="160"/>
      <c r="O2056" s="160"/>
      <c r="P2056" s="160"/>
      <c r="Q2056" s="160"/>
      <c r="R2056" s="161"/>
      <c r="S2056" s="161"/>
      <c r="T2056" s="161"/>
      <c r="U2056" s="161"/>
      <c r="V2056" s="161"/>
      <c r="W2056" s="161"/>
      <c r="X2056" s="161"/>
      <c r="Y2056" s="161"/>
      <c r="Z2056" s="151"/>
      <c r="AA2056" s="151"/>
      <c r="AB2056" s="151"/>
      <c r="AC2056" s="151"/>
      <c r="AD2056" s="151"/>
      <c r="AE2056" s="151"/>
      <c r="AF2056" s="151"/>
      <c r="AG2056" s="151" t="s">
        <v>327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3" x14ac:dyDescent="0.2">
      <c r="A2057" s="158"/>
      <c r="B2057" s="159"/>
      <c r="C2057" s="191" t="s">
        <v>2154</v>
      </c>
      <c r="D2057" s="165"/>
      <c r="E2057" s="166">
        <v>9.24</v>
      </c>
      <c r="F2057" s="161"/>
      <c r="G2057" s="161"/>
      <c r="H2057" s="161"/>
      <c r="I2057" s="161"/>
      <c r="J2057" s="161"/>
      <c r="K2057" s="161"/>
      <c r="L2057" s="161"/>
      <c r="M2057" s="161"/>
      <c r="N2057" s="160"/>
      <c r="O2057" s="160"/>
      <c r="P2057" s="160"/>
      <c r="Q2057" s="160"/>
      <c r="R2057" s="161"/>
      <c r="S2057" s="161"/>
      <c r="T2057" s="161"/>
      <c r="U2057" s="161"/>
      <c r="V2057" s="161"/>
      <c r="W2057" s="161"/>
      <c r="X2057" s="161"/>
      <c r="Y2057" s="161"/>
      <c r="Z2057" s="151"/>
      <c r="AA2057" s="151"/>
      <c r="AB2057" s="151"/>
      <c r="AC2057" s="151"/>
      <c r="AD2057" s="151"/>
      <c r="AE2057" s="151"/>
      <c r="AF2057" s="151"/>
      <c r="AG2057" s="151" t="s">
        <v>327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3" x14ac:dyDescent="0.2">
      <c r="A2058" s="158"/>
      <c r="B2058" s="159"/>
      <c r="C2058" s="191" t="s">
        <v>2155</v>
      </c>
      <c r="D2058" s="165"/>
      <c r="E2058" s="166">
        <v>3.57</v>
      </c>
      <c r="F2058" s="161"/>
      <c r="G2058" s="161"/>
      <c r="H2058" s="161"/>
      <c r="I2058" s="161"/>
      <c r="J2058" s="161"/>
      <c r="K2058" s="161"/>
      <c r="L2058" s="161"/>
      <c r="M2058" s="161"/>
      <c r="N2058" s="160"/>
      <c r="O2058" s="160"/>
      <c r="P2058" s="160"/>
      <c r="Q2058" s="160"/>
      <c r="R2058" s="161"/>
      <c r="S2058" s="161"/>
      <c r="T2058" s="161"/>
      <c r="U2058" s="161"/>
      <c r="V2058" s="161"/>
      <c r="W2058" s="161"/>
      <c r="X2058" s="161"/>
      <c r="Y2058" s="161"/>
      <c r="Z2058" s="151"/>
      <c r="AA2058" s="151"/>
      <c r="AB2058" s="151"/>
      <c r="AC2058" s="151"/>
      <c r="AD2058" s="151"/>
      <c r="AE2058" s="151"/>
      <c r="AF2058" s="151"/>
      <c r="AG2058" s="151" t="s">
        <v>327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3" x14ac:dyDescent="0.2">
      <c r="A2059" s="158"/>
      <c r="B2059" s="159"/>
      <c r="C2059" s="191" t="s">
        <v>2156</v>
      </c>
      <c r="D2059" s="165"/>
      <c r="E2059" s="166">
        <v>15.71</v>
      </c>
      <c r="F2059" s="161"/>
      <c r="G2059" s="161"/>
      <c r="H2059" s="161"/>
      <c r="I2059" s="161"/>
      <c r="J2059" s="161"/>
      <c r="K2059" s="161"/>
      <c r="L2059" s="161"/>
      <c r="M2059" s="161"/>
      <c r="N2059" s="160"/>
      <c r="O2059" s="160"/>
      <c r="P2059" s="160"/>
      <c r="Q2059" s="160"/>
      <c r="R2059" s="161"/>
      <c r="S2059" s="161"/>
      <c r="T2059" s="161"/>
      <c r="U2059" s="161"/>
      <c r="V2059" s="161"/>
      <c r="W2059" s="161"/>
      <c r="X2059" s="161"/>
      <c r="Y2059" s="161"/>
      <c r="Z2059" s="151"/>
      <c r="AA2059" s="151"/>
      <c r="AB2059" s="151"/>
      <c r="AC2059" s="151"/>
      <c r="AD2059" s="151"/>
      <c r="AE2059" s="151"/>
      <c r="AF2059" s="151"/>
      <c r="AG2059" s="151" t="s">
        <v>327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3" x14ac:dyDescent="0.2">
      <c r="A2060" s="158"/>
      <c r="B2060" s="159"/>
      <c r="C2060" s="191" t="s">
        <v>430</v>
      </c>
      <c r="D2060" s="165"/>
      <c r="E2060" s="166">
        <v>-1.47</v>
      </c>
      <c r="F2060" s="161"/>
      <c r="G2060" s="161"/>
      <c r="H2060" s="161"/>
      <c r="I2060" s="161"/>
      <c r="J2060" s="161"/>
      <c r="K2060" s="161"/>
      <c r="L2060" s="161"/>
      <c r="M2060" s="161"/>
      <c r="N2060" s="160"/>
      <c r="O2060" s="160"/>
      <c r="P2060" s="160"/>
      <c r="Q2060" s="160"/>
      <c r="R2060" s="161"/>
      <c r="S2060" s="161"/>
      <c r="T2060" s="161"/>
      <c r="U2060" s="161"/>
      <c r="V2060" s="161"/>
      <c r="W2060" s="161"/>
      <c r="X2060" s="161"/>
      <c r="Y2060" s="161"/>
      <c r="Z2060" s="151"/>
      <c r="AA2060" s="151"/>
      <c r="AB2060" s="151"/>
      <c r="AC2060" s="151"/>
      <c r="AD2060" s="151"/>
      <c r="AE2060" s="151"/>
      <c r="AF2060" s="151"/>
      <c r="AG2060" s="151" t="s">
        <v>327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ht="22.5" outlineLevel="1" x14ac:dyDescent="0.2">
      <c r="A2061" s="181">
        <v>266</v>
      </c>
      <c r="B2061" s="182" t="s">
        <v>2157</v>
      </c>
      <c r="C2061" s="190" t="s">
        <v>2158</v>
      </c>
      <c r="D2061" s="183" t="s">
        <v>333</v>
      </c>
      <c r="E2061" s="184">
        <v>27.047999999999998</v>
      </c>
      <c r="F2061" s="185"/>
      <c r="G2061" s="186">
        <f>ROUND(E2061*F2061,2)</f>
        <v>0</v>
      </c>
      <c r="H2061" s="185"/>
      <c r="I2061" s="186">
        <f>ROUND(E2061*H2061,2)</f>
        <v>0</v>
      </c>
      <c r="J2061" s="185"/>
      <c r="K2061" s="186">
        <f>ROUND(E2061*J2061,2)</f>
        <v>0</v>
      </c>
      <c r="L2061" s="186">
        <v>21</v>
      </c>
      <c r="M2061" s="186">
        <f>G2061*(1+L2061/100)</f>
        <v>0</v>
      </c>
      <c r="N2061" s="184">
        <v>8.9999999999999998E-4</v>
      </c>
      <c r="O2061" s="184">
        <f>ROUND(E2061*N2061,2)</f>
        <v>0.02</v>
      </c>
      <c r="P2061" s="184">
        <v>0</v>
      </c>
      <c r="Q2061" s="184">
        <f>ROUND(E2061*P2061,2)</f>
        <v>0</v>
      </c>
      <c r="R2061" s="186"/>
      <c r="S2061" s="186" t="s">
        <v>319</v>
      </c>
      <c r="T2061" s="187" t="s">
        <v>320</v>
      </c>
      <c r="U2061" s="161">
        <v>0</v>
      </c>
      <c r="V2061" s="161">
        <f>ROUND(E2061*U2061,2)</f>
        <v>0</v>
      </c>
      <c r="W2061" s="161"/>
      <c r="X2061" s="161" t="s">
        <v>321</v>
      </c>
      <c r="Y2061" s="161" t="s">
        <v>322</v>
      </c>
      <c r="Z2061" s="151"/>
      <c r="AA2061" s="151"/>
      <c r="AB2061" s="151"/>
      <c r="AC2061" s="151"/>
      <c r="AD2061" s="151"/>
      <c r="AE2061" s="151"/>
      <c r="AF2061" s="151"/>
      <c r="AG2061" s="151" t="s">
        <v>323</v>
      </c>
      <c r="AH2061" s="151"/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2" x14ac:dyDescent="0.2">
      <c r="A2062" s="158"/>
      <c r="B2062" s="159"/>
      <c r="C2062" s="191" t="s">
        <v>415</v>
      </c>
      <c r="D2062" s="165"/>
      <c r="E2062" s="166">
        <v>27.05</v>
      </c>
      <c r="F2062" s="161"/>
      <c r="G2062" s="161"/>
      <c r="H2062" s="161"/>
      <c r="I2062" s="161"/>
      <c r="J2062" s="161"/>
      <c r="K2062" s="161"/>
      <c r="L2062" s="161"/>
      <c r="M2062" s="161"/>
      <c r="N2062" s="160"/>
      <c r="O2062" s="160"/>
      <c r="P2062" s="160"/>
      <c r="Q2062" s="160"/>
      <c r="R2062" s="161"/>
      <c r="S2062" s="161"/>
      <c r="T2062" s="161"/>
      <c r="U2062" s="161"/>
      <c r="V2062" s="161"/>
      <c r="W2062" s="161"/>
      <c r="X2062" s="161"/>
      <c r="Y2062" s="161"/>
      <c r="Z2062" s="151"/>
      <c r="AA2062" s="151"/>
      <c r="AB2062" s="151"/>
      <c r="AC2062" s="151"/>
      <c r="AD2062" s="151"/>
      <c r="AE2062" s="151"/>
      <c r="AF2062" s="151"/>
      <c r="AG2062" s="151" t="s">
        <v>327</v>
      </c>
      <c r="AH2062" s="151">
        <v>0</v>
      </c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ht="22.5" outlineLevel="1" x14ac:dyDescent="0.2">
      <c r="A2063" s="181">
        <v>267</v>
      </c>
      <c r="B2063" s="182" t="s">
        <v>2159</v>
      </c>
      <c r="C2063" s="190" t="s">
        <v>2160</v>
      </c>
      <c r="D2063" s="183" t="s">
        <v>333</v>
      </c>
      <c r="E2063" s="184">
        <v>12.81</v>
      </c>
      <c r="F2063" s="185"/>
      <c r="G2063" s="186">
        <f>ROUND(E2063*F2063,2)</f>
        <v>0</v>
      </c>
      <c r="H2063" s="185"/>
      <c r="I2063" s="186">
        <f>ROUND(E2063*H2063,2)</f>
        <v>0</v>
      </c>
      <c r="J2063" s="185"/>
      <c r="K2063" s="186">
        <f>ROUND(E2063*J2063,2)</f>
        <v>0</v>
      </c>
      <c r="L2063" s="186">
        <v>21</v>
      </c>
      <c r="M2063" s="186">
        <f>G2063*(1+L2063/100)</f>
        <v>0</v>
      </c>
      <c r="N2063" s="184">
        <v>0</v>
      </c>
      <c r="O2063" s="184">
        <f>ROUND(E2063*N2063,2)</f>
        <v>0</v>
      </c>
      <c r="P2063" s="184">
        <v>0</v>
      </c>
      <c r="Q2063" s="184">
        <f>ROUND(E2063*P2063,2)</f>
        <v>0</v>
      </c>
      <c r="R2063" s="186"/>
      <c r="S2063" s="186" t="s">
        <v>334</v>
      </c>
      <c r="T2063" s="187" t="s">
        <v>320</v>
      </c>
      <c r="U2063" s="161">
        <v>0.13</v>
      </c>
      <c r="V2063" s="161">
        <f>ROUND(E2063*U2063,2)</f>
        <v>1.67</v>
      </c>
      <c r="W2063" s="161"/>
      <c r="X2063" s="161" t="s">
        <v>321</v>
      </c>
      <c r="Y2063" s="161" t="s">
        <v>322</v>
      </c>
      <c r="Z2063" s="151"/>
      <c r="AA2063" s="151"/>
      <c r="AB2063" s="151"/>
      <c r="AC2063" s="151"/>
      <c r="AD2063" s="151"/>
      <c r="AE2063" s="151"/>
      <c r="AF2063" s="151"/>
      <c r="AG2063" s="151" t="s">
        <v>323</v>
      </c>
      <c r="AH2063" s="151"/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2" x14ac:dyDescent="0.2">
      <c r="A2064" s="158"/>
      <c r="B2064" s="159"/>
      <c r="C2064" s="191" t="s">
        <v>335</v>
      </c>
      <c r="D2064" s="165"/>
      <c r="E2064" s="166"/>
      <c r="F2064" s="161"/>
      <c r="G2064" s="161"/>
      <c r="H2064" s="161"/>
      <c r="I2064" s="161"/>
      <c r="J2064" s="161"/>
      <c r="K2064" s="161"/>
      <c r="L2064" s="161"/>
      <c r="M2064" s="161"/>
      <c r="N2064" s="160"/>
      <c r="O2064" s="160"/>
      <c r="P2064" s="160"/>
      <c r="Q2064" s="160"/>
      <c r="R2064" s="161"/>
      <c r="S2064" s="161"/>
      <c r="T2064" s="161"/>
      <c r="U2064" s="161"/>
      <c r="V2064" s="161"/>
      <c r="W2064" s="161"/>
      <c r="X2064" s="161"/>
      <c r="Y2064" s="161"/>
      <c r="Z2064" s="151"/>
      <c r="AA2064" s="151"/>
      <c r="AB2064" s="151"/>
      <c r="AC2064" s="151"/>
      <c r="AD2064" s="151"/>
      <c r="AE2064" s="151"/>
      <c r="AF2064" s="151"/>
      <c r="AG2064" s="151" t="s">
        <v>327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3" x14ac:dyDescent="0.2">
      <c r="A2065" s="158"/>
      <c r="B2065" s="159"/>
      <c r="C2065" s="191" t="s">
        <v>2154</v>
      </c>
      <c r="D2065" s="165"/>
      <c r="E2065" s="166">
        <v>9.24</v>
      </c>
      <c r="F2065" s="161"/>
      <c r="G2065" s="161"/>
      <c r="H2065" s="161"/>
      <c r="I2065" s="161"/>
      <c r="J2065" s="161"/>
      <c r="K2065" s="161"/>
      <c r="L2065" s="161"/>
      <c r="M2065" s="161"/>
      <c r="N2065" s="160"/>
      <c r="O2065" s="160"/>
      <c r="P2065" s="160"/>
      <c r="Q2065" s="160"/>
      <c r="R2065" s="161"/>
      <c r="S2065" s="161"/>
      <c r="T2065" s="161"/>
      <c r="U2065" s="161"/>
      <c r="V2065" s="161"/>
      <c r="W2065" s="161"/>
      <c r="X2065" s="161"/>
      <c r="Y2065" s="161"/>
      <c r="Z2065" s="151"/>
      <c r="AA2065" s="151"/>
      <c r="AB2065" s="151"/>
      <c r="AC2065" s="151"/>
      <c r="AD2065" s="151"/>
      <c r="AE2065" s="151"/>
      <c r="AF2065" s="151"/>
      <c r="AG2065" s="151" t="s">
        <v>327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3" x14ac:dyDescent="0.2">
      <c r="A2066" s="158"/>
      <c r="B2066" s="159"/>
      <c r="C2066" s="191" t="s">
        <v>2155</v>
      </c>
      <c r="D2066" s="165"/>
      <c r="E2066" s="166">
        <v>3.57</v>
      </c>
      <c r="F2066" s="161"/>
      <c r="G2066" s="161"/>
      <c r="H2066" s="161"/>
      <c r="I2066" s="161"/>
      <c r="J2066" s="161"/>
      <c r="K2066" s="161"/>
      <c r="L2066" s="161"/>
      <c r="M2066" s="161"/>
      <c r="N2066" s="160"/>
      <c r="O2066" s="160"/>
      <c r="P2066" s="160"/>
      <c r="Q2066" s="160"/>
      <c r="R2066" s="161"/>
      <c r="S2066" s="161"/>
      <c r="T2066" s="161"/>
      <c r="U2066" s="161"/>
      <c r="V2066" s="161"/>
      <c r="W2066" s="161"/>
      <c r="X2066" s="161"/>
      <c r="Y2066" s="161"/>
      <c r="Z2066" s="151"/>
      <c r="AA2066" s="151"/>
      <c r="AB2066" s="151"/>
      <c r="AC2066" s="151"/>
      <c r="AD2066" s="151"/>
      <c r="AE2066" s="151"/>
      <c r="AF2066" s="151"/>
      <c r="AG2066" s="151" t="s">
        <v>327</v>
      </c>
      <c r="AH2066" s="151">
        <v>0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1" x14ac:dyDescent="0.2">
      <c r="A2067" s="181">
        <v>268</v>
      </c>
      <c r="B2067" s="182" t="s">
        <v>2161</v>
      </c>
      <c r="C2067" s="190" t="s">
        <v>2162</v>
      </c>
      <c r="D2067" s="183" t="s">
        <v>702</v>
      </c>
      <c r="E2067" s="184">
        <v>26.18</v>
      </c>
      <c r="F2067" s="185"/>
      <c r="G2067" s="186">
        <f>ROUND(E2067*F2067,2)</f>
        <v>0</v>
      </c>
      <c r="H2067" s="185"/>
      <c r="I2067" s="186">
        <f>ROUND(E2067*H2067,2)</f>
        <v>0</v>
      </c>
      <c r="J2067" s="185"/>
      <c r="K2067" s="186">
        <f>ROUND(E2067*J2067,2)</f>
        <v>0</v>
      </c>
      <c r="L2067" s="186">
        <v>21</v>
      </c>
      <c r="M2067" s="186">
        <f>G2067*(1+L2067/100)</f>
        <v>0</v>
      </c>
      <c r="N2067" s="184">
        <v>1.7000000000000001E-4</v>
      </c>
      <c r="O2067" s="184">
        <f>ROUND(E2067*N2067,2)</f>
        <v>0</v>
      </c>
      <c r="P2067" s="184">
        <v>0</v>
      </c>
      <c r="Q2067" s="184">
        <f>ROUND(E2067*P2067,2)</f>
        <v>0</v>
      </c>
      <c r="R2067" s="186"/>
      <c r="S2067" s="186" t="s">
        <v>334</v>
      </c>
      <c r="T2067" s="187" t="s">
        <v>320</v>
      </c>
      <c r="U2067" s="161">
        <v>0.12</v>
      </c>
      <c r="V2067" s="161">
        <f>ROUND(E2067*U2067,2)</f>
        <v>3.14</v>
      </c>
      <c r="W2067" s="161"/>
      <c r="X2067" s="161" t="s">
        <v>321</v>
      </c>
      <c r="Y2067" s="161" t="s">
        <v>322</v>
      </c>
      <c r="Z2067" s="151"/>
      <c r="AA2067" s="151"/>
      <c r="AB2067" s="151"/>
      <c r="AC2067" s="151"/>
      <c r="AD2067" s="151"/>
      <c r="AE2067" s="151"/>
      <c r="AF2067" s="151"/>
      <c r="AG2067" s="151" t="s">
        <v>323</v>
      </c>
      <c r="AH2067" s="151"/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2" x14ac:dyDescent="0.2">
      <c r="A2068" s="158"/>
      <c r="B2068" s="159"/>
      <c r="C2068" s="191" t="s">
        <v>335</v>
      </c>
      <c r="D2068" s="165"/>
      <c r="E2068" s="166"/>
      <c r="F2068" s="161"/>
      <c r="G2068" s="161"/>
      <c r="H2068" s="161"/>
      <c r="I2068" s="161"/>
      <c r="J2068" s="161"/>
      <c r="K2068" s="161"/>
      <c r="L2068" s="161"/>
      <c r="M2068" s="161"/>
      <c r="N2068" s="160"/>
      <c r="O2068" s="160"/>
      <c r="P2068" s="160"/>
      <c r="Q2068" s="160"/>
      <c r="R2068" s="161"/>
      <c r="S2068" s="161"/>
      <c r="T2068" s="161"/>
      <c r="U2068" s="161"/>
      <c r="V2068" s="161"/>
      <c r="W2068" s="161"/>
      <c r="X2068" s="161"/>
      <c r="Y2068" s="161"/>
      <c r="Z2068" s="151"/>
      <c r="AA2068" s="151"/>
      <c r="AB2068" s="151"/>
      <c r="AC2068" s="151"/>
      <c r="AD2068" s="151"/>
      <c r="AE2068" s="151"/>
      <c r="AF2068" s="151"/>
      <c r="AG2068" s="151" t="s">
        <v>327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3" x14ac:dyDescent="0.2">
      <c r="A2069" s="158"/>
      <c r="B2069" s="159"/>
      <c r="C2069" s="191" t="s">
        <v>2163</v>
      </c>
      <c r="D2069" s="165"/>
      <c r="E2069" s="166">
        <v>8.6</v>
      </c>
      <c r="F2069" s="161"/>
      <c r="G2069" s="161"/>
      <c r="H2069" s="161"/>
      <c r="I2069" s="161"/>
      <c r="J2069" s="161"/>
      <c r="K2069" s="161"/>
      <c r="L2069" s="161"/>
      <c r="M2069" s="161"/>
      <c r="N2069" s="160"/>
      <c r="O2069" s="160"/>
      <c r="P2069" s="160"/>
      <c r="Q2069" s="160"/>
      <c r="R2069" s="161"/>
      <c r="S2069" s="161"/>
      <c r="T2069" s="161"/>
      <c r="U2069" s="161"/>
      <c r="V2069" s="161"/>
      <c r="W2069" s="161"/>
      <c r="X2069" s="161"/>
      <c r="Y2069" s="161"/>
      <c r="Z2069" s="151"/>
      <c r="AA2069" s="151"/>
      <c r="AB2069" s="151"/>
      <c r="AC2069" s="151"/>
      <c r="AD2069" s="151"/>
      <c r="AE2069" s="151"/>
      <c r="AF2069" s="151"/>
      <c r="AG2069" s="151" t="s">
        <v>327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3" x14ac:dyDescent="0.2">
      <c r="A2070" s="158"/>
      <c r="B2070" s="159"/>
      <c r="C2070" s="191" t="s">
        <v>2164</v>
      </c>
      <c r="D2070" s="165"/>
      <c r="E2070" s="166">
        <v>5.9</v>
      </c>
      <c r="F2070" s="161"/>
      <c r="G2070" s="161"/>
      <c r="H2070" s="161"/>
      <c r="I2070" s="161"/>
      <c r="J2070" s="161"/>
      <c r="K2070" s="161"/>
      <c r="L2070" s="161"/>
      <c r="M2070" s="161"/>
      <c r="N2070" s="160"/>
      <c r="O2070" s="160"/>
      <c r="P2070" s="160"/>
      <c r="Q2070" s="160"/>
      <c r="R2070" s="161"/>
      <c r="S2070" s="161"/>
      <c r="T2070" s="161"/>
      <c r="U2070" s="161"/>
      <c r="V2070" s="161"/>
      <c r="W2070" s="161"/>
      <c r="X2070" s="161"/>
      <c r="Y2070" s="161"/>
      <c r="Z2070" s="151"/>
      <c r="AA2070" s="151"/>
      <c r="AB2070" s="151"/>
      <c r="AC2070" s="151"/>
      <c r="AD2070" s="151"/>
      <c r="AE2070" s="151"/>
      <c r="AF2070" s="151"/>
      <c r="AG2070" s="151" t="s">
        <v>327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3" x14ac:dyDescent="0.2">
      <c r="A2071" s="158"/>
      <c r="B2071" s="159"/>
      <c r="C2071" s="191" t="s">
        <v>1742</v>
      </c>
      <c r="D2071" s="165"/>
      <c r="E2071" s="166">
        <v>7.48</v>
      </c>
      <c r="F2071" s="161"/>
      <c r="G2071" s="161"/>
      <c r="H2071" s="161"/>
      <c r="I2071" s="161"/>
      <c r="J2071" s="161"/>
      <c r="K2071" s="161"/>
      <c r="L2071" s="161"/>
      <c r="M2071" s="161"/>
      <c r="N2071" s="160"/>
      <c r="O2071" s="160"/>
      <c r="P2071" s="160"/>
      <c r="Q2071" s="160"/>
      <c r="R2071" s="161"/>
      <c r="S2071" s="161"/>
      <c r="T2071" s="161"/>
      <c r="U2071" s="161"/>
      <c r="V2071" s="161"/>
      <c r="W2071" s="161"/>
      <c r="X2071" s="161"/>
      <c r="Y2071" s="161"/>
      <c r="Z2071" s="151"/>
      <c r="AA2071" s="151"/>
      <c r="AB2071" s="151"/>
      <c r="AC2071" s="151"/>
      <c r="AD2071" s="151"/>
      <c r="AE2071" s="151"/>
      <c r="AF2071" s="151"/>
      <c r="AG2071" s="151" t="s">
        <v>327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3" x14ac:dyDescent="0.2">
      <c r="A2072" s="158"/>
      <c r="B2072" s="159"/>
      <c r="C2072" s="191" t="s">
        <v>2165</v>
      </c>
      <c r="D2072" s="165"/>
      <c r="E2072" s="166">
        <v>4.2</v>
      </c>
      <c r="F2072" s="161"/>
      <c r="G2072" s="161"/>
      <c r="H2072" s="161"/>
      <c r="I2072" s="161"/>
      <c r="J2072" s="161"/>
      <c r="K2072" s="161"/>
      <c r="L2072" s="161"/>
      <c r="M2072" s="161"/>
      <c r="N2072" s="160"/>
      <c r="O2072" s="160"/>
      <c r="P2072" s="160"/>
      <c r="Q2072" s="160"/>
      <c r="R2072" s="161"/>
      <c r="S2072" s="161"/>
      <c r="T2072" s="161"/>
      <c r="U2072" s="161"/>
      <c r="V2072" s="161"/>
      <c r="W2072" s="161"/>
      <c r="X2072" s="161"/>
      <c r="Y2072" s="161"/>
      <c r="Z2072" s="151"/>
      <c r="AA2072" s="151"/>
      <c r="AB2072" s="151"/>
      <c r="AC2072" s="151"/>
      <c r="AD2072" s="151"/>
      <c r="AE2072" s="151"/>
      <c r="AF2072" s="151"/>
      <c r="AG2072" s="151" t="s">
        <v>327</v>
      </c>
      <c r="AH2072" s="151">
        <v>0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 x14ac:dyDescent="0.2">
      <c r="A2073" s="181">
        <v>269</v>
      </c>
      <c r="B2073" s="182" t="s">
        <v>2166</v>
      </c>
      <c r="C2073" s="190" t="s">
        <v>2167</v>
      </c>
      <c r="D2073" s="183" t="s">
        <v>702</v>
      </c>
      <c r="E2073" s="184">
        <v>4.2</v>
      </c>
      <c r="F2073" s="185"/>
      <c r="G2073" s="186">
        <f>ROUND(E2073*F2073,2)</f>
        <v>0</v>
      </c>
      <c r="H2073" s="185"/>
      <c r="I2073" s="186">
        <f>ROUND(E2073*H2073,2)</f>
        <v>0</v>
      </c>
      <c r="J2073" s="185"/>
      <c r="K2073" s="186">
        <f>ROUND(E2073*J2073,2)</f>
        <v>0</v>
      </c>
      <c r="L2073" s="186">
        <v>21</v>
      </c>
      <c r="M2073" s="186">
        <f>G2073*(1+L2073/100)</f>
        <v>0</v>
      </c>
      <c r="N2073" s="184">
        <v>1.7000000000000001E-4</v>
      </c>
      <c r="O2073" s="184">
        <f>ROUND(E2073*N2073,2)</f>
        <v>0</v>
      </c>
      <c r="P2073" s="184">
        <v>0</v>
      </c>
      <c r="Q2073" s="184">
        <f>ROUND(E2073*P2073,2)</f>
        <v>0</v>
      </c>
      <c r="R2073" s="186"/>
      <c r="S2073" s="186" t="s">
        <v>334</v>
      </c>
      <c r="T2073" s="187" t="s">
        <v>320</v>
      </c>
      <c r="U2073" s="161">
        <v>0.12</v>
      </c>
      <c r="V2073" s="161">
        <f>ROUND(E2073*U2073,2)</f>
        <v>0.5</v>
      </c>
      <c r="W2073" s="161"/>
      <c r="X2073" s="161" t="s">
        <v>321</v>
      </c>
      <c r="Y2073" s="161" t="s">
        <v>322</v>
      </c>
      <c r="Z2073" s="151"/>
      <c r="AA2073" s="151"/>
      <c r="AB2073" s="151"/>
      <c r="AC2073" s="151"/>
      <c r="AD2073" s="151"/>
      <c r="AE2073" s="151"/>
      <c r="AF2073" s="151"/>
      <c r="AG2073" s="151" t="s">
        <v>323</v>
      </c>
      <c r="AH2073" s="151"/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2" x14ac:dyDescent="0.2">
      <c r="A2074" s="158"/>
      <c r="B2074" s="159"/>
      <c r="C2074" s="191" t="s">
        <v>335</v>
      </c>
      <c r="D2074" s="165"/>
      <c r="E2074" s="166"/>
      <c r="F2074" s="161"/>
      <c r="G2074" s="161"/>
      <c r="H2074" s="161"/>
      <c r="I2074" s="161"/>
      <c r="J2074" s="161"/>
      <c r="K2074" s="161"/>
      <c r="L2074" s="161"/>
      <c r="M2074" s="161"/>
      <c r="N2074" s="160"/>
      <c r="O2074" s="160"/>
      <c r="P2074" s="160"/>
      <c r="Q2074" s="160"/>
      <c r="R2074" s="161"/>
      <c r="S2074" s="161"/>
      <c r="T2074" s="161"/>
      <c r="U2074" s="161"/>
      <c r="V2074" s="161"/>
      <c r="W2074" s="161"/>
      <c r="X2074" s="161"/>
      <c r="Y2074" s="161"/>
      <c r="Z2074" s="151"/>
      <c r="AA2074" s="151"/>
      <c r="AB2074" s="151"/>
      <c r="AC2074" s="151"/>
      <c r="AD2074" s="151"/>
      <c r="AE2074" s="151"/>
      <c r="AF2074" s="151"/>
      <c r="AG2074" s="151" t="s">
        <v>327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outlineLevel="3" x14ac:dyDescent="0.2">
      <c r="A2075" s="158"/>
      <c r="B2075" s="159"/>
      <c r="C2075" s="191" t="s">
        <v>2168</v>
      </c>
      <c r="D2075" s="165"/>
      <c r="E2075" s="166">
        <v>4.2</v>
      </c>
      <c r="F2075" s="161"/>
      <c r="G2075" s="161"/>
      <c r="H2075" s="161"/>
      <c r="I2075" s="161"/>
      <c r="J2075" s="161"/>
      <c r="K2075" s="161"/>
      <c r="L2075" s="161"/>
      <c r="M2075" s="161"/>
      <c r="N2075" s="160"/>
      <c r="O2075" s="160"/>
      <c r="P2075" s="160"/>
      <c r="Q2075" s="160"/>
      <c r="R2075" s="161"/>
      <c r="S2075" s="161"/>
      <c r="T2075" s="161"/>
      <c r="U2075" s="161"/>
      <c r="V2075" s="161"/>
      <c r="W2075" s="161"/>
      <c r="X2075" s="161"/>
      <c r="Y2075" s="161"/>
      <c r="Z2075" s="151"/>
      <c r="AA2075" s="151"/>
      <c r="AB2075" s="151"/>
      <c r="AC2075" s="151"/>
      <c r="AD2075" s="151"/>
      <c r="AE2075" s="151"/>
      <c r="AF2075" s="151"/>
      <c r="AG2075" s="151" t="s">
        <v>327</v>
      </c>
      <c r="AH2075" s="151">
        <v>0</v>
      </c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ht="22.5" outlineLevel="1" x14ac:dyDescent="0.2">
      <c r="A2076" s="181">
        <v>270</v>
      </c>
      <c r="B2076" s="182" t="s">
        <v>2169</v>
      </c>
      <c r="C2076" s="190" t="s">
        <v>2170</v>
      </c>
      <c r="D2076" s="183" t="s">
        <v>333</v>
      </c>
      <c r="E2076" s="184">
        <v>28.94136</v>
      </c>
      <c r="F2076" s="185"/>
      <c r="G2076" s="186">
        <f>ROUND(E2076*F2076,2)</f>
        <v>0</v>
      </c>
      <c r="H2076" s="185"/>
      <c r="I2076" s="186">
        <f>ROUND(E2076*H2076,2)</f>
        <v>0</v>
      </c>
      <c r="J2076" s="185"/>
      <c r="K2076" s="186">
        <f>ROUND(E2076*J2076,2)</f>
        <v>0</v>
      </c>
      <c r="L2076" s="186">
        <v>21</v>
      </c>
      <c r="M2076" s="186">
        <f>G2076*(1+L2076/100)</f>
        <v>0</v>
      </c>
      <c r="N2076" s="184">
        <v>1.9429999999999999E-2</v>
      </c>
      <c r="O2076" s="184">
        <f>ROUND(E2076*N2076,2)</f>
        <v>0.56000000000000005</v>
      </c>
      <c r="P2076" s="184">
        <v>0</v>
      </c>
      <c r="Q2076" s="184">
        <f>ROUND(E2076*P2076,2)</f>
        <v>0</v>
      </c>
      <c r="R2076" s="186"/>
      <c r="S2076" s="186" t="s">
        <v>319</v>
      </c>
      <c r="T2076" s="187" t="s">
        <v>320</v>
      </c>
      <c r="U2076" s="161">
        <v>0</v>
      </c>
      <c r="V2076" s="161">
        <f>ROUND(E2076*U2076,2)</f>
        <v>0</v>
      </c>
      <c r="W2076" s="161"/>
      <c r="X2076" s="161" t="s">
        <v>365</v>
      </c>
      <c r="Y2076" s="161" t="s">
        <v>322</v>
      </c>
      <c r="Z2076" s="151"/>
      <c r="AA2076" s="151"/>
      <c r="AB2076" s="151"/>
      <c r="AC2076" s="151"/>
      <c r="AD2076" s="151"/>
      <c r="AE2076" s="151"/>
      <c r="AF2076" s="151"/>
      <c r="AG2076" s="151" t="s">
        <v>366</v>
      </c>
      <c r="AH2076" s="151"/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2" x14ac:dyDescent="0.2">
      <c r="A2077" s="158"/>
      <c r="B2077" s="159"/>
      <c r="C2077" s="191" t="s">
        <v>415</v>
      </c>
      <c r="D2077" s="165"/>
      <c r="E2077" s="166">
        <v>27.05</v>
      </c>
      <c r="F2077" s="161"/>
      <c r="G2077" s="161"/>
      <c r="H2077" s="161"/>
      <c r="I2077" s="161"/>
      <c r="J2077" s="161"/>
      <c r="K2077" s="161"/>
      <c r="L2077" s="161"/>
      <c r="M2077" s="161"/>
      <c r="N2077" s="160"/>
      <c r="O2077" s="160"/>
      <c r="P2077" s="160"/>
      <c r="Q2077" s="160"/>
      <c r="R2077" s="161"/>
      <c r="S2077" s="161"/>
      <c r="T2077" s="161"/>
      <c r="U2077" s="161"/>
      <c r="V2077" s="161"/>
      <c r="W2077" s="161"/>
      <c r="X2077" s="161"/>
      <c r="Y2077" s="161"/>
      <c r="Z2077" s="151"/>
      <c r="AA2077" s="151"/>
      <c r="AB2077" s="151"/>
      <c r="AC2077" s="151"/>
      <c r="AD2077" s="151"/>
      <c r="AE2077" s="151"/>
      <c r="AF2077" s="151"/>
      <c r="AG2077" s="151" t="s">
        <v>327</v>
      </c>
      <c r="AH2077" s="151">
        <v>0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3" x14ac:dyDescent="0.2">
      <c r="A2078" s="158"/>
      <c r="B2078" s="159"/>
      <c r="C2078" s="192" t="s">
        <v>2146</v>
      </c>
      <c r="D2078" s="167"/>
      <c r="E2078" s="168">
        <v>1.89</v>
      </c>
      <c r="F2078" s="161"/>
      <c r="G2078" s="161"/>
      <c r="H2078" s="161"/>
      <c r="I2078" s="161"/>
      <c r="J2078" s="161"/>
      <c r="K2078" s="161"/>
      <c r="L2078" s="161"/>
      <c r="M2078" s="161"/>
      <c r="N2078" s="160"/>
      <c r="O2078" s="160"/>
      <c r="P2078" s="160"/>
      <c r="Q2078" s="160"/>
      <c r="R2078" s="161"/>
      <c r="S2078" s="161"/>
      <c r="T2078" s="161"/>
      <c r="U2078" s="161"/>
      <c r="V2078" s="161"/>
      <c r="W2078" s="161"/>
      <c r="X2078" s="161"/>
      <c r="Y2078" s="161"/>
      <c r="Z2078" s="151"/>
      <c r="AA2078" s="151"/>
      <c r="AB2078" s="151"/>
      <c r="AC2078" s="151"/>
      <c r="AD2078" s="151"/>
      <c r="AE2078" s="151"/>
      <c r="AF2078" s="151"/>
      <c r="AG2078" s="151" t="s">
        <v>327</v>
      </c>
      <c r="AH2078" s="151">
        <v>4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 x14ac:dyDescent="0.2">
      <c r="A2079" s="200">
        <v>271</v>
      </c>
      <c r="B2079" s="201" t="s">
        <v>2171</v>
      </c>
      <c r="C2079" s="207" t="s">
        <v>2172</v>
      </c>
      <c r="D2079" s="202" t="s">
        <v>387</v>
      </c>
      <c r="E2079" s="203">
        <v>0.74222999999999995</v>
      </c>
      <c r="F2079" s="204"/>
      <c r="G2079" s="205">
        <f>ROUND(E2079*F2079,2)</f>
        <v>0</v>
      </c>
      <c r="H2079" s="204"/>
      <c r="I2079" s="205">
        <f>ROUND(E2079*H2079,2)</f>
        <v>0</v>
      </c>
      <c r="J2079" s="204"/>
      <c r="K2079" s="205">
        <f>ROUND(E2079*J2079,2)</f>
        <v>0</v>
      </c>
      <c r="L2079" s="205">
        <v>21</v>
      </c>
      <c r="M2079" s="205">
        <f>G2079*(1+L2079/100)</f>
        <v>0</v>
      </c>
      <c r="N2079" s="203">
        <v>0</v>
      </c>
      <c r="O2079" s="203">
        <f>ROUND(E2079*N2079,2)</f>
        <v>0</v>
      </c>
      <c r="P2079" s="203">
        <v>0</v>
      </c>
      <c r="Q2079" s="203">
        <f>ROUND(E2079*P2079,2)</f>
        <v>0</v>
      </c>
      <c r="R2079" s="205"/>
      <c r="S2079" s="205" t="s">
        <v>334</v>
      </c>
      <c r="T2079" s="206" t="s">
        <v>320</v>
      </c>
      <c r="U2079" s="161">
        <v>1.3049999999999999</v>
      </c>
      <c r="V2079" s="161">
        <f>ROUND(E2079*U2079,2)</f>
        <v>0.97</v>
      </c>
      <c r="W2079" s="161"/>
      <c r="X2079" s="161" t="s">
        <v>321</v>
      </c>
      <c r="Y2079" s="161" t="s">
        <v>322</v>
      </c>
      <c r="Z2079" s="151"/>
      <c r="AA2079" s="151"/>
      <c r="AB2079" s="151"/>
      <c r="AC2079" s="151"/>
      <c r="AD2079" s="151"/>
      <c r="AE2079" s="151"/>
      <c r="AF2079" s="151"/>
      <c r="AG2079" s="151" t="s">
        <v>388</v>
      </c>
      <c r="AH2079" s="151"/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x14ac:dyDescent="0.2">
      <c r="A2080" s="174" t="s">
        <v>314</v>
      </c>
      <c r="B2080" s="175" t="s">
        <v>201</v>
      </c>
      <c r="C2080" s="189" t="s">
        <v>202</v>
      </c>
      <c r="D2080" s="176"/>
      <c r="E2080" s="177"/>
      <c r="F2080" s="178"/>
      <c r="G2080" s="178">
        <f>SUMIF(AG2081:AG2090,"&lt;&gt;NOR",G2081:G2090)</f>
        <v>0</v>
      </c>
      <c r="H2080" s="178"/>
      <c r="I2080" s="178">
        <f>SUM(I2081:I2090)</f>
        <v>0</v>
      </c>
      <c r="J2080" s="178"/>
      <c r="K2080" s="178">
        <f>SUM(K2081:K2090)</f>
        <v>0</v>
      </c>
      <c r="L2080" s="178"/>
      <c r="M2080" s="178">
        <f>SUM(M2081:M2090)</f>
        <v>0</v>
      </c>
      <c r="N2080" s="177"/>
      <c r="O2080" s="177">
        <f>SUM(O2081:O2090)</f>
        <v>0.15</v>
      </c>
      <c r="P2080" s="177"/>
      <c r="Q2080" s="177">
        <f>SUM(Q2081:Q2090)</f>
        <v>0</v>
      </c>
      <c r="R2080" s="178"/>
      <c r="S2080" s="178"/>
      <c r="T2080" s="179"/>
      <c r="U2080" s="173"/>
      <c r="V2080" s="173">
        <f>SUM(V2081:V2090)</f>
        <v>87.01</v>
      </c>
      <c r="W2080" s="173"/>
      <c r="X2080" s="173"/>
      <c r="Y2080" s="173"/>
      <c r="AG2080" t="s">
        <v>315</v>
      </c>
    </row>
    <row r="2081" spans="1:60" outlineLevel="1" x14ac:dyDescent="0.2">
      <c r="A2081" s="181">
        <v>272</v>
      </c>
      <c r="B2081" s="182" t="s">
        <v>2173</v>
      </c>
      <c r="C2081" s="190" t="s">
        <v>2174</v>
      </c>
      <c r="D2081" s="183" t="s">
        <v>333</v>
      </c>
      <c r="E2081" s="184">
        <v>1074.1495500000001</v>
      </c>
      <c r="F2081" s="185"/>
      <c r="G2081" s="186">
        <f>ROUND(E2081*F2081,2)</f>
        <v>0</v>
      </c>
      <c r="H2081" s="185"/>
      <c r="I2081" s="186">
        <f>ROUND(E2081*H2081,2)</f>
        <v>0</v>
      </c>
      <c r="J2081" s="185"/>
      <c r="K2081" s="186">
        <f>ROUND(E2081*J2081,2)</f>
        <v>0</v>
      </c>
      <c r="L2081" s="186">
        <v>21</v>
      </c>
      <c r="M2081" s="186">
        <f>G2081*(1+L2081/100)</f>
        <v>0</v>
      </c>
      <c r="N2081" s="184">
        <v>1.3999999999999999E-4</v>
      </c>
      <c r="O2081" s="184">
        <f>ROUND(E2081*N2081,2)</f>
        <v>0.15</v>
      </c>
      <c r="P2081" s="184">
        <v>0</v>
      </c>
      <c r="Q2081" s="184">
        <f>ROUND(E2081*P2081,2)</f>
        <v>0</v>
      </c>
      <c r="R2081" s="186"/>
      <c r="S2081" s="186" t="s">
        <v>334</v>
      </c>
      <c r="T2081" s="187" t="s">
        <v>320</v>
      </c>
      <c r="U2081" s="161">
        <v>8.1000000000000003E-2</v>
      </c>
      <c r="V2081" s="161">
        <f>ROUND(E2081*U2081,2)</f>
        <v>87.01</v>
      </c>
      <c r="W2081" s="161"/>
      <c r="X2081" s="161" t="s">
        <v>321</v>
      </c>
      <c r="Y2081" s="161" t="s">
        <v>322</v>
      </c>
      <c r="Z2081" s="151"/>
      <c r="AA2081" s="151"/>
      <c r="AB2081" s="151"/>
      <c r="AC2081" s="151"/>
      <c r="AD2081" s="151"/>
      <c r="AE2081" s="151"/>
      <c r="AF2081" s="151"/>
      <c r="AG2081" s="151" t="s">
        <v>323</v>
      </c>
      <c r="AH2081" s="151"/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2" x14ac:dyDescent="0.2">
      <c r="A2082" s="158"/>
      <c r="B2082" s="159"/>
      <c r="C2082" s="191" t="s">
        <v>326</v>
      </c>
      <c r="D2082" s="165"/>
      <c r="E2082" s="166"/>
      <c r="F2082" s="161"/>
      <c r="G2082" s="161"/>
      <c r="H2082" s="161"/>
      <c r="I2082" s="161"/>
      <c r="J2082" s="161"/>
      <c r="K2082" s="161"/>
      <c r="L2082" s="161"/>
      <c r="M2082" s="161"/>
      <c r="N2082" s="160"/>
      <c r="O2082" s="160"/>
      <c r="P2082" s="160"/>
      <c r="Q2082" s="160"/>
      <c r="R2082" s="161"/>
      <c r="S2082" s="161"/>
      <c r="T2082" s="161"/>
      <c r="U2082" s="161"/>
      <c r="V2082" s="161"/>
      <c r="W2082" s="161"/>
      <c r="X2082" s="161"/>
      <c r="Y2082" s="161"/>
      <c r="Z2082" s="151"/>
      <c r="AA2082" s="151"/>
      <c r="AB2082" s="151"/>
      <c r="AC2082" s="151"/>
      <c r="AD2082" s="151"/>
      <c r="AE2082" s="151"/>
      <c r="AF2082" s="151"/>
      <c r="AG2082" s="151" t="s">
        <v>327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3" x14ac:dyDescent="0.2">
      <c r="A2083" s="158"/>
      <c r="B2083" s="159"/>
      <c r="C2083" s="191" t="s">
        <v>2175</v>
      </c>
      <c r="D2083" s="165"/>
      <c r="E2083" s="166">
        <v>127.26</v>
      </c>
      <c r="F2083" s="161"/>
      <c r="G2083" s="161"/>
      <c r="H2083" s="161"/>
      <c r="I2083" s="161"/>
      <c r="J2083" s="161"/>
      <c r="K2083" s="161"/>
      <c r="L2083" s="161"/>
      <c r="M2083" s="161"/>
      <c r="N2083" s="160"/>
      <c r="O2083" s="160"/>
      <c r="P2083" s="160"/>
      <c r="Q2083" s="160"/>
      <c r="R2083" s="161"/>
      <c r="S2083" s="161"/>
      <c r="T2083" s="161"/>
      <c r="U2083" s="161"/>
      <c r="V2083" s="161"/>
      <c r="W2083" s="161"/>
      <c r="X2083" s="161"/>
      <c r="Y2083" s="161"/>
      <c r="Z2083" s="151"/>
      <c r="AA2083" s="151"/>
      <c r="AB2083" s="151"/>
      <c r="AC2083" s="151"/>
      <c r="AD2083" s="151"/>
      <c r="AE2083" s="151"/>
      <c r="AF2083" s="151"/>
      <c r="AG2083" s="151" t="s">
        <v>327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3" x14ac:dyDescent="0.2">
      <c r="A2084" s="158"/>
      <c r="B2084" s="159"/>
      <c r="C2084" s="191" t="s">
        <v>2176</v>
      </c>
      <c r="D2084" s="165"/>
      <c r="E2084" s="166">
        <v>21.01</v>
      </c>
      <c r="F2084" s="161"/>
      <c r="G2084" s="161"/>
      <c r="H2084" s="161"/>
      <c r="I2084" s="161"/>
      <c r="J2084" s="161"/>
      <c r="K2084" s="161"/>
      <c r="L2084" s="161"/>
      <c r="M2084" s="161"/>
      <c r="N2084" s="160"/>
      <c r="O2084" s="160"/>
      <c r="P2084" s="160"/>
      <c r="Q2084" s="160"/>
      <c r="R2084" s="161"/>
      <c r="S2084" s="161"/>
      <c r="T2084" s="161"/>
      <c r="U2084" s="161"/>
      <c r="V2084" s="161"/>
      <c r="W2084" s="161"/>
      <c r="X2084" s="161"/>
      <c r="Y2084" s="161"/>
      <c r="Z2084" s="151"/>
      <c r="AA2084" s="151"/>
      <c r="AB2084" s="151"/>
      <c r="AC2084" s="151"/>
      <c r="AD2084" s="151"/>
      <c r="AE2084" s="151"/>
      <c r="AF2084" s="151"/>
      <c r="AG2084" s="151" t="s">
        <v>327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3" x14ac:dyDescent="0.2">
      <c r="A2085" s="158"/>
      <c r="B2085" s="159"/>
      <c r="C2085" s="191" t="s">
        <v>2177</v>
      </c>
      <c r="D2085" s="165"/>
      <c r="E2085" s="166">
        <v>346.04</v>
      </c>
      <c r="F2085" s="161"/>
      <c r="G2085" s="161"/>
      <c r="H2085" s="161"/>
      <c r="I2085" s="161"/>
      <c r="J2085" s="161"/>
      <c r="K2085" s="161"/>
      <c r="L2085" s="161"/>
      <c r="M2085" s="161"/>
      <c r="N2085" s="160"/>
      <c r="O2085" s="160"/>
      <c r="P2085" s="160"/>
      <c r="Q2085" s="160"/>
      <c r="R2085" s="161"/>
      <c r="S2085" s="161"/>
      <c r="T2085" s="161"/>
      <c r="U2085" s="161"/>
      <c r="V2085" s="161"/>
      <c r="W2085" s="161"/>
      <c r="X2085" s="161"/>
      <c r="Y2085" s="161"/>
      <c r="Z2085" s="151"/>
      <c r="AA2085" s="151"/>
      <c r="AB2085" s="151"/>
      <c r="AC2085" s="151"/>
      <c r="AD2085" s="151"/>
      <c r="AE2085" s="151"/>
      <c r="AF2085" s="151"/>
      <c r="AG2085" s="151" t="s">
        <v>327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3" x14ac:dyDescent="0.2">
      <c r="A2086" s="158"/>
      <c r="B2086" s="159"/>
      <c r="C2086" s="191" t="s">
        <v>330</v>
      </c>
      <c r="D2086" s="165"/>
      <c r="E2086" s="166"/>
      <c r="F2086" s="161"/>
      <c r="G2086" s="161"/>
      <c r="H2086" s="161"/>
      <c r="I2086" s="161"/>
      <c r="J2086" s="161"/>
      <c r="K2086" s="161"/>
      <c r="L2086" s="161"/>
      <c r="M2086" s="161"/>
      <c r="N2086" s="160"/>
      <c r="O2086" s="160"/>
      <c r="P2086" s="160"/>
      <c r="Q2086" s="160"/>
      <c r="R2086" s="161"/>
      <c r="S2086" s="161"/>
      <c r="T2086" s="161"/>
      <c r="U2086" s="161"/>
      <c r="V2086" s="161"/>
      <c r="W2086" s="161"/>
      <c r="X2086" s="161"/>
      <c r="Y2086" s="161"/>
      <c r="Z2086" s="151"/>
      <c r="AA2086" s="151"/>
      <c r="AB2086" s="151"/>
      <c r="AC2086" s="151"/>
      <c r="AD2086" s="151"/>
      <c r="AE2086" s="151"/>
      <c r="AF2086" s="151"/>
      <c r="AG2086" s="151" t="s">
        <v>327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3" x14ac:dyDescent="0.2">
      <c r="A2087" s="158"/>
      <c r="B2087" s="159"/>
      <c r="C2087" s="191" t="s">
        <v>2178</v>
      </c>
      <c r="D2087" s="165"/>
      <c r="E2087" s="166">
        <v>127.26</v>
      </c>
      <c r="F2087" s="161"/>
      <c r="G2087" s="161"/>
      <c r="H2087" s="161"/>
      <c r="I2087" s="161"/>
      <c r="J2087" s="161"/>
      <c r="K2087" s="161"/>
      <c r="L2087" s="161"/>
      <c r="M2087" s="161"/>
      <c r="N2087" s="160"/>
      <c r="O2087" s="160"/>
      <c r="P2087" s="160"/>
      <c r="Q2087" s="160"/>
      <c r="R2087" s="161"/>
      <c r="S2087" s="161"/>
      <c r="T2087" s="161"/>
      <c r="U2087" s="161"/>
      <c r="V2087" s="161"/>
      <c r="W2087" s="161"/>
      <c r="X2087" s="161"/>
      <c r="Y2087" s="161"/>
      <c r="Z2087" s="151"/>
      <c r="AA2087" s="151"/>
      <c r="AB2087" s="151"/>
      <c r="AC2087" s="151"/>
      <c r="AD2087" s="151"/>
      <c r="AE2087" s="151"/>
      <c r="AF2087" s="151"/>
      <c r="AG2087" s="151" t="s">
        <v>327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3" x14ac:dyDescent="0.2">
      <c r="A2088" s="158"/>
      <c r="B2088" s="159"/>
      <c r="C2088" s="191" t="s">
        <v>2179</v>
      </c>
      <c r="D2088" s="165"/>
      <c r="E2088" s="166">
        <v>19.95</v>
      </c>
      <c r="F2088" s="161"/>
      <c r="G2088" s="161"/>
      <c r="H2088" s="161"/>
      <c r="I2088" s="161"/>
      <c r="J2088" s="161"/>
      <c r="K2088" s="161"/>
      <c r="L2088" s="161"/>
      <c r="M2088" s="161"/>
      <c r="N2088" s="160"/>
      <c r="O2088" s="160"/>
      <c r="P2088" s="160"/>
      <c r="Q2088" s="160"/>
      <c r="R2088" s="161"/>
      <c r="S2088" s="161"/>
      <c r="T2088" s="161"/>
      <c r="U2088" s="161"/>
      <c r="V2088" s="161"/>
      <c r="W2088" s="161"/>
      <c r="X2088" s="161"/>
      <c r="Y2088" s="161"/>
      <c r="Z2088" s="151"/>
      <c r="AA2088" s="151"/>
      <c r="AB2088" s="151"/>
      <c r="AC2088" s="151"/>
      <c r="AD2088" s="151"/>
      <c r="AE2088" s="151"/>
      <c r="AF2088" s="151"/>
      <c r="AG2088" s="151" t="s">
        <v>327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3" x14ac:dyDescent="0.2">
      <c r="A2089" s="158"/>
      <c r="B2089" s="159"/>
      <c r="C2089" s="191" t="s">
        <v>2180</v>
      </c>
      <c r="D2089" s="165"/>
      <c r="E2089" s="166">
        <v>334.62</v>
      </c>
      <c r="F2089" s="161"/>
      <c r="G2089" s="161"/>
      <c r="H2089" s="161"/>
      <c r="I2089" s="161"/>
      <c r="J2089" s="161"/>
      <c r="K2089" s="161"/>
      <c r="L2089" s="161"/>
      <c r="M2089" s="161"/>
      <c r="N2089" s="160"/>
      <c r="O2089" s="160"/>
      <c r="P2089" s="160"/>
      <c r="Q2089" s="160"/>
      <c r="R2089" s="161"/>
      <c r="S2089" s="161"/>
      <c r="T2089" s="161"/>
      <c r="U2089" s="161"/>
      <c r="V2089" s="161"/>
      <c r="W2089" s="161"/>
      <c r="X2089" s="161"/>
      <c r="Y2089" s="161"/>
      <c r="Z2089" s="151"/>
      <c r="AA2089" s="151"/>
      <c r="AB2089" s="151"/>
      <c r="AC2089" s="151"/>
      <c r="AD2089" s="151"/>
      <c r="AE2089" s="151"/>
      <c r="AF2089" s="151"/>
      <c r="AG2089" s="151" t="s">
        <v>327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3" x14ac:dyDescent="0.2">
      <c r="A2090" s="158"/>
      <c r="B2090" s="159"/>
      <c r="C2090" s="191" t="s">
        <v>2181</v>
      </c>
      <c r="D2090" s="165"/>
      <c r="E2090" s="166">
        <v>98</v>
      </c>
      <c r="F2090" s="161"/>
      <c r="G2090" s="161"/>
      <c r="H2090" s="161"/>
      <c r="I2090" s="161"/>
      <c r="J2090" s="161"/>
      <c r="K2090" s="161"/>
      <c r="L2090" s="161"/>
      <c r="M2090" s="161"/>
      <c r="N2090" s="160"/>
      <c r="O2090" s="160"/>
      <c r="P2090" s="160"/>
      <c r="Q2090" s="160"/>
      <c r="R2090" s="161"/>
      <c r="S2090" s="161"/>
      <c r="T2090" s="161"/>
      <c r="U2090" s="161"/>
      <c r="V2090" s="161"/>
      <c r="W2090" s="161"/>
      <c r="X2090" s="161"/>
      <c r="Y2090" s="161"/>
      <c r="Z2090" s="151"/>
      <c r="AA2090" s="151"/>
      <c r="AB2090" s="151"/>
      <c r="AC2090" s="151"/>
      <c r="AD2090" s="151"/>
      <c r="AE2090" s="151"/>
      <c r="AF2090" s="151"/>
      <c r="AG2090" s="151" t="s">
        <v>327</v>
      </c>
      <c r="AH2090" s="151">
        <v>0</v>
      </c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x14ac:dyDescent="0.2">
      <c r="A2091" s="174" t="s">
        <v>314</v>
      </c>
      <c r="B2091" s="175" t="s">
        <v>203</v>
      </c>
      <c r="C2091" s="189" t="s">
        <v>204</v>
      </c>
      <c r="D2091" s="176"/>
      <c r="E2091" s="177"/>
      <c r="F2091" s="178"/>
      <c r="G2091" s="178">
        <f>SUMIF(AG2092:AG2099,"&lt;&gt;NOR",G2092:G2099)</f>
        <v>0</v>
      </c>
      <c r="H2091" s="178"/>
      <c r="I2091" s="178">
        <f>SUM(I2092:I2099)</f>
        <v>0</v>
      </c>
      <c r="J2091" s="178"/>
      <c r="K2091" s="178">
        <f>SUM(K2092:K2099)</f>
        <v>0</v>
      </c>
      <c r="L2091" s="178"/>
      <c r="M2091" s="178">
        <f>SUM(M2092:M2099)</f>
        <v>0</v>
      </c>
      <c r="N2091" s="177"/>
      <c r="O2091" s="177">
        <f>SUM(O2092:O2099)</f>
        <v>0.09</v>
      </c>
      <c r="P2091" s="177"/>
      <c r="Q2091" s="177">
        <f>SUM(Q2092:Q2099)</f>
        <v>0</v>
      </c>
      <c r="R2091" s="178"/>
      <c r="S2091" s="178"/>
      <c r="T2091" s="179"/>
      <c r="U2091" s="173"/>
      <c r="V2091" s="173">
        <f>SUM(V2092:V2099)</f>
        <v>53.61</v>
      </c>
      <c r="W2091" s="173"/>
      <c r="X2091" s="173"/>
      <c r="Y2091" s="173"/>
      <c r="AG2091" t="s">
        <v>315</v>
      </c>
    </row>
    <row r="2092" spans="1:60" outlineLevel="1" x14ac:dyDescent="0.2">
      <c r="A2092" s="181">
        <v>273</v>
      </c>
      <c r="B2092" s="182" t="s">
        <v>2182</v>
      </c>
      <c r="C2092" s="190" t="s">
        <v>2183</v>
      </c>
      <c r="D2092" s="183" t="s">
        <v>333</v>
      </c>
      <c r="E2092" s="184">
        <v>412.392</v>
      </c>
      <c r="F2092" s="185"/>
      <c r="G2092" s="186">
        <f>ROUND(E2092*F2092,2)</f>
        <v>0</v>
      </c>
      <c r="H2092" s="185"/>
      <c r="I2092" s="186">
        <f>ROUND(E2092*H2092,2)</f>
        <v>0</v>
      </c>
      <c r="J2092" s="185"/>
      <c r="K2092" s="186">
        <f>ROUND(E2092*J2092,2)</f>
        <v>0</v>
      </c>
      <c r="L2092" s="186">
        <v>21</v>
      </c>
      <c r="M2092" s="186">
        <f>G2092*(1+L2092/100)</f>
        <v>0</v>
      </c>
      <c r="N2092" s="184">
        <v>6.9999999999999994E-5</v>
      </c>
      <c r="O2092" s="184">
        <f>ROUND(E2092*N2092,2)</f>
        <v>0.03</v>
      </c>
      <c r="P2092" s="184">
        <v>0</v>
      </c>
      <c r="Q2092" s="184">
        <f>ROUND(E2092*P2092,2)</f>
        <v>0</v>
      </c>
      <c r="R2092" s="186"/>
      <c r="S2092" s="186" t="s">
        <v>319</v>
      </c>
      <c r="T2092" s="187" t="s">
        <v>320</v>
      </c>
      <c r="U2092" s="161">
        <v>0.03</v>
      </c>
      <c r="V2092" s="161">
        <f>ROUND(E2092*U2092,2)</f>
        <v>12.37</v>
      </c>
      <c r="W2092" s="161"/>
      <c r="X2092" s="161" t="s">
        <v>321</v>
      </c>
      <c r="Y2092" s="161" t="s">
        <v>322</v>
      </c>
      <c r="Z2092" s="151"/>
      <c r="AA2092" s="151"/>
      <c r="AB2092" s="151"/>
      <c r="AC2092" s="151"/>
      <c r="AD2092" s="151"/>
      <c r="AE2092" s="151"/>
      <c r="AF2092" s="151"/>
      <c r="AG2092" s="151" t="s">
        <v>323</v>
      </c>
      <c r="AH2092" s="151"/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2" x14ac:dyDescent="0.2">
      <c r="A2093" s="158"/>
      <c r="B2093" s="159"/>
      <c r="C2093" s="191" t="s">
        <v>2184</v>
      </c>
      <c r="D2093" s="165"/>
      <c r="E2093" s="166">
        <v>412.39</v>
      </c>
      <c r="F2093" s="161"/>
      <c r="G2093" s="161"/>
      <c r="H2093" s="161"/>
      <c r="I2093" s="161"/>
      <c r="J2093" s="161"/>
      <c r="K2093" s="161"/>
      <c r="L2093" s="161"/>
      <c r="M2093" s="161"/>
      <c r="N2093" s="160"/>
      <c r="O2093" s="160"/>
      <c r="P2093" s="160"/>
      <c r="Q2093" s="160"/>
      <c r="R2093" s="161"/>
      <c r="S2093" s="161"/>
      <c r="T2093" s="161"/>
      <c r="U2093" s="161"/>
      <c r="V2093" s="161"/>
      <c r="W2093" s="161"/>
      <c r="X2093" s="161"/>
      <c r="Y2093" s="161"/>
      <c r="Z2093" s="151"/>
      <c r="AA2093" s="151"/>
      <c r="AB2093" s="151"/>
      <c r="AC2093" s="151"/>
      <c r="AD2093" s="151"/>
      <c r="AE2093" s="151"/>
      <c r="AF2093" s="151"/>
      <c r="AG2093" s="151" t="s">
        <v>327</v>
      </c>
      <c r="AH2093" s="151">
        <v>0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 x14ac:dyDescent="0.2">
      <c r="A2094" s="181">
        <v>274</v>
      </c>
      <c r="B2094" s="182" t="s">
        <v>2185</v>
      </c>
      <c r="C2094" s="190" t="s">
        <v>2186</v>
      </c>
      <c r="D2094" s="183" t="s">
        <v>333</v>
      </c>
      <c r="E2094" s="184">
        <v>412.392</v>
      </c>
      <c r="F2094" s="185"/>
      <c r="G2094" s="186">
        <f>ROUND(E2094*F2094,2)</f>
        <v>0</v>
      </c>
      <c r="H2094" s="185"/>
      <c r="I2094" s="186">
        <f>ROUND(E2094*H2094,2)</f>
        <v>0</v>
      </c>
      <c r="J2094" s="185"/>
      <c r="K2094" s="186">
        <f>ROUND(E2094*J2094,2)</f>
        <v>0</v>
      </c>
      <c r="L2094" s="186">
        <v>21</v>
      </c>
      <c r="M2094" s="186">
        <f>G2094*(1+L2094/100)</f>
        <v>0</v>
      </c>
      <c r="N2094" s="184">
        <v>1.4999999999999999E-4</v>
      </c>
      <c r="O2094" s="184">
        <f>ROUND(E2094*N2094,2)</f>
        <v>0.06</v>
      </c>
      <c r="P2094" s="184">
        <v>0</v>
      </c>
      <c r="Q2094" s="184">
        <f>ROUND(E2094*P2094,2)</f>
        <v>0</v>
      </c>
      <c r="R2094" s="186"/>
      <c r="S2094" s="186" t="s">
        <v>319</v>
      </c>
      <c r="T2094" s="187" t="s">
        <v>320</v>
      </c>
      <c r="U2094" s="161">
        <v>0.1</v>
      </c>
      <c r="V2094" s="161">
        <f>ROUND(E2094*U2094,2)</f>
        <v>41.24</v>
      </c>
      <c r="W2094" s="161"/>
      <c r="X2094" s="161" t="s">
        <v>321</v>
      </c>
      <c r="Y2094" s="161" t="s">
        <v>322</v>
      </c>
      <c r="Z2094" s="151"/>
      <c r="AA2094" s="151"/>
      <c r="AB2094" s="151"/>
      <c r="AC2094" s="151"/>
      <c r="AD2094" s="151"/>
      <c r="AE2094" s="151"/>
      <c r="AF2094" s="151"/>
      <c r="AG2094" s="151" t="s">
        <v>323</v>
      </c>
      <c r="AH2094" s="151"/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2" x14ac:dyDescent="0.2">
      <c r="A2095" s="158"/>
      <c r="B2095" s="159"/>
      <c r="C2095" s="191" t="s">
        <v>2187</v>
      </c>
      <c r="D2095" s="165"/>
      <c r="E2095" s="166"/>
      <c r="F2095" s="161"/>
      <c r="G2095" s="161"/>
      <c r="H2095" s="161"/>
      <c r="I2095" s="161"/>
      <c r="J2095" s="161"/>
      <c r="K2095" s="161"/>
      <c r="L2095" s="161"/>
      <c r="M2095" s="161"/>
      <c r="N2095" s="160"/>
      <c r="O2095" s="160"/>
      <c r="P2095" s="160"/>
      <c r="Q2095" s="160"/>
      <c r="R2095" s="161"/>
      <c r="S2095" s="161"/>
      <c r="T2095" s="161"/>
      <c r="U2095" s="161"/>
      <c r="V2095" s="161"/>
      <c r="W2095" s="161"/>
      <c r="X2095" s="161"/>
      <c r="Y2095" s="161"/>
      <c r="Z2095" s="151"/>
      <c r="AA2095" s="151"/>
      <c r="AB2095" s="151"/>
      <c r="AC2095" s="151"/>
      <c r="AD2095" s="151"/>
      <c r="AE2095" s="151"/>
      <c r="AF2095" s="151"/>
      <c r="AG2095" s="151" t="s">
        <v>327</v>
      </c>
      <c r="AH2095" s="151">
        <v>0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3" x14ac:dyDescent="0.2">
      <c r="A2096" s="158"/>
      <c r="B2096" s="159"/>
      <c r="C2096" s="191" t="s">
        <v>2188</v>
      </c>
      <c r="D2096" s="165"/>
      <c r="E2096" s="166">
        <v>18.78</v>
      </c>
      <c r="F2096" s="161"/>
      <c r="G2096" s="161"/>
      <c r="H2096" s="161"/>
      <c r="I2096" s="161"/>
      <c r="J2096" s="161"/>
      <c r="K2096" s="161"/>
      <c r="L2096" s="161"/>
      <c r="M2096" s="161"/>
      <c r="N2096" s="160"/>
      <c r="O2096" s="160"/>
      <c r="P2096" s="160"/>
      <c r="Q2096" s="160"/>
      <c r="R2096" s="161"/>
      <c r="S2096" s="161"/>
      <c r="T2096" s="161"/>
      <c r="U2096" s="161"/>
      <c r="V2096" s="161"/>
      <c r="W2096" s="161"/>
      <c r="X2096" s="161"/>
      <c r="Y2096" s="161"/>
      <c r="Z2096" s="151"/>
      <c r="AA2096" s="151"/>
      <c r="AB2096" s="151"/>
      <c r="AC2096" s="151"/>
      <c r="AD2096" s="151"/>
      <c r="AE2096" s="151"/>
      <c r="AF2096" s="151"/>
      <c r="AG2096" s="151" t="s">
        <v>327</v>
      </c>
      <c r="AH2096" s="151">
        <v>0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3" x14ac:dyDescent="0.2">
      <c r="A2097" s="158"/>
      <c r="B2097" s="159"/>
      <c r="C2097" s="191" t="s">
        <v>2189</v>
      </c>
      <c r="D2097" s="165"/>
      <c r="E2097" s="166"/>
      <c r="F2097" s="161"/>
      <c r="G2097" s="161"/>
      <c r="H2097" s="161"/>
      <c r="I2097" s="161"/>
      <c r="J2097" s="161"/>
      <c r="K2097" s="161"/>
      <c r="L2097" s="161"/>
      <c r="M2097" s="161"/>
      <c r="N2097" s="160"/>
      <c r="O2097" s="160"/>
      <c r="P2097" s="160"/>
      <c r="Q2097" s="160"/>
      <c r="R2097" s="161"/>
      <c r="S2097" s="161"/>
      <c r="T2097" s="161"/>
      <c r="U2097" s="161"/>
      <c r="V2097" s="161"/>
      <c r="W2097" s="161"/>
      <c r="X2097" s="161"/>
      <c r="Y2097" s="161"/>
      <c r="Z2097" s="151"/>
      <c r="AA2097" s="151"/>
      <c r="AB2097" s="151"/>
      <c r="AC2097" s="151"/>
      <c r="AD2097" s="151"/>
      <c r="AE2097" s="151"/>
      <c r="AF2097" s="151"/>
      <c r="AG2097" s="151" t="s">
        <v>327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3" x14ac:dyDescent="0.2">
      <c r="A2098" s="158"/>
      <c r="B2098" s="159"/>
      <c r="C2098" s="191" t="s">
        <v>2190</v>
      </c>
      <c r="D2098" s="165"/>
      <c r="E2098" s="166">
        <v>93.61</v>
      </c>
      <c r="F2098" s="161"/>
      <c r="G2098" s="161"/>
      <c r="H2098" s="161"/>
      <c r="I2098" s="161"/>
      <c r="J2098" s="161"/>
      <c r="K2098" s="161"/>
      <c r="L2098" s="161"/>
      <c r="M2098" s="161"/>
      <c r="N2098" s="160"/>
      <c r="O2098" s="160"/>
      <c r="P2098" s="160"/>
      <c r="Q2098" s="160"/>
      <c r="R2098" s="161"/>
      <c r="S2098" s="161"/>
      <c r="T2098" s="161"/>
      <c r="U2098" s="161"/>
      <c r="V2098" s="161"/>
      <c r="W2098" s="161"/>
      <c r="X2098" s="161"/>
      <c r="Y2098" s="161"/>
      <c r="Z2098" s="151"/>
      <c r="AA2098" s="151"/>
      <c r="AB2098" s="151"/>
      <c r="AC2098" s="151"/>
      <c r="AD2098" s="151"/>
      <c r="AE2098" s="151"/>
      <c r="AF2098" s="151"/>
      <c r="AG2098" s="151" t="s">
        <v>327</v>
      </c>
      <c r="AH2098" s="151">
        <v>0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3" x14ac:dyDescent="0.2">
      <c r="A2099" s="158"/>
      <c r="B2099" s="159"/>
      <c r="C2099" s="191" t="s">
        <v>2191</v>
      </c>
      <c r="D2099" s="165"/>
      <c r="E2099" s="166">
        <v>300</v>
      </c>
      <c r="F2099" s="161"/>
      <c r="G2099" s="161"/>
      <c r="H2099" s="161"/>
      <c r="I2099" s="161"/>
      <c r="J2099" s="161"/>
      <c r="K2099" s="161"/>
      <c r="L2099" s="161"/>
      <c r="M2099" s="161"/>
      <c r="N2099" s="160"/>
      <c r="O2099" s="160"/>
      <c r="P2099" s="160"/>
      <c r="Q2099" s="160"/>
      <c r="R2099" s="161"/>
      <c r="S2099" s="161"/>
      <c r="T2099" s="161"/>
      <c r="U2099" s="161"/>
      <c r="V2099" s="161"/>
      <c r="W2099" s="161"/>
      <c r="X2099" s="161"/>
      <c r="Y2099" s="161"/>
      <c r="Z2099" s="151"/>
      <c r="AA2099" s="151"/>
      <c r="AB2099" s="151"/>
      <c r="AC2099" s="151"/>
      <c r="AD2099" s="151"/>
      <c r="AE2099" s="151"/>
      <c r="AF2099" s="151"/>
      <c r="AG2099" s="151" t="s">
        <v>327</v>
      </c>
      <c r="AH2099" s="151">
        <v>0</v>
      </c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x14ac:dyDescent="0.2">
      <c r="A2100" s="174" t="s">
        <v>314</v>
      </c>
      <c r="B2100" s="175" t="s">
        <v>150</v>
      </c>
      <c r="C2100" s="189" t="s">
        <v>151</v>
      </c>
      <c r="D2100" s="176"/>
      <c r="E2100" s="177"/>
      <c r="F2100" s="178"/>
      <c r="G2100" s="178">
        <f>SUMIF(AG2101:AG2104,"&lt;&gt;NOR",G2101:G2104)</f>
        <v>0</v>
      </c>
      <c r="H2100" s="178"/>
      <c r="I2100" s="178">
        <f>SUM(I2101:I2104)</f>
        <v>0</v>
      </c>
      <c r="J2100" s="178"/>
      <c r="K2100" s="178">
        <f>SUM(K2101:K2104)</f>
        <v>0</v>
      </c>
      <c r="L2100" s="178"/>
      <c r="M2100" s="178">
        <f>SUM(M2101:M2104)</f>
        <v>0</v>
      </c>
      <c r="N2100" s="177"/>
      <c r="O2100" s="177">
        <f>SUM(O2101:O2104)</f>
        <v>0.09</v>
      </c>
      <c r="P2100" s="177"/>
      <c r="Q2100" s="177">
        <f>SUM(Q2101:Q2104)</f>
        <v>0</v>
      </c>
      <c r="R2100" s="178"/>
      <c r="S2100" s="178"/>
      <c r="T2100" s="179"/>
      <c r="U2100" s="173"/>
      <c r="V2100" s="173">
        <f>SUM(V2101:V2104)</f>
        <v>6.2</v>
      </c>
      <c r="W2100" s="173"/>
      <c r="X2100" s="173"/>
      <c r="Y2100" s="173"/>
      <c r="AG2100" t="s">
        <v>315</v>
      </c>
    </row>
    <row r="2101" spans="1:60" ht="22.5" outlineLevel="1" x14ac:dyDescent="0.2">
      <c r="A2101" s="181">
        <v>275</v>
      </c>
      <c r="B2101" s="182" t="s">
        <v>2192</v>
      </c>
      <c r="C2101" s="190" t="s">
        <v>2193</v>
      </c>
      <c r="D2101" s="183" t="s">
        <v>333</v>
      </c>
      <c r="E2101" s="184">
        <v>15.31</v>
      </c>
      <c r="F2101" s="185"/>
      <c r="G2101" s="186">
        <f>ROUND(E2101*F2101,2)</f>
        <v>0</v>
      </c>
      <c r="H2101" s="185"/>
      <c r="I2101" s="186">
        <f>ROUND(E2101*H2101,2)</f>
        <v>0</v>
      </c>
      <c r="J2101" s="185"/>
      <c r="K2101" s="186">
        <f>ROUND(E2101*J2101,2)</f>
        <v>0</v>
      </c>
      <c r="L2101" s="186">
        <v>21</v>
      </c>
      <c r="M2101" s="186">
        <f>G2101*(1+L2101/100)</f>
        <v>0</v>
      </c>
      <c r="N2101" s="184">
        <v>5.77E-3</v>
      </c>
      <c r="O2101" s="184">
        <f>ROUND(E2101*N2101,2)</f>
        <v>0.09</v>
      </c>
      <c r="P2101" s="184">
        <v>0</v>
      </c>
      <c r="Q2101" s="184">
        <f>ROUND(E2101*P2101,2)</f>
        <v>0</v>
      </c>
      <c r="R2101" s="186"/>
      <c r="S2101" s="186" t="s">
        <v>319</v>
      </c>
      <c r="T2101" s="187" t="s">
        <v>320</v>
      </c>
      <c r="U2101" s="161">
        <v>0.40500000000000003</v>
      </c>
      <c r="V2101" s="161">
        <f>ROUND(E2101*U2101,2)</f>
        <v>6.2</v>
      </c>
      <c r="W2101" s="161"/>
      <c r="X2101" s="161" t="s">
        <v>321</v>
      </c>
      <c r="Y2101" s="161" t="s">
        <v>322</v>
      </c>
      <c r="Z2101" s="151"/>
      <c r="AA2101" s="151"/>
      <c r="AB2101" s="151"/>
      <c r="AC2101" s="151"/>
      <c r="AD2101" s="151"/>
      <c r="AE2101" s="151"/>
      <c r="AF2101" s="151"/>
      <c r="AG2101" s="151" t="s">
        <v>323</v>
      </c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2" x14ac:dyDescent="0.2">
      <c r="A2102" s="158"/>
      <c r="B2102" s="159"/>
      <c r="C2102" s="272" t="s">
        <v>2194</v>
      </c>
      <c r="D2102" s="273"/>
      <c r="E2102" s="273"/>
      <c r="F2102" s="273"/>
      <c r="G2102" s="273"/>
      <c r="H2102" s="161"/>
      <c r="I2102" s="161"/>
      <c r="J2102" s="161"/>
      <c r="K2102" s="161"/>
      <c r="L2102" s="161"/>
      <c r="M2102" s="161"/>
      <c r="N2102" s="160"/>
      <c r="O2102" s="160"/>
      <c r="P2102" s="160"/>
      <c r="Q2102" s="160"/>
      <c r="R2102" s="161"/>
      <c r="S2102" s="161"/>
      <c r="T2102" s="161"/>
      <c r="U2102" s="161"/>
      <c r="V2102" s="161"/>
      <c r="W2102" s="161"/>
      <c r="X2102" s="161"/>
      <c r="Y2102" s="161"/>
      <c r="Z2102" s="151"/>
      <c r="AA2102" s="151"/>
      <c r="AB2102" s="151"/>
      <c r="AC2102" s="151"/>
      <c r="AD2102" s="151"/>
      <c r="AE2102" s="151"/>
      <c r="AF2102" s="151"/>
      <c r="AG2102" s="151" t="s">
        <v>325</v>
      </c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3" x14ac:dyDescent="0.2">
      <c r="A2103" s="158"/>
      <c r="B2103" s="159"/>
      <c r="C2103" s="270" t="s">
        <v>2195</v>
      </c>
      <c r="D2103" s="271"/>
      <c r="E2103" s="271"/>
      <c r="F2103" s="271"/>
      <c r="G2103" s="271"/>
      <c r="H2103" s="161"/>
      <c r="I2103" s="161"/>
      <c r="J2103" s="161"/>
      <c r="K2103" s="161"/>
      <c r="L2103" s="161"/>
      <c r="M2103" s="161"/>
      <c r="N2103" s="160"/>
      <c r="O2103" s="160"/>
      <c r="P2103" s="160"/>
      <c r="Q2103" s="160"/>
      <c r="R2103" s="161"/>
      <c r="S2103" s="161"/>
      <c r="T2103" s="161"/>
      <c r="U2103" s="161"/>
      <c r="V2103" s="161"/>
      <c r="W2103" s="161"/>
      <c r="X2103" s="161"/>
      <c r="Y2103" s="161"/>
      <c r="Z2103" s="151"/>
      <c r="AA2103" s="151"/>
      <c r="AB2103" s="151"/>
      <c r="AC2103" s="151"/>
      <c r="AD2103" s="151"/>
      <c r="AE2103" s="151"/>
      <c r="AF2103" s="151"/>
      <c r="AG2103" s="151" t="s">
        <v>325</v>
      </c>
      <c r="AH2103" s="151"/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outlineLevel="2" x14ac:dyDescent="0.2">
      <c r="A2104" s="158"/>
      <c r="B2104" s="159"/>
      <c r="C2104" s="191" t="s">
        <v>2196</v>
      </c>
      <c r="D2104" s="165"/>
      <c r="E2104" s="166">
        <v>15.31</v>
      </c>
      <c r="F2104" s="161"/>
      <c r="G2104" s="161"/>
      <c r="H2104" s="161"/>
      <c r="I2104" s="161"/>
      <c r="J2104" s="161"/>
      <c r="K2104" s="161"/>
      <c r="L2104" s="161"/>
      <c r="M2104" s="161"/>
      <c r="N2104" s="160"/>
      <c r="O2104" s="160"/>
      <c r="P2104" s="160"/>
      <c r="Q2104" s="160"/>
      <c r="R2104" s="161"/>
      <c r="S2104" s="161"/>
      <c r="T2104" s="161"/>
      <c r="U2104" s="161"/>
      <c r="V2104" s="161"/>
      <c r="W2104" s="161"/>
      <c r="X2104" s="161"/>
      <c r="Y2104" s="161"/>
      <c r="Z2104" s="151"/>
      <c r="AA2104" s="151"/>
      <c r="AB2104" s="151"/>
      <c r="AC2104" s="151"/>
      <c r="AD2104" s="151"/>
      <c r="AE2104" s="151"/>
      <c r="AF2104" s="151"/>
      <c r="AG2104" s="151" t="s">
        <v>327</v>
      </c>
      <c r="AH2104" s="151">
        <v>0</v>
      </c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x14ac:dyDescent="0.2">
      <c r="A2105" s="174" t="s">
        <v>314</v>
      </c>
      <c r="B2105" s="175" t="s">
        <v>281</v>
      </c>
      <c r="C2105" s="189" t="s">
        <v>282</v>
      </c>
      <c r="D2105" s="176"/>
      <c r="E2105" s="177"/>
      <c r="F2105" s="178"/>
      <c r="G2105" s="178">
        <f>SUMIF(AG2106:AG2113,"&lt;&gt;NOR",G2106:G2113)</f>
        <v>0</v>
      </c>
      <c r="H2105" s="178"/>
      <c r="I2105" s="178">
        <f>SUM(I2106:I2113)</f>
        <v>0</v>
      </c>
      <c r="J2105" s="178"/>
      <c r="K2105" s="178">
        <f>SUM(K2106:K2113)</f>
        <v>0</v>
      </c>
      <c r="L2105" s="178"/>
      <c r="M2105" s="178">
        <f>SUM(M2106:M2113)</f>
        <v>0</v>
      </c>
      <c r="N2105" s="177"/>
      <c r="O2105" s="177">
        <f>SUM(O2106:O2113)</f>
        <v>0</v>
      </c>
      <c r="P2105" s="177"/>
      <c r="Q2105" s="177">
        <f>SUM(Q2106:Q2113)</f>
        <v>0</v>
      </c>
      <c r="R2105" s="178"/>
      <c r="S2105" s="178"/>
      <c r="T2105" s="179"/>
      <c r="U2105" s="173"/>
      <c r="V2105" s="173">
        <f>SUM(V2106:V2113)</f>
        <v>27.79</v>
      </c>
      <c r="W2105" s="173"/>
      <c r="X2105" s="173"/>
      <c r="Y2105" s="173"/>
      <c r="AG2105" t="s">
        <v>315</v>
      </c>
    </row>
    <row r="2106" spans="1:60" outlineLevel="1" x14ac:dyDescent="0.2">
      <c r="A2106" s="181">
        <v>276</v>
      </c>
      <c r="B2106" s="182" t="s">
        <v>987</v>
      </c>
      <c r="C2106" s="190" t="s">
        <v>988</v>
      </c>
      <c r="D2106" s="183" t="s">
        <v>387</v>
      </c>
      <c r="E2106" s="184">
        <v>16.989999999999998</v>
      </c>
      <c r="F2106" s="185"/>
      <c r="G2106" s="186">
        <f>ROUND(E2106*F2106,2)</f>
        <v>0</v>
      </c>
      <c r="H2106" s="185"/>
      <c r="I2106" s="186">
        <f>ROUND(E2106*H2106,2)</f>
        <v>0</v>
      </c>
      <c r="J2106" s="185"/>
      <c r="K2106" s="186">
        <f>ROUND(E2106*J2106,2)</f>
        <v>0</v>
      </c>
      <c r="L2106" s="186">
        <v>21</v>
      </c>
      <c r="M2106" s="186">
        <f>G2106*(1+L2106/100)</f>
        <v>0</v>
      </c>
      <c r="N2106" s="184">
        <v>0</v>
      </c>
      <c r="O2106" s="184">
        <f>ROUND(E2106*N2106,2)</f>
        <v>0</v>
      </c>
      <c r="P2106" s="184">
        <v>0</v>
      </c>
      <c r="Q2106" s="184">
        <f>ROUND(E2106*P2106,2)</f>
        <v>0</v>
      </c>
      <c r="R2106" s="186"/>
      <c r="S2106" s="186" t="s">
        <v>319</v>
      </c>
      <c r="T2106" s="187" t="s">
        <v>320</v>
      </c>
      <c r="U2106" s="161">
        <v>0.49</v>
      </c>
      <c r="V2106" s="161">
        <f>ROUND(E2106*U2106,2)</f>
        <v>8.33</v>
      </c>
      <c r="W2106" s="161"/>
      <c r="X2106" s="161" t="s">
        <v>321</v>
      </c>
      <c r="Y2106" s="161" t="s">
        <v>322</v>
      </c>
      <c r="Z2106" s="151"/>
      <c r="AA2106" s="151"/>
      <c r="AB2106" s="151"/>
      <c r="AC2106" s="151"/>
      <c r="AD2106" s="151"/>
      <c r="AE2106" s="151"/>
      <c r="AF2106" s="151"/>
      <c r="AG2106" s="151" t="s">
        <v>984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2" x14ac:dyDescent="0.2">
      <c r="A2107" s="158"/>
      <c r="B2107" s="159"/>
      <c r="C2107" s="272" t="s">
        <v>989</v>
      </c>
      <c r="D2107" s="273"/>
      <c r="E2107" s="273"/>
      <c r="F2107" s="273"/>
      <c r="G2107" s="273"/>
      <c r="H2107" s="161"/>
      <c r="I2107" s="161"/>
      <c r="J2107" s="161"/>
      <c r="K2107" s="161"/>
      <c r="L2107" s="161"/>
      <c r="M2107" s="161"/>
      <c r="N2107" s="160"/>
      <c r="O2107" s="160"/>
      <c r="P2107" s="160"/>
      <c r="Q2107" s="160"/>
      <c r="R2107" s="161"/>
      <c r="S2107" s="161"/>
      <c r="T2107" s="161"/>
      <c r="U2107" s="161"/>
      <c r="V2107" s="161"/>
      <c r="W2107" s="161"/>
      <c r="X2107" s="161"/>
      <c r="Y2107" s="161"/>
      <c r="Z2107" s="151"/>
      <c r="AA2107" s="151"/>
      <c r="AB2107" s="151"/>
      <c r="AC2107" s="151"/>
      <c r="AD2107" s="151"/>
      <c r="AE2107" s="151"/>
      <c r="AF2107" s="151"/>
      <c r="AG2107" s="151" t="s">
        <v>325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200">
        <v>277</v>
      </c>
      <c r="B2108" s="201" t="s">
        <v>990</v>
      </c>
      <c r="C2108" s="207" t="s">
        <v>991</v>
      </c>
      <c r="D2108" s="202" t="s">
        <v>387</v>
      </c>
      <c r="E2108" s="203">
        <v>16.989999999999998</v>
      </c>
      <c r="F2108" s="204"/>
      <c r="G2108" s="205">
        <f>ROUND(E2108*F2108,2)</f>
        <v>0</v>
      </c>
      <c r="H2108" s="204"/>
      <c r="I2108" s="205">
        <f>ROUND(E2108*H2108,2)</f>
        <v>0</v>
      </c>
      <c r="J2108" s="204"/>
      <c r="K2108" s="205">
        <f>ROUND(E2108*J2108,2)</f>
        <v>0</v>
      </c>
      <c r="L2108" s="205">
        <v>21</v>
      </c>
      <c r="M2108" s="205">
        <f>G2108*(1+L2108/100)</f>
        <v>0</v>
      </c>
      <c r="N2108" s="203">
        <v>0</v>
      </c>
      <c r="O2108" s="203">
        <f>ROUND(E2108*N2108,2)</f>
        <v>0</v>
      </c>
      <c r="P2108" s="203">
        <v>0</v>
      </c>
      <c r="Q2108" s="203">
        <f>ROUND(E2108*P2108,2)</f>
        <v>0</v>
      </c>
      <c r="R2108" s="205"/>
      <c r="S2108" s="205" t="s">
        <v>334</v>
      </c>
      <c r="T2108" s="206" t="s">
        <v>320</v>
      </c>
      <c r="U2108" s="161">
        <v>0</v>
      </c>
      <c r="V2108" s="161">
        <f>ROUND(E2108*U2108,2)</f>
        <v>0</v>
      </c>
      <c r="W2108" s="161"/>
      <c r="X2108" s="161" t="s">
        <v>321</v>
      </c>
      <c r="Y2108" s="161" t="s">
        <v>322</v>
      </c>
      <c r="Z2108" s="151"/>
      <c r="AA2108" s="151"/>
      <c r="AB2108" s="151"/>
      <c r="AC2108" s="151"/>
      <c r="AD2108" s="151"/>
      <c r="AE2108" s="151"/>
      <c r="AF2108" s="151"/>
      <c r="AG2108" s="151" t="s">
        <v>984</v>
      </c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outlineLevel="1" x14ac:dyDescent="0.2">
      <c r="A2109" s="200">
        <v>278</v>
      </c>
      <c r="B2109" s="201" t="s">
        <v>2197</v>
      </c>
      <c r="C2109" s="207" t="s">
        <v>2198</v>
      </c>
      <c r="D2109" s="202" t="s">
        <v>387</v>
      </c>
      <c r="E2109" s="203">
        <v>16.989999999999998</v>
      </c>
      <c r="F2109" s="204"/>
      <c r="G2109" s="205">
        <f>ROUND(E2109*F2109,2)</f>
        <v>0</v>
      </c>
      <c r="H2109" s="204"/>
      <c r="I2109" s="205">
        <f>ROUND(E2109*H2109,2)</f>
        <v>0</v>
      </c>
      <c r="J2109" s="204"/>
      <c r="K2109" s="205">
        <f>ROUND(E2109*J2109,2)</f>
        <v>0</v>
      </c>
      <c r="L2109" s="205">
        <v>21</v>
      </c>
      <c r="M2109" s="205">
        <f>G2109*(1+L2109/100)</f>
        <v>0</v>
      </c>
      <c r="N2109" s="203">
        <v>0</v>
      </c>
      <c r="O2109" s="203">
        <f>ROUND(E2109*N2109,2)</f>
        <v>0</v>
      </c>
      <c r="P2109" s="203">
        <v>0</v>
      </c>
      <c r="Q2109" s="203">
        <f>ROUND(E2109*P2109,2)</f>
        <v>0</v>
      </c>
      <c r="R2109" s="205"/>
      <c r="S2109" s="205" t="s">
        <v>334</v>
      </c>
      <c r="T2109" s="206" t="s">
        <v>320</v>
      </c>
      <c r="U2109" s="161">
        <v>0.94199999999999995</v>
      </c>
      <c r="V2109" s="161">
        <f>ROUND(E2109*U2109,2)</f>
        <v>16</v>
      </c>
      <c r="W2109" s="161"/>
      <c r="X2109" s="161" t="s">
        <v>321</v>
      </c>
      <c r="Y2109" s="161" t="s">
        <v>322</v>
      </c>
      <c r="Z2109" s="151"/>
      <c r="AA2109" s="151"/>
      <c r="AB2109" s="151"/>
      <c r="AC2109" s="151"/>
      <c r="AD2109" s="151"/>
      <c r="AE2109" s="151"/>
      <c r="AF2109" s="151"/>
      <c r="AG2109" s="151" t="s">
        <v>984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ht="22.5" outlineLevel="1" x14ac:dyDescent="0.2">
      <c r="A2110" s="200">
        <v>279</v>
      </c>
      <c r="B2110" s="201" t="s">
        <v>2199</v>
      </c>
      <c r="C2110" s="207" t="s">
        <v>2200</v>
      </c>
      <c r="D2110" s="202" t="s">
        <v>387</v>
      </c>
      <c r="E2110" s="203">
        <v>16.989999999999998</v>
      </c>
      <c r="F2110" s="204"/>
      <c r="G2110" s="205">
        <f>ROUND(E2110*F2110,2)</f>
        <v>0</v>
      </c>
      <c r="H2110" s="204"/>
      <c r="I2110" s="205">
        <f>ROUND(E2110*H2110,2)</f>
        <v>0</v>
      </c>
      <c r="J2110" s="204"/>
      <c r="K2110" s="205">
        <f>ROUND(E2110*J2110,2)</f>
        <v>0</v>
      </c>
      <c r="L2110" s="205">
        <v>21</v>
      </c>
      <c r="M2110" s="205">
        <f>G2110*(1+L2110/100)</f>
        <v>0</v>
      </c>
      <c r="N2110" s="203">
        <v>0</v>
      </c>
      <c r="O2110" s="203">
        <f>ROUND(E2110*N2110,2)</f>
        <v>0</v>
      </c>
      <c r="P2110" s="203">
        <v>0</v>
      </c>
      <c r="Q2110" s="203">
        <f>ROUND(E2110*P2110,2)</f>
        <v>0</v>
      </c>
      <c r="R2110" s="205"/>
      <c r="S2110" s="205" t="s">
        <v>334</v>
      </c>
      <c r="T2110" s="206" t="s">
        <v>320</v>
      </c>
      <c r="U2110" s="161">
        <v>0.105</v>
      </c>
      <c r="V2110" s="161">
        <f>ROUND(E2110*U2110,2)</f>
        <v>1.78</v>
      </c>
      <c r="W2110" s="161"/>
      <c r="X2110" s="161" t="s">
        <v>321</v>
      </c>
      <c r="Y2110" s="161" t="s">
        <v>322</v>
      </c>
      <c r="Z2110" s="151"/>
      <c r="AA2110" s="151"/>
      <c r="AB2110" s="151"/>
      <c r="AC2110" s="151"/>
      <c r="AD2110" s="151"/>
      <c r="AE2110" s="151"/>
      <c r="AF2110" s="151"/>
      <c r="AG2110" s="151" t="s">
        <v>984</v>
      </c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 x14ac:dyDescent="0.2">
      <c r="A2111" s="200">
        <v>280</v>
      </c>
      <c r="B2111" s="201" t="s">
        <v>982</v>
      </c>
      <c r="C2111" s="207" t="s">
        <v>983</v>
      </c>
      <c r="D2111" s="202" t="s">
        <v>387</v>
      </c>
      <c r="E2111" s="203">
        <v>16.989999999999998</v>
      </c>
      <c r="F2111" s="204"/>
      <c r="G2111" s="205">
        <f>ROUND(E2111*F2111,2)</f>
        <v>0</v>
      </c>
      <c r="H2111" s="204"/>
      <c r="I2111" s="205">
        <f>ROUND(E2111*H2111,2)</f>
        <v>0</v>
      </c>
      <c r="J2111" s="204"/>
      <c r="K2111" s="205">
        <f>ROUND(E2111*J2111,2)</f>
        <v>0</v>
      </c>
      <c r="L2111" s="205">
        <v>21</v>
      </c>
      <c r="M2111" s="205">
        <f>G2111*(1+L2111/100)</f>
        <v>0</v>
      </c>
      <c r="N2111" s="203">
        <v>0</v>
      </c>
      <c r="O2111" s="203">
        <f>ROUND(E2111*N2111,2)</f>
        <v>0</v>
      </c>
      <c r="P2111" s="203">
        <v>0</v>
      </c>
      <c r="Q2111" s="203">
        <f>ROUND(E2111*P2111,2)</f>
        <v>0</v>
      </c>
      <c r="R2111" s="205"/>
      <c r="S2111" s="205" t="s">
        <v>319</v>
      </c>
      <c r="T2111" s="206" t="s">
        <v>320</v>
      </c>
      <c r="U2111" s="161">
        <v>0</v>
      </c>
      <c r="V2111" s="161">
        <f>ROUND(E2111*U2111,2)</f>
        <v>0</v>
      </c>
      <c r="W2111" s="161"/>
      <c r="X2111" s="161" t="s">
        <v>321</v>
      </c>
      <c r="Y2111" s="161" t="s">
        <v>322</v>
      </c>
      <c r="Z2111" s="151"/>
      <c r="AA2111" s="151"/>
      <c r="AB2111" s="151"/>
      <c r="AC2111" s="151"/>
      <c r="AD2111" s="151"/>
      <c r="AE2111" s="151"/>
      <c r="AF2111" s="151"/>
      <c r="AG2111" s="151" t="s">
        <v>984</v>
      </c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ht="22.5" outlineLevel="1" x14ac:dyDescent="0.2">
      <c r="A2112" s="181">
        <v>281</v>
      </c>
      <c r="B2112" s="182" t="s">
        <v>2201</v>
      </c>
      <c r="C2112" s="190" t="s">
        <v>2202</v>
      </c>
      <c r="D2112" s="183" t="s">
        <v>387</v>
      </c>
      <c r="E2112" s="184">
        <v>16.989999999999998</v>
      </c>
      <c r="F2112" s="185"/>
      <c r="G2112" s="186">
        <f>ROUND(E2112*F2112,2)</f>
        <v>0</v>
      </c>
      <c r="H2112" s="185"/>
      <c r="I2112" s="186">
        <f>ROUND(E2112*H2112,2)</f>
        <v>0</v>
      </c>
      <c r="J2112" s="185"/>
      <c r="K2112" s="186">
        <f>ROUND(E2112*J2112,2)</f>
        <v>0</v>
      </c>
      <c r="L2112" s="186">
        <v>21</v>
      </c>
      <c r="M2112" s="186">
        <f>G2112*(1+L2112/100)</f>
        <v>0</v>
      </c>
      <c r="N2112" s="184">
        <v>0</v>
      </c>
      <c r="O2112" s="184">
        <f>ROUND(E2112*N2112,2)</f>
        <v>0</v>
      </c>
      <c r="P2112" s="184">
        <v>0</v>
      </c>
      <c r="Q2112" s="184">
        <f>ROUND(E2112*P2112,2)</f>
        <v>0</v>
      </c>
      <c r="R2112" s="186"/>
      <c r="S2112" s="186" t="s">
        <v>319</v>
      </c>
      <c r="T2112" s="187" t="s">
        <v>320</v>
      </c>
      <c r="U2112" s="161">
        <v>9.9000000000000005E-2</v>
      </c>
      <c r="V2112" s="161">
        <f>ROUND(E2112*U2112,2)</f>
        <v>1.68</v>
      </c>
      <c r="W2112" s="161"/>
      <c r="X2112" s="161" t="s">
        <v>321</v>
      </c>
      <c r="Y2112" s="161" t="s">
        <v>322</v>
      </c>
      <c r="Z2112" s="151"/>
      <c r="AA2112" s="151"/>
      <c r="AB2112" s="151"/>
      <c r="AC2112" s="151"/>
      <c r="AD2112" s="151"/>
      <c r="AE2112" s="151"/>
      <c r="AF2112" s="151"/>
      <c r="AG2112" s="151" t="s">
        <v>984</v>
      </c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2" x14ac:dyDescent="0.2">
      <c r="A2113" s="158"/>
      <c r="B2113" s="159"/>
      <c r="C2113" s="272" t="s">
        <v>2203</v>
      </c>
      <c r="D2113" s="273"/>
      <c r="E2113" s="273"/>
      <c r="F2113" s="273"/>
      <c r="G2113" s="273"/>
      <c r="H2113" s="161"/>
      <c r="I2113" s="161"/>
      <c r="J2113" s="161"/>
      <c r="K2113" s="161"/>
      <c r="L2113" s="161"/>
      <c r="M2113" s="161"/>
      <c r="N2113" s="160"/>
      <c r="O2113" s="160"/>
      <c r="P2113" s="160"/>
      <c r="Q2113" s="160"/>
      <c r="R2113" s="161"/>
      <c r="S2113" s="161"/>
      <c r="T2113" s="161"/>
      <c r="U2113" s="161"/>
      <c r="V2113" s="161"/>
      <c r="W2113" s="161"/>
      <c r="X2113" s="161"/>
      <c r="Y2113" s="161"/>
      <c r="Z2113" s="151"/>
      <c r="AA2113" s="151"/>
      <c r="AB2113" s="151"/>
      <c r="AC2113" s="151"/>
      <c r="AD2113" s="151"/>
      <c r="AE2113" s="151"/>
      <c r="AF2113" s="151"/>
      <c r="AG2113" s="151" t="s">
        <v>325</v>
      </c>
      <c r="AH2113" s="151"/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x14ac:dyDescent="0.2">
      <c r="A2114" s="174" t="s">
        <v>314</v>
      </c>
      <c r="B2114" s="175" t="s">
        <v>130</v>
      </c>
      <c r="C2114" s="189" t="s">
        <v>131</v>
      </c>
      <c r="D2114" s="176"/>
      <c r="E2114" s="177"/>
      <c r="F2114" s="178"/>
      <c r="G2114" s="178">
        <f>SUMIF(AG2115:AG2134,"&lt;&gt;NOR",G2115:G2134)</f>
        <v>0</v>
      </c>
      <c r="H2114" s="178"/>
      <c r="I2114" s="178">
        <f>SUM(I2115:I2134)</f>
        <v>0</v>
      </c>
      <c r="J2114" s="178"/>
      <c r="K2114" s="178">
        <f>SUM(K2115:K2134)</f>
        <v>0</v>
      </c>
      <c r="L2114" s="178"/>
      <c r="M2114" s="178">
        <f>SUM(M2115:M2134)</f>
        <v>0</v>
      </c>
      <c r="N2114" s="177"/>
      <c r="O2114" s="177">
        <f>SUM(O2115:O2134)</f>
        <v>0.01</v>
      </c>
      <c r="P2114" s="177"/>
      <c r="Q2114" s="177">
        <f>SUM(Q2115:Q2134)</f>
        <v>0</v>
      </c>
      <c r="R2114" s="178"/>
      <c r="S2114" s="178"/>
      <c r="T2114" s="179"/>
      <c r="U2114" s="173"/>
      <c r="V2114" s="173">
        <f>SUM(V2115:V2134)</f>
        <v>267.78000000000003</v>
      </c>
      <c r="W2114" s="173"/>
      <c r="X2114" s="173"/>
      <c r="Y2114" s="173"/>
      <c r="AG2114" t="s">
        <v>315</v>
      </c>
    </row>
    <row r="2115" spans="1:60" outlineLevel="1" x14ac:dyDescent="0.2">
      <c r="A2115" s="181">
        <v>282</v>
      </c>
      <c r="B2115" s="182" t="s">
        <v>2204</v>
      </c>
      <c r="C2115" s="190" t="s">
        <v>2205</v>
      </c>
      <c r="D2115" s="183" t="s">
        <v>371</v>
      </c>
      <c r="E2115" s="184">
        <v>193.11250000000001</v>
      </c>
      <c r="F2115" s="185"/>
      <c r="G2115" s="186">
        <f>ROUND(E2115*F2115,2)</f>
        <v>0</v>
      </c>
      <c r="H2115" s="185"/>
      <c r="I2115" s="186">
        <f>ROUND(E2115*H2115,2)</f>
        <v>0</v>
      </c>
      <c r="J2115" s="185"/>
      <c r="K2115" s="186">
        <f>ROUND(E2115*J2115,2)</f>
        <v>0</v>
      </c>
      <c r="L2115" s="186">
        <v>21</v>
      </c>
      <c r="M2115" s="186">
        <f>G2115*(1+L2115/100)</f>
        <v>0</v>
      </c>
      <c r="N2115" s="184">
        <v>0</v>
      </c>
      <c r="O2115" s="184">
        <f>ROUND(E2115*N2115,2)</f>
        <v>0</v>
      </c>
      <c r="P2115" s="184">
        <v>0</v>
      </c>
      <c r="Q2115" s="184">
        <f>ROUND(E2115*P2115,2)</f>
        <v>0</v>
      </c>
      <c r="R2115" s="186"/>
      <c r="S2115" s="186" t="s">
        <v>319</v>
      </c>
      <c r="T2115" s="187" t="s">
        <v>320</v>
      </c>
      <c r="U2115" s="161">
        <v>9.7000000000000003E-2</v>
      </c>
      <c r="V2115" s="161">
        <f>ROUND(E2115*U2115,2)</f>
        <v>18.73</v>
      </c>
      <c r="W2115" s="161"/>
      <c r="X2115" s="161" t="s">
        <v>321</v>
      </c>
      <c r="Y2115" s="161" t="s">
        <v>322</v>
      </c>
      <c r="Z2115" s="151"/>
      <c r="AA2115" s="151"/>
      <c r="AB2115" s="151"/>
      <c r="AC2115" s="151"/>
      <c r="AD2115" s="151"/>
      <c r="AE2115" s="151"/>
      <c r="AF2115" s="151"/>
      <c r="AG2115" s="151" t="s">
        <v>323</v>
      </c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2" x14ac:dyDescent="0.2">
      <c r="A2116" s="158"/>
      <c r="B2116" s="159"/>
      <c r="C2116" s="272" t="s">
        <v>2206</v>
      </c>
      <c r="D2116" s="273"/>
      <c r="E2116" s="273"/>
      <c r="F2116" s="273"/>
      <c r="G2116" s="273"/>
      <c r="H2116" s="161"/>
      <c r="I2116" s="161"/>
      <c r="J2116" s="161"/>
      <c r="K2116" s="161"/>
      <c r="L2116" s="161"/>
      <c r="M2116" s="161"/>
      <c r="N2116" s="160"/>
      <c r="O2116" s="160"/>
      <c r="P2116" s="160"/>
      <c r="Q2116" s="160"/>
      <c r="R2116" s="161"/>
      <c r="S2116" s="161"/>
      <c r="T2116" s="161"/>
      <c r="U2116" s="161"/>
      <c r="V2116" s="161"/>
      <c r="W2116" s="161"/>
      <c r="X2116" s="161"/>
      <c r="Y2116" s="161"/>
      <c r="Z2116" s="151"/>
      <c r="AA2116" s="151"/>
      <c r="AB2116" s="151"/>
      <c r="AC2116" s="151"/>
      <c r="AD2116" s="151"/>
      <c r="AE2116" s="151"/>
      <c r="AF2116" s="151"/>
      <c r="AG2116" s="151" t="s">
        <v>325</v>
      </c>
      <c r="AH2116" s="151"/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88" t="str">
        <f>C2116</f>
        <v>nebo lesní půdy, s vodorovným přemístěním na hromady v místě upotřebení nebo na dočasné či trvalé skládky se složením</v>
      </c>
      <c r="BB2116" s="151"/>
      <c r="BC2116" s="151"/>
      <c r="BD2116" s="151"/>
      <c r="BE2116" s="151"/>
      <c r="BF2116" s="151"/>
      <c r="BG2116" s="151"/>
      <c r="BH2116" s="151"/>
    </row>
    <row r="2117" spans="1:60" outlineLevel="2" x14ac:dyDescent="0.2">
      <c r="A2117" s="158"/>
      <c r="B2117" s="159"/>
      <c r="C2117" s="191" t="s">
        <v>2207</v>
      </c>
      <c r="D2117" s="165"/>
      <c r="E2117" s="166">
        <v>63.42</v>
      </c>
      <c r="F2117" s="161"/>
      <c r="G2117" s="161"/>
      <c r="H2117" s="161"/>
      <c r="I2117" s="161"/>
      <c r="J2117" s="161"/>
      <c r="K2117" s="161"/>
      <c r="L2117" s="161"/>
      <c r="M2117" s="161"/>
      <c r="N2117" s="160"/>
      <c r="O2117" s="160"/>
      <c r="P2117" s="160"/>
      <c r="Q2117" s="160"/>
      <c r="R2117" s="161"/>
      <c r="S2117" s="161"/>
      <c r="T2117" s="161"/>
      <c r="U2117" s="161"/>
      <c r="V2117" s="161"/>
      <c r="W2117" s="161"/>
      <c r="X2117" s="161"/>
      <c r="Y2117" s="161"/>
      <c r="Z2117" s="151"/>
      <c r="AA2117" s="151"/>
      <c r="AB2117" s="151"/>
      <c r="AC2117" s="151"/>
      <c r="AD2117" s="151"/>
      <c r="AE2117" s="151"/>
      <c r="AF2117" s="151"/>
      <c r="AG2117" s="151" t="s">
        <v>327</v>
      </c>
      <c r="AH2117" s="151">
        <v>0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3" x14ac:dyDescent="0.2">
      <c r="A2118" s="158"/>
      <c r="B2118" s="159"/>
      <c r="C2118" s="191" t="s">
        <v>2208</v>
      </c>
      <c r="D2118" s="165"/>
      <c r="E2118" s="166">
        <v>76.8</v>
      </c>
      <c r="F2118" s="161"/>
      <c r="G2118" s="161"/>
      <c r="H2118" s="161"/>
      <c r="I2118" s="161"/>
      <c r="J2118" s="161"/>
      <c r="K2118" s="161"/>
      <c r="L2118" s="161"/>
      <c r="M2118" s="161"/>
      <c r="N2118" s="160"/>
      <c r="O2118" s="160"/>
      <c r="P2118" s="160"/>
      <c r="Q2118" s="160"/>
      <c r="R2118" s="161"/>
      <c r="S2118" s="161"/>
      <c r="T2118" s="161"/>
      <c r="U2118" s="161"/>
      <c r="V2118" s="161"/>
      <c r="W2118" s="161"/>
      <c r="X2118" s="161"/>
      <c r="Y2118" s="161"/>
      <c r="Z2118" s="151"/>
      <c r="AA2118" s="151"/>
      <c r="AB2118" s="151"/>
      <c r="AC2118" s="151"/>
      <c r="AD2118" s="151"/>
      <c r="AE2118" s="151"/>
      <c r="AF2118" s="151"/>
      <c r="AG2118" s="151" t="s">
        <v>327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3" x14ac:dyDescent="0.2">
      <c r="A2119" s="158"/>
      <c r="B2119" s="159"/>
      <c r="C2119" s="191" t="s">
        <v>2209</v>
      </c>
      <c r="D2119" s="165"/>
      <c r="E2119" s="166">
        <v>52.89</v>
      </c>
      <c r="F2119" s="161"/>
      <c r="G2119" s="161"/>
      <c r="H2119" s="161"/>
      <c r="I2119" s="161"/>
      <c r="J2119" s="161"/>
      <c r="K2119" s="161"/>
      <c r="L2119" s="161"/>
      <c r="M2119" s="161"/>
      <c r="N2119" s="160"/>
      <c r="O2119" s="160"/>
      <c r="P2119" s="160"/>
      <c r="Q2119" s="160"/>
      <c r="R2119" s="161"/>
      <c r="S2119" s="161"/>
      <c r="T2119" s="161"/>
      <c r="U2119" s="161"/>
      <c r="V2119" s="161"/>
      <c r="W2119" s="161"/>
      <c r="X2119" s="161"/>
      <c r="Y2119" s="161"/>
      <c r="Z2119" s="151"/>
      <c r="AA2119" s="151"/>
      <c r="AB2119" s="151"/>
      <c r="AC2119" s="151"/>
      <c r="AD2119" s="151"/>
      <c r="AE2119" s="151"/>
      <c r="AF2119" s="151"/>
      <c r="AG2119" s="151" t="s">
        <v>327</v>
      </c>
      <c r="AH2119" s="151">
        <v>0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 x14ac:dyDescent="0.2">
      <c r="A2120" s="181">
        <v>283</v>
      </c>
      <c r="B2120" s="182" t="s">
        <v>2210</v>
      </c>
      <c r="C2120" s="190" t="s">
        <v>2211</v>
      </c>
      <c r="D2120" s="183" t="s">
        <v>387</v>
      </c>
      <c r="E2120" s="184">
        <v>308.98</v>
      </c>
      <c r="F2120" s="185"/>
      <c r="G2120" s="186">
        <f>ROUND(E2120*F2120,2)</f>
        <v>0</v>
      </c>
      <c r="H2120" s="185"/>
      <c r="I2120" s="186">
        <f>ROUND(E2120*H2120,2)</f>
        <v>0</v>
      </c>
      <c r="J2120" s="185"/>
      <c r="K2120" s="186">
        <f>ROUND(E2120*J2120,2)</f>
        <v>0</v>
      </c>
      <c r="L2120" s="186">
        <v>21</v>
      </c>
      <c r="M2120" s="186">
        <f>G2120*(1+L2120/100)</f>
        <v>0</v>
      </c>
      <c r="N2120" s="184">
        <v>0</v>
      </c>
      <c r="O2120" s="184">
        <f>ROUND(E2120*N2120,2)</f>
        <v>0</v>
      </c>
      <c r="P2120" s="184">
        <v>0</v>
      </c>
      <c r="Q2120" s="184">
        <f>ROUND(E2120*P2120,2)</f>
        <v>0</v>
      </c>
      <c r="R2120" s="186"/>
      <c r="S2120" s="186" t="s">
        <v>334</v>
      </c>
      <c r="T2120" s="187" t="s">
        <v>320</v>
      </c>
      <c r="U2120" s="161">
        <v>0</v>
      </c>
      <c r="V2120" s="161">
        <f>ROUND(E2120*U2120,2)</f>
        <v>0</v>
      </c>
      <c r="W2120" s="161"/>
      <c r="X2120" s="161" t="s">
        <v>321</v>
      </c>
      <c r="Y2120" s="161" t="s">
        <v>322</v>
      </c>
      <c r="Z2120" s="151"/>
      <c r="AA2120" s="151"/>
      <c r="AB2120" s="151"/>
      <c r="AC2120" s="151"/>
      <c r="AD2120" s="151"/>
      <c r="AE2120" s="151"/>
      <c r="AF2120" s="151"/>
      <c r="AG2120" s="151" t="s">
        <v>323</v>
      </c>
      <c r="AH2120" s="151"/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2" x14ac:dyDescent="0.2">
      <c r="A2121" s="158"/>
      <c r="B2121" s="159"/>
      <c r="C2121" s="191" t="s">
        <v>2212</v>
      </c>
      <c r="D2121" s="165"/>
      <c r="E2121" s="166">
        <v>308.98</v>
      </c>
      <c r="F2121" s="161"/>
      <c r="G2121" s="161"/>
      <c r="H2121" s="161"/>
      <c r="I2121" s="161"/>
      <c r="J2121" s="161"/>
      <c r="K2121" s="161"/>
      <c r="L2121" s="161"/>
      <c r="M2121" s="161"/>
      <c r="N2121" s="160"/>
      <c r="O2121" s="160"/>
      <c r="P2121" s="160"/>
      <c r="Q2121" s="160"/>
      <c r="R2121" s="161"/>
      <c r="S2121" s="161"/>
      <c r="T2121" s="161"/>
      <c r="U2121" s="161"/>
      <c r="V2121" s="161"/>
      <c r="W2121" s="161"/>
      <c r="X2121" s="161"/>
      <c r="Y2121" s="161"/>
      <c r="Z2121" s="151"/>
      <c r="AA2121" s="151"/>
      <c r="AB2121" s="151"/>
      <c r="AC2121" s="151"/>
      <c r="AD2121" s="151"/>
      <c r="AE2121" s="151"/>
      <c r="AF2121" s="151"/>
      <c r="AG2121" s="151" t="s">
        <v>327</v>
      </c>
      <c r="AH2121" s="151">
        <v>0</v>
      </c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 x14ac:dyDescent="0.2">
      <c r="A2122" s="181">
        <v>284</v>
      </c>
      <c r="B2122" s="182" t="s">
        <v>2213</v>
      </c>
      <c r="C2122" s="190" t="s">
        <v>2214</v>
      </c>
      <c r="D2122" s="183" t="s">
        <v>333</v>
      </c>
      <c r="E2122" s="184">
        <v>518.75</v>
      </c>
      <c r="F2122" s="185"/>
      <c r="G2122" s="186">
        <f>ROUND(E2122*F2122,2)</f>
        <v>0</v>
      </c>
      <c r="H2122" s="185"/>
      <c r="I2122" s="186">
        <f>ROUND(E2122*H2122,2)</f>
        <v>0</v>
      </c>
      <c r="J2122" s="185"/>
      <c r="K2122" s="186">
        <f>ROUND(E2122*J2122,2)</f>
        <v>0</v>
      </c>
      <c r="L2122" s="186">
        <v>21</v>
      </c>
      <c r="M2122" s="186">
        <f>G2122*(1+L2122/100)</f>
        <v>0</v>
      </c>
      <c r="N2122" s="184">
        <v>0</v>
      </c>
      <c r="O2122" s="184">
        <f>ROUND(E2122*N2122,2)</f>
        <v>0</v>
      </c>
      <c r="P2122" s="184">
        <v>0</v>
      </c>
      <c r="Q2122" s="184">
        <f>ROUND(E2122*P2122,2)</f>
        <v>0</v>
      </c>
      <c r="R2122" s="186"/>
      <c r="S2122" s="186" t="s">
        <v>319</v>
      </c>
      <c r="T2122" s="187" t="s">
        <v>320</v>
      </c>
      <c r="U2122" s="161">
        <v>0.06</v>
      </c>
      <c r="V2122" s="161">
        <f>ROUND(E2122*U2122,2)</f>
        <v>31.13</v>
      </c>
      <c r="W2122" s="161"/>
      <c r="X2122" s="161" t="s">
        <v>321</v>
      </c>
      <c r="Y2122" s="161" t="s">
        <v>322</v>
      </c>
      <c r="Z2122" s="151"/>
      <c r="AA2122" s="151"/>
      <c r="AB2122" s="151"/>
      <c r="AC2122" s="151"/>
      <c r="AD2122" s="151"/>
      <c r="AE2122" s="151"/>
      <c r="AF2122" s="151"/>
      <c r="AG2122" s="151" t="s">
        <v>323</v>
      </c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2" x14ac:dyDescent="0.2">
      <c r="A2123" s="158"/>
      <c r="B2123" s="159"/>
      <c r="C2123" s="272" t="s">
        <v>2215</v>
      </c>
      <c r="D2123" s="273"/>
      <c r="E2123" s="273"/>
      <c r="F2123" s="273"/>
      <c r="G2123" s="273"/>
      <c r="H2123" s="161"/>
      <c r="I2123" s="161"/>
      <c r="J2123" s="161"/>
      <c r="K2123" s="161"/>
      <c r="L2123" s="161"/>
      <c r="M2123" s="161"/>
      <c r="N2123" s="160"/>
      <c r="O2123" s="160"/>
      <c r="P2123" s="160"/>
      <c r="Q2123" s="160"/>
      <c r="R2123" s="161"/>
      <c r="S2123" s="161"/>
      <c r="T2123" s="161"/>
      <c r="U2123" s="161"/>
      <c r="V2123" s="161"/>
      <c r="W2123" s="161"/>
      <c r="X2123" s="161"/>
      <c r="Y2123" s="161"/>
      <c r="Z2123" s="151"/>
      <c r="AA2123" s="151"/>
      <c r="AB2123" s="151"/>
      <c r="AC2123" s="151"/>
      <c r="AD2123" s="151"/>
      <c r="AE2123" s="151"/>
      <c r="AF2123" s="151"/>
      <c r="AG2123" s="151" t="s">
        <v>325</v>
      </c>
      <c r="AH2123" s="151"/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2" x14ac:dyDescent="0.2">
      <c r="A2124" s="158"/>
      <c r="B2124" s="159"/>
      <c r="C2124" s="191" t="s">
        <v>2216</v>
      </c>
      <c r="D2124" s="165"/>
      <c r="E2124" s="166">
        <v>518.75</v>
      </c>
      <c r="F2124" s="161"/>
      <c r="G2124" s="161"/>
      <c r="H2124" s="161"/>
      <c r="I2124" s="161"/>
      <c r="J2124" s="161"/>
      <c r="K2124" s="161"/>
      <c r="L2124" s="161"/>
      <c r="M2124" s="161"/>
      <c r="N2124" s="160"/>
      <c r="O2124" s="160"/>
      <c r="P2124" s="160"/>
      <c r="Q2124" s="160"/>
      <c r="R2124" s="161"/>
      <c r="S2124" s="161"/>
      <c r="T2124" s="161"/>
      <c r="U2124" s="161"/>
      <c r="V2124" s="161"/>
      <c r="W2124" s="161"/>
      <c r="X2124" s="161"/>
      <c r="Y2124" s="161"/>
      <c r="Z2124" s="151"/>
      <c r="AA2124" s="151"/>
      <c r="AB2124" s="151"/>
      <c r="AC2124" s="151"/>
      <c r="AD2124" s="151"/>
      <c r="AE2124" s="151"/>
      <c r="AF2124" s="151"/>
      <c r="AG2124" s="151" t="s">
        <v>327</v>
      </c>
      <c r="AH2124" s="151">
        <v>0</v>
      </c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 x14ac:dyDescent="0.2">
      <c r="A2125" s="181">
        <v>285</v>
      </c>
      <c r="B2125" s="182" t="s">
        <v>2217</v>
      </c>
      <c r="C2125" s="190" t="s">
        <v>2218</v>
      </c>
      <c r="D2125" s="183" t="s">
        <v>1776</v>
      </c>
      <c r="E2125" s="184">
        <v>5</v>
      </c>
      <c r="F2125" s="185"/>
      <c r="G2125" s="186">
        <f>ROUND(E2125*F2125,2)</f>
        <v>0</v>
      </c>
      <c r="H2125" s="185"/>
      <c r="I2125" s="186">
        <f>ROUND(E2125*H2125,2)</f>
        <v>0</v>
      </c>
      <c r="J2125" s="185"/>
      <c r="K2125" s="186">
        <f>ROUND(E2125*J2125,2)</f>
        <v>0</v>
      </c>
      <c r="L2125" s="186">
        <v>21</v>
      </c>
      <c r="M2125" s="186">
        <f>G2125*(1+L2125/100)</f>
        <v>0</v>
      </c>
      <c r="N2125" s="184">
        <v>1E-3</v>
      </c>
      <c r="O2125" s="184">
        <f>ROUND(E2125*N2125,2)</f>
        <v>0.01</v>
      </c>
      <c r="P2125" s="184">
        <v>0</v>
      </c>
      <c r="Q2125" s="184">
        <f>ROUND(E2125*P2125,2)</f>
        <v>0</v>
      </c>
      <c r="R2125" s="186"/>
      <c r="S2125" s="186" t="s">
        <v>319</v>
      </c>
      <c r="T2125" s="187" t="s">
        <v>320</v>
      </c>
      <c r="U2125" s="161">
        <v>0</v>
      </c>
      <c r="V2125" s="161">
        <f>ROUND(E2125*U2125,2)</f>
        <v>0</v>
      </c>
      <c r="W2125" s="161"/>
      <c r="X2125" s="161" t="s">
        <v>365</v>
      </c>
      <c r="Y2125" s="161" t="s">
        <v>322</v>
      </c>
      <c r="Z2125" s="151"/>
      <c r="AA2125" s="151"/>
      <c r="AB2125" s="151"/>
      <c r="AC2125" s="151"/>
      <c r="AD2125" s="151"/>
      <c r="AE2125" s="151"/>
      <c r="AF2125" s="151"/>
      <c r="AG2125" s="151" t="s">
        <v>366</v>
      </c>
      <c r="AH2125" s="151"/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2" x14ac:dyDescent="0.2">
      <c r="A2126" s="158"/>
      <c r="B2126" s="159"/>
      <c r="C2126" s="191" t="s">
        <v>146</v>
      </c>
      <c r="D2126" s="165"/>
      <c r="E2126" s="166">
        <v>5</v>
      </c>
      <c r="F2126" s="161"/>
      <c r="G2126" s="161"/>
      <c r="H2126" s="161"/>
      <c r="I2126" s="161"/>
      <c r="J2126" s="161"/>
      <c r="K2126" s="161"/>
      <c r="L2126" s="161"/>
      <c r="M2126" s="161"/>
      <c r="N2126" s="160"/>
      <c r="O2126" s="160"/>
      <c r="P2126" s="160"/>
      <c r="Q2126" s="160"/>
      <c r="R2126" s="161"/>
      <c r="S2126" s="161"/>
      <c r="T2126" s="161"/>
      <c r="U2126" s="161"/>
      <c r="V2126" s="161"/>
      <c r="W2126" s="161"/>
      <c r="X2126" s="161"/>
      <c r="Y2126" s="161"/>
      <c r="Z2126" s="151"/>
      <c r="AA2126" s="151"/>
      <c r="AB2126" s="151"/>
      <c r="AC2126" s="151"/>
      <c r="AD2126" s="151"/>
      <c r="AE2126" s="151"/>
      <c r="AF2126" s="151"/>
      <c r="AG2126" s="151" t="s">
        <v>327</v>
      </c>
      <c r="AH2126" s="151">
        <v>0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ht="22.5" outlineLevel="1" x14ac:dyDescent="0.2">
      <c r="A2127" s="181">
        <v>286</v>
      </c>
      <c r="B2127" s="182" t="s">
        <v>2219</v>
      </c>
      <c r="C2127" s="190" t="s">
        <v>2220</v>
      </c>
      <c r="D2127" s="183" t="s">
        <v>333</v>
      </c>
      <c r="E2127" s="184">
        <v>518.75</v>
      </c>
      <c r="F2127" s="185"/>
      <c r="G2127" s="186">
        <f>ROUND(E2127*F2127,2)</f>
        <v>0</v>
      </c>
      <c r="H2127" s="185"/>
      <c r="I2127" s="186">
        <f>ROUND(E2127*H2127,2)</f>
        <v>0</v>
      </c>
      <c r="J2127" s="185"/>
      <c r="K2127" s="186">
        <f>ROUND(E2127*J2127,2)</f>
        <v>0</v>
      </c>
      <c r="L2127" s="186">
        <v>21</v>
      </c>
      <c r="M2127" s="186">
        <f>G2127*(1+L2127/100)</f>
        <v>0</v>
      </c>
      <c r="N2127" s="184">
        <v>0</v>
      </c>
      <c r="O2127" s="184">
        <f>ROUND(E2127*N2127,2)</f>
        <v>0</v>
      </c>
      <c r="P2127" s="184">
        <v>0</v>
      </c>
      <c r="Q2127" s="184">
        <f>ROUND(E2127*P2127,2)</f>
        <v>0</v>
      </c>
      <c r="R2127" s="186"/>
      <c r="S2127" s="186" t="s">
        <v>319</v>
      </c>
      <c r="T2127" s="187" t="s">
        <v>320</v>
      </c>
      <c r="U2127" s="161">
        <v>0.41599999999999998</v>
      </c>
      <c r="V2127" s="161">
        <f>ROUND(E2127*U2127,2)</f>
        <v>215.8</v>
      </c>
      <c r="W2127" s="161"/>
      <c r="X2127" s="161" t="s">
        <v>321</v>
      </c>
      <c r="Y2127" s="161" t="s">
        <v>322</v>
      </c>
      <c r="Z2127" s="151"/>
      <c r="AA2127" s="151"/>
      <c r="AB2127" s="151"/>
      <c r="AC2127" s="151"/>
      <c r="AD2127" s="151"/>
      <c r="AE2127" s="151"/>
      <c r="AF2127" s="151"/>
      <c r="AG2127" s="151" t="s">
        <v>323</v>
      </c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ht="22.5" outlineLevel="2" x14ac:dyDescent="0.2">
      <c r="A2128" s="158"/>
      <c r="B2128" s="159"/>
      <c r="C2128" s="272" t="s">
        <v>2221</v>
      </c>
      <c r="D2128" s="273"/>
      <c r="E2128" s="273"/>
      <c r="F2128" s="273"/>
      <c r="G2128" s="273"/>
      <c r="H2128" s="161"/>
      <c r="I2128" s="161"/>
      <c r="J2128" s="161"/>
      <c r="K2128" s="161"/>
      <c r="L2128" s="161"/>
      <c r="M2128" s="161"/>
      <c r="N2128" s="160"/>
      <c r="O2128" s="160"/>
      <c r="P2128" s="160"/>
      <c r="Q2128" s="160"/>
      <c r="R2128" s="161"/>
      <c r="S2128" s="161"/>
      <c r="T2128" s="161"/>
      <c r="U2128" s="161"/>
      <c r="V2128" s="161"/>
      <c r="W2128" s="161"/>
      <c r="X2128" s="161"/>
      <c r="Y2128" s="161"/>
      <c r="Z2128" s="151"/>
      <c r="AA2128" s="151"/>
      <c r="AB2128" s="151"/>
      <c r="AC2128" s="151"/>
      <c r="AD2128" s="151"/>
      <c r="AE2128" s="151"/>
      <c r="AF2128" s="151"/>
      <c r="AG2128" s="151" t="s">
        <v>325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88" t="str">
        <f>C2128</f>
        <v>s případným nutným přemístěním hromad nebo dočasných skládek na místo potřeby ze vzdálenosti do 30 m, v rovině nebo ve svahu do 1 : 5,</v>
      </c>
      <c r="BB2128" s="151"/>
      <c r="BC2128" s="151"/>
      <c r="BD2128" s="151"/>
      <c r="BE2128" s="151"/>
      <c r="BF2128" s="151"/>
      <c r="BG2128" s="151"/>
      <c r="BH2128" s="151"/>
    </row>
    <row r="2129" spans="1:60" outlineLevel="3" x14ac:dyDescent="0.2">
      <c r="A2129" s="158"/>
      <c r="B2129" s="159"/>
      <c r="C2129" s="270" t="s">
        <v>2222</v>
      </c>
      <c r="D2129" s="271"/>
      <c r="E2129" s="271"/>
      <c r="F2129" s="271"/>
      <c r="G2129" s="271"/>
      <c r="H2129" s="161"/>
      <c r="I2129" s="161"/>
      <c r="J2129" s="161"/>
      <c r="K2129" s="161"/>
      <c r="L2129" s="161"/>
      <c r="M2129" s="161"/>
      <c r="N2129" s="160"/>
      <c r="O2129" s="160"/>
      <c r="P2129" s="160"/>
      <c r="Q2129" s="160"/>
      <c r="R2129" s="161"/>
      <c r="S2129" s="161"/>
      <c r="T2129" s="161"/>
      <c r="U2129" s="161"/>
      <c r="V2129" s="161"/>
      <c r="W2129" s="161"/>
      <c r="X2129" s="161"/>
      <c r="Y2129" s="161"/>
      <c r="Z2129" s="151"/>
      <c r="AA2129" s="151"/>
      <c r="AB2129" s="151"/>
      <c r="AC2129" s="151"/>
      <c r="AD2129" s="151"/>
      <c r="AE2129" s="151"/>
      <c r="AF2129" s="151"/>
      <c r="AG2129" s="151" t="s">
        <v>325</v>
      </c>
      <c r="AH2129" s="151"/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2" x14ac:dyDescent="0.2">
      <c r="A2130" s="158"/>
      <c r="B2130" s="159"/>
      <c r="C2130" s="191" t="s">
        <v>2223</v>
      </c>
      <c r="D2130" s="165"/>
      <c r="E2130" s="166">
        <v>518.75</v>
      </c>
      <c r="F2130" s="161"/>
      <c r="G2130" s="161"/>
      <c r="H2130" s="161"/>
      <c r="I2130" s="161"/>
      <c r="J2130" s="161"/>
      <c r="K2130" s="161"/>
      <c r="L2130" s="161"/>
      <c r="M2130" s="161"/>
      <c r="N2130" s="160"/>
      <c r="O2130" s="160"/>
      <c r="P2130" s="160"/>
      <c r="Q2130" s="160"/>
      <c r="R2130" s="161"/>
      <c r="S2130" s="161"/>
      <c r="T2130" s="161"/>
      <c r="U2130" s="161"/>
      <c r="V2130" s="161"/>
      <c r="W2130" s="161"/>
      <c r="X2130" s="161"/>
      <c r="Y2130" s="161"/>
      <c r="Z2130" s="151"/>
      <c r="AA2130" s="151"/>
      <c r="AB2130" s="151"/>
      <c r="AC2130" s="151"/>
      <c r="AD2130" s="151"/>
      <c r="AE2130" s="151"/>
      <c r="AF2130" s="151"/>
      <c r="AG2130" s="151" t="s">
        <v>327</v>
      </c>
      <c r="AH2130" s="151">
        <v>0</v>
      </c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 x14ac:dyDescent="0.2">
      <c r="A2131" s="181">
        <v>287</v>
      </c>
      <c r="B2131" s="182" t="s">
        <v>2224</v>
      </c>
      <c r="C2131" s="190" t="s">
        <v>2225</v>
      </c>
      <c r="D2131" s="183" t="s">
        <v>371</v>
      </c>
      <c r="E2131" s="184">
        <v>193.11250000000001</v>
      </c>
      <c r="F2131" s="185"/>
      <c r="G2131" s="186">
        <f>ROUND(E2131*F2131,2)</f>
        <v>0</v>
      </c>
      <c r="H2131" s="185"/>
      <c r="I2131" s="186">
        <f>ROUND(E2131*H2131,2)</f>
        <v>0</v>
      </c>
      <c r="J2131" s="185"/>
      <c r="K2131" s="186">
        <f>ROUND(E2131*J2131,2)</f>
        <v>0</v>
      </c>
      <c r="L2131" s="186">
        <v>21</v>
      </c>
      <c r="M2131" s="186">
        <f>G2131*(1+L2131/100)</f>
        <v>0</v>
      </c>
      <c r="N2131" s="184">
        <v>0</v>
      </c>
      <c r="O2131" s="184">
        <f>ROUND(E2131*N2131,2)</f>
        <v>0</v>
      </c>
      <c r="P2131" s="184">
        <v>0</v>
      </c>
      <c r="Q2131" s="184">
        <f>ROUND(E2131*P2131,2)</f>
        <v>0</v>
      </c>
      <c r="R2131" s="186"/>
      <c r="S2131" s="186" t="s">
        <v>319</v>
      </c>
      <c r="T2131" s="187" t="s">
        <v>320</v>
      </c>
      <c r="U2131" s="161">
        <v>1.0999999999999999E-2</v>
      </c>
      <c r="V2131" s="161">
        <f>ROUND(E2131*U2131,2)</f>
        <v>2.12</v>
      </c>
      <c r="W2131" s="161"/>
      <c r="X2131" s="161" t="s">
        <v>321</v>
      </c>
      <c r="Y2131" s="161" t="s">
        <v>322</v>
      </c>
      <c r="Z2131" s="151"/>
      <c r="AA2131" s="151"/>
      <c r="AB2131" s="151"/>
      <c r="AC2131" s="151"/>
      <c r="AD2131" s="151"/>
      <c r="AE2131" s="151"/>
      <c r="AF2131" s="151"/>
      <c r="AG2131" s="151" t="s">
        <v>323</v>
      </c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2" x14ac:dyDescent="0.2">
      <c r="A2132" s="158"/>
      <c r="B2132" s="159"/>
      <c r="C2132" s="272" t="s">
        <v>999</v>
      </c>
      <c r="D2132" s="273"/>
      <c r="E2132" s="273"/>
      <c r="F2132" s="273"/>
      <c r="G2132" s="273"/>
      <c r="H2132" s="161"/>
      <c r="I2132" s="161"/>
      <c r="J2132" s="161"/>
      <c r="K2132" s="161"/>
      <c r="L2132" s="161"/>
      <c r="M2132" s="161"/>
      <c r="N2132" s="160"/>
      <c r="O2132" s="160"/>
      <c r="P2132" s="160"/>
      <c r="Q2132" s="160"/>
      <c r="R2132" s="161"/>
      <c r="S2132" s="161"/>
      <c r="T2132" s="161"/>
      <c r="U2132" s="161"/>
      <c r="V2132" s="161"/>
      <c r="W2132" s="161"/>
      <c r="X2132" s="161"/>
      <c r="Y2132" s="161"/>
      <c r="Z2132" s="151"/>
      <c r="AA2132" s="151"/>
      <c r="AB2132" s="151"/>
      <c r="AC2132" s="151"/>
      <c r="AD2132" s="151"/>
      <c r="AE2132" s="151"/>
      <c r="AF2132" s="151"/>
      <c r="AG2132" s="151" t="s">
        <v>325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3" x14ac:dyDescent="0.2">
      <c r="A2133" s="158"/>
      <c r="B2133" s="159"/>
      <c r="C2133" s="270" t="s">
        <v>2226</v>
      </c>
      <c r="D2133" s="271"/>
      <c r="E2133" s="271"/>
      <c r="F2133" s="271"/>
      <c r="G2133" s="271"/>
      <c r="H2133" s="161"/>
      <c r="I2133" s="161"/>
      <c r="J2133" s="161"/>
      <c r="K2133" s="161"/>
      <c r="L2133" s="161"/>
      <c r="M2133" s="161"/>
      <c r="N2133" s="160"/>
      <c r="O2133" s="160"/>
      <c r="P2133" s="160"/>
      <c r="Q2133" s="160"/>
      <c r="R2133" s="161"/>
      <c r="S2133" s="161"/>
      <c r="T2133" s="161"/>
      <c r="U2133" s="161"/>
      <c r="V2133" s="161"/>
      <c r="W2133" s="161"/>
      <c r="X2133" s="161"/>
      <c r="Y2133" s="161"/>
      <c r="Z2133" s="151"/>
      <c r="AA2133" s="151"/>
      <c r="AB2133" s="151"/>
      <c r="AC2133" s="151"/>
      <c r="AD2133" s="151"/>
      <c r="AE2133" s="151"/>
      <c r="AF2133" s="151"/>
      <c r="AG2133" s="151" t="s">
        <v>325</v>
      </c>
      <c r="AH2133" s="151"/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2" x14ac:dyDescent="0.2">
      <c r="A2134" s="158"/>
      <c r="B2134" s="159"/>
      <c r="C2134" s="191" t="s">
        <v>2227</v>
      </c>
      <c r="D2134" s="165"/>
      <c r="E2134" s="166">
        <v>193.11</v>
      </c>
      <c r="F2134" s="161"/>
      <c r="G2134" s="161"/>
      <c r="H2134" s="161"/>
      <c r="I2134" s="161"/>
      <c r="J2134" s="161"/>
      <c r="K2134" s="161"/>
      <c r="L2134" s="161"/>
      <c r="M2134" s="161"/>
      <c r="N2134" s="160"/>
      <c r="O2134" s="160"/>
      <c r="P2134" s="160"/>
      <c r="Q2134" s="160"/>
      <c r="R2134" s="161"/>
      <c r="S2134" s="161"/>
      <c r="T2134" s="161"/>
      <c r="U2134" s="161"/>
      <c r="V2134" s="161"/>
      <c r="W2134" s="161"/>
      <c r="X2134" s="161"/>
      <c r="Y2134" s="161"/>
      <c r="Z2134" s="151"/>
      <c r="AA2134" s="151"/>
      <c r="AB2134" s="151"/>
      <c r="AC2134" s="151"/>
      <c r="AD2134" s="151"/>
      <c r="AE2134" s="151"/>
      <c r="AF2134" s="151"/>
      <c r="AG2134" s="151" t="s">
        <v>327</v>
      </c>
      <c r="AH2134" s="151">
        <v>0</v>
      </c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 x14ac:dyDescent="0.2">
      <c r="A2135" s="3"/>
      <c r="B2135" s="4"/>
      <c r="C2135" s="197"/>
      <c r="D2135" s="6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AE2135">
        <v>12</v>
      </c>
      <c r="AF2135">
        <v>21</v>
      </c>
      <c r="AG2135" t="s">
        <v>300</v>
      </c>
    </row>
    <row r="2136" spans="1:60" x14ac:dyDescent="0.2">
      <c r="A2136" s="154"/>
      <c r="B2136" s="155" t="s">
        <v>29</v>
      </c>
      <c r="C2136" s="198"/>
      <c r="D2136" s="156"/>
      <c r="E2136" s="157"/>
      <c r="F2136" s="157"/>
      <c r="G2136" s="180">
        <f>G8+G121+G436+G697+G786+G816+G945+G951+G954+G1026+G1046+G2006+G2051+G2080+G2091+G2100+G2105+G2114</f>
        <v>0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AE2136">
        <f>SUMIF(L7:L2134,AE2135,G7:G2134)</f>
        <v>0</v>
      </c>
      <c r="AF2136">
        <f>SUMIF(L7:L2134,AF2135,G7:G2134)</f>
        <v>0</v>
      </c>
      <c r="AG2136" t="s">
        <v>879</v>
      </c>
    </row>
    <row r="2137" spans="1:60" x14ac:dyDescent="0.2">
      <c r="C2137" s="199"/>
      <c r="D2137" s="10"/>
      <c r="AG2137" t="s">
        <v>880</v>
      </c>
    </row>
    <row r="2138" spans="1:60" x14ac:dyDescent="0.2">
      <c r="D2138" s="10"/>
    </row>
    <row r="2139" spans="1:60" x14ac:dyDescent="0.2">
      <c r="D2139" s="10"/>
    </row>
    <row r="2140" spans="1:60" x14ac:dyDescent="0.2">
      <c r="D2140" s="10"/>
    </row>
    <row r="2141" spans="1:60" x14ac:dyDescent="0.2">
      <c r="D2141" s="10"/>
    </row>
    <row r="2142" spans="1:60" x14ac:dyDescent="0.2">
      <c r="D2142" s="10"/>
    </row>
    <row r="2143" spans="1:60" x14ac:dyDescent="0.2">
      <c r="D2143" s="10"/>
    </row>
    <row r="2144" spans="1:60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formatRows="0"/>
  <mergeCells count="803">
    <mergeCell ref="C19:G19"/>
    <mergeCell ref="C23:G23"/>
    <mergeCell ref="C29:G29"/>
    <mergeCell ref="C32:G32"/>
    <mergeCell ref="C35:G35"/>
    <mergeCell ref="C41:G41"/>
    <mergeCell ref="A1:G1"/>
    <mergeCell ref="C2:G2"/>
    <mergeCell ref="C3:G3"/>
    <mergeCell ref="C4:G4"/>
    <mergeCell ref="C10:G10"/>
    <mergeCell ref="C16:G16"/>
    <mergeCell ref="C70:G70"/>
    <mergeCell ref="C81:G81"/>
    <mergeCell ref="C84:G84"/>
    <mergeCell ref="C90:G90"/>
    <mergeCell ref="C98:G98"/>
    <mergeCell ref="C99:G99"/>
    <mergeCell ref="C44:G44"/>
    <mergeCell ref="C47:G47"/>
    <mergeCell ref="C50:G50"/>
    <mergeCell ref="C54:G54"/>
    <mergeCell ref="C65:G65"/>
    <mergeCell ref="C69:G69"/>
    <mergeCell ref="C106:G106"/>
    <mergeCell ref="C107:G107"/>
    <mergeCell ref="C108:G108"/>
    <mergeCell ref="C109:G109"/>
    <mergeCell ref="C110:G110"/>
    <mergeCell ref="C111:G111"/>
    <mergeCell ref="C100:G100"/>
    <mergeCell ref="C101:G101"/>
    <mergeCell ref="C102:G102"/>
    <mergeCell ref="C103:G103"/>
    <mergeCell ref="C104:G104"/>
    <mergeCell ref="C105:G105"/>
    <mergeCell ref="C370:G370"/>
    <mergeCell ref="C373:G373"/>
    <mergeCell ref="C377:G377"/>
    <mergeCell ref="C382:G382"/>
    <mergeCell ref="C391:G391"/>
    <mergeCell ref="C438:G438"/>
    <mergeCell ref="C127:G127"/>
    <mergeCell ref="C169:G169"/>
    <mergeCell ref="C359:G359"/>
    <mergeCell ref="C360:G360"/>
    <mergeCell ref="C365:G365"/>
    <mergeCell ref="C369:G369"/>
    <mergeCell ref="C480:G480"/>
    <mergeCell ref="C484:G484"/>
    <mergeCell ref="C485:G485"/>
    <mergeCell ref="C490:G490"/>
    <mergeCell ref="C510:G510"/>
    <mergeCell ref="C514:G514"/>
    <mergeCell ref="C439:G439"/>
    <mergeCell ref="C444:G444"/>
    <mergeCell ref="C445:G445"/>
    <mergeCell ref="C458:G458"/>
    <mergeCell ref="C459:G459"/>
    <mergeCell ref="C479:G479"/>
    <mergeCell ref="C561:G561"/>
    <mergeCell ref="C576:G576"/>
    <mergeCell ref="C586:G586"/>
    <mergeCell ref="C587:G587"/>
    <mergeCell ref="C588:G588"/>
    <mergeCell ref="C589:G589"/>
    <mergeCell ref="C518:G518"/>
    <mergeCell ref="C522:G522"/>
    <mergeCell ref="C526:G526"/>
    <mergeCell ref="C529:G529"/>
    <mergeCell ref="C533:G533"/>
    <mergeCell ref="C560:G560"/>
    <mergeCell ref="C596:G596"/>
    <mergeCell ref="C597:G597"/>
    <mergeCell ref="C598:G598"/>
    <mergeCell ref="C599:G599"/>
    <mergeCell ref="C600:G600"/>
    <mergeCell ref="C601:G601"/>
    <mergeCell ref="C590:G590"/>
    <mergeCell ref="C591:G591"/>
    <mergeCell ref="C592:G592"/>
    <mergeCell ref="C593:G593"/>
    <mergeCell ref="C594:G594"/>
    <mergeCell ref="C595:G595"/>
    <mergeCell ref="C613:G613"/>
    <mergeCell ref="C614:G614"/>
    <mergeCell ref="C615:G615"/>
    <mergeCell ref="C616:G616"/>
    <mergeCell ref="C617:G617"/>
    <mergeCell ref="C618:G618"/>
    <mergeCell ref="C602:G602"/>
    <mergeCell ref="C603:G603"/>
    <mergeCell ref="C604:G604"/>
    <mergeCell ref="C605:G605"/>
    <mergeCell ref="C611:G611"/>
    <mergeCell ref="C612:G612"/>
    <mergeCell ref="C625:G625"/>
    <mergeCell ref="C626:G626"/>
    <mergeCell ref="C627:G627"/>
    <mergeCell ref="C628:G628"/>
    <mergeCell ref="C629:G629"/>
    <mergeCell ref="C630:G630"/>
    <mergeCell ref="C619:G619"/>
    <mergeCell ref="C620:G620"/>
    <mergeCell ref="C621:G621"/>
    <mergeCell ref="C622:G622"/>
    <mergeCell ref="C623:G623"/>
    <mergeCell ref="C624:G624"/>
    <mergeCell ref="C643:G643"/>
    <mergeCell ref="C644:G644"/>
    <mergeCell ref="C645:G645"/>
    <mergeCell ref="C646:G646"/>
    <mergeCell ref="C647:G647"/>
    <mergeCell ref="C648:G648"/>
    <mergeCell ref="C631:G631"/>
    <mergeCell ref="C632:G632"/>
    <mergeCell ref="C633:G633"/>
    <mergeCell ref="C640:G640"/>
    <mergeCell ref="C641:G641"/>
    <mergeCell ref="C642:G642"/>
    <mergeCell ref="C655:G655"/>
    <mergeCell ref="C656:G656"/>
    <mergeCell ref="C657:G657"/>
    <mergeCell ref="C658:G658"/>
    <mergeCell ref="C659:G659"/>
    <mergeCell ref="C660:G660"/>
    <mergeCell ref="C649:G649"/>
    <mergeCell ref="C650:G650"/>
    <mergeCell ref="C651:G651"/>
    <mergeCell ref="C652:G652"/>
    <mergeCell ref="C653:G653"/>
    <mergeCell ref="C654:G654"/>
    <mergeCell ref="C670:G670"/>
    <mergeCell ref="C671:G671"/>
    <mergeCell ref="C672:G672"/>
    <mergeCell ref="C673:G673"/>
    <mergeCell ref="C674:G674"/>
    <mergeCell ref="C675:G675"/>
    <mergeCell ref="C661:G661"/>
    <mergeCell ref="C665:G665"/>
    <mergeCell ref="C666:G666"/>
    <mergeCell ref="C667:G667"/>
    <mergeCell ref="C668:G668"/>
    <mergeCell ref="C669:G669"/>
    <mergeCell ref="C682:G682"/>
    <mergeCell ref="C683:G683"/>
    <mergeCell ref="C684:G684"/>
    <mergeCell ref="C685:G685"/>
    <mergeCell ref="C712:G712"/>
    <mergeCell ref="C717:G717"/>
    <mergeCell ref="C676:G676"/>
    <mergeCell ref="C677:G677"/>
    <mergeCell ref="C678:G678"/>
    <mergeCell ref="C679:G679"/>
    <mergeCell ref="C680:G680"/>
    <mergeCell ref="C681:G681"/>
    <mergeCell ref="C773:G773"/>
    <mergeCell ref="C774:G774"/>
    <mergeCell ref="C775:G775"/>
    <mergeCell ref="C776:G776"/>
    <mergeCell ref="C777:G777"/>
    <mergeCell ref="C778:G778"/>
    <mergeCell ref="C721:G721"/>
    <mergeCell ref="C725:G725"/>
    <mergeCell ref="C732:G732"/>
    <mergeCell ref="C733:G733"/>
    <mergeCell ref="C734:G734"/>
    <mergeCell ref="C735:G735"/>
    <mergeCell ref="C824:G824"/>
    <mergeCell ref="C828:G828"/>
    <mergeCell ref="C829:G829"/>
    <mergeCell ref="C830:G830"/>
    <mergeCell ref="C831:G831"/>
    <mergeCell ref="C835:G835"/>
    <mergeCell ref="C788:G788"/>
    <mergeCell ref="C789:G789"/>
    <mergeCell ref="C795:G795"/>
    <mergeCell ref="C818:G818"/>
    <mergeCell ref="C822:G822"/>
    <mergeCell ref="C823:G823"/>
    <mergeCell ref="C845:G845"/>
    <mergeCell ref="C846:G846"/>
    <mergeCell ref="C847:G847"/>
    <mergeCell ref="C848:G848"/>
    <mergeCell ref="C849:G849"/>
    <mergeCell ref="C850:G850"/>
    <mergeCell ref="C836:G836"/>
    <mergeCell ref="C837:G837"/>
    <mergeCell ref="C838:G838"/>
    <mergeCell ref="C842:G842"/>
    <mergeCell ref="C843:G843"/>
    <mergeCell ref="C844:G844"/>
    <mergeCell ref="C857:G857"/>
    <mergeCell ref="C858:G858"/>
    <mergeCell ref="C859:G859"/>
    <mergeCell ref="C860:G860"/>
    <mergeCell ref="C861:G861"/>
    <mergeCell ref="C862:G862"/>
    <mergeCell ref="C851:G851"/>
    <mergeCell ref="C852:G852"/>
    <mergeCell ref="C853:G853"/>
    <mergeCell ref="C854:G854"/>
    <mergeCell ref="C855:G855"/>
    <mergeCell ref="C856:G856"/>
    <mergeCell ref="C872:G872"/>
    <mergeCell ref="C873:G873"/>
    <mergeCell ref="C874:G874"/>
    <mergeCell ref="C875:G875"/>
    <mergeCell ref="C876:G876"/>
    <mergeCell ref="C880:G880"/>
    <mergeCell ref="C863:G863"/>
    <mergeCell ref="C867:G867"/>
    <mergeCell ref="C868:G868"/>
    <mergeCell ref="C869:G869"/>
    <mergeCell ref="C870:G870"/>
    <mergeCell ref="C871:G871"/>
    <mergeCell ref="C890:G890"/>
    <mergeCell ref="C891:G891"/>
    <mergeCell ref="C895:G895"/>
    <mergeCell ref="C896:G896"/>
    <mergeCell ref="C897:G897"/>
    <mergeCell ref="C898:G898"/>
    <mergeCell ref="C881:G881"/>
    <mergeCell ref="C882:G882"/>
    <mergeCell ref="C883:G883"/>
    <mergeCell ref="C884:G884"/>
    <mergeCell ref="C888:G888"/>
    <mergeCell ref="C889:G889"/>
    <mergeCell ref="C918:G918"/>
    <mergeCell ref="C919:G919"/>
    <mergeCell ref="C920:G920"/>
    <mergeCell ref="C921:G921"/>
    <mergeCell ref="C922:G922"/>
    <mergeCell ref="C923:G923"/>
    <mergeCell ref="C902:G902"/>
    <mergeCell ref="C908:G908"/>
    <mergeCell ref="C911:G911"/>
    <mergeCell ref="C915:G915"/>
    <mergeCell ref="C916:G916"/>
    <mergeCell ref="C917:G917"/>
    <mergeCell ref="C931:G931"/>
    <mergeCell ref="C932:G932"/>
    <mergeCell ref="C933:G933"/>
    <mergeCell ref="C934:G934"/>
    <mergeCell ref="C935:G935"/>
    <mergeCell ref="C947:G947"/>
    <mergeCell ref="C924:G924"/>
    <mergeCell ref="C926:G926"/>
    <mergeCell ref="C927:G927"/>
    <mergeCell ref="C928:G928"/>
    <mergeCell ref="C929:G929"/>
    <mergeCell ref="C930:G930"/>
    <mergeCell ref="C1045:G1045"/>
    <mergeCell ref="C1077:G1077"/>
    <mergeCell ref="C1078:G1078"/>
    <mergeCell ref="C1079:G1079"/>
    <mergeCell ref="C1080:G1080"/>
    <mergeCell ref="C1081:G1081"/>
    <mergeCell ref="C953:G953"/>
    <mergeCell ref="C958:G958"/>
    <mergeCell ref="C959:G959"/>
    <mergeCell ref="C993:G993"/>
    <mergeCell ref="C1025:G1025"/>
    <mergeCell ref="C1028:G1028"/>
    <mergeCell ref="C1091:G1091"/>
    <mergeCell ref="C1092:G1092"/>
    <mergeCell ref="C1093:G1093"/>
    <mergeCell ref="C1094:G1094"/>
    <mergeCell ref="C1095:G1095"/>
    <mergeCell ref="C1096:G1096"/>
    <mergeCell ref="C1082:G1082"/>
    <mergeCell ref="C1083:G1083"/>
    <mergeCell ref="C1084:G1084"/>
    <mergeCell ref="C1085:G1085"/>
    <mergeCell ref="C1086:G1086"/>
    <mergeCell ref="C1087:G1087"/>
    <mergeCell ref="C1106:G1106"/>
    <mergeCell ref="C1107:G1107"/>
    <mergeCell ref="C1108:G1108"/>
    <mergeCell ref="C1109:G1109"/>
    <mergeCell ref="C1113:G1113"/>
    <mergeCell ref="C1114:G1114"/>
    <mergeCell ref="C1097:G1097"/>
    <mergeCell ref="C1098:G1098"/>
    <mergeCell ref="C1099:G1099"/>
    <mergeCell ref="C1103:G1103"/>
    <mergeCell ref="C1104:G1104"/>
    <mergeCell ref="C1105:G1105"/>
    <mergeCell ref="C1124:G1124"/>
    <mergeCell ref="C1125:G1125"/>
    <mergeCell ref="C1126:G1126"/>
    <mergeCell ref="C1127:G1127"/>
    <mergeCell ref="C1128:G1128"/>
    <mergeCell ref="C1129:G1129"/>
    <mergeCell ref="C1115:G1115"/>
    <mergeCell ref="C1116:G1116"/>
    <mergeCell ref="C1117:G1117"/>
    <mergeCell ref="C1118:G1118"/>
    <mergeCell ref="C1122:G1122"/>
    <mergeCell ref="C1123:G1123"/>
    <mergeCell ref="C1139:G1139"/>
    <mergeCell ref="C1140:G1140"/>
    <mergeCell ref="C1141:G1141"/>
    <mergeCell ref="C1142:G1142"/>
    <mergeCell ref="C1143:G1143"/>
    <mergeCell ref="C1144:G1144"/>
    <mergeCell ref="C1130:G1130"/>
    <mergeCell ref="C1131:G1131"/>
    <mergeCell ref="C1132:G1132"/>
    <mergeCell ref="C1136:G1136"/>
    <mergeCell ref="C1137:G1137"/>
    <mergeCell ref="C1138:G1138"/>
    <mergeCell ref="C1154:G1154"/>
    <mergeCell ref="C1155:G1155"/>
    <mergeCell ref="C1156:G1156"/>
    <mergeCell ref="C1160:G1160"/>
    <mergeCell ref="C1161:G1161"/>
    <mergeCell ref="C1165:G1165"/>
    <mergeCell ref="C1145:G1145"/>
    <mergeCell ref="C1146:G1146"/>
    <mergeCell ref="C1150:G1150"/>
    <mergeCell ref="C1151:G1151"/>
    <mergeCell ref="C1152:G1152"/>
    <mergeCell ref="C1153:G1153"/>
    <mergeCell ref="C1178:G1178"/>
    <mergeCell ref="C1179:G1179"/>
    <mergeCell ref="C1183:G1183"/>
    <mergeCell ref="C1184:G1184"/>
    <mergeCell ref="C1188:G1188"/>
    <mergeCell ref="C1189:G1189"/>
    <mergeCell ref="C1166:G1166"/>
    <mergeCell ref="C1170:G1170"/>
    <mergeCell ref="C1171:G1171"/>
    <mergeCell ref="C1172:G1172"/>
    <mergeCell ref="C1176:G1176"/>
    <mergeCell ref="C1177:G1177"/>
    <mergeCell ref="C1205:G1205"/>
    <mergeCell ref="C1206:G1206"/>
    <mergeCell ref="C1207:G1207"/>
    <mergeCell ref="C1211:G1211"/>
    <mergeCell ref="C1212:G1212"/>
    <mergeCell ref="C1213:G1213"/>
    <mergeCell ref="C1193:G1193"/>
    <mergeCell ref="C1194:G1194"/>
    <mergeCell ref="C1198:G1198"/>
    <mergeCell ref="C1199:G1199"/>
    <mergeCell ref="C1203:G1203"/>
    <mergeCell ref="C1204:G1204"/>
    <mergeCell ref="C1229:G1229"/>
    <mergeCell ref="C1230:G1230"/>
    <mergeCell ref="C1231:G1231"/>
    <mergeCell ref="C1235:G1235"/>
    <mergeCell ref="C1236:G1236"/>
    <mergeCell ref="C1240:G1240"/>
    <mergeCell ref="C1214:G1214"/>
    <mergeCell ref="C1215:G1215"/>
    <mergeCell ref="C1219:G1219"/>
    <mergeCell ref="C1220:G1220"/>
    <mergeCell ref="C1224:G1224"/>
    <mergeCell ref="C1225:G1225"/>
    <mergeCell ref="C1250:G1250"/>
    <mergeCell ref="C1251:G1251"/>
    <mergeCell ref="C1252:G1252"/>
    <mergeCell ref="C1256:G1256"/>
    <mergeCell ref="C1257:G1257"/>
    <mergeCell ref="C1258:G1258"/>
    <mergeCell ref="C1241:G1241"/>
    <mergeCell ref="C1242:G1242"/>
    <mergeCell ref="C1243:G1243"/>
    <mergeCell ref="C1244:G1244"/>
    <mergeCell ref="C1248:G1248"/>
    <mergeCell ref="C1249:G1249"/>
    <mergeCell ref="C1268:G1268"/>
    <mergeCell ref="C1272:G1272"/>
    <mergeCell ref="C1273:G1273"/>
    <mergeCell ref="C1274:G1274"/>
    <mergeCell ref="C1275:G1275"/>
    <mergeCell ref="C1276:G1276"/>
    <mergeCell ref="C1259:G1259"/>
    <mergeCell ref="C1260:G1260"/>
    <mergeCell ref="C1264:G1264"/>
    <mergeCell ref="C1265:G1265"/>
    <mergeCell ref="C1266:G1266"/>
    <mergeCell ref="C1267:G1267"/>
    <mergeCell ref="C1289:G1289"/>
    <mergeCell ref="C1290:G1290"/>
    <mergeCell ref="C1291:G1291"/>
    <mergeCell ref="C1292:G1292"/>
    <mergeCell ref="C1296:G1296"/>
    <mergeCell ref="C1297:G1297"/>
    <mergeCell ref="C1280:G1280"/>
    <mergeCell ref="C1281:G1281"/>
    <mergeCell ref="C1282:G1282"/>
    <mergeCell ref="C1283:G1283"/>
    <mergeCell ref="C1284:G1284"/>
    <mergeCell ref="C1288:G1288"/>
    <mergeCell ref="C1307:G1307"/>
    <mergeCell ref="C1308:G1308"/>
    <mergeCell ref="C1312:G1312"/>
    <mergeCell ref="C1313:G1313"/>
    <mergeCell ref="C1314:G1314"/>
    <mergeCell ref="C1315:G1315"/>
    <mergeCell ref="C1298:G1298"/>
    <mergeCell ref="C1299:G1299"/>
    <mergeCell ref="C1300:G1300"/>
    <mergeCell ref="C1304:G1304"/>
    <mergeCell ref="C1305:G1305"/>
    <mergeCell ref="C1306:G1306"/>
    <mergeCell ref="C1328:G1328"/>
    <mergeCell ref="C1329:G1329"/>
    <mergeCell ref="C1333:G1333"/>
    <mergeCell ref="C1334:G1334"/>
    <mergeCell ref="C1338:G1338"/>
    <mergeCell ref="C1339:G1339"/>
    <mergeCell ref="C1316:G1316"/>
    <mergeCell ref="C1320:G1320"/>
    <mergeCell ref="C1321:G1321"/>
    <mergeCell ref="C1322:G1322"/>
    <mergeCell ref="C1323:G1323"/>
    <mergeCell ref="C1324:G1324"/>
    <mergeCell ref="C1349:G1349"/>
    <mergeCell ref="C1350:G1350"/>
    <mergeCell ref="C1354:G1354"/>
    <mergeCell ref="C1355:G1355"/>
    <mergeCell ref="C1356:G1356"/>
    <mergeCell ref="C1357:G1357"/>
    <mergeCell ref="C1340:G1340"/>
    <mergeCell ref="C1341:G1341"/>
    <mergeCell ref="C1342:G1342"/>
    <mergeCell ref="C1346:G1346"/>
    <mergeCell ref="C1347:G1347"/>
    <mergeCell ref="C1348:G1348"/>
    <mergeCell ref="C1370:G1370"/>
    <mergeCell ref="C1371:G1371"/>
    <mergeCell ref="C1372:G1372"/>
    <mergeCell ref="C1373:G1373"/>
    <mergeCell ref="C1374:G1374"/>
    <mergeCell ref="C1378:G1378"/>
    <mergeCell ref="C1358:G1358"/>
    <mergeCell ref="C1362:G1362"/>
    <mergeCell ref="C1363:G1363"/>
    <mergeCell ref="C1364:G1364"/>
    <mergeCell ref="C1365:G1365"/>
    <mergeCell ref="C1366:G1366"/>
    <mergeCell ref="C1388:G1388"/>
    <mergeCell ref="C1389:G1389"/>
    <mergeCell ref="C1390:G1390"/>
    <mergeCell ref="C1394:G1394"/>
    <mergeCell ref="C1395:G1395"/>
    <mergeCell ref="C1396:G1396"/>
    <mergeCell ref="C1379:G1379"/>
    <mergeCell ref="C1380:G1380"/>
    <mergeCell ref="C1381:G1381"/>
    <mergeCell ref="C1382:G1382"/>
    <mergeCell ref="C1386:G1386"/>
    <mergeCell ref="C1387:G1387"/>
    <mergeCell ref="C1406:G1406"/>
    <mergeCell ref="C1410:G1410"/>
    <mergeCell ref="C1411:G1411"/>
    <mergeCell ref="C1412:G1412"/>
    <mergeCell ref="C1413:G1413"/>
    <mergeCell ref="C1414:G1414"/>
    <mergeCell ref="C1397:G1397"/>
    <mergeCell ref="C1398:G1398"/>
    <mergeCell ref="C1402:G1402"/>
    <mergeCell ref="C1403:G1403"/>
    <mergeCell ref="C1404:G1404"/>
    <mergeCell ref="C1405:G1405"/>
    <mergeCell ref="C1427:G1427"/>
    <mergeCell ref="C1428:G1428"/>
    <mergeCell ref="C1429:G1429"/>
    <mergeCell ref="C1430:G1430"/>
    <mergeCell ref="C1434:G1434"/>
    <mergeCell ref="C1435:G1435"/>
    <mergeCell ref="C1418:G1418"/>
    <mergeCell ref="C1419:G1419"/>
    <mergeCell ref="C1420:G1420"/>
    <mergeCell ref="C1421:G1421"/>
    <mergeCell ref="C1422:G1422"/>
    <mergeCell ref="C1426:G1426"/>
    <mergeCell ref="C1445:G1445"/>
    <mergeCell ref="C1446:G1446"/>
    <mergeCell ref="C1450:G1450"/>
    <mergeCell ref="C1451:G1451"/>
    <mergeCell ref="C1452:G1452"/>
    <mergeCell ref="C1453:G1453"/>
    <mergeCell ref="C1436:G1436"/>
    <mergeCell ref="C1437:G1437"/>
    <mergeCell ref="C1438:G1438"/>
    <mergeCell ref="C1442:G1442"/>
    <mergeCell ref="C1443:G1443"/>
    <mergeCell ref="C1444:G1444"/>
    <mergeCell ref="C1466:G1466"/>
    <mergeCell ref="C1467:G1467"/>
    <mergeCell ref="C1468:G1468"/>
    <mergeCell ref="C1469:G1469"/>
    <mergeCell ref="C1470:G1470"/>
    <mergeCell ref="C1474:G1474"/>
    <mergeCell ref="C1454:G1454"/>
    <mergeCell ref="C1458:G1458"/>
    <mergeCell ref="C1459:G1459"/>
    <mergeCell ref="C1460:G1460"/>
    <mergeCell ref="C1461:G1461"/>
    <mergeCell ref="C1462:G1462"/>
    <mergeCell ref="C1484:G1484"/>
    <mergeCell ref="C1485:G1485"/>
    <mergeCell ref="C1486:G1486"/>
    <mergeCell ref="C1490:G1490"/>
    <mergeCell ref="C1491:G1491"/>
    <mergeCell ref="C1492:G1492"/>
    <mergeCell ref="C1475:G1475"/>
    <mergeCell ref="C1476:G1476"/>
    <mergeCell ref="C1477:G1477"/>
    <mergeCell ref="C1478:G1478"/>
    <mergeCell ref="C1482:G1482"/>
    <mergeCell ref="C1483:G1483"/>
    <mergeCell ref="C1502:G1502"/>
    <mergeCell ref="C1506:G1506"/>
    <mergeCell ref="C1507:G1507"/>
    <mergeCell ref="C1508:G1508"/>
    <mergeCell ref="C1509:G1509"/>
    <mergeCell ref="C1510:G1510"/>
    <mergeCell ref="C1493:G1493"/>
    <mergeCell ref="C1494:G1494"/>
    <mergeCell ref="C1498:G1498"/>
    <mergeCell ref="C1499:G1499"/>
    <mergeCell ref="C1500:G1500"/>
    <mergeCell ref="C1501:G1501"/>
    <mergeCell ref="C1523:G1523"/>
    <mergeCell ref="C1524:G1524"/>
    <mergeCell ref="C1525:G1525"/>
    <mergeCell ref="C1526:G1526"/>
    <mergeCell ref="C1530:G1530"/>
    <mergeCell ref="C1531:G1531"/>
    <mergeCell ref="C1514:G1514"/>
    <mergeCell ref="C1515:G1515"/>
    <mergeCell ref="C1516:G1516"/>
    <mergeCell ref="C1517:G1517"/>
    <mergeCell ref="C1518:G1518"/>
    <mergeCell ref="C1522:G1522"/>
    <mergeCell ref="C1541:G1541"/>
    <mergeCell ref="C1542:G1542"/>
    <mergeCell ref="C1546:G1546"/>
    <mergeCell ref="C1547:G1547"/>
    <mergeCell ref="C1548:G1548"/>
    <mergeCell ref="C1549:G1549"/>
    <mergeCell ref="C1532:G1532"/>
    <mergeCell ref="C1533:G1533"/>
    <mergeCell ref="C1534:G1534"/>
    <mergeCell ref="C1538:G1538"/>
    <mergeCell ref="C1539:G1539"/>
    <mergeCell ref="C1540:G1540"/>
    <mergeCell ref="C1562:G1562"/>
    <mergeCell ref="C1563:G1563"/>
    <mergeCell ref="C1564:G1564"/>
    <mergeCell ref="C1565:G1565"/>
    <mergeCell ref="C1566:G1566"/>
    <mergeCell ref="C1570:G1570"/>
    <mergeCell ref="C1550:G1550"/>
    <mergeCell ref="C1554:G1554"/>
    <mergeCell ref="C1555:G1555"/>
    <mergeCell ref="C1556:G1556"/>
    <mergeCell ref="C1557:G1557"/>
    <mergeCell ref="C1558:G1558"/>
    <mergeCell ref="C1580:G1580"/>
    <mergeCell ref="C1581:G1581"/>
    <mergeCell ref="C1582:G1582"/>
    <mergeCell ref="C1586:G1586"/>
    <mergeCell ref="C1587:G1587"/>
    <mergeCell ref="C1588:G1588"/>
    <mergeCell ref="C1571:G1571"/>
    <mergeCell ref="C1572:G1572"/>
    <mergeCell ref="C1573:G1573"/>
    <mergeCell ref="C1574:G1574"/>
    <mergeCell ref="C1578:G1578"/>
    <mergeCell ref="C1579:G1579"/>
    <mergeCell ref="C1598:G1598"/>
    <mergeCell ref="C1602:G1602"/>
    <mergeCell ref="C1603:G1603"/>
    <mergeCell ref="C1604:G1604"/>
    <mergeCell ref="C1605:G1605"/>
    <mergeCell ref="C1606:G1606"/>
    <mergeCell ref="C1589:G1589"/>
    <mergeCell ref="C1590:G1590"/>
    <mergeCell ref="C1594:G1594"/>
    <mergeCell ref="C1595:G1595"/>
    <mergeCell ref="C1596:G1596"/>
    <mergeCell ref="C1597:G1597"/>
    <mergeCell ref="C1619:G1619"/>
    <mergeCell ref="C1620:G1620"/>
    <mergeCell ref="C1621:G1621"/>
    <mergeCell ref="C1622:G1622"/>
    <mergeCell ref="C1626:G1626"/>
    <mergeCell ref="C1627:G1627"/>
    <mergeCell ref="C1610:G1610"/>
    <mergeCell ref="C1611:G1611"/>
    <mergeCell ref="C1612:G1612"/>
    <mergeCell ref="C1613:G1613"/>
    <mergeCell ref="C1614:G1614"/>
    <mergeCell ref="C1618:G1618"/>
    <mergeCell ref="C1637:G1637"/>
    <mergeCell ref="C1638:G1638"/>
    <mergeCell ref="C1642:G1642"/>
    <mergeCell ref="C1643:G1643"/>
    <mergeCell ref="C1644:G1644"/>
    <mergeCell ref="C1645:G1645"/>
    <mergeCell ref="C1628:G1628"/>
    <mergeCell ref="C1629:G1629"/>
    <mergeCell ref="C1630:G1630"/>
    <mergeCell ref="C1634:G1634"/>
    <mergeCell ref="C1635:G1635"/>
    <mergeCell ref="C1636:G1636"/>
    <mergeCell ref="C1658:G1658"/>
    <mergeCell ref="C1659:G1659"/>
    <mergeCell ref="C1660:G1660"/>
    <mergeCell ref="C1661:G1661"/>
    <mergeCell ref="C1662:G1662"/>
    <mergeCell ref="C1666:G1666"/>
    <mergeCell ref="C1646:G1646"/>
    <mergeCell ref="C1650:G1650"/>
    <mergeCell ref="C1651:G1651"/>
    <mergeCell ref="C1652:G1652"/>
    <mergeCell ref="C1653:G1653"/>
    <mergeCell ref="C1654:G1654"/>
    <mergeCell ref="C1676:G1676"/>
    <mergeCell ref="C1677:G1677"/>
    <mergeCell ref="C1678:G1678"/>
    <mergeCell ref="C1682:G1682"/>
    <mergeCell ref="C1683:G1683"/>
    <mergeCell ref="C1684:G1684"/>
    <mergeCell ref="C1667:G1667"/>
    <mergeCell ref="C1668:G1668"/>
    <mergeCell ref="C1669:G1669"/>
    <mergeCell ref="C1670:G1670"/>
    <mergeCell ref="C1674:G1674"/>
    <mergeCell ref="C1675:G1675"/>
    <mergeCell ref="C1694:G1694"/>
    <mergeCell ref="C1698:G1698"/>
    <mergeCell ref="C1699:G1699"/>
    <mergeCell ref="C1700:G1700"/>
    <mergeCell ref="C1701:G1701"/>
    <mergeCell ref="C1702:G1702"/>
    <mergeCell ref="C1685:G1685"/>
    <mergeCell ref="C1686:G1686"/>
    <mergeCell ref="C1690:G1690"/>
    <mergeCell ref="C1691:G1691"/>
    <mergeCell ref="C1692:G1692"/>
    <mergeCell ref="C1693:G1693"/>
    <mergeCell ref="C1715:G1715"/>
    <mergeCell ref="C1716:G1716"/>
    <mergeCell ref="C1717:G1717"/>
    <mergeCell ref="C1718:G1718"/>
    <mergeCell ref="C1722:G1722"/>
    <mergeCell ref="C1723:G1723"/>
    <mergeCell ref="C1706:G1706"/>
    <mergeCell ref="C1707:G1707"/>
    <mergeCell ref="C1708:G1708"/>
    <mergeCell ref="C1709:G1709"/>
    <mergeCell ref="C1710:G1710"/>
    <mergeCell ref="C1714:G1714"/>
    <mergeCell ref="C1733:G1733"/>
    <mergeCell ref="C1734:G1734"/>
    <mergeCell ref="C1738:G1738"/>
    <mergeCell ref="C1739:G1739"/>
    <mergeCell ref="C1740:G1740"/>
    <mergeCell ref="C1741:G1741"/>
    <mergeCell ref="C1724:G1724"/>
    <mergeCell ref="C1725:G1725"/>
    <mergeCell ref="C1726:G1726"/>
    <mergeCell ref="C1730:G1730"/>
    <mergeCell ref="C1731:G1731"/>
    <mergeCell ref="C1732:G1732"/>
    <mergeCell ref="C1754:G1754"/>
    <mergeCell ref="C1755:G1755"/>
    <mergeCell ref="C1756:G1756"/>
    <mergeCell ref="C1757:G1757"/>
    <mergeCell ref="C1758:G1758"/>
    <mergeCell ref="C1762:G1762"/>
    <mergeCell ref="C1742:G1742"/>
    <mergeCell ref="C1746:G1746"/>
    <mergeCell ref="C1747:G1747"/>
    <mergeCell ref="C1748:G1748"/>
    <mergeCell ref="C1749:G1749"/>
    <mergeCell ref="C1750:G1750"/>
    <mergeCell ref="C1772:G1772"/>
    <mergeCell ref="C1773:G1773"/>
    <mergeCell ref="C1774:G1774"/>
    <mergeCell ref="C1778:G1778"/>
    <mergeCell ref="C1779:G1779"/>
    <mergeCell ref="C1780:G1780"/>
    <mergeCell ref="C1763:G1763"/>
    <mergeCell ref="C1764:G1764"/>
    <mergeCell ref="C1765:G1765"/>
    <mergeCell ref="C1766:G1766"/>
    <mergeCell ref="C1770:G1770"/>
    <mergeCell ref="C1771:G1771"/>
    <mergeCell ref="C1790:G1790"/>
    <mergeCell ref="C1794:G1794"/>
    <mergeCell ref="C1795:G1795"/>
    <mergeCell ref="C1796:G1796"/>
    <mergeCell ref="C1797:G1797"/>
    <mergeCell ref="C1798:G1798"/>
    <mergeCell ref="C1781:G1781"/>
    <mergeCell ref="C1782:G1782"/>
    <mergeCell ref="C1786:G1786"/>
    <mergeCell ref="C1787:G1787"/>
    <mergeCell ref="C1788:G1788"/>
    <mergeCell ref="C1789:G1789"/>
    <mergeCell ref="C1811:G1811"/>
    <mergeCell ref="C1812:G1812"/>
    <mergeCell ref="C1813:G1813"/>
    <mergeCell ref="C1814:G1814"/>
    <mergeCell ref="C1818:G1818"/>
    <mergeCell ref="C1819:G1819"/>
    <mergeCell ref="C1802:G1802"/>
    <mergeCell ref="C1803:G1803"/>
    <mergeCell ref="C1804:G1804"/>
    <mergeCell ref="C1805:G1805"/>
    <mergeCell ref="C1806:G1806"/>
    <mergeCell ref="C1810:G1810"/>
    <mergeCell ref="C1832:G1832"/>
    <mergeCell ref="C1833:G1833"/>
    <mergeCell ref="C1834:G1834"/>
    <mergeCell ref="C1838:G1838"/>
    <mergeCell ref="C1839:G1839"/>
    <mergeCell ref="C1840:G1840"/>
    <mergeCell ref="C1820:G1820"/>
    <mergeCell ref="C1821:G1821"/>
    <mergeCell ref="C1822:G1822"/>
    <mergeCell ref="C1826:G1826"/>
    <mergeCell ref="C1830:G1830"/>
    <mergeCell ref="C1831:G1831"/>
    <mergeCell ref="C1850:G1850"/>
    <mergeCell ref="C1854:G1854"/>
    <mergeCell ref="C1855:G1855"/>
    <mergeCell ref="C1856:G1856"/>
    <mergeCell ref="C1857:G1857"/>
    <mergeCell ref="C1858:G1858"/>
    <mergeCell ref="C1841:G1841"/>
    <mergeCell ref="C1842:G1842"/>
    <mergeCell ref="C1846:G1846"/>
    <mergeCell ref="C1847:G1847"/>
    <mergeCell ref="C1848:G1848"/>
    <mergeCell ref="C1849:G1849"/>
    <mergeCell ref="C1868:G1868"/>
    <mergeCell ref="C1872:G1872"/>
    <mergeCell ref="C1873:G1873"/>
    <mergeCell ref="C1874:G1874"/>
    <mergeCell ref="C1878:G1878"/>
    <mergeCell ref="C1879:G1879"/>
    <mergeCell ref="C1859:G1859"/>
    <mergeCell ref="C1863:G1863"/>
    <mergeCell ref="C1864:G1864"/>
    <mergeCell ref="C1865:G1865"/>
    <mergeCell ref="C1866:G1866"/>
    <mergeCell ref="C1867:G1867"/>
    <mergeCell ref="C1892:G1892"/>
    <mergeCell ref="C1893:G1893"/>
    <mergeCell ref="C1894:G1894"/>
    <mergeCell ref="C1898:G1898"/>
    <mergeCell ref="C1899:G1899"/>
    <mergeCell ref="C1900:G1900"/>
    <mergeCell ref="C1880:G1880"/>
    <mergeCell ref="C1884:G1884"/>
    <mergeCell ref="C1885:G1885"/>
    <mergeCell ref="C1886:G1886"/>
    <mergeCell ref="C1887:G1887"/>
    <mergeCell ref="C1888:G1888"/>
    <mergeCell ref="C1913:G1913"/>
    <mergeCell ref="C1914:G1914"/>
    <mergeCell ref="C1918:G1918"/>
    <mergeCell ref="C1919:G1919"/>
    <mergeCell ref="C1920:G1920"/>
    <mergeCell ref="C1921:G1921"/>
    <mergeCell ref="C1904:G1904"/>
    <mergeCell ref="C1905:G1905"/>
    <mergeCell ref="C1906:G1906"/>
    <mergeCell ref="C1907:G1907"/>
    <mergeCell ref="C1908:G1908"/>
    <mergeCell ref="C1912:G1912"/>
    <mergeCell ref="C1931:G1931"/>
    <mergeCell ref="C1932:G1932"/>
    <mergeCell ref="C1933:G1933"/>
    <mergeCell ref="C2005:G2005"/>
    <mergeCell ref="C2028:G2028"/>
    <mergeCell ref="C2050:G2050"/>
    <mergeCell ref="C1922:G1922"/>
    <mergeCell ref="C1923:G1923"/>
    <mergeCell ref="C1927:G1927"/>
    <mergeCell ref="C1928:G1928"/>
    <mergeCell ref="C1929:G1929"/>
    <mergeCell ref="C1930:G1930"/>
    <mergeCell ref="C2123:G2123"/>
    <mergeCell ref="C2128:G2128"/>
    <mergeCell ref="C2129:G2129"/>
    <mergeCell ref="C2132:G2132"/>
    <mergeCell ref="C2133:G2133"/>
    <mergeCell ref="C2053:G2053"/>
    <mergeCell ref="C2102:G2102"/>
    <mergeCell ref="C2103:G2103"/>
    <mergeCell ref="C2107:G2107"/>
    <mergeCell ref="C2113:G2113"/>
    <mergeCell ref="C2116:G21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463F-F5D6-47AC-9611-F8DB4FE4A93B}">
  <sheetPr>
    <outlinePr summaryBelow="0"/>
  </sheetPr>
  <dimension ref="A1:BH5000"/>
  <sheetViews>
    <sheetView workbookViewId="0">
      <pane ySplit="7" topLeftCell="A8" activePane="bottomLeft" state="frozen"/>
      <selection pane="bottomLeft" activeCell="AB11" sqref="AB1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58</v>
      </c>
      <c r="C4" s="278" t="s">
        <v>59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189</v>
      </c>
      <c r="C8" s="189" t="s">
        <v>190</v>
      </c>
      <c r="D8" s="176"/>
      <c r="E8" s="177"/>
      <c r="F8" s="178"/>
      <c r="G8" s="178">
        <f>SUMIF(AG9:AG23,"&lt;&gt;NOR",G9:G23)</f>
        <v>0</v>
      </c>
      <c r="H8" s="178"/>
      <c r="I8" s="178">
        <f>SUM(I9:I23)</f>
        <v>0</v>
      </c>
      <c r="J8" s="178"/>
      <c r="K8" s="178">
        <f>SUM(K9:K23)</f>
        <v>0</v>
      </c>
      <c r="L8" s="178"/>
      <c r="M8" s="178">
        <f>SUM(M9:M23)</f>
        <v>0</v>
      </c>
      <c r="N8" s="177"/>
      <c r="O8" s="177">
        <f>SUM(O9:O23)</f>
        <v>0</v>
      </c>
      <c r="P8" s="177"/>
      <c r="Q8" s="177">
        <f>SUM(Q9:Q23)</f>
        <v>0</v>
      </c>
      <c r="R8" s="178"/>
      <c r="S8" s="178"/>
      <c r="T8" s="179"/>
      <c r="U8" s="173"/>
      <c r="V8" s="173">
        <f>SUM(V9:V23)</f>
        <v>0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2228</v>
      </c>
      <c r="C9" s="190" t="s">
        <v>2229</v>
      </c>
      <c r="D9" s="183" t="s">
        <v>318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2231</v>
      </c>
      <c r="D10" s="165"/>
      <c r="E10" s="166">
        <v>3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2232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2233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1">
        <v>2</v>
      </c>
      <c r="B13" s="182" t="s">
        <v>2234</v>
      </c>
      <c r="C13" s="190" t="s">
        <v>2235</v>
      </c>
      <c r="D13" s="183" t="s">
        <v>318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2230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2236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2232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2233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2237</v>
      </c>
      <c r="C17" s="190" t="s">
        <v>2238</v>
      </c>
      <c r="D17" s="183" t="s">
        <v>318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2239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4</v>
      </c>
      <c r="B19" s="201" t="s">
        <v>2240</v>
      </c>
      <c r="C19" s="207" t="s">
        <v>2241</v>
      </c>
      <c r="D19" s="202" t="s">
        <v>318</v>
      </c>
      <c r="E19" s="203">
        <v>1</v>
      </c>
      <c r="F19" s="204"/>
      <c r="G19" s="205">
        <f>ROUND(E19*F19,2)</f>
        <v>0</v>
      </c>
      <c r="H19" s="204"/>
      <c r="I19" s="205">
        <f>ROUND(E19*H19,2)</f>
        <v>0</v>
      </c>
      <c r="J19" s="204"/>
      <c r="K19" s="205">
        <f>ROUND(E19*J19,2)</f>
        <v>0</v>
      </c>
      <c r="L19" s="205">
        <v>21</v>
      </c>
      <c r="M19" s="205">
        <f>G19*(1+L19/100)</f>
        <v>0</v>
      </c>
      <c r="N19" s="203">
        <v>0</v>
      </c>
      <c r="O19" s="203">
        <f>ROUND(E19*N19,2)</f>
        <v>0</v>
      </c>
      <c r="P19" s="203">
        <v>0</v>
      </c>
      <c r="Q19" s="203">
        <f>ROUND(E19*P19,2)</f>
        <v>0</v>
      </c>
      <c r="R19" s="205"/>
      <c r="S19" s="205" t="s">
        <v>319</v>
      </c>
      <c r="T19" s="206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5</v>
      </c>
      <c r="B20" s="201" t="s">
        <v>2242</v>
      </c>
      <c r="C20" s="207" t="s">
        <v>2243</v>
      </c>
      <c r="D20" s="202" t="s">
        <v>318</v>
      </c>
      <c r="E20" s="203">
        <v>2</v>
      </c>
      <c r="F20" s="204"/>
      <c r="G20" s="205">
        <f>ROUND(E20*F20,2)</f>
        <v>0</v>
      </c>
      <c r="H20" s="204"/>
      <c r="I20" s="205">
        <f>ROUND(E20*H20,2)</f>
        <v>0</v>
      </c>
      <c r="J20" s="204"/>
      <c r="K20" s="205">
        <f>ROUND(E20*J20,2)</f>
        <v>0</v>
      </c>
      <c r="L20" s="205">
        <v>21</v>
      </c>
      <c r="M20" s="205">
        <f>G20*(1+L20/100)</f>
        <v>0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5"/>
      <c r="S20" s="205" t="s">
        <v>319</v>
      </c>
      <c r="T20" s="206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2230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6</v>
      </c>
      <c r="B21" s="201" t="s">
        <v>2244</v>
      </c>
      <c r="C21" s="207" t="s">
        <v>2245</v>
      </c>
      <c r="D21" s="202" t="s">
        <v>2246</v>
      </c>
      <c r="E21" s="203">
        <v>1</v>
      </c>
      <c r="F21" s="204"/>
      <c r="G21" s="205">
        <f>ROUND(E21*F21,2)</f>
        <v>0</v>
      </c>
      <c r="H21" s="204"/>
      <c r="I21" s="205">
        <f>ROUND(E21*H21,2)</f>
        <v>0</v>
      </c>
      <c r="J21" s="204"/>
      <c r="K21" s="205">
        <f>ROUND(E21*J21,2)</f>
        <v>0</v>
      </c>
      <c r="L21" s="205">
        <v>21</v>
      </c>
      <c r="M21" s="205">
        <f>G21*(1+L21/100)</f>
        <v>0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5"/>
      <c r="S21" s="205" t="s">
        <v>319</v>
      </c>
      <c r="T21" s="206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7</v>
      </c>
      <c r="B22" s="201" t="s">
        <v>2247</v>
      </c>
      <c r="C22" s="207" t="s">
        <v>2248</v>
      </c>
      <c r="D22" s="202" t="s">
        <v>2246</v>
      </c>
      <c r="E22" s="203">
        <v>1</v>
      </c>
      <c r="F22" s="204"/>
      <c r="G22" s="205">
        <f>ROUND(E22*F22,2)</f>
        <v>0</v>
      </c>
      <c r="H22" s="204"/>
      <c r="I22" s="205">
        <f>ROUND(E22*H22,2)</f>
        <v>0</v>
      </c>
      <c r="J22" s="204"/>
      <c r="K22" s="205">
        <f>ROUND(E22*J22,2)</f>
        <v>0</v>
      </c>
      <c r="L22" s="205">
        <v>21</v>
      </c>
      <c r="M22" s="205">
        <f>G22*(1+L22/100)</f>
        <v>0</v>
      </c>
      <c r="N22" s="203">
        <v>0</v>
      </c>
      <c r="O22" s="203">
        <f>ROUND(E22*N22,2)</f>
        <v>0</v>
      </c>
      <c r="P22" s="203">
        <v>0</v>
      </c>
      <c r="Q22" s="203">
        <f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8</v>
      </c>
      <c r="B23" s="182" t="s">
        <v>2249</v>
      </c>
      <c r="C23" s="190" t="s">
        <v>2250</v>
      </c>
      <c r="D23" s="183" t="s">
        <v>0</v>
      </c>
      <c r="E23" s="184">
        <v>0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334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388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3"/>
      <c r="B24" s="4"/>
      <c r="C24" s="19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300</v>
      </c>
    </row>
    <row r="25" spans="1:60" x14ac:dyDescent="0.2">
      <c r="A25" s="154"/>
      <c r="B25" s="155" t="s">
        <v>29</v>
      </c>
      <c r="C25" s="198"/>
      <c r="D25" s="156"/>
      <c r="E25" s="157"/>
      <c r="F25" s="157"/>
      <c r="G25" s="180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879</v>
      </c>
    </row>
    <row r="26" spans="1:60" x14ac:dyDescent="0.2">
      <c r="C26" s="199"/>
      <c r="D26" s="10"/>
      <c r="AG26" t="s">
        <v>880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1ee6gHNlSV0vDTR0IguXKbXjWkdDyYq3tTd6QObTE6OMqYvDZOocM6JrRNNUi25wXUSoM1BtdGyUrxuYqWrg==" saltValue="K0KdcGAf/ypw+dZlpN8Hq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5B36-189A-47AE-9474-44AAFC12AB4F}">
  <sheetPr>
    <outlinePr summaryBelow="0"/>
  </sheetPr>
  <dimension ref="A1:BH5000"/>
  <sheetViews>
    <sheetView workbookViewId="0">
      <pane ySplit="7" topLeftCell="A128" activePane="bottomLeft" state="frozen"/>
      <selection pane="bottomLeft" activeCell="AB150" sqref="AB15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60</v>
      </c>
      <c r="C4" s="278" t="s">
        <v>61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198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355.34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2251</v>
      </c>
      <c r="C9" s="190" t="s">
        <v>2252</v>
      </c>
      <c r="D9" s="183" t="s">
        <v>371</v>
      </c>
      <c r="E9" s="184">
        <v>153.00441000000001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0.22</v>
      </c>
      <c r="V9" s="161">
        <f>ROUND(E9*U9,2)</f>
        <v>33.659999999999997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72" t="s">
        <v>2253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2254</v>
      </c>
      <c r="D11" s="165"/>
      <c r="E11" s="166">
        <v>28.22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2255</v>
      </c>
      <c r="D12" s="165"/>
      <c r="E12" s="166">
        <v>6.98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2256</v>
      </c>
      <c r="D13" s="165"/>
      <c r="E13" s="166">
        <v>16.86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2257</v>
      </c>
      <c r="D14" s="165"/>
      <c r="E14" s="166">
        <v>1.26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2258</v>
      </c>
      <c r="D15" s="165"/>
      <c r="E15" s="166">
        <v>26.4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2259</v>
      </c>
      <c r="D16" s="165"/>
      <c r="E16" s="166">
        <v>9.6999999999999993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2260</v>
      </c>
      <c r="D17" s="165"/>
      <c r="E17" s="166">
        <v>4.4800000000000004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2261</v>
      </c>
      <c r="D18" s="165"/>
      <c r="E18" s="166">
        <v>8.8800000000000008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2262</v>
      </c>
      <c r="D19" s="165"/>
      <c r="E19" s="166">
        <v>19.079999999999998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2263</v>
      </c>
      <c r="D20" s="165"/>
      <c r="E20" s="166">
        <v>3.43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2264</v>
      </c>
      <c r="D21" s="165"/>
      <c r="E21" s="166">
        <v>27.7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2</v>
      </c>
      <c r="B22" s="182" t="s">
        <v>2265</v>
      </c>
      <c r="C22" s="190" t="s">
        <v>2266</v>
      </c>
      <c r="D22" s="183" t="s">
        <v>371</v>
      </c>
      <c r="E22" s="184">
        <v>153.00441000000001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0.38979999999999998</v>
      </c>
      <c r="V22" s="161">
        <f>ROUND(E22*U22,2)</f>
        <v>59.64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2" x14ac:dyDescent="0.2">
      <c r="A23" s="158"/>
      <c r="B23" s="159"/>
      <c r="C23" s="272" t="s">
        <v>2253</v>
      </c>
      <c r="D23" s="273"/>
      <c r="E23" s="273"/>
      <c r="F23" s="273"/>
      <c r="G23" s="273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2267</v>
      </c>
      <c r="D24" s="165"/>
      <c r="E24" s="166">
        <v>153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3</v>
      </c>
      <c r="B25" s="182" t="s">
        <v>1050</v>
      </c>
      <c r="C25" s="190" t="s">
        <v>1051</v>
      </c>
      <c r="D25" s="183" t="s">
        <v>371</v>
      </c>
      <c r="E25" s="184">
        <v>153.00441000000001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0.34499999999999997</v>
      </c>
      <c r="V25" s="161">
        <f>ROUND(E25*U25,2)</f>
        <v>52.79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72" t="s">
        <v>1052</v>
      </c>
      <c r="D26" s="273"/>
      <c r="E26" s="273"/>
      <c r="F26" s="273"/>
      <c r="G26" s="273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bez naložení do dopravní nádoby, ale s vyprázdněním dopravní nádoby na hromadu nebo na dopravní prostředek,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4</v>
      </c>
      <c r="B27" s="182" t="s">
        <v>2268</v>
      </c>
      <c r="C27" s="190" t="s">
        <v>2269</v>
      </c>
      <c r="D27" s="183" t="s">
        <v>333</v>
      </c>
      <c r="E27" s="184">
        <v>136.03800000000001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2270</v>
      </c>
      <c r="D28" s="165"/>
      <c r="E28" s="166">
        <v>26.01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2271</v>
      </c>
      <c r="D29" s="165"/>
      <c r="E29" s="166">
        <v>6.81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2272</v>
      </c>
      <c r="D30" s="165"/>
      <c r="E30" s="166">
        <v>15.54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2273</v>
      </c>
      <c r="D31" s="165"/>
      <c r="E31" s="166">
        <v>1.02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2274</v>
      </c>
      <c r="D32" s="165"/>
      <c r="E32" s="166">
        <v>25.26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2275</v>
      </c>
      <c r="D33" s="165"/>
      <c r="E33" s="166">
        <v>7.05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2276</v>
      </c>
      <c r="D34" s="165"/>
      <c r="E34" s="166">
        <v>3.3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2277</v>
      </c>
      <c r="D35" s="165"/>
      <c r="E35" s="166">
        <v>6.57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2278</v>
      </c>
      <c r="D36" s="165"/>
      <c r="E36" s="166">
        <v>17.04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2279</v>
      </c>
      <c r="D37" s="165"/>
      <c r="E37" s="166">
        <v>2.61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2280</v>
      </c>
      <c r="D38" s="165"/>
      <c r="E38" s="166">
        <v>24.83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81">
        <v>5</v>
      </c>
      <c r="B39" s="182" t="s">
        <v>1060</v>
      </c>
      <c r="C39" s="190" t="s">
        <v>1061</v>
      </c>
      <c r="D39" s="183" t="s">
        <v>371</v>
      </c>
      <c r="E39" s="184">
        <v>73.004409999999993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0.65200000000000002</v>
      </c>
      <c r="V39" s="161">
        <f>ROUND(E39*U39,2)</f>
        <v>47.6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2281</v>
      </c>
      <c r="D40" s="165"/>
      <c r="E40" s="166">
        <v>73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6</v>
      </c>
      <c r="B41" s="182" t="s">
        <v>996</v>
      </c>
      <c r="C41" s="190" t="s">
        <v>997</v>
      </c>
      <c r="D41" s="183" t="s">
        <v>371</v>
      </c>
      <c r="E41" s="184">
        <v>73.004409999999993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6"/>
      <c r="S41" s="186" t="s">
        <v>319</v>
      </c>
      <c r="T41" s="187" t="s">
        <v>320</v>
      </c>
      <c r="U41" s="161">
        <v>1.0999999999999999E-2</v>
      </c>
      <c r="V41" s="161">
        <f>ROUND(E41*U41,2)</f>
        <v>0.8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72" t="s">
        <v>999</v>
      </c>
      <c r="D42" s="273"/>
      <c r="E42" s="273"/>
      <c r="F42" s="273"/>
      <c r="G42" s="273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2281</v>
      </c>
      <c r="D43" s="165"/>
      <c r="E43" s="166">
        <v>73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81">
        <v>7</v>
      </c>
      <c r="B44" s="182" t="s">
        <v>1056</v>
      </c>
      <c r="C44" s="190" t="s">
        <v>1057</v>
      </c>
      <c r="D44" s="183" t="s">
        <v>371</v>
      </c>
      <c r="E44" s="184">
        <v>730.04399999999998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72" t="s">
        <v>999</v>
      </c>
      <c r="D45" s="273"/>
      <c r="E45" s="273"/>
      <c r="F45" s="273"/>
      <c r="G45" s="273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2282</v>
      </c>
      <c r="D46" s="165"/>
      <c r="E46" s="166">
        <v>730.04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8</v>
      </c>
      <c r="B47" s="201" t="s">
        <v>2283</v>
      </c>
      <c r="C47" s="207" t="s">
        <v>2284</v>
      </c>
      <c r="D47" s="202" t="s">
        <v>371</v>
      </c>
      <c r="E47" s="203">
        <v>73.004400000000004</v>
      </c>
      <c r="F47" s="204"/>
      <c r="G47" s="205">
        <f>ROUND(E47*F47,2)</f>
        <v>0</v>
      </c>
      <c r="H47" s="204"/>
      <c r="I47" s="205">
        <f>ROUND(E47*H47,2)</f>
        <v>0</v>
      </c>
      <c r="J47" s="204"/>
      <c r="K47" s="205">
        <f>ROUND(E47*J47,2)</f>
        <v>0</v>
      </c>
      <c r="L47" s="205">
        <v>21</v>
      </c>
      <c r="M47" s="205">
        <f>G47*(1+L47/100)</f>
        <v>0</v>
      </c>
      <c r="N47" s="203">
        <v>0</v>
      </c>
      <c r="O47" s="203">
        <f>ROUND(E47*N47,2)</f>
        <v>0</v>
      </c>
      <c r="P47" s="203">
        <v>0</v>
      </c>
      <c r="Q47" s="203">
        <f>ROUND(E47*P47,2)</f>
        <v>0</v>
      </c>
      <c r="R47" s="205"/>
      <c r="S47" s="205" t="s">
        <v>319</v>
      </c>
      <c r="T47" s="206" t="s">
        <v>320</v>
      </c>
      <c r="U47" s="161">
        <v>3.1E-2</v>
      </c>
      <c r="V47" s="161">
        <f>ROUND(E47*U47,2)</f>
        <v>2.2599999999999998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2230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9</v>
      </c>
      <c r="B48" s="182" t="s">
        <v>1073</v>
      </c>
      <c r="C48" s="190" t="s">
        <v>1074</v>
      </c>
      <c r="D48" s="183" t="s">
        <v>371</v>
      </c>
      <c r="E48" s="184">
        <v>73.004400000000004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0.20200000000000001</v>
      </c>
      <c r="V48" s="161">
        <f>ROUND(E48*U48,2)</f>
        <v>14.75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72" t="s">
        <v>1075</v>
      </c>
      <c r="D49" s="273"/>
      <c r="E49" s="273"/>
      <c r="F49" s="273"/>
      <c r="G49" s="273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2285</v>
      </c>
      <c r="D50" s="165"/>
      <c r="E50" s="166">
        <v>73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10</v>
      </c>
      <c r="B51" s="201" t="s">
        <v>1091</v>
      </c>
      <c r="C51" s="207" t="s">
        <v>1092</v>
      </c>
      <c r="D51" s="202" t="s">
        <v>371</v>
      </c>
      <c r="E51" s="203">
        <v>73.004400000000004</v>
      </c>
      <c r="F51" s="204"/>
      <c r="G51" s="205">
        <f>ROUND(E51*F51,2)</f>
        <v>0</v>
      </c>
      <c r="H51" s="204"/>
      <c r="I51" s="205">
        <f>ROUND(E51*H51,2)</f>
        <v>0</v>
      </c>
      <c r="J51" s="204"/>
      <c r="K51" s="205">
        <f>ROUND(E51*J51,2)</f>
        <v>0</v>
      </c>
      <c r="L51" s="205">
        <v>21</v>
      </c>
      <c r="M51" s="205">
        <f>G51*(1+L51/100)</f>
        <v>0</v>
      </c>
      <c r="N51" s="203">
        <v>0</v>
      </c>
      <c r="O51" s="203">
        <f>ROUND(E51*N51,2)</f>
        <v>0</v>
      </c>
      <c r="P51" s="203">
        <v>0</v>
      </c>
      <c r="Q51" s="203">
        <f>ROUND(E51*P51,2)</f>
        <v>0</v>
      </c>
      <c r="R51" s="205"/>
      <c r="S51" s="205" t="s">
        <v>319</v>
      </c>
      <c r="T51" s="206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1">
        <v>11</v>
      </c>
      <c r="B52" s="182" t="s">
        <v>1073</v>
      </c>
      <c r="C52" s="190" t="s">
        <v>1074</v>
      </c>
      <c r="D52" s="183" t="s">
        <v>371</v>
      </c>
      <c r="E52" s="184">
        <v>80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0.20200000000000001</v>
      </c>
      <c r="V52" s="161">
        <f>ROUND(E52*U52,2)</f>
        <v>16.16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2230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72" t="s">
        <v>1075</v>
      </c>
      <c r="D53" s="273"/>
      <c r="E53" s="273"/>
      <c r="F53" s="273"/>
      <c r="G53" s="273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2286</v>
      </c>
      <c r="D54" s="165"/>
      <c r="E54" s="166">
        <v>80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12</v>
      </c>
      <c r="B55" s="182" t="s">
        <v>2287</v>
      </c>
      <c r="C55" s="190" t="s">
        <v>2288</v>
      </c>
      <c r="D55" s="183" t="s">
        <v>387</v>
      </c>
      <c r="E55" s="184">
        <v>132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1</v>
      </c>
      <c r="O55" s="184">
        <f>ROUND(E55*N55,2)</f>
        <v>132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365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2289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2290</v>
      </c>
      <c r="D56" s="165"/>
      <c r="E56" s="166">
        <v>132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13</v>
      </c>
      <c r="B57" s="182" t="s">
        <v>2291</v>
      </c>
      <c r="C57" s="190" t="s">
        <v>2292</v>
      </c>
      <c r="D57" s="183" t="s">
        <v>371</v>
      </c>
      <c r="E57" s="184">
        <v>40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2.1949999999999998</v>
      </c>
      <c r="V57" s="161">
        <f>ROUND(E57*U57,2)</f>
        <v>87.8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2" x14ac:dyDescent="0.2">
      <c r="A58" s="158"/>
      <c r="B58" s="159"/>
      <c r="C58" s="272" t="s">
        <v>2293</v>
      </c>
      <c r="D58" s="273"/>
      <c r="E58" s="273"/>
      <c r="F58" s="273"/>
      <c r="G58" s="273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sypaninou z vhodných hornin tř. 1 - 4 nebo materiálem, uloženým ve vzdálenosti do 30 m od vnějšího kraje objektu, pro jakoukoliv míru zhutnění,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2294</v>
      </c>
      <c r="D59" s="165"/>
      <c r="E59" s="166">
        <v>40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14</v>
      </c>
      <c r="B60" s="182" t="s">
        <v>2295</v>
      </c>
      <c r="C60" s="190" t="s">
        <v>2296</v>
      </c>
      <c r="D60" s="183" t="s">
        <v>371</v>
      </c>
      <c r="E60" s="184">
        <v>40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0.997</v>
      </c>
      <c r="V60" s="161">
        <f>ROUND(E60*U60,2)</f>
        <v>39.880000000000003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72" t="s">
        <v>2293</v>
      </c>
      <c r="D61" s="273"/>
      <c r="E61" s="273"/>
      <c r="F61" s="273"/>
      <c r="G61" s="273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sypaninou z vhodných hornin tř. 1 - 4 nebo materiálem, uloženým ve vzdálenosti do 30 m od vnějšího kraje objektu, pro jakoukoliv míru zhutnění,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15</v>
      </c>
      <c r="B62" s="182" t="s">
        <v>2297</v>
      </c>
      <c r="C62" s="190" t="s">
        <v>2298</v>
      </c>
      <c r="D62" s="183" t="s">
        <v>387</v>
      </c>
      <c r="E62" s="184">
        <v>66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1</v>
      </c>
      <c r="O62" s="184">
        <f>ROUND(E62*N62,2)</f>
        <v>66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365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2299</v>
      </c>
      <c r="D63" s="165"/>
      <c r="E63" s="166">
        <v>66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134</v>
      </c>
      <c r="C64" s="189" t="s">
        <v>135</v>
      </c>
      <c r="D64" s="176"/>
      <c r="E64" s="177"/>
      <c r="F64" s="178"/>
      <c r="G64" s="178">
        <f>SUMIF(AG65:AG66,"&lt;&gt;NOR",G65:G66)</f>
        <v>0</v>
      </c>
      <c r="H64" s="178"/>
      <c r="I64" s="178">
        <f>SUM(I65:I66)</f>
        <v>0</v>
      </c>
      <c r="J64" s="178"/>
      <c r="K64" s="178">
        <f>SUM(K65:K66)</f>
        <v>0</v>
      </c>
      <c r="L64" s="178"/>
      <c r="M64" s="178">
        <f>SUM(M65:M66)</f>
        <v>0</v>
      </c>
      <c r="N64" s="177"/>
      <c r="O64" s="177">
        <f>SUM(O65:O66)</f>
        <v>13.1</v>
      </c>
      <c r="P64" s="177"/>
      <c r="Q64" s="177">
        <f>SUM(Q65:Q66)</f>
        <v>0</v>
      </c>
      <c r="R64" s="178"/>
      <c r="S64" s="178"/>
      <c r="T64" s="179"/>
      <c r="U64" s="173"/>
      <c r="V64" s="173">
        <f>SUM(V65:V66)</f>
        <v>23.55</v>
      </c>
      <c r="W64" s="173"/>
      <c r="X64" s="173"/>
      <c r="Y64" s="173"/>
      <c r="AG64" t="s">
        <v>315</v>
      </c>
    </row>
    <row r="65" spans="1:60" ht="22.5" outlineLevel="1" x14ac:dyDescent="0.2">
      <c r="A65" s="181">
        <v>16</v>
      </c>
      <c r="B65" s="182" t="s">
        <v>2300</v>
      </c>
      <c r="C65" s="190" t="s">
        <v>2301</v>
      </c>
      <c r="D65" s="183" t="s">
        <v>702</v>
      </c>
      <c r="E65" s="184">
        <v>30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0.43683</v>
      </c>
      <c r="O65" s="184">
        <f>ROUND(E65*N65,2)</f>
        <v>13.1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0.78512999999999999</v>
      </c>
      <c r="V65" s="161">
        <f>ROUND(E65*U65,2)</f>
        <v>23.55</v>
      </c>
      <c r="W65" s="161"/>
      <c r="X65" s="161" t="s">
        <v>1096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2302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72" t="s">
        <v>2303</v>
      </c>
      <c r="D66" s="273"/>
      <c r="E66" s="273"/>
      <c r="F66" s="273"/>
      <c r="G66" s="273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Lože pro trativody, položení trubek, obsyp potrubí sypaninou z vhodných hornin, nebo materiálem připraveným podél výkopu ve vzdálenosti do 3 m od jeho kraje.  Bez výkopu rýhy.</v>
      </c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74" t="s">
        <v>314</v>
      </c>
      <c r="B67" s="175" t="s">
        <v>136</v>
      </c>
      <c r="C67" s="189" t="s">
        <v>137</v>
      </c>
      <c r="D67" s="176"/>
      <c r="E67" s="177"/>
      <c r="F67" s="178"/>
      <c r="G67" s="178">
        <f>SUMIF(AG68:AG75,"&lt;&gt;NOR",G68:G75)</f>
        <v>0</v>
      </c>
      <c r="H67" s="178"/>
      <c r="I67" s="178">
        <f>SUM(I68:I75)</f>
        <v>0</v>
      </c>
      <c r="J67" s="178"/>
      <c r="K67" s="178">
        <f>SUM(K68:K75)</f>
        <v>0</v>
      </c>
      <c r="L67" s="178"/>
      <c r="M67" s="178">
        <f>SUM(M68:M75)</f>
        <v>0</v>
      </c>
      <c r="N67" s="177"/>
      <c r="O67" s="177">
        <f>SUM(O68:O75)</f>
        <v>17.450000000000003</v>
      </c>
      <c r="P67" s="177"/>
      <c r="Q67" s="177">
        <f>SUM(Q68:Q75)</f>
        <v>0</v>
      </c>
      <c r="R67" s="178"/>
      <c r="S67" s="178"/>
      <c r="T67" s="179"/>
      <c r="U67" s="173"/>
      <c r="V67" s="173">
        <f>SUM(V68:V75)</f>
        <v>4.92</v>
      </c>
      <c r="W67" s="173"/>
      <c r="X67" s="173"/>
      <c r="Y67" s="173"/>
      <c r="AG67" t="s">
        <v>315</v>
      </c>
    </row>
    <row r="68" spans="1:60" outlineLevel="1" x14ac:dyDescent="0.2">
      <c r="A68" s="181">
        <v>17</v>
      </c>
      <c r="B68" s="182" t="s">
        <v>2304</v>
      </c>
      <c r="C68" s="190" t="s">
        <v>2305</v>
      </c>
      <c r="D68" s="183" t="s">
        <v>371</v>
      </c>
      <c r="E68" s="184">
        <v>6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2.5249999999999999</v>
      </c>
      <c r="O68" s="184">
        <f>ROUND(E68*N68,2)</f>
        <v>15.15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0.47699999999999998</v>
      </c>
      <c r="V68" s="161">
        <f>ROUND(E68*U68,2)</f>
        <v>2.86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2306</v>
      </c>
      <c r="D69" s="165"/>
      <c r="E69" s="166">
        <v>6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81">
        <v>18</v>
      </c>
      <c r="B70" s="182" t="s">
        <v>2307</v>
      </c>
      <c r="C70" s="190" t="s">
        <v>2308</v>
      </c>
      <c r="D70" s="183" t="s">
        <v>371</v>
      </c>
      <c r="E70" s="184">
        <v>0.9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2.5249999999999999</v>
      </c>
      <c r="O70" s="184">
        <f>ROUND(E70*N70,2)</f>
        <v>2.27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0.47699999999999998</v>
      </c>
      <c r="V70" s="161">
        <f>ROUND(E70*U70,2)</f>
        <v>0.43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72" t="s">
        <v>2309</v>
      </c>
      <c r="D71" s="273"/>
      <c r="E71" s="273"/>
      <c r="F71" s="273"/>
      <c r="G71" s="273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1">
        <v>19</v>
      </c>
      <c r="B72" s="182" t="s">
        <v>1252</v>
      </c>
      <c r="C72" s="190" t="s">
        <v>1253</v>
      </c>
      <c r="D72" s="183" t="s">
        <v>333</v>
      </c>
      <c r="E72" s="184">
        <v>0.85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3.9199999999999999E-2</v>
      </c>
      <c r="O72" s="184">
        <f>ROUND(E72*N72,2)</f>
        <v>0.03</v>
      </c>
      <c r="P72" s="184">
        <v>0</v>
      </c>
      <c r="Q72" s="184">
        <f>ROUND(E72*P72,2)</f>
        <v>0</v>
      </c>
      <c r="R72" s="186"/>
      <c r="S72" s="186" t="s">
        <v>319</v>
      </c>
      <c r="T72" s="187" t="s">
        <v>320</v>
      </c>
      <c r="U72" s="161">
        <v>1.6</v>
      </c>
      <c r="V72" s="161">
        <f>ROUND(E72*U72,2)</f>
        <v>1.36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2" x14ac:dyDescent="0.2">
      <c r="A73" s="158"/>
      <c r="B73" s="159"/>
      <c r="C73" s="272" t="s">
        <v>1254</v>
      </c>
      <c r="D73" s="273"/>
      <c r="E73" s="273"/>
      <c r="F73" s="273"/>
      <c r="G73" s="273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88" t="str">
        <f>C73</f>
        <v>svislé nebo šikmé (odkloněné) , půdorysně přímé nebo zalomené, stěn základových desek ve volných nebo zapažených jámách, rýhách, šachtách, včetně případných vzpěr,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1256</v>
      </c>
      <c r="C74" s="190" t="s">
        <v>1257</v>
      </c>
      <c r="D74" s="183" t="s">
        <v>333</v>
      </c>
      <c r="E74" s="184">
        <v>0.85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0.32</v>
      </c>
      <c r="V74" s="161">
        <f>ROUND(E74*U74,2)</f>
        <v>0.27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2" x14ac:dyDescent="0.2">
      <c r="A75" s="158"/>
      <c r="B75" s="159"/>
      <c r="C75" s="272" t="s">
        <v>1254</v>
      </c>
      <c r="D75" s="273"/>
      <c r="E75" s="273"/>
      <c r="F75" s="273"/>
      <c r="G75" s="273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8" t="str">
        <f>C75</f>
        <v>svislé nebo šikmé (odkloněné) , půdorysně přímé nebo zalomené, stěn základových desek ve volných nebo zapažených jámách, rýhách, šachtách, včetně případných vzpěr,</v>
      </c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159</v>
      </c>
      <c r="C76" s="189" t="s">
        <v>160</v>
      </c>
      <c r="D76" s="176"/>
      <c r="E76" s="177"/>
      <c r="F76" s="178"/>
      <c r="G76" s="178">
        <f>SUMIF(AG77:AG97,"&lt;&gt;NOR",G77:G97)</f>
        <v>0</v>
      </c>
      <c r="H76" s="178"/>
      <c r="I76" s="178">
        <f>SUM(I77:I97)</f>
        <v>0</v>
      </c>
      <c r="J76" s="178"/>
      <c r="K76" s="178">
        <f>SUM(K77:K97)</f>
        <v>0</v>
      </c>
      <c r="L76" s="178"/>
      <c r="M76" s="178">
        <f>SUM(M77:M97)</f>
        <v>0</v>
      </c>
      <c r="N76" s="177"/>
      <c r="O76" s="177">
        <f>SUM(O77:O97)</f>
        <v>0.84</v>
      </c>
      <c r="P76" s="177"/>
      <c r="Q76" s="177">
        <f>SUM(Q77:Q97)</f>
        <v>0</v>
      </c>
      <c r="R76" s="178"/>
      <c r="S76" s="178"/>
      <c r="T76" s="179"/>
      <c r="U76" s="173"/>
      <c r="V76" s="173">
        <f>SUM(V77:V97)</f>
        <v>11.73</v>
      </c>
      <c r="W76" s="173"/>
      <c r="X76" s="173"/>
      <c r="Y76" s="173"/>
      <c r="AG76" t="s">
        <v>315</v>
      </c>
    </row>
    <row r="77" spans="1:60" ht="22.5" outlineLevel="1" x14ac:dyDescent="0.2">
      <c r="A77" s="181">
        <v>21</v>
      </c>
      <c r="B77" s="182" t="s">
        <v>2310</v>
      </c>
      <c r="C77" s="190" t="s">
        <v>2311</v>
      </c>
      <c r="D77" s="183" t="s">
        <v>318</v>
      </c>
      <c r="E77" s="184">
        <v>5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6.9919999999999996E-2</v>
      </c>
      <c r="O77" s="184">
        <f>ROUND(E77*N77,2)</f>
        <v>0.35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1.3428899999999999</v>
      </c>
      <c r="V77" s="161">
        <f>ROUND(E77*U77,2)</f>
        <v>6.71</v>
      </c>
      <c r="W77" s="161"/>
      <c r="X77" s="161" t="s">
        <v>1096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1097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2312</v>
      </c>
      <c r="D78" s="165"/>
      <c r="E78" s="166">
        <v>5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2313</v>
      </c>
      <c r="D79" s="165"/>
      <c r="E79" s="166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2314</v>
      </c>
      <c r="D80" s="165"/>
      <c r="E80" s="166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1" t="s">
        <v>2315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2316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22</v>
      </c>
      <c r="B83" s="182" t="s">
        <v>2310</v>
      </c>
      <c r="C83" s="190" t="s">
        <v>2311</v>
      </c>
      <c r="D83" s="183" t="s">
        <v>318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6.9919999999999996E-2</v>
      </c>
      <c r="O83" s="184">
        <f>ROUND(E83*N83,2)</f>
        <v>7.0000000000000007E-2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1.3428899999999999</v>
      </c>
      <c r="V83" s="161">
        <f>ROUND(E83*U83,2)</f>
        <v>1.34</v>
      </c>
      <c r="W83" s="161"/>
      <c r="X83" s="161" t="s">
        <v>1096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1097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2317</v>
      </c>
      <c r="D84" s="165"/>
      <c r="E84" s="166">
        <v>1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2313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2314</v>
      </c>
      <c r="D86" s="165"/>
      <c r="E86" s="166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2315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2316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200">
        <v>23</v>
      </c>
      <c r="B89" s="201" t="s">
        <v>2318</v>
      </c>
      <c r="C89" s="207" t="s">
        <v>2319</v>
      </c>
      <c r="D89" s="202" t="s">
        <v>318</v>
      </c>
      <c r="E89" s="203">
        <v>1</v>
      </c>
      <c r="F89" s="204"/>
      <c r="G89" s="205">
        <f>ROUND(E89*F89,2)</f>
        <v>0</v>
      </c>
      <c r="H89" s="204"/>
      <c r="I89" s="205">
        <f>ROUND(E89*H89,2)</f>
        <v>0</v>
      </c>
      <c r="J89" s="204"/>
      <c r="K89" s="205">
        <f>ROUND(E89*J89,2)</f>
        <v>0</v>
      </c>
      <c r="L89" s="205">
        <v>21</v>
      </c>
      <c r="M89" s="205">
        <f>G89*(1+L89/100)</f>
        <v>0</v>
      </c>
      <c r="N89" s="203">
        <v>0.16502</v>
      </c>
      <c r="O89" s="203">
        <f>ROUND(E89*N89,2)</f>
        <v>0.17</v>
      </c>
      <c r="P89" s="203">
        <v>0</v>
      </c>
      <c r="Q89" s="203">
        <f>ROUND(E89*P89,2)</f>
        <v>0</v>
      </c>
      <c r="R89" s="205"/>
      <c r="S89" s="205" t="s">
        <v>334</v>
      </c>
      <c r="T89" s="206" t="s">
        <v>320</v>
      </c>
      <c r="U89" s="161">
        <v>1.3140000000000001</v>
      </c>
      <c r="V89" s="161">
        <f>ROUND(E89*U89,2)</f>
        <v>1.31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2230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24</v>
      </c>
      <c r="B90" s="182" t="s">
        <v>2320</v>
      </c>
      <c r="C90" s="190" t="s">
        <v>2321</v>
      </c>
      <c r="D90" s="183" t="s">
        <v>318</v>
      </c>
      <c r="E90" s="184">
        <v>3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0.79</v>
      </c>
      <c r="V90" s="161">
        <f>ROUND(E90*U90,2)</f>
        <v>2.37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2230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72" t="s">
        <v>2322</v>
      </c>
      <c r="D91" s="273"/>
      <c r="E91" s="273"/>
      <c r="F91" s="273"/>
      <c r="G91" s="273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2323</v>
      </c>
      <c r="D92" s="165"/>
      <c r="E92" s="166">
        <v>3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00">
        <v>25</v>
      </c>
      <c r="B93" s="201" t="s">
        <v>2324</v>
      </c>
      <c r="C93" s="207" t="s">
        <v>2325</v>
      </c>
      <c r="D93" s="202" t="s">
        <v>318</v>
      </c>
      <c r="E93" s="203">
        <v>3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5.0999999999999997E-2</v>
      </c>
      <c r="O93" s="203">
        <f>ROUND(E93*N93,2)</f>
        <v>0.15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365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2289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1">
        <v>26</v>
      </c>
      <c r="B94" s="182" t="s">
        <v>2326</v>
      </c>
      <c r="C94" s="190" t="s">
        <v>2327</v>
      </c>
      <c r="D94" s="183" t="s">
        <v>318</v>
      </c>
      <c r="E94" s="184">
        <v>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9.8000000000000004E-2</v>
      </c>
      <c r="O94" s="184">
        <f>ROUND(E94*N94,2)</f>
        <v>0.1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2230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191" t="s">
        <v>2328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1" t="s">
        <v>2329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2330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163</v>
      </c>
      <c r="C98" s="189" t="s">
        <v>164</v>
      </c>
      <c r="D98" s="176"/>
      <c r="E98" s="177"/>
      <c r="F98" s="178"/>
      <c r="G98" s="178">
        <f>SUMIF(AG99:AG100,"&lt;&gt;NOR",G99:G100)</f>
        <v>0</v>
      </c>
      <c r="H98" s="178"/>
      <c r="I98" s="178">
        <f>SUM(I99:I100)</f>
        <v>0</v>
      </c>
      <c r="J98" s="178"/>
      <c r="K98" s="178">
        <f>SUM(K99:K100)</f>
        <v>0</v>
      </c>
      <c r="L98" s="178"/>
      <c r="M98" s="178">
        <f>SUM(M99:M100)</f>
        <v>0</v>
      </c>
      <c r="N98" s="177"/>
      <c r="O98" s="177">
        <f>SUM(O99:O100)</f>
        <v>0</v>
      </c>
      <c r="P98" s="177"/>
      <c r="Q98" s="177">
        <f>SUM(Q99:Q100)</f>
        <v>0</v>
      </c>
      <c r="R98" s="178"/>
      <c r="S98" s="178"/>
      <c r="T98" s="179"/>
      <c r="U98" s="173"/>
      <c r="V98" s="173">
        <f>SUM(V99:V100)</f>
        <v>0</v>
      </c>
      <c r="W98" s="173"/>
      <c r="X98" s="173"/>
      <c r="Y98" s="173"/>
      <c r="AG98" t="s">
        <v>315</v>
      </c>
    </row>
    <row r="99" spans="1:60" outlineLevel="1" x14ac:dyDescent="0.2">
      <c r="A99" s="200">
        <v>27</v>
      </c>
      <c r="B99" s="201" t="s">
        <v>2331</v>
      </c>
      <c r="C99" s="207" t="s">
        <v>2332</v>
      </c>
      <c r="D99" s="202" t="s">
        <v>318</v>
      </c>
      <c r="E99" s="203">
        <v>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319</v>
      </c>
      <c r="T99" s="206" t="s">
        <v>320</v>
      </c>
      <c r="U99" s="161">
        <v>0</v>
      </c>
      <c r="V99" s="161">
        <f>ROUND(E99*U99,2)</f>
        <v>0</v>
      </c>
      <c r="W99" s="161"/>
      <c r="X99" s="161" t="s">
        <v>2333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2334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00">
        <v>28</v>
      </c>
      <c r="B100" s="201" t="s">
        <v>2335</v>
      </c>
      <c r="C100" s="207" t="s">
        <v>2336</v>
      </c>
      <c r="D100" s="202" t="s">
        <v>318</v>
      </c>
      <c r="E100" s="203">
        <v>1</v>
      </c>
      <c r="F100" s="204"/>
      <c r="G100" s="205">
        <f>ROUND(E100*F100,2)</f>
        <v>0</v>
      </c>
      <c r="H100" s="204"/>
      <c r="I100" s="205">
        <f>ROUND(E100*H100,2)</f>
        <v>0</v>
      </c>
      <c r="J100" s="204"/>
      <c r="K100" s="205">
        <f>ROUND(E100*J100,2)</f>
        <v>0</v>
      </c>
      <c r="L100" s="205">
        <v>21</v>
      </c>
      <c r="M100" s="205">
        <f>G100*(1+L100/100)</f>
        <v>0</v>
      </c>
      <c r="N100" s="203">
        <v>0</v>
      </c>
      <c r="O100" s="203">
        <f>ROUND(E100*N100,2)</f>
        <v>0</v>
      </c>
      <c r="P100" s="203">
        <v>0</v>
      </c>
      <c r="Q100" s="203">
        <f>ROUND(E100*P100,2)</f>
        <v>0</v>
      </c>
      <c r="R100" s="205"/>
      <c r="S100" s="205" t="s">
        <v>319</v>
      </c>
      <c r="T100" s="206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2230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74" t="s">
        <v>314</v>
      </c>
      <c r="B101" s="175" t="s">
        <v>171</v>
      </c>
      <c r="C101" s="189" t="s">
        <v>172</v>
      </c>
      <c r="D101" s="176"/>
      <c r="E101" s="177"/>
      <c r="F101" s="178"/>
      <c r="G101" s="178">
        <f>SUMIF(AG102:AG103,"&lt;&gt;NOR",G102:G103)</f>
        <v>0</v>
      </c>
      <c r="H101" s="178"/>
      <c r="I101" s="178">
        <f>SUM(I102:I103)</f>
        <v>0</v>
      </c>
      <c r="J101" s="178"/>
      <c r="K101" s="178">
        <f>SUM(K102:K103)</f>
        <v>0</v>
      </c>
      <c r="L101" s="178"/>
      <c r="M101" s="178">
        <f>SUM(M102:M103)</f>
        <v>0</v>
      </c>
      <c r="N101" s="177"/>
      <c r="O101" s="177">
        <f>SUM(O102:O103)</f>
        <v>0.01</v>
      </c>
      <c r="P101" s="177"/>
      <c r="Q101" s="177">
        <f>SUM(Q102:Q103)</f>
        <v>0.49</v>
      </c>
      <c r="R101" s="178"/>
      <c r="S101" s="178"/>
      <c r="T101" s="179"/>
      <c r="U101" s="173"/>
      <c r="V101" s="173">
        <f>SUM(V102:V103)</f>
        <v>11.11</v>
      </c>
      <c r="W101" s="173"/>
      <c r="X101" s="173"/>
      <c r="Y101" s="173"/>
      <c r="AG101" t="s">
        <v>315</v>
      </c>
    </row>
    <row r="102" spans="1:60" outlineLevel="1" x14ac:dyDescent="0.2">
      <c r="A102" s="200">
        <v>29</v>
      </c>
      <c r="B102" s="201" t="s">
        <v>2337</v>
      </c>
      <c r="C102" s="207" t="s">
        <v>2338</v>
      </c>
      <c r="D102" s="202" t="s">
        <v>702</v>
      </c>
      <c r="E102" s="203">
        <v>26</v>
      </c>
      <c r="F102" s="204"/>
      <c r="G102" s="205">
        <f>ROUND(E102*F102,2)</f>
        <v>0</v>
      </c>
      <c r="H102" s="204"/>
      <c r="I102" s="205">
        <f>ROUND(E102*H102,2)</f>
        <v>0</v>
      </c>
      <c r="J102" s="204"/>
      <c r="K102" s="205">
        <f>ROUND(E102*J102,2)</f>
        <v>0</v>
      </c>
      <c r="L102" s="205">
        <v>21</v>
      </c>
      <c r="M102" s="205">
        <f>G102*(1+L102/100)</f>
        <v>0</v>
      </c>
      <c r="N102" s="203">
        <v>4.8999999999999998E-4</v>
      </c>
      <c r="O102" s="203">
        <f>ROUND(E102*N102,2)</f>
        <v>0.01</v>
      </c>
      <c r="P102" s="203">
        <v>1.9E-2</v>
      </c>
      <c r="Q102" s="203">
        <f>ROUND(E102*P102,2)</f>
        <v>0.49</v>
      </c>
      <c r="R102" s="205"/>
      <c r="S102" s="205" t="s">
        <v>319</v>
      </c>
      <c r="T102" s="206" t="s">
        <v>320</v>
      </c>
      <c r="U102" s="161">
        <v>0.38200000000000001</v>
      </c>
      <c r="V102" s="161">
        <f>ROUND(E102*U102,2)</f>
        <v>9.93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2230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200">
        <v>30</v>
      </c>
      <c r="B103" s="201" t="s">
        <v>2339</v>
      </c>
      <c r="C103" s="207" t="s">
        <v>2340</v>
      </c>
      <c r="D103" s="202" t="s">
        <v>702</v>
      </c>
      <c r="E103" s="203">
        <v>0.5</v>
      </c>
      <c r="F103" s="204"/>
      <c r="G103" s="205">
        <f>ROUND(E103*F103,2)</f>
        <v>0</v>
      </c>
      <c r="H103" s="204"/>
      <c r="I103" s="205">
        <f>ROUND(E103*H103,2)</f>
        <v>0</v>
      </c>
      <c r="J103" s="204"/>
      <c r="K103" s="205">
        <f>ROUND(E103*J103,2)</f>
        <v>0</v>
      </c>
      <c r="L103" s="205">
        <v>21</v>
      </c>
      <c r="M103" s="205">
        <f>G103*(1+L103/100)</f>
        <v>0</v>
      </c>
      <c r="N103" s="203">
        <v>0</v>
      </c>
      <c r="O103" s="203">
        <f>ROUND(E103*N103,2)</f>
        <v>0</v>
      </c>
      <c r="P103" s="203">
        <v>2.14E-3</v>
      </c>
      <c r="Q103" s="203">
        <f>ROUND(E103*P103,2)</f>
        <v>0</v>
      </c>
      <c r="R103" s="205"/>
      <c r="S103" s="205" t="s">
        <v>319</v>
      </c>
      <c r="T103" s="206" t="s">
        <v>320</v>
      </c>
      <c r="U103" s="161">
        <v>2.35</v>
      </c>
      <c r="V103" s="161">
        <f>ROUND(E103*U103,2)</f>
        <v>1.18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2230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173</v>
      </c>
      <c r="C104" s="189" t="s">
        <v>174</v>
      </c>
      <c r="D104" s="176"/>
      <c r="E104" s="177"/>
      <c r="F104" s="178"/>
      <c r="G104" s="178">
        <f>SUMIF(AG105:AG106,"&lt;&gt;NOR",G105:G106)</f>
        <v>0</v>
      </c>
      <c r="H104" s="178"/>
      <c r="I104" s="178">
        <f>SUM(I105:I106)</f>
        <v>0</v>
      </c>
      <c r="J104" s="178"/>
      <c r="K104" s="178">
        <f>SUM(K105:K106)</f>
        <v>0</v>
      </c>
      <c r="L104" s="178"/>
      <c r="M104" s="178">
        <f>SUM(M105:M106)</f>
        <v>0</v>
      </c>
      <c r="N104" s="177"/>
      <c r="O104" s="177">
        <f>SUM(O105:O106)</f>
        <v>0</v>
      </c>
      <c r="P104" s="177"/>
      <c r="Q104" s="177">
        <f>SUM(Q105:Q106)</f>
        <v>0</v>
      </c>
      <c r="R104" s="178"/>
      <c r="S104" s="178"/>
      <c r="T104" s="179"/>
      <c r="U104" s="173"/>
      <c r="V104" s="173">
        <f>SUM(V105:V106)</f>
        <v>45.66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31</v>
      </c>
      <c r="B105" s="182" t="s">
        <v>2341</v>
      </c>
      <c r="C105" s="190" t="s">
        <v>2342</v>
      </c>
      <c r="D105" s="183" t="s">
        <v>387</v>
      </c>
      <c r="E105" s="184">
        <v>215.88458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0.21149999999999999</v>
      </c>
      <c r="V105" s="161">
        <f>ROUND(E105*U105,2)</f>
        <v>45.66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812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72" t="s">
        <v>2343</v>
      </c>
      <c r="D106" s="273"/>
      <c r="E106" s="273"/>
      <c r="F106" s="273"/>
      <c r="G106" s="273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74" t="s">
        <v>314</v>
      </c>
      <c r="B107" s="175" t="s">
        <v>175</v>
      </c>
      <c r="C107" s="189" t="s">
        <v>176</v>
      </c>
      <c r="D107" s="176"/>
      <c r="E107" s="177"/>
      <c r="F107" s="178"/>
      <c r="G107" s="178">
        <f>SUMIF(AG108:AG118,"&lt;&gt;NOR",G108:G118)</f>
        <v>0</v>
      </c>
      <c r="H107" s="178"/>
      <c r="I107" s="178">
        <f>SUM(I108:I118)</f>
        <v>0</v>
      </c>
      <c r="J107" s="178"/>
      <c r="K107" s="178">
        <f>SUM(K108:K118)</f>
        <v>0</v>
      </c>
      <c r="L107" s="178"/>
      <c r="M107" s="178">
        <f>SUM(M108:M118)</f>
        <v>0</v>
      </c>
      <c r="N107" s="177"/>
      <c r="O107" s="177">
        <f>SUM(O108:O118)</f>
        <v>0.13</v>
      </c>
      <c r="P107" s="177"/>
      <c r="Q107" s="177">
        <f>SUM(Q108:Q118)</f>
        <v>0</v>
      </c>
      <c r="R107" s="178"/>
      <c r="S107" s="178"/>
      <c r="T107" s="179"/>
      <c r="U107" s="173"/>
      <c r="V107" s="173">
        <f>SUM(V108:V118)</f>
        <v>6.32</v>
      </c>
      <c r="W107" s="173"/>
      <c r="X107" s="173"/>
      <c r="Y107" s="173"/>
      <c r="AG107" t="s">
        <v>315</v>
      </c>
    </row>
    <row r="108" spans="1:60" ht="33.75" outlineLevel="1" x14ac:dyDescent="0.2">
      <c r="A108" s="181">
        <v>32</v>
      </c>
      <c r="B108" s="182" t="s">
        <v>2344</v>
      </c>
      <c r="C108" s="190" t="s">
        <v>2345</v>
      </c>
      <c r="D108" s="183" t="s">
        <v>333</v>
      </c>
      <c r="E108" s="184">
        <v>20.25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1.09E-3</v>
      </c>
      <c r="O108" s="184">
        <f>ROUND(E108*N108,2)</f>
        <v>0.02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8.2000000000000003E-2</v>
      </c>
      <c r="V108" s="161">
        <f>ROUND(E108*U108,2)</f>
        <v>1.66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2230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72" t="s">
        <v>2346</v>
      </c>
      <c r="D109" s="273"/>
      <c r="E109" s="273"/>
      <c r="F109" s="273"/>
      <c r="G109" s="273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2347</v>
      </c>
      <c r="D110" s="165"/>
      <c r="E110" s="166">
        <v>15.25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2348</v>
      </c>
      <c r="D111" s="165"/>
      <c r="E111" s="166">
        <v>3.42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2349</v>
      </c>
      <c r="D112" s="165"/>
      <c r="E112" s="166">
        <v>1.58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81">
        <v>33</v>
      </c>
      <c r="B113" s="182" t="s">
        <v>2350</v>
      </c>
      <c r="C113" s="190" t="s">
        <v>2351</v>
      </c>
      <c r="D113" s="183" t="s">
        <v>333</v>
      </c>
      <c r="E113" s="184">
        <v>20.25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5.5900000000000004E-3</v>
      </c>
      <c r="O113" s="184">
        <f>ROUND(E113*N113,2)</f>
        <v>0.11</v>
      </c>
      <c r="P113" s="184">
        <v>0</v>
      </c>
      <c r="Q113" s="184">
        <f>ROUND(E113*P113,2)</f>
        <v>0</v>
      </c>
      <c r="R113" s="186"/>
      <c r="S113" s="186" t="s">
        <v>319</v>
      </c>
      <c r="T113" s="187" t="s">
        <v>320</v>
      </c>
      <c r="U113" s="161">
        <v>0.22991</v>
      </c>
      <c r="V113" s="161">
        <f>ROUND(E113*U113,2)</f>
        <v>4.66</v>
      </c>
      <c r="W113" s="161"/>
      <c r="X113" s="161" t="s">
        <v>321</v>
      </c>
      <c r="Y113" s="161" t="s">
        <v>322</v>
      </c>
      <c r="Z113" s="151"/>
      <c r="AA113" s="151"/>
      <c r="AB113" s="151"/>
      <c r="AC113" s="151"/>
      <c r="AD113" s="151"/>
      <c r="AE113" s="151"/>
      <c r="AF113" s="151"/>
      <c r="AG113" s="151" t="s">
        <v>2230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191" t="s">
        <v>2347</v>
      </c>
      <c r="D114" s="165"/>
      <c r="E114" s="166">
        <v>15.25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2348</v>
      </c>
      <c r="D115" s="165"/>
      <c r="E115" s="166">
        <v>3.42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2349</v>
      </c>
      <c r="D116" s="165"/>
      <c r="E116" s="166">
        <v>1.58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34</v>
      </c>
      <c r="B117" s="182" t="s">
        <v>2352</v>
      </c>
      <c r="C117" s="190" t="s">
        <v>2353</v>
      </c>
      <c r="D117" s="183" t="s">
        <v>0</v>
      </c>
      <c r="E117" s="184">
        <v>0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321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388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72" t="s">
        <v>1763</v>
      </c>
      <c r="D118" s="273"/>
      <c r="E118" s="273"/>
      <c r="F118" s="273"/>
      <c r="G118" s="273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74" t="s">
        <v>314</v>
      </c>
      <c r="B119" s="175" t="s">
        <v>179</v>
      </c>
      <c r="C119" s="189" t="s">
        <v>180</v>
      </c>
      <c r="D119" s="176"/>
      <c r="E119" s="177"/>
      <c r="F119" s="178"/>
      <c r="G119" s="178">
        <f>SUMIF(AG120:AG127,"&lt;&gt;NOR",G120:G127)</f>
        <v>0</v>
      </c>
      <c r="H119" s="178"/>
      <c r="I119" s="178">
        <f>SUM(I120:I127)</f>
        <v>0</v>
      </c>
      <c r="J119" s="178"/>
      <c r="K119" s="178">
        <f>SUM(K120:K127)</f>
        <v>0</v>
      </c>
      <c r="L119" s="178"/>
      <c r="M119" s="178">
        <f>SUM(M120:M127)</f>
        <v>0</v>
      </c>
      <c r="N119" s="177"/>
      <c r="O119" s="177">
        <f>SUM(O120:O127)</f>
        <v>0.79</v>
      </c>
      <c r="P119" s="177"/>
      <c r="Q119" s="177">
        <f>SUM(Q120:Q127)</f>
        <v>0</v>
      </c>
      <c r="R119" s="178"/>
      <c r="S119" s="178"/>
      <c r="T119" s="179"/>
      <c r="U119" s="173"/>
      <c r="V119" s="173">
        <f>SUM(V120:V127)</f>
        <v>126.7</v>
      </c>
      <c r="W119" s="173"/>
      <c r="X119" s="173"/>
      <c r="Y119" s="173"/>
      <c r="AG119" t="s">
        <v>315</v>
      </c>
    </row>
    <row r="120" spans="1:60" outlineLevel="1" x14ac:dyDescent="0.2">
      <c r="A120" s="200">
        <v>35</v>
      </c>
      <c r="B120" s="201" t="s">
        <v>2354</v>
      </c>
      <c r="C120" s="207" t="s">
        <v>2355</v>
      </c>
      <c r="D120" s="202" t="s">
        <v>702</v>
      </c>
      <c r="E120" s="203">
        <v>485</v>
      </c>
      <c r="F120" s="204"/>
      <c r="G120" s="205">
        <f>ROUND(E120*F120,2)</f>
        <v>0</v>
      </c>
      <c r="H120" s="204"/>
      <c r="I120" s="205">
        <f>ROUND(E120*H120,2)</f>
        <v>0</v>
      </c>
      <c r="J120" s="204"/>
      <c r="K120" s="205">
        <f>ROUND(E120*J120,2)</f>
        <v>0</v>
      </c>
      <c r="L120" s="205">
        <v>21</v>
      </c>
      <c r="M120" s="205">
        <f>G120*(1+L120/100)</f>
        <v>0</v>
      </c>
      <c r="N120" s="203">
        <v>0</v>
      </c>
      <c r="O120" s="203">
        <f>ROUND(E120*N120,2)</f>
        <v>0</v>
      </c>
      <c r="P120" s="203">
        <v>0</v>
      </c>
      <c r="Q120" s="203">
        <f>ROUND(E120*P120,2)</f>
        <v>0</v>
      </c>
      <c r="R120" s="205"/>
      <c r="S120" s="205" t="s">
        <v>319</v>
      </c>
      <c r="T120" s="206" t="s">
        <v>320</v>
      </c>
      <c r="U120" s="161">
        <v>0</v>
      </c>
      <c r="V120" s="161">
        <f>ROUND(E120*U120,2)</f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2230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81">
        <v>36</v>
      </c>
      <c r="B121" s="182" t="s">
        <v>2356</v>
      </c>
      <c r="C121" s="190" t="s">
        <v>2357</v>
      </c>
      <c r="D121" s="183" t="s">
        <v>333</v>
      </c>
      <c r="E121" s="184">
        <v>338.77249999999998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4">
        <v>1.1E-4</v>
      </c>
      <c r="O121" s="184">
        <f>ROUND(E121*N121,2)</f>
        <v>0.04</v>
      </c>
      <c r="P121" s="184">
        <v>0</v>
      </c>
      <c r="Q121" s="184">
        <f>ROUND(E121*P121,2)</f>
        <v>0</v>
      </c>
      <c r="R121" s="186"/>
      <c r="S121" s="186" t="s">
        <v>319</v>
      </c>
      <c r="T121" s="187" t="s">
        <v>320</v>
      </c>
      <c r="U121" s="161">
        <v>0.374</v>
      </c>
      <c r="V121" s="161">
        <f>ROUND(E121*U121,2)</f>
        <v>126.7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2230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1" t="s">
        <v>2358</v>
      </c>
      <c r="D122" s="165"/>
      <c r="E122" s="166">
        <v>338.77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37</v>
      </c>
      <c r="B123" s="182" t="s">
        <v>2359</v>
      </c>
      <c r="C123" s="190" t="s">
        <v>2360</v>
      </c>
      <c r="D123" s="183" t="s">
        <v>1776</v>
      </c>
      <c r="E123" s="184">
        <v>750.21169999999995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1E-3</v>
      </c>
      <c r="O123" s="184">
        <f>ROUND(E123*N123,2)</f>
        <v>0.75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0</v>
      </c>
      <c r="V123" s="161">
        <f>ROUND(E123*U123,2)</f>
        <v>0</v>
      </c>
      <c r="W123" s="161"/>
      <c r="X123" s="161" t="s">
        <v>365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2361</v>
      </c>
      <c r="D124" s="165"/>
      <c r="E124" s="166">
        <v>728.36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2362</v>
      </c>
      <c r="D125" s="165"/>
      <c r="E125" s="166">
        <v>21.85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1">
        <v>38</v>
      </c>
      <c r="B126" s="182" t="s">
        <v>2363</v>
      </c>
      <c r="C126" s="190" t="s">
        <v>2364</v>
      </c>
      <c r="D126" s="183" t="s">
        <v>0</v>
      </c>
      <c r="E126" s="184">
        <v>0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388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72" t="s">
        <v>389</v>
      </c>
      <c r="D127" s="273"/>
      <c r="E127" s="273"/>
      <c r="F127" s="273"/>
      <c r="G127" s="273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74" t="s">
        <v>314</v>
      </c>
      <c r="B128" s="175" t="s">
        <v>181</v>
      </c>
      <c r="C128" s="189" t="s">
        <v>182</v>
      </c>
      <c r="D128" s="176"/>
      <c r="E128" s="177"/>
      <c r="F128" s="178"/>
      <c r="G128" s="178">
        <f>SUMIF(AG129:AG182,"&lt;&gt;NOR",G129:G182)</f>
        <v>0</v>
      </c>
      <c r="H128" s="178"/>
      <c r="I128" s="178">
        <f>SUM(I129:I182)</f>
        <v>0</v>
      </c>
      <c r="J128" s="178"/>
      <c r="K128" s="178">
        <f>SUM(K129:K182)</f>
        <v>0</v>
      </c>
      <c r="L128" s="178"/>
      <c r="M128" s="178">
        <f>SUM(M129:M182)</f>
        <v>0</v>
      </c>
      <c r="N128" s="177"/>
      <c r="O128" s="177">
        <f>SUM(O129:O182)</f>
        <v>1.62</v>
      </c>
      <c r="P128" s="177"/>
      <c r="Q128" s="177">
        <f>SUM(Q129:Q182)</f>
        <v>0</v>
      </c>
      <c r="R128" s="178"/>
      <c r="S128" s="178"/>
      <c r="T128" s="179"/>
      <c r="U128" s="173"/>
      <c r="V128" s="173">
        <f>SUM(V129:V182)</f>
        <v>668.42</v>
      </c>
      <c r="W128" s="173"/>
      <c r="X128" s="173"/>
      <c r="Y128" s="173"/>
      <c r="AG128" t="s">
        <v>315</v>
      </c>
    </row>
    <row r="129" spans="1:60" outlineLevel="1" x14ac:dyDescent="0.2">
      <c r="A129" s="181">
        <v>39</v>
      </c>
      <c r="B129" s="182" t="s">
        <v>2365</v>
      </c>
      <c r="C129" s="190" t="s">
        <v>2366</v>
      </c>
      <c r="D129" s="183" t="s">
        <v>702</v>
      </c>
      <c r="E129" s="184">
        <v>10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6">
        <f>G129*(1+L129/100)</f>
        <v>0</v>
      </c>
      <c r="N129" s="184">
        <v>3.8000000000000002E-4</v>
      </c>
      <c r="O129" s="184">
        <f>ROUND(E129*N129,2)</f>
        <v>0</v>
      </c>
      <c r="P129" s="184">
        <v>0</v>
      </c>
      <c r="Q129" s="184">
        <f>ROUND(E129*P129,2)</f>
        <v>0</v>
      </c>
      <c r="R129" s="186"/>
      <c r="S129" s="186" t="s">
        <v>319</v>
      </c>
      <c r="T129" s="187" t="s">
        <v>320</v>
      </c>
      <c r="U129" s="161">
        <v>0.32</v>
      </c>
      <c r="V129" s="161">
        <f>ROUND(E129*U129,2)</f>
        <v>3.2</v>
      </c>
      <c r="W129" s="161"/>
      <c r="X129" s="161" t="s">
        <v>321</v>
      </c>
      <c r="Y129" s="161" t="s">
        <v>322</v>
      </c>
      <c r="Z129" s="151"/>
      <c r="AA129" s="151"/>
      <c r="AB129" s="151"/>
      <c r="AC129" s="151"/>
      <c r="AD129" s="151"/>
      <c r="AE129" s="151"/>
      <c r="AF129" s="151"/>
      <c r="AG129" s="151" t="s">
        <v>2230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72" t="s">
        <v>2367</v>
      </c>
      <c r="D130" s="273"/>
      <c r="E130" s="273"/>
      <c r="F130" s="273"/>
      <c r="G130" s="273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2368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1">
        <v>40</v>
      </c>
      <c r="B132" s="182" t="s">
        <v>2369</v>
      </c>
      <c r="C132" s="190" t="s">
        <v>2370</v>
      </c>
      <c r="D132" s="183" t="s">
        <v>702</v>
      </c>
      <c r="E132" s="184">
        <v>2</v>
      </c>
      <c r="F132" s="185"/>
      <c r="G132" s="186">
        <f>ROUND(E132*F132,2)</f>
        <v>0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21</v>
      </c>
      <c r="M132" s="186">
        <f>G132*(1+L132/100)</f>
        <v>0</v>
      </c>
      <c r="N132" s="184">
        <v>4.6999999999999999E-4</v>
      </c>
      <c r="O132" s="184">
        <f>ROUND(E132*N132,2)</f>
        <v>0</v>
      </c>
      <c r="P132" s="184">
        <v>0</v>
      </c>
      <c r="Q132" s="184">
        <f>ROUND(E132*P132,2)</f>
        <v>0</v>
      </c>
      <c r="R132" s="186"/>
      <c r="S132" s="186" t="s">
        <v>319</v>
      </c>
      <c r="T132" s="187" t="s">
        <v>320</v>
      </c>
      <c r="U132" s="161">
        <v>0.35899999999999999</v>
      </c>
      <c r="V132" s="161">
        <f>ROUND(E132*U132,2)</f>
        <v>0.72</v>
      </c>
      <c r="W132" s="161"/>
      <c r="X132" s="161" t="s">
        <v>321</v>
      </c>
      <c r="Y132" s="161" t="s">
        <v>322</v>
      </c>
      <c r="Z132" s="151"/>
      <c r="AA132" s="151"/>
      <c r="AB132" s="151"/>
      <c r="AC132" s="151"/>
      <c r="AD132" s="151"/>
      <c r="AE132" s="151"/>
      <c r="AF132" s="151"/>
      <c r="AG132" s="151" t="s">
        <v>2230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72" t="s">
        <v>2367</v>
      </c>
      <c r="D133" s="273"/>
      <c r="E133" s="273"/>
      <c r="F133" s="273"/>
      <c r="G133" s="273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2371</v>
      </c>
      <c r="D134" s="165"/>
      <c r="E134" s="166">
        <v>2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1">
        <v>41</v>
      </c>
      <c r="B135" s="182" t="s">
        <v>2372</v>
      </c>
      <c r="C135" s="190" t="s">
        <v>2373</v>
      </c>
      <c r="D135" s="183" t="s">
        <v>702</v>
      </c>
      <c r="E135" s="184">
        <v>8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21</v>
      </c>
      <c r="M135" s="186">
        <f>G135*(1+L135/100)</f>
        <v>0</v>
      </c>
      <c r="N135" s="184">
        <v>1.5200000000000001E-3</v>
      </c>
      <c r="O135" s="184">
        <f>ROUND(E135*N135,2)</f>
        <v>0.01</v>
      </c>
      <c r="P135" s="184">
        <v>0</v>
      </c>
      <c r="Q135" s="184">
        <f>ROUND(E135*P135,2)</f>
        <v>0</v>
      </c>
      <c r="R135" s="186"/>
      <c r="S135" s="186" t="s">
        <v>319</v>
      </c>
      <c r="T135" s="187" t="s">
        <v>320</v>
      </c>
      <c r="U135" s="161">
        <v>1.173</v>
      </c>
      <c r="V135" s="161">
        <f>ROUND(E135*U135,2)</f>
        <v>9.3800000000000008</v>
      </c>
      <c r="W135" s="161"/>
      <c r="X135" s="161" t="s">
        <v>321</v>
      </c>
      <c r="Y135" s="161" t="s">
        <v>322</v>
      </c>
      <c r="Z135" s="151"/>
      <c r="AA135" s="151"/>
      <c r="AB135" s="151"/>
      <c r="AC135" s="151"/>
      <c r="AD135" s="151"/>
      <c r="AE135" s="151"/>
      <c r="AF135" s="151"/>
      <c r="AG135" s="151" t="s">
        <v>2230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72" t="s">
        <v>2367</v>
      </c>
      <c r="D136" s="273"/>
      <c r="E136" s="273"/>
      <c r="F136" s="273"/>
      <c r="G136" s="273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2374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81">
        <v>42</v>
      </c>
      <c r="B138" s="182" t="s">
        <v>2375</v>
      </c>
      <c r="C138" s="190" t="s">
        <v>2376</v>
      </c>
      <c r="D138" s="183" t="s">
        <v>702</v>
      </c>
      <c r="E138" s="184">
        <v>495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1.4400000000000001E-3</v>
      </c>
      <c r="O138" s="184">
        <f>ROUND(E138*N138,2)</f>
        <v>0.71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0.8</v>
      </c>
      <c r="V138" s="161">
        <f>ROUND(E138*U138,2)</f>
        <v>396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2230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72" t="s">
        <v>2367</v>
      </c>
      <c r="D139" s="273"/>
      <c r="E139" s="273"/>
      <c r="F139" s="273"/>
      <c r="G139" s="273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2377</v>
      </c>
      <c r="D140" s="165"/>
      <c r="E140" s="166">
        <v>495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81">
        <v>43</v>
      </c>
      <c r="B141" s="182" t="s">
        <v>2378</v>
      </c>
      <c r="C141" s="190" t="s">
        <v>3448</v>
      </c>
      <c r="D141" s="183" t="s">
        <v>702</v>
      </c>
      <c r="E141" s="184">
        <v>35</v>
      </c>
      <c r="F141" s="185"/>
      <c r="G141" s="186">
        <f>ROUND(E141*F141,2)</f>
        <v>0</v>
      </c>
      <c r="H141" s="185"/>
      <c r="I141" s="186">
        <f>ROUND(E141*H141,2)</f>
        <v>0</v>
      </c>
      <c r="J141" s="185"/>
      <c r="K141" s="186">
        <f>ROUND(E141*J141,2)</f>
        <v>0</v>
      </c>
      <c r="L141" s="186">
        <v>21</v>
      </c>
      <c r="M141" s="186">
        <f>G141*(1+L141/100)</f>
        <v>0</v>
      </c>
      <c r="N141" s="184">
        <v>1.7099999999999999E-3</v>
      </c>
      <c r="O141" s="184">
        <f>ROUND(E141*N141,2)</f>
        <v>0.06</v>
      </c>
      <c r="P141" s="184">
        <v>0</v>
      </c>
      <c r="Q141" s="184">
        <f>ROUND(E141*P141,2)</f>
        <v>0</v>
      </c>
      <c r="R141" s="186"/>
      <c r="S141" s="186" t="s">
        <v>319</v>
      </c>
      <c r="T141" s="187" t="s">
        <v>320</v>
      </c>
      <c r="U141" s="161">
        <v>0.79700000000000004</v>
      </c>
      <c r="V141" s="161">
        <f>ROUND(E141*U141,2)</f>
        <v>27.9</v>
      </c>
      <c r="W141" s="161"/>
      <c r="X141" s="161" t="s">
        <v>321</v>
      </c>
      <c r="Y141" s="161" t="s">
        <v>322</v>
      </c>
      <c r="Z141" s="151"/>
      <c r="AA141" s="151"/>
      <c r="AB141" s="151"/>
      <c r="AC141" s="151"/>
      <c r="AD141" s="151"/>
      <c r="AE141" s="151"/>
      <c r="AF141" s="151"/>
      <c r="AG141" s="151" t="s">
        <v>2230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272" t="s">
        <v>2367</v>
      </c>
      <c r="D142" s="273"/>
      <c r="E142" s="273"/>
      <c r="F142" s="273"/>
      <c r="G142" s="273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2379</v>
      </c>
      <c r="D143" s="165"/>
      <c r="E143" s="166">
        <v>35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1">
        <v>44</v>
      </c>
      <c r="B144" s="182" t="s">
        <v>2380</v>
      </c>
      <c r="C144" s="190" t="s">
        <v>3449</v>
      </c>
      <c r="D144" s="183" t="s">
        <v>702</v>
      </c>
      <c r="E144" s="184">
        <v>70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21</v>
      </c>
      <c r="M144" s="186">
        <f>G144*(1+L144/100)</f>
        <v>0</v>
      </c>
      <c r="N144" s="184">
        <v>1.98E-3</v>
      </c>
      <c r="O144" s="184">
        <f>ROUND(E144*N144,2)</f>
        <v>0.14000000000000001</v>
      </c>
      <c r="P144" s="184">
        <v>0</v>
      </c>
      <c r="Q144" s="184">
        <f>ROUND(E144*P144,2)</f>
        <v>0</v>
      </c>
      <c r="R144" s="186"/>
      <c r="S144" s="186" t="s">
        <v>319</v>
      </c>
      <c r="T144" s="187" t="s">
        <v>320</v>
      </c>
      <c r="U144" s="161">
        <v>0.73899999999999999</v>
      </c>
      <c r="V144" s="161">
        <f>ROUND(E144*U144,2)</f>
        <v>51.73</v>
      </c>
      <c r="W144" s="161"/>
      <c r="X144" s="161" t="s">
        <v>321</v>
      </c>
      <c r="Y144" s="161" t="s">
        <v>322</v>
      </c>
      <c r="Z144" s="151"/>
      <c r="AA144" s="151"/>
      <c r="AB144" s="151"/>
      <c r="AC144" s="151"/>
      <c r="AD144" s="151"/>
      <c r="AE144" s="151"/>
      <c r="AF144" s="151"/>
      <c r="AG144" s="151" t="s">
        <v>2230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">
      <c r="A145" s="158"/>
      <c r="B145" s="159"/>
      <c r="C145" s="272" t="s">
        <v>2367</v>
      </c>
      <c r="D145" s="273"/>
      <c r="E145" s="273"/>
      <c r="F145" s="273"/>
      <c r="G145" s="273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2381</v>
      </c>
      <c r="D146" s="165"/>
      <c r="E146" s="166">
        <v>70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1">
        <v>45</v>
      </c>
      <c r="B147" s="182" t="s">
        <v>2382</v>
      </c>
      <c r="C147" s="190" t="s">
        <v>3450</v>
      </c>
      <c r="D147" s="183" t="s">
        <v>702</v>
      </c>
      <c r="E147" s="184">
        <v>180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4">
        <v>2.8500000000000001E-3</v>
      </c>
      <c r="O147" s="184">
        <f>ROUND(E147*N147,2)</f>
        <v>0.51</v>
      </c>
      <c r="P147" s="184">
        <v>0</v>
      </c>
      <c r="Q147" s="184">
        <f>ROUND(E147*P147,2)</f>
        <v>0</v>
      </c>
      <c r="R147" s="186"/>
      <c r="S147" s="186" t="s">
        <v>319</v>
      </c>
      <c r="T147" s="187" t="s">
        <v>320</v>
      </c>
      <c r="U147" s="161">
        <v>0.749</v>
      </c>
      <c r="V147" s="161">
        <f>ROUND(E147*U147,2)</f>
        <v>134.82</v>
      </c>
      <c r="W147" s="161"/>
      <c r="X147" s="161" t="s">
        <v>321</v>
      </c>
      <c r="Y147" s="161" t="s">
        <v>322</v>
      </c>
      <c r="Z147" s="151"/>
      <c r="AA147" s="151"/>
      <c r="AB147" s="151"/>
      <c r="AC147" s="151"/>
      <c r="AD147" s="151"/>
      <c r="AE147" s="151"/>
      <c r="AF147" s="151"/>
      <c r="AG147" s="151" t="s">
        <v>2230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72" t="s">
        <v>2367</v>
      </c>
      <c r="D148" s="273"/>
      <c r="E148" s="273"/>
      <c r="F148" s="273"/>
      <c r="G148" s="273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2383</v>
      </c>
      <c r="D149" s="165"/>
      <c r="E149" s="166">
        <v>180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81">
        <v>46</v>
      </c>
      <c r="B150" s="182" t="s">
        <v>2384</v>
      </c>
      <c r="C150" s="190" t="s">
        <v>3451</v>
      </c>
      <c r="D150" s="183" t="s">
        <v>702</v>
      </c>
      <c r="E150" s="184">
        <v>5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21</v>
      </c>
      <c r="M150" s="186">
        <f>G150*(1+L150/100)</f>
        <v>0</v>
      </c>
      <c r="N150" s="184">
        <v>4.0299999999999997E-3</v>
      </c>
      <c r="O150" s="184">
        <f>ROUND(E150*N150,2)</f>
        <v>0.02</v>
      </c>
      <c r="P150" s="184">
        <v>0</v>
      </c>
      <c r="Q150" s="184">
        <f>ROUND(E150*P150,2)</f>
        <v>0</v>
      </c>
      <c r="R150" s="186"/>
      <c r="S150" s="186" t="s">
        <v>319</v>
      </c>
      <c r="T150" s="187" t="s">
        <v>320</v>
      </c>
      <c r="U150" s="161">
        <v>0.6</v>
      </c>
      <c r="V150" s="161">
        <f>ROUND(E150*U150,2)</f>
        <v>3</v>
      </c>
      <c r="W150" s="161"/>
      <c r="X150" s="161" t="s">
        <v>321</v>
      </c>
      <c r="Y150" s="161" t="s">
        <v>322</v>
      </c>
      <c r="Z150" s="151"/>
      <c r="AA150" s="151"/>
      <c r="AB150" s="151"/>
      <c r="AC150" s="151"/>
      <c r="AD150" s="151"/>
      <c r="AE150" s="151"/>
      <c r="AF150" s="151"/>
      <c r="AG150" s="151" t="s">
        <v>2230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72" t="s">
        <v>2367</v>
      </c>
      <c r="D151" s="273"/>
      <c r="E151" s="273"/>
      <c r="F151" s="273"/>
      <c r="G151" s="273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2385</v>
      </c>
      <c r="D152" s="165"/>
      <c r="E152" s="166">
        <v>5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200">
        <v>47</v>
      </c>
      <c r="B153" s="201" t="s">
        <v>2386</v>
      </c>
      <c r="C153" s="207" t="s">
        <v>2387</v>
      </c>
      <c r="D153" s="202" t="s">
        <v>318</v>
      </c>
      <c r="E153" s="203">
        <v>1</v>
      </c>
      <c r="F153" s="204"/>
      <c r="G153" s="205">
        <f>ROUND(E153*F153,2)</f>
        <v>0</v>
      </c>
      <c r="H153" s="204"/>
      <c r="I153" s="205">
        <f>ROUND(E153*H153,2)</f>
        <v>0</v>
      </c>
      <c r="J153" s="204"/>
      <c r="K153" s="205">
        <f>ROUND(E153*J153,2)</f>
        <v>0</v>
      </c>
      <c r="L153" s="205">
        <v>21</v>
      </c>
      <c r="M153" s="205">
        <f>G153*(1+L153/100)</f>
        <v>0</v>
      </c>
      <c r="N153" s="203">
        <v>2.7E-4</v>
      </c>
      <c r="O153" s="203">
        <f>ROUND(E153*N153,2)</f>
        <v>0</v>
      </c>
      <c r="P153" s="203">
        <v>0</v>
      </c>
      <c r="Q153" s="203">
        <f>ROUND(E153*P153,2)</f>
        <v>0</v>
      </c>
      <c r="R153" s="205"/>
      <c r="S153" s="205" t="s">
        <v>319</v>
      </c>
      <c r="T153" s="206" t="s">
        <v>320</v>
      </c>
      <c r="U153" s="161">
        <v>0.33300000000000002</v>
      </c>
      <c r="V153" s="161">
        <f>ROUND(E153*U153,2)</f>
        <v>0.33</v>
      </c>
      <c r="W153" s="161"/>
      <c r="X153" s="161" t="s">
        <v>321</v>
      </c>
      <c r="Y153" s="161" t="s">
        <v>322</v>
      </c>
      <c r="Z153" s="151"/>
      <c r="AA153" s="151"/>
      <c r="AB153" s="151"/>
      <c r="AC153" s="151"/>
      <c r="AD153" s="151"/>
      <c r="AE153" s="151"/>
      <c r="AF153" s="151"/>
      <c r="AG153" s="151" t="s">
        <v>2230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200">
        <v>48</v>
      </c>
      <c r="B154" s="201" t="s">
        <v>2388</v>
      </c>
      <c r="C154" s="207" t="s">
        <v>2389</v>
      </c>
      <c r="D154" s="202" t="s">
        <v>318</v>
      </c>
      <c r="E154" s="203">
        <v>29</v>
      </c>
      <c r="F154" s="204"/>
      <c r="G154" s="205">
        <f>ROUND(E154*F154,2)</f>
        <v>0</v>
      </c>
      <c r="H154" s="204"/>
      <c r="I154" s="205">
        <f>ROUND(E154*H154,2)</f>
        <v>0</v>
      </c>
      <c r="J154" s="204"/>
      <c r="K154" s="205">
        <f>ROUND(E154*J154,2)</f>
        <v>0</v>
      </c>
      <c r="L154" s="205">
        <v>21</v>
      </c>
      <c r="M154" s="205">
        <f>G154*(1+L154/100)</f>
        <v>0</v>
      </c>
      <c r="N154" s="203">
        <v>0</v>
      </c>
      <c r="O154" s="203">
        <f>ROUND(E154*N154,2)</f>
        <v>0</v>
      </c>
      <c r="P154" s="203">
        <v>0</v>
      </c>
      <c r="Q154" s="203">
        <f>ROUND(E154*P154,2)</f>
        <v>0</v>
      </c>
      <c r="R154" s="205"/>
      <c r="S154" s="205" t="s">
        <v>319</v>
      </c>
      <c r="T154" s="206" t="s">
        <v>320</v>
      </c>
      <c r="U154" s="161">
        <v>0</v>
      </c>
      <c r="V154" s="161">
        <f>ROUND(E154*U154,2)</f>
        <v>0</v>
      </c>
      <c r="W154" s="161"/>
      <c r="X154" s="161" t="s">
        <v>321</v>
      </c>
      <c r="Y154" s="161" t="s">
        <v>322</v>
      </c>
      <c r="Z154" s="151"/>
      <c r="AA154" s="151"/>
      <c r="AB154" s="151"/>
      <c r="AC154" s="151"/>
      <c r="AD154" s="151"/>
      <c r="AE154" s="151"/>
      <c r="AF154" s="151"/>
      <c r="AG154" s="151" t="s">
        <v>2230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1">
        <v>49</v>
      </c>
      <c r="B155" s="182" t="s">
        <v>2390</v>
      </c>
      <c r="C155" s="190" t="s">
        <v>2391</v>
      </c>
      <c r="D155" s="183" t="s">
        <v>702</v>
      </c>
      <c r="E155" s="184">
        <v>620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334</v>
      </c>
      <c r="T155" s="187" t="s">
        <v>320</v>
      </c>
      <c r="U155" s="161">
        <v>4.8000000000000001E-2</v>
      </c>
      <c r="V155" s="161">
        <f>ROUND(E155*U155,2)</f>
        <v>29.76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2230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191" t="s">
        <v>2392</v>
      </c>
      <c r="D156" s="165"/>
      <c r="E156" s="166">
        <v>105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2393</v>
      </c>
      <c r="D157" s="165"/>
      <c r="E157" s="166">
        <v>515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81">
        <v>50</v>
      </c>
      <c r="B158" s="182" t="s">
        <v>2394</v>
      </c>
      <c r="C158" s="190" t="s">
        <v>2395</v>
      </c>
      <c r="D158" s="183" t="s">
        <v>702</v>
      </c>
      <c r="E158" s="184">
        <v>185</v>
      </c>
      <c r="F158" s="185"/>
      <c r="G158" s="186">
        <f>ROUND(E158*F158,2)</f>
        <v>0</v>
      </c>
      <c r="H158" s="185"/>
      <c r="I158" s="186">
        <f>ROUND(E158*H158,2)</f>
        <v>0</v>
      </c>
      <c r="J158" s="185"/>
      <c r="K158" s="186">
        <f>ROUND(E158*J158,2)</f>
        <v>0</v>
      </c>
      <c r="L158" s="186">
        <v>21</v>
      </c>
      <c r="M158" s="186">
        <f>G158*(1+L158/100)</f>
        <v>0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6"/>
      <c r="S158" s="186" t="s">
        <v>334</v>
      </c>
      <c r="T158" s="187" t="s">
        <v>320</v>
      </c>
      <c r="U158" s="161">
        <v>5.8999999999999997E-2</v>
      </c>
      <c r="V158" s="161">
        <f>ROUND(E158*U158,2)</f>
        <v>10.92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2230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1" t="s">
        <v>2396</v>
      </c>
      <c r="D159" s="165"/>
      <c r="E159" s="166">
        <v>185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200">
        <v>51</v>
      </c>
      <c r="B160" s="201" t="s">
        <v>2397</v>
      </c>
      <c r="C160" s="207" t="s">
        <v>2398</v>
      </c>
      <c r="D160" s="202" t="s">
        <v>702</v>
      </c>
      <c r="E160" s="203">
        <v>1</v>
      </c>
      <c r="F160" s="204"/>
      <c r="G160" s="205">
        <f>ROUND(E160*F160,2)</f>
        <v>0</v>
      </c>
      <c r="H160" s="204"/>
      <c r="I160" s="205">
        <f>ROUND(E160*H160,2)</f>
        <v>0</v>
      </c>
      <c r="J160" s="204"/>
      <c r="K160" s="205">
        <f>ROUND(E160*J160,2)</f>
        <v>0</v>
      </c>
      <c r="L160" s="205">
        <v>21</v>
      </c>
      <c r="M160" s="205">
        <f>G160*(1+L160/100)</f>
        <v>0</v>
      </c>
      <c r="N160" s="203">
        <v>0</v>
      </c>
      <c r="O160" s="203">
        <f>ROUND(E160*N160,2)</f>
        <v>0</v>
      </c>
      <c r="P160" s="203">
        <v>0</v>
      </c>
      <c r="Q160" s="203">
        <f>ROUND(E160*P160,2)</f>
        <v>0</v>
      </c>
      <c r="R160" s="205"/>
      <c r="S160" s="205" t="s">
        <v>319</v>
      </c>
      <c r="T160" s="206" t="s">
        <v>320</v>
      </c>
      <c r="U160" s="161">
        <v>5.8999999999999997E-2</v>
      </c>
      <c r="V160" s="161">
        <f>ROUND(E160*U160,2)</f>
        <v>0.06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2230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200">
        <v>52</v>
      </c>
      <c r="B161" s="201" t="s">
        <v>2399</v>
      </c>
      <c r="C161" s="207" t="s">
        <v>2400</v>
      </c>
      <c r="D161" s="202" t="s">
        <v>318</v>
      </c>
      <c r="E161" s="203">
        <v>25</v>
      </c>
      <c r="F161" s="204"/>
      <c r="G161" s="205">
        <f>ROUND(E161*F161,2)</f>
        <v>0</v>
      </c>
      <c r="H161" s="204"/>
      <c r="I161" s="205">
        <f>ROUND(E161*H161,2)</f>
        <v>0</v>
      </c>
      <c r="J161" s="204"/>
      <c r="K161" s="205">
        <f>ROUND(E161*J161,2)</f>
        <v>0</v>
      </c>
      <c r="L161" s="205">
        <v>21</v>
      </c>
      <c r="M161" s="205">
        <f>G161*(1+L161/100)</f>
        <v>0</v>
      </c>
      <c r="N161" s="203">
        <v>0</v>
      </c>
      <c r="O161" s="203">
        <f>ROUND(E161*N161,2)</f>
        <v>0</v>
      </c>
      <c r="P161" s="203">
        <v>0</v>
      </c>
      <c r="Q161" s="203">
        <f>ROUND(E161*P161,2)</f>
        <v>0</v>
      </c>
      <c r="R161" s="205"/>
      <c r="S161" s="205" t="s">
        <v>319</v>
      </c>
      <c r="T161" s="206" t="s">
        <v>320</v>
      </c>
      <c r="U161" s="161">
        <v>0</v>
      </c>
      <c r="V161" s="161">
        <f>ROUND(E161*U161,2)</f>
        <v>0</v>
      </c>
      <c r="W161" s="161"/>
      <c r="X161" s="161" t="s">
        <v>321</v>
      </c>
      <c r="Y161" s="161" t="s">
        <v>322</v>
      </c>
      <c r="Z161" s="151"/>
      <c r="AA161" s="151"/>
      <c r="AB161" s="151"/>
      <c r="AC161" s="151"/>
      <c r="AD161" s="151"/>
      <c r="AE161" s="151"/>
      <c r="AF161" s="151"/>
      <c r="AG161" s="151" t="s">
        <v>2230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 x14ac:dyDescent="0.2">
      <c r="A162" s="181">
        <v>53</v>
      </c>
      <c r="B162" s="182" t="s">
        <v>2401</v>
      </c>
      <c r="C162" s="190" t="s">
        <v>2402</v>
      </c>
      <c r="D162" s="183" t="s">
        <v>318</v>
      </c>
      <c r="E162" s="184">
        <v>2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8.2699999999999996E-2</v>
      </c>
      <c r="O162" s="184">
        <f>ROUND(E162*N162,2)</f>
        <v>0.17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0.3</v>
      </c>
      <c r="V162" s="161">
        <f>ROUND(E162*U162,2)</f>
        <v>0.6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2230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72" t="s">
        <v>2403</v>
      </c>
      <c r="D163" s="273"/>
      <c r="E163" s="273"/>
      <c r="F163" s="273"/>
      <c r="G163" s="273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70" t="s">
        <v>2404</v>
      </c>
      <c r="D164" s="271"/>
      <c r="E164" s="271"/>
      <c r="F164" s="271"/>
      <c r="G164" s="27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200">
        <v>54</v>
      </c>
      <c r="B165" s="201" t="s">
        <v>2405</v>
      </c>
      <c r="C165" s="207" t="s">
        <v>2406</v>
      </c>
      <c r="D165" s="202" t="s">
        <v>318</v>
      </c>
      <c r="E165" s="203">
        <v>126</v>
      </c>
      <c r="F165" s="204"/>
      <c r="G165" s="205">
        <f t="shared" ref="G165:G174" si="0">ROUND(E165*F165,2)</f>
        <v>0</v>
      </c>
      <c r="H165" s="204"/>
      <c r="I165" s="205">
        <f t="shared" ref="I165:I174" si="1">ROUND(E165*H165,2)</f>
        <v>0</v>
      </c>
      <c r="J165" s="204"/>
      <c r="K165" s="205">
        <f t="shared" ref="K165:K174" si="2">ROUND(E165*J165,2)</f>
        <v>0</v>
      </c>
      <c r="L165" s="205">
        <v>21</v>
      </c>
      <c r="M165" s="205">
        <f t="shared" ref="M165:M174" si="3">G165*(1+L165/100)</f>
        <v>0</v>
      </c>
      <c r="N165" s="203">
        <v>0</v>
      </c>
      <c r="O165" s="203">
        <f t="shared" ref="O165:O174" si="4">ROUND(E165*N165,2)</f>
        <v>0</v>
      </c>
      <c r="P165" s="203">
        <v>0</v>
      </c>
      <c r="Q165" s="203">
        <f t="shared" ref="Q165:Q174" si="5">ROUND(E165*P165,2)</f>
        <v>0</v>
      </c>
      <c r="R165" s="205"/>
      <c r="S165" s="205" t="s">
        <v>319</v>
      </c>
      <c r="T165" s="206" t="s">
        <v>320</v>
      </c>
      <c r="U165" s="161">
        <v>0</v>
      </c>
      <c r="V165" s="161">
        <f t="shared" ref="V165:V174" si="6">ROUND(E165*U165,2)</f>
        <v>0</v>
      </c>
      <c r="W165" s="161"/>
      <c r="X165" s="161" t="s">
        <v>321</v>
      </c>
      <c r="Y165" s="161" t="s">
        <v>322</v>
      </c>
      <c r="Z165" s="151"/>
      <c r="AA165" s="151"/>
      <c r="AB165" s="151"/>
      <c r="AC165" s="151"/>
      <c r="AD165" s="151"/>
      <c r="AE165" s="151"/>
      <c r="AF165" s="151"/>
      <c r="AG165" s="151" t="s">
        <v>2230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200">
        <v>55</v>
      </c>
      <c r="B166" s="201" t="s">
        <v>2407</v>
      </c>
      <c r="C166" s="207" t="s">
        <v>2408</v>
      </c>
      <c r="D166" s="202" t="s">
        <v>318</v>
      </c>
      <c r="E166" s="203">
        <v>48</v>
      </c>
      <c r="F166" s="204"/>
      <c r="G166" s="205">
        <f t="shared" si="0"/>
        <v>0</v>
      </c>
      <c r="H166" s="204"/>
      <c r="I166" s="205">
        <f t="shared" si="1"/>
        <v>0</v>
      </c>
      <c r="J166" s="204"/>
      <c r="K166" s="205">
        <f t="shared" si="2"/>
        <v>0</v>
      </c>
      <c r="L166" s="205">
        <v>21</v>
      </c>
      <c r="M166" s="205">
        <f t="shared" si="3"/>
        <v>0</v>
      </c>
      <c r="N166" s="203">
        <v>0</v>
      </c>
      <c r="O166" s="203">
        <f t="shared" si="4"/>
        <v>0</v>
      </c>
      <c r="P166" s="203">
        <v>0</v>
      </c>
      <c r="Q166" s="203">
        <f t="shared" si="5"/>
        <v>0</v>
      </c>
      <c r="R166" s="205"/>
      <c r="S166" s="205" t="s">
        <v>319</v>
      </c>
      <c r="T166" s="206" t="s">
        <v>320</v>
      </c>
      <c r="U166" s="161">
        <v>0</v>
      </c>
      <c r="V166" s="161">
        <f t="shared" si="6"/>
        <v>0</v>
      </c>
      <c r="W166" s="161"/>
      <c r="X166" s="161" t="s">
        <v>321</v>
      </c>
      <c r="Y166" s="161" t="s">
        <v>322</v>
      </c>
      <c r="Z166" s="151"/>
      <c r="AA166" s="151"/>
      <c r="AB166" s="151"/>
      <c r="AC166" s="151"/>
      <c r="AD166" s="151"/>
      <c r="AE166" s="151"/>
      <c r="AF166" s="151"/>
      <c r="AG166" s="151" t="s">
        <v>2230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200">
        <v>56</v>
      </c>
      <c r="B167" s="201" t="s">
        <v>2409</v>
      </c>
      <c r="C167" s="207" t="s">
        <v>2410</v>
      </c>
      <c r="D167" s="202" t="s">
        <v>318</v>
      </c>
      <c r="E167" s="203">
        <v>126</v>
      </c>
      <c r="F167" s="204"/>
      <c r="G167" s="205">
        <f t="shared" si="0"/>
        <v>0</v>
      </c>
      <c r="H167" s="204"/>
      <c r="I167" s="205">
        <f t="shared" si="1"/>
        <v>0</v>
      </c>
      <c r="J167" s="204"/>
      <c r="K167" s="205">
        <f t="shared" si="2"/>
        <v>0</v>
      </c>
      <c r="L167" s="205">
        <v>21</v>
      </c>
      <c r="M167" s="205">
        <f t="shared" si="3"/>
        <v>0</v>
      </c>
      <c r="N167" s="203">
        <v>0</v>
      </c>
      <c r="O167" s="203">
        <f t="shared" si="4"/>
        <v>0</v>
      </c>
      <c r="P167" s="203">
        <v>0</v>
      </c>
      <c r="Q167" s="203">
        <f t="shared" si="5"/>
        <v>0</v>
      </c>
      <c r="R167" s="205"/>
      <c r="S167" s="205" t="s">
        <v>319</v>
      </c>
      <c r="T167" s="206" t="s">
        <v>320</v>
      </c>
      <c r="U167" s="161">
        <v>0</v>
      </c>
      <c r="V167" s="161">
        <f t="shared" si="6"/>
        <v>0</v>
      </c>
      <c r="W167" s="161"/>
      <c r="X167" s="161" t="s">
        <v>321</v>
      </c>
      <c r="Y167" s="161" t="s">
        <v>322</v>
      </c>
      <c r="Z167" s="151"/>
      <c r="AA167" s="151"/>
      <c r="AB167" s="151"/>
      <c r="AC167" s="151"/>
      <c r="AD167" s="151"/>
      <c r="AE167" s="151"/>
      <c r="AF167" s="151"/>
      <c r="AG167" s="151" t="s">
        <v>2230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200">
        <v>57</v>
      </c>
      <c r="B168" s="201" t="s">
        <v>2411</v>
      </c>
      <c r="C168" s="207" t="s">
        <v>2412</v>
      </c>
      <c r="D168" s="202" t="s">
        <v>318</v>
      </c>
      <c r="E168" s="203">
        <v>2</v>
      </c>
      <c r="F168" s="204"/>
      <c r="G168" s="205">
        <f t="shared" si="0"/>
        <v>0</v>
      </c>
      <c r="H168" s="204"/>
      <c r="I168" s="205">
        <f t="shared" si="1"/>
        <v>0</v>
      </c>
      <c r="J168" s="204"/>
      <c r="K168" s="205">
        <f t="shared" si="2"/>
        <v>0</v>
      </c>
      <c r="L168" s="205">
        <v>21</v>
      </c>
      <c r="M168" s="205">
        <f t="shared" si="3"/>
        <v>0</v>
      </c>
      <c r="N168" s="203">
        <v>0</v>
      </c>
      <c r="O168" s="203">
        <f t="shared" si="4"/>
        <v>0</v>
      </c>
      <c r="P168" s="203">
        <v>0</v>
      </c>
      <c r="Q168" s="203">
        <f t="shared" si="5"/>
        <v>0</v>
      </c>
      <c r="R168" s="205"/>
      <c r="S168" s="205" t="s">
        <v>319</v>
      </c>
      <c r="T168" s="206" t="s">
        <v>320</v>
      </c>
      <c r="U168" s="161">
        <v>0</v>
      </c>
      <c r="V168" s="161">
        <f t="shared" si="6"/>
        <v>0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2230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200">
        <v>58</v>
      </c>
      <c r="B169" s="201" t="s">
        <v>2413</v>
      </c>
      <c r="C169" s="207" t="s">
        <v>2414</v>
      </c>
      <c r="D169" s="202" t="s">
        <v>318</v>
      </c>
      <c r="E169" s="203">
        <v>1</v>
      </c>
      <c r="F169" s="204"/>
      <c r="G169" s="205">
        <f t="shared" si="0"/>
        <v>0</v>
      </c>
      <c r="H169" s="204"/>
      <c r="I169" s="205">
        <f t="shared" si="1"/>
        <v>0</v>
      </c>
      <c r="J169" s="204"/>
      <c r="K169" s="205">
        <f t="shared" si="2"/>
        <v>0</v>
      </c>
      <c r="L169" s="205">
        <v>21</v>
      </c>
      <c r="M169" s="205">
        <f t="shared" si="3"/>
        <v>0</v>
      </c>
      <c r="N169" s="203">
        <v>0</v>
      </c>
      <c r="O169" s="203">
        <f t="shared" si="4"/>
        <v>0</v>
      </c>
      <c r="P169" s="203">
        <v>0</v>
      </c>
      <c r="Q169" s="203">
        <f t="shared" si="5"/>
        <v>0</v>
      </c>
      <c r="R169" s="205"/>
      <c r="S169" s="205" t="s">
        <v>319</v>
      </c>
      <c r="T169" s="206" t="s">
        <v>320</v>
      </c>
      <c r="U169" s="161">
        <v>0</v>
      </c>
      <c r="V169" s="161">
        <f t="shared" si="6"/>
        <v>0</v>
      </c>
      <c r="W169" s="161"/>
      <c r="X169" s="161" t="s">
        <v>321</v>
      </c>
      <c r="Y169" s="161" t="s">
        <v>322</v>
      </c>
      <c r="Z169" s="151"/>
      <c r="AA169" s="151"/>
      <c r="AB169" s="151"/>
      <c r="AC169" s="151"/>
      <c r="AD169" s="151"/>
      <c r="AE169" s="151"/>
      <c r="AF169" s="151"/>
      <c r="AG169" s="151" t="s">
        <v>2230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200">
        <v>59</v>
      </c>
      <c r="B170" s="201" t="s">
        <v>2415</v>
      </c>
      <c r="C170" s="207" t="s">
        <v>2416</v>
      </c>
      <c r="D170" s="202" t="s">
        <v>318</v>
      </c>
      <c r="E170" s="203">
        <v>1</v>
      </c>
      <c r="F170" s="204"/>
      <c r="G170" s="205">
        <f t="shared" si="0"/>
        <v>0</v>
      </c>
      <c r="H170" s="204"/>
      <c r="I170" s="205">
        <f t="shared" si="1"/>
        <v>0</v>
      </c>
      <c r="J170" s="204"/>
      <c r="K170" s="205">
        <f t="shared" si="2"/>
        <v>0</v>
      </c>
      <c r="L170" s="205">
        <v>21</v>
      </c>
      <c r="M170" s="205">
        <f t="shared" si="3"/>
        <v>0</v>
      </c>
      <c r="N170" s="203">
        <v>0</v>
      </c>
      <c r="O170" s="203">
        <f t="shared" si="4"/>
        <v>0</v>
      </c>
      <c r="P170" s="203">
        <v>0</v>
      </c>
      <c r="Q170" s="203">
        <f t="shared" si="5"/>
        <v>0</v>
      </c>
      <c r="R170" s="205"/>
      <c r="S170" s="205" t="s">
        <v>319</v>
      </c>
      <c r="T170" s="206" t="s">
        <v>320</v>
      </c>
      <c r="U170" s="161">
        <v>0</v>
      </c>
      <c r="V170" s="161">
        <f t="shared" si="6"/>
        <v>0</v>
      </c>
      <c r="W170" s="161"/>
      <c r="X170" s="161" t="s">
        <v>321</v>
      </c>
      <c r="Y170" s="161" t="s">
        <v>322</v>
      </c>
      <c r="Z170" s="151"/>
      <c r="AA170" s="151"/>
      <c r="AB170" s="151"/>
      <c r="AC170" s="151"/>
      <c r="AD170" s="151"/>
      <c r="AE170" s="151"/>
      <c r="AF170" s="151"/>
      <c r="AG170" s="151" t="s">
        <v>2230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200">
        <v>60</v>
      </c>
      <c r="B171" s="201" t="s">
        <v>2417</v>
      </c>
      <c r="C171" s="207" t="s">
        <v>2418</v>
      </c>
      <c r="D171" s="202" t="s">
        <v>318</v>
      </c>
      <c r="E171" s="203">
        <v>4</v>
      </c>
      <c r="F171" s="204"/>
      <c r="G171" s="205">
        <f t="shared" si="0"/>
        <v>0</v>
      </c>
      <c r="H171" s="204"/>
      <c r="I171" s="205">
        <f t="shared" si="1"/>
        <v>0</v>
      </c>
      <c r="J171" s="204"/>
      <c r="K171" s="205">
        <f t="shared" si="2"/>
        <v>0</v>
      </c>
      <c r="L171" s="205">
        <v>21</v>
      </c>
      <c r="M171" s="205">
        <f t="shared" si="3"/>
        <v>0</v>
      </c>
      <c r="N171" s="203">
        <v>0</v>
      </c>
      <c r="O171" s="203">
        <f t="shared" si="4"/>
        <v>0</v>
      </c>
      <c r="P171" s="203">
        <v>0</v>
      </c>
      <c r="Q171" s="203">
        <f t="shared" si="5"/>
        <v>0</v>
      </c>
      <c r="R171" s="205"/>
      <c r="S171" s="205" t="s">
        <v>319</v>
      </c>
      <c r="T171" s="206" t="s">
        <v>320</v>
      </c>
      <c r="U171" s="161">
        <v>0</v>
      </c>
      <c r="V171" s="161">
        <f t="shared" si="6"/>
        <v>0</v>
      </c>
      <c r="W171" s="161"/>
      <c r="X171" s="161" t="s">
        <v>321</v>
      </c>
      <c r="Y171" s="161" t="s">
        <v>322</v>
      </c>
      <c r="Z171" s="151"/>
      <c r="AA171" s="151"/>
      <c r="AB171" s="151"/>
      <c r="AC171" s="151"/>
      <c r="AD171" s="151"/>
      <c r="AE171" s="151"/>
      <c r="AF171" s="151"/>
      <c r="AG171" s="151" t="s">
        <v>2230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200">
        <v>61</v>
      </c>
      <c r="B172" s="201" t="s">
        <v>2419</v>
      </c>
      <c r="C172" s="207" t="s">
        <v>2420</v>
      </c>
      <c r="D172" s="202" t="s">
        <v>318</v>
      </c>
      <c r="E172" s="203">
        <v>2</v>
      </c>
      <c r="F172" s="204"/>
      <c r="G172" s="205">
        <f t="shared" si="0"/>
        <v>0</v>
      </c>
      <c r="H172" s="204"/>
      <c r="I172" s="205">
        <f t="shared" si="1"/>
        <v>0</v>
      </c>
      <c r="J172" s="204"/>
      <c r="K172" s="205">
        <f t="shared" si="2"/>
        <v>0</v>
      </c>
      <c r="L172" s="205">
        <v>21</v>
      </c>
      <c r="M172" s="205">
        <f t="shared" si="3"/>
        <v>0</v>
      </c>
      <c r="N172" s="203">
        <v>0</v>
      </c>
      <c r="O172" s="203">
        <f t="shared" si="4"/>
        <v>0</v>
      </c>
      <c r="P172" s="203">
        <v>0</v>
      </c>
      <c r="Q172" s="203">
        <f t="shared" si="5"/>
        <v>0</v>
      </c>
      <c r="R172" s="205"/>
      <c r="S172" s="205" t="s">
        <v>319</v>
      </c>
      <c r="T172" s="206" t="s">
        <v>320</v>
      </c>
      <c r="U172" s="161">
        <v>0</v>
      </c>
      <c r="V172" s="161">
        <f t="shared" si="6"/>
        <v>0</v>
      </c>
      <c r="W172" s="161"/>
      <c r="X172" s="161" t="s">
        <v>321</v>
      </c>
      <c r="Y172" s="161" t="s">
        <v>322</v>
      </c>
      <c r="Z172" s="151"/>
      <c r="AA172" s="151"/>
      <c r="AB172" s="151"/>
      <c r="AC172" s="151"/>
      <c r="AD172" s="151"/>
      <c r="AE172" s="151"/>
      <c r="AF172" s="151"/>
      <c r="AG172" s="151" t="s">
        <v>2230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200">
        <v>62</v>
      </c>
      <c r="B173" s="201" t="s">
        <v>2421</v>
      </c>
      <c r="C173" s="207" t="s">
        <v>2422</v>
      </c>
      <c r="D173" s="202" t="s">
        <v>318</v>
      </c>
      <c r="E173" s="203">
        <v>2</v>
      </c>
      <c r="F173" s="204"/>
      <c r="G173" s="205">
        <f t="shared" si="0"/>
        <v>0</v>
      </c>
      <c r="H173" s="204"/>
      <c r="I173" s="205">
        <f t="shared" si="1"/>
        <v>0</v>
      </c>
      <c r="J173" s="204"/>
      <c r="K173" s="205">
        <f t="shared" si="2"/>
        <v>0</v>
      </c>
      <c r="L173" s="205">
        <v>21</v>
      </c>
      <c r="M173" s="205">
        <f t="shared" si="3"/>
        <v>0</v>
      </c>
      <c r="N173" s="203">
        <v>0</v>
      </c>
      <c r="O173" s="203">
        <f t="shared" si="4"/>
        <v>0</v>
      </c>
      <c r="P173" s="203">
        <v>0</v>
      </c>
      <c r="Q173" s="203">
        <f t="shared" si="5"/>
        <v>0</v>
      </c>
      <c r="R173" s="205"/>
      <c r="S173" s="205" t="s">
        <v>319</v>
      </c>
      <c r="T173" s="206" t="s">
        <v>320</v>
      </c>
      <c r="U173" s="161">
        <v>0</v>
      </c>
      <c r="V173" s="161">
        <f t="shared" si="6"/>
        <v>0</v>
      </c>
      <c r="W173" s="161"/>
      <c r="X173" s="161" t="s">
        <v>321</v>
      </c>
      <c r="Y173" s="161" t="s">
        <v>322</v>
      </c>
      <c r="Z173" s="151"/>
      <c r="AA173" s="151"/>
      <c r="AB173" s="151"/>
      <c r="AC173" s="151"/>
      <c r="AD173" s="151"/>
      <c r="AE173" s="151"/>
      <c r="AF173" s="151"/>
      <c r="AG173" s="151" t="s">
        <v>2230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1">
        <v>63</v>
      </c>
      <c r="B174" s="182" t="s">
        <v>2423</v>
      </c>
      <c r="C174" s="190" t="s">
        <v>2424</v>
      </c>
      <c r="D174" s="183" t="s">
        <v>333</v>
      </c>
      <c r="E174" s="184">
        <v>360</v>
      </c>
      <c r="F174" s="185"/>
      <c r="G174" s="186">
        <f t="shared" si="0"/>
        <v>0</v>
      </c>
      <c r="H174" s="185"/>
      <c r="I174" s="186">
        <f t="shared" si="1"/>
        <v>0</v>
      </c>
      <c r="J174" s="185"/>
      <c r="K174" s="186">
        <f t="shared" si="2"/>
        <v>0</v>
      </c>
      <c r="L174" s="186">
        <v>21</v>
      </c>
      <c r="M174" s="186">
        <f t="shared" si="3"/>
        <v>0</v>
      </c>
      <c r="N174" s="184">
        <v>0</v>
      </c>
      <c r="O174" s="184">
        <f t="shared" si="4"/>
        <v>0</v>
      </c>
      <c r="P174" s="184">
        <v>0</v>
      </c>
      <c r="Q174" s="184">
        <f t="shared" si="5"/>
        <v>0</v>
      </c>
      <c r="R174" s="186"/>
      <c r="S174" s="186" t="s">
        <v>319</v>
      </c>
      <c r="T174" s="187" t="s">
        <v>320</v>
      </c>
      <c r="U174" s="161">
        <v>0</v>
      </c>
      <c r="V174" s="161">
        <f t="shared" si="6"/>
        <v>0</v>
      </c>
      <c r="W174" s="161"/>
      <c r="X174" s="161" t="s">
        <v>321</v>
      </c>
      <c r="Y174" s="161" t="s">
        <v>322</v>
      </c>
      <c r="Z174" s="151"/>
      <c r="AA174" s="151"/>
      <c r="AB174" s="151"/>
      <c r="AC174" s="151"/>
      <c r="AD174" s="151"/>
      <c r="AE174" s="151"/>
      <c r="AF174" s="151"/>
      <c r="AG174" s="151" t="s">
        <v>2230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">
      <c r="A175" s="158"/>
      <c r="B175" s="159"/>
      <c r="C175" s="191" t="s">
        <v>2425</v>
      </c>
      <c r="D175" s="165"/>
      <c r="E175" s="166">
        <v>360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200">
        <v>64</v>
      </c>
      <c r="B176" s="201" t="s">
        <v>2426</v>
      </c>
      <c r="C176" s="207" t="s">
        <v>2427</v>
      </c>
      <c r="D176" s="202" t="s">
        <v>333</v>
      </c>
      <c r="E176" s="203">
        <v>180</v>
      </c>
      <c r="F176" s="204"/>
      <c r="G176" s="205">
        <f t="shared" ref="G176:G181" si="7">ROUND(E176*F176,2)</f>
        <v>0</v>
      </c>
      <c r="H176" s="204"/>
      <c r="I176" s="205">
        <f t="shared" ref="I176:I181" si="8">ROUND(E176*H176,2)</f>
        <v>0</v>
      </c>
      <c r="J176" s="204"/>
      <c r="K176" s="205">
        <f t="shared" ref="K176:K181" si="9">ROUND(E176*J176,2)</f>
        <v>0</v>
      </c>
      <c r="L176" s="205">
        <v>21</v>
      </c>
      <c r="M176" s="205">
        <f t="shared" ref="M176:M181" si="10">G176*(1+L176/100)</f>
        <v>0</v>
      </c>
      <c r="N176" s="203">
        <v>0</v>
      </c>
      <c r="O176" s="203">
        <f t="shared" ref="O176:O181" si="11">ROUND(E176*N176,2)</f>
        <v>0</v>
      </c>
      <c r="P176" s="203">
        <v>0</v>
      </c>
      <c r="Q176" s="203">
        <f t="shared" ref="Q176:Q181" si="12">ROUND(E176*P176,2)</f>
        <v>0</v>
      </c>
      <c r="R176" s="205"/>
      <c r="S176" s="205" t="s">
        <v>319</v>
      </c>
      <c r="T176" s="206" t="s">
        <v>320</v>
      </c>
      <c r="U176" s="161">
        <v>0</v>
      </c>
      <c r="V176" s="161">
        <f t="shared" ref="V176:V181" si="13">ROUND(E176*U176,2)</f>
        <v>0</v>
      </c>
      <c r="W176" s="161"/>
      <c r="X176" s="161" t="s">
        <v>321</v>
      </c>
      <c r="Y176" s="161" t="s">
        <v>322</v>
      </c>
      <c r="Z176" s="151"/>
      <c r="AA176" s="151"/>
      <c r="AB176" s="151"/>
      <c r="AC176" s="151"/>
      <c r="AD176" s="151"/>
      <c r="AE176" s="151"/>
      <c r="AF176" s="151"/>
      <c r="AG176" s="151" t="s">
        <v>2230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200">
        <v>65</v>
      </c>
      <c r="B177" s="201" t="s">
        <v>2428</v>
      </c>
      <c r="C177" s="207" t="s">
        <v>2429</v>
      </c>
      <c r="D177" s="202" t="s">
        <v>318</v>
      </c>
      <c r="E177" s="203">
        <v>1</v>
      </c>
      <c r="F177" s="204"/>
      <c r="G177" s="205">
        <f t="shared" si="7"/>
        <v>0</v>
      </c>
      <c r="H177" s="204"/>
      <c r="I177" s="205">
        <f t="shared" si="8"/>
        <v>0</v>
      </c>
      <c r="J177" s="204"/>
      <c r="K177" s="205">
        <f t="shared" si="9"/>
        <v>0</v>
      </c>
      <c r="L177" s="205">
        <v>21</v>
      </c>
      <c r="M177" s="205">
        <f t="shared" si="10"/>
        <v>0</v>
      </c>
      <c r="N177" s="203">
        <v>0</v>
      </c>
      <c r="O177" s="203">
        <f t="shared" si="11"/>
        <v>0</v>
      </c>
      <c r="P177" s="203">
        <v>0</v>
      </c>
      <c r="Q177" s="203">
        <f t="shared" si="12"/>
        <v>0</v>
      </c>
      <c r="R177" s="205"/>
      <c r="S177" s="205" t="s">
        <v>319</v>
      </c>
      <c r="T177" s="206" t="s">
        <v>320</v>
      </c>
      <c r="U177" s="161">
        <v>0</v>
      </c>
      <c r="V177" s="161">
        <f t="shared" si="13"/>
        <v>0</v>
      </c>
      <c r="W177" s="161"/>
      <c r="X177" s="161" t="s">
        <v>321</v>
      </c>
      <c r="Y177" s="161" t="s">
        <v>322</v>
      </c>
      <c r="Z177" s="151"/>
      <c r="AA177" s="151"/>
      <c r="AB177" s="151"/>
      <c r="AC177" s="151"/>
      <c r="AD177" s="151"/>
      <c r="AE177" s="151"/>
      <c r="AF177" s="151"/>
      <c r="AG177" s="151" t="s">
        <v>2230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200">
        <v>66</v>
      </c>
      <c r="B178" s="201" t="s">
        <v>2430</v>
      </c>
      <c r="C178" s="207" t="s">
        <v>2422</v>
      </c>
      <c r="D178" s="202" t="s">
        <v>318</v>
      </c>
      <c r="E178" s="203">
        <v>1</v>
      </c>
      <c r="F178" s="204"/>
      <c r="G178" s="205">
        <f t="shared" si="7"/>
        <v>0</v>
      </c>
      <c r="H178" s="204"/>
      <c r="I178" s="205">
        <f t="shared" si="8"/>
        <v>0</v>
      </c>
      <c r="J178" s="204"/>
      <c r="K178" s="205">
        <f t="shared" si="9"/>
        <v>0</v>
      </c>
      <c r="L178" s="205">
        <v>21</v>
      </c>
      <c r="M178" s="205">
        <f t="shared" si="10"/>
        <v>0</v>
      </c>
      <c r="N178" s="203">
        <v>0</v>
      </c>
      <c r="O178" s="203">
        <f t="shared" si="11"/>
        <v>0</v>
      </c>
      <c r="P178" s="203">
        <v>0</v>
      </c>
      <c r="Q178" s="203">
        <f t="shared" si="12"/>
        <v>0</v>
      </c>
      <c r="R178" s="205"/>
      <c r="S178" s="205" t="s">
        <v>319</v>
      </c>
      <c r="T178" s="206" t="s">
        <v>320</v>
      </c>
      <c r="U178" s="161">
        <v>0</v>
      </c>
      <c r="V178" s="161">
        <f t="shared" si="13"/>
        <v>0</v>
      </c>
      <c r="W178" s="161"/>
      <c r="X178" s="161" t="s">
        <v>321</v>
      </c>
      <c r="Y178" s="161" t="s">
        <v>322</v>
      </c>
      <c r="Z178" s="151"/>
      <c r="AA178" s="151"/>
      <c r="AB178" s="151"/>
      <c r="AC178" s="151"/>
      <c r="AD178" s="151"/>
      <c r="AE178" s="151"/>
      <c r="AF178" s="151"/>
      <c r="AG178" s="151" t="s">
        <v>2230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200">
        <v>67</v>
      </c>
      <c r="B179" s="201" t="s">
        <v>2431</v>
      </c>
      <c r="C179" s="207" t="s">
        <v>2432</v>
      </c>
      <c r="D179" s="202" t="s">
        <v>318</v>
      </c>
      <c r="E179" s="203">
        <v>1</v>
      </c>
      <c r="F179" s="204"/>
      <c r="G179" s="205">
        <f t="shared" si="7"/>
        <v>0</v>
      </c>
      <c r="H179" s="204"/>
      <c r="I179" s="205">
        <f t="shared" si="8"/>
        <v>0</v>
      </c>
      <c r="J179" s="204"/>
      <c r="K179" s="205">
        <f t="shared" si="9"/>
        <v>0</v>
      </c>
      <c r="L179" s="205">
        <v>21</v>
      </c>
      <c r="M179" s="205">
        <f t="shared" si="10"/>
        <v>0</v>
      </c>
      <c r="N179" s="203">
        <v>0</v>
      </c>
      <c r="O179" s="203">
        <f t="shared" si="11"/>
        <v>0</v>
      </c>
      <c r="P179" s="203">
        <v>0</v>
      </c>
      <c r="Q179" s="203">
        <f t="shared" si="12"/>
        <v>0</v>
      </c>
      <c r="R179" s="205"/>
      <c r="S179" s="205" t="s">
        <v>319</v>
      </c>
      <c r="T179" s="206" t="s">
        <v>320</v>
      </c>
      <c r="U179" s="161">
        <v>0</v>
      </c>
      <c r="V179" s="161">
        <f t="shared" si="13"/>
        <v>0</v>
      </c>
      <c r="W179" s="161"/>
      <c r="X179" s="161" t="s">
        <v>321</v>
      </c>
      <c r="Y179" s="161" t="s">
        <v>322</v>
      </c>
      <c r="Z179" s="151"/>
      <c r="AA179" s="151"/>
      <c r="AB179" s="151"/>
      <c r="AC179" s="151"/>
      <c r="AD179" s="151"/>
      <c r="AE179" s="151"/>
      <c r="AF179" s="151"/>
      <c r="AG179" s="151" t="s">
        <v>2230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200">
        <v>68</v>
      </c>
      <c r="B180" s="201" t="s">
        <v>2433</v>
      </c>
      <c r="C180" s="207" t="s">
        <v>2434</v>
      </c>
      <c r="D180" s="202" t="s">
        <v>318</v>
      </c>
      <c r="E180" s="203">
        <v>62</v>
      </c>
      <c r="F180" s="204"/>
      <c r="G180" s="205">
        <f t="shared" si="7"/>
        <v>0</v>
      </c>
      <c r="H180" s="204"/>
      <c r="I180" s="205">
        <f t="shared" si="8"/>
        <v>0</v>
      </c>
      <c r="J180" s="204"/>
      <c r="K180" s="205">
        <f t="shared" si="9"/>
        <v>0</v>
      </c>
      <c r="L180" s="205">
        <v>21</v>
      </c>
      <c r="M180" s="205">
        <f t="shared" si="10"/>
        <v>0</v>
      </c>
      <c r="N180" s="203">
        <v>0</v>
      </c>
      <c r="O180" s="203">
        <f t="shared" si="11"/>
        <v>0</v>
      </c>
      <c r="P180" s="203">
        <v>0</v>
      </c>
      <c r="Q180" s="203">
        <f t="shared" si="12"/>
        <v>0</v>
      </c>
      <c r="R180" s="205"/>
      <c r="S180" s="205" t="s">
        <v>319</v>
      </c>
      <c r="T180" s="206" t="s">
        <v>320</v>
      </c>
      <c r="U180" s="161">
        <v>0</v>
      </c>
      <c r="V180" s="161">
        <f t="shared" si="13"/>
        <v>0</v>
      </c>
      <c r="W180" s="161"/>
      <c r="X180" s="161" t="s">
        <v>321</v>
      </c>
      <c r="Y180" s="161" t="s">
        <v>322</v>
      </c>
      <c r="Z180" s="151"/>
      <c r="AA180" s="151"/>
      <c r="AB180" s="151"/>
      <c r="AC180" s="151"/>
      <c r="AD180" s="151"/>
      <c r="AE180" s="151"/>
      <c r="AF180" s="151"/>
      <c r="AG180" s="151" t="s">
        <v>2230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1">
        <v>69</v>
      </c>
      <c r="B181" s="182" t="s">
        <v>2435</v>
      </c>
      <c r="C181" s="190" t="s">
        <v>2436</v>
      </c>
      <c r="D181" s="183" t="s">
        <v>0</v>
      </c>
      <c r="E181" s="184">
        <v>0</v>
      </c>
      <c r="F181" s="185"/>
      <c r="G181" s="186">
        <f t="shared" si="7"/>
        <v>0</v>
      </c>
      <c r="H181" s="185"/>
      <c r="I181" s="186">
        <f t="shared" si="8"/>
        <v>0</v>
      </c>
      <c r="J181" s="185"/>
      <c r="K181" s="186">
        <f t="shared" si="9"/>
        <v>0</v>
      </c>
      <c r="L181" s="186">
        <v>21</v>
      </c>
      <c r="M181" s="186">
        <f t="shared" si="10"/>
        <v>0</v>
      </c>
      <c r="N181" s="184">
        <v>0</v>
      </c>
      <c r="O181" s="184">
        <f t="shared" si="11"/>
        <v>0</v>
      </c>
      <c r="P181" s="184">
        <v>0</v>
      </c>
      <c r="Q181" s="184">
        <f t="shared" si="12"/>
        <v>0</v>
      </c>
      <c r="R181" s="186"/>
      <c r="S181" s="186" t="s">
        <v>319</v>
      </c>
      <c r="T181" s="187" t="s">
        <v>320</v>
      </c>
      <c r="U181" s="161">
        <v>0</v>
      </c>
      <c r="V181" s="161">
        <f t="shared" si="13"/>
        <v>0</v>
      </c>
      <c r="W181" s="161"/>
      <c r="X181" s="161" t="s">
        <v>321</v>
      </c>
      <c r="Y181" s="161" t="s">
        <v>322</v>
      </c>
      <c r="Z181" s="151"/>
      <c r="AA181" s="151"/>
      <c r="AB181" s="151"/>
      <c r="AC181" s="151"/>
      <c r="AD181" s="151"/>
      <c r="AE181" s="151"/>
      <c r="AF181" s="151"/>
      <c r="AG181" s="151" t="s">
        <v>388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272" t="s">
        <v>2437</v>
      </c>
      <c r="D182" s="273"/>
      <c r="E182" s="273"/>
      <c r="F182" s="273"/>
      <c r="G182" s="273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74" t="s">
        <v>314</v>
      </c>
      <c r="B183" s="175" t="s">
        <v>183</v>
      </c>
      <c r="C183" s="189" t="s">
        <v>184</v>
      </c>
      <c r="D183" s="176"/>
      <c r="E183" s="177"/>
      <c r="F183" s="178"/>
      <c r="G183" s="178">
        <f>SUMIF(AG184:AG237,"&lt;&gt;NOR",G184:G237)</f>
        <v>0</v>
      </c>
      <c r="H183" s="178"/>
      <c r="I183" s="178">
        <f>SUM(I184:I237)</f>
        <v>0</v>
      </c>
      <c r="J183" s="178"/>
      <c r="K183" s="178">
        <f>SUM(K184:K237)</f>
        <v>0</v>
      </c>
      <c r="L183" s="178"/>
      <c r="M183" s="178">
        <f>SUM(M184:M237)</f>
        <v>0</v>
      </c>
      <c r="N183" s="177"/>
      <c r="O183" s="177">
        <f>SUM(O184:O237)</f>
        <v>0.32000000000000006</v>
      </c>
      <c r="P183" s="177"/>
      <c r="Q183" s="177">
        <f>SUM(Q184:Q237)</f>
        <v>0</v>
      </c>
      <c r="R183" s="178"/>
      <c r="S183" s="178"/>
      <c r="T183" s="179"/>
      <c r="U183" s="173"/>
      <c r="V183" s="173">
        <f>SUM(V184:V237)</f>
        <v>68.050000000000011</v>
      </c>
      <c r="W183" s="173"/>
      <c r="X183" s="173"/>
      <c r="Y183" s="173"/>
      <c r="AG183" t="s">
        <v>315</v>
      </c>
    </row>
    <row r="184" spans="1:60" ht="22.5" outlineLevel="1" x14ac:dyDescent="0.2">
      <c r="A184" s="181">
        <v>70</v>
      </c>
      <c r="B184" s="182" t="s">
        <v>2438</v>
      </c>
      <c r="C184" s="190" t="s">
        <v>2439</v>
      </c>
      <c r="D184" s="183" t="s">
        <v>702</v>
      </c>
      <c r="E184" s="184">
        <v>20</v>
      </c>
      <c r="F184" s="185"/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21</v>
      </c>
      <c r="M184" s="186">
        <f>G184*(1+L184/100)</f>
        <v>0</v>
      </c>
      <c r="N184" s="184">
        <v>1.33E-3</v>
      </c>
      <c r="O184" s="184">
        <f>ROUND(E184*N184,2)</f>
        <v>0.03</v>
      </c>
      <c r="P184" s="184">
        <v>0</v>
      </c>
      <c r="Q184" s="184">
        <f>ROUND(E184*P184,2)</f>
        <v>0</v>
      </c>
      <c r="R184" s="186"/>
      <c r="S184" s="186" t="s">
        <v>319</v>
      </c>
      <c r="T184" s="187" t="s">
        <v>320</v>
      </c>
      <c r="U184" s="161">
        <v>0.28499999999999998</v>
      </c>
      <c r="V184" s="161">
        <f>ROUND(E184*U184,2)</f>
        <v>5.7</v>
      </c>
      <c r="W184" s="161"/>
      <c r="X184" s="161" t="s">
        <v>321</v>
      </c>
      <c r="Y184" s="161" t="s">
        <v>322</v>
      </c>
      <c r="Z184" s="151"/>
      <c r="AA184" s="151"/>
      <c r="AB184" s="151"/>
      <c r="AC184" s="151"/>
      <c r="AD184" s="151"/>
      <c r="AE184" s="151"/>
      <c r="AF184" s="151"/>
      <c r="AG184" s="151" t="s">
        <v>2230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272" t="s">
        <v>2440</v>
      </c>
      <c r="D185" s="273"/>
      <c r="E185" s="273"/>
      <c r="F185" s="273"/>
      <c r="G185" s="273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191" t="s">
        <v>2441</v>
      </c>
      <c r="D186" s="165"/>
      <c r="E186" s="166">
        <v>20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81">
        <v>71</v>
      </c>
      <c r="B187" s="182" t="s">
        <v>2442</v>
      </c>
      <c r="C187" s="190" t="s">
        <v>2443</v>
      </c>
      <c r="D187" s="183" t="s">
        <v>702</v>
      </c>
      <c r="E187" s="184">
        <v>20</v>
      </c>
      <c r="F187" s="185"/>
      <c r="G187" s="186">
        <f>ROUND(E187*F187,2)</f>
        <v>0</v>
      </c>
      <c r="H187" s="185"/>
      <c r="I187" s="186">
        <f>ROUND(E187*H187,2)</f>
        <v>0</v>
      </c>
      <c r="J187" s="185"/>
      <c r="K187" s="186">
        <f>ROUND(E187*J187,2)</f>
        <v>0</v>
      </c>
      <c r="L187" s="186">
        <v>21</v>
      </c>
      <c r="M187" s="186">
        <f>G187*(1+L187/100)</f>
        <v>0</v>
      </c>
      <c r="N187" s="184">
        <v>1.6199999999999999E-3</v>
      </c>
      <c r="O187" s="184">
        <f>ROUND(E187*N187,2)</f>
        <v>0.03</v>
      </c>
      <c r="P187" s="184">
        <v>0</v>
      </c>
      <c r="Q187" s="184">
        <f>ROUND(E187*P187,2)</f>
        <v>0</v>
      </c>
      <c r="R187" s="186"/>
      <c r="S187" s="186" t="s">
        <v>319</v>
      </c>
      <c r="T187" s="187" t="s">
        <v>320</v>
      </c>
      <c r="U187" s="161">
        <v>0.31900000000000001</v>
      </c>
      <c r="V187" s="161">
        <f>ROUND(E187*U187,2)</f>
        <v>6.38</v>
      </c>
      <c r="W187" s="161"/>
      <c r="X187" s="161" t="s">
        <v>321</v>
      </c>
      <c r="Y187" s="161" t="s">
        <v>322</v>
      </c>
      <c r="Z187" s="151"/>
      <c r="AA187" s="151"/>
      <c r="AB187" s="151"/>
      <c r="AC187" s="151"/>
      <c r="AD187" s="151"/>
      <c r="AE187" s="151"/>
      <c r="AF187" s="151"/>
      <c r="AG187" s="151" t="s">
        <v>2230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272" t="s">
        <v>2440</v>
      </c>
      <c r="D188" s="273"/>
      <c r="E188" s="273"/>
      <c r="F188" s="273"/>
      <c r="G188" s="273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91" t="s">
        <v>2441</v>
      </c>
      <c r="D189" s="165"/>
      <c r="E189" s="166">
        <v>20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81">
        <v>72</v>
      </c>
      <c r="B190" s="182" t="s">
        <v>2444</v>
      </c>
      <c r="C190" s="190" t="s">
        <v>2445</v>
      </c>
      <c r="D190" s="183" t="s">
        <v>702</v>
      </c>
      <c r="E190" s="184">
        <v>35</v>
      </c>
      <c r="F190" s="185"/>
      <c r="G190" s="186">
        <f>ROUND(E190*F190,2)</f>
        <v>0</v>
      </c>
      <c r="H190" s="185"/>
      <c r="I190" s="186">
        <f>ROUND(E190*H190,2)</f>
        <v>0</v>
      </c>
      <c r="J190" s="185"/>
      <c r="K190" s="186">
        <f>ROUND(E190*J190,2)</f>
        <v>0</v>
      </c>
      <c r="L190" s="186">
        <v>21</v>
      </c>
      <c r="M190" s="186">
        <f>G190*(1+L190/100)</f>
        <v>0</v>
      </c>
      <c r="N190" s="184">
        <v>1.9300000000000001E-3</v>
      </c>
      <c r="O190" s="184">
        <f>ROUND(E190*N190,2)</f>
        <v>7.0000000000000007E-2</v>
      </c>
      <c r="P190" s="184">
        <v>0</v>
      </c>
      <c r="Q190" s="184">
        <f>ROUND(E190*P190,2)</f>
        <v>0</v>
      </c>
      <c r="R190" s="186"/>
      <c r="S190" s="186" t="s">
        <v>319</v>
      </c>
      <c r="T190" s="187" t="s">
        <v>320</v>
      </c>
      <c r="U190" s="161">
        <v>0.33200000000000002</v>
      </c>
      <c r="V190" s="161">
        <f>ROUND(E190*U190,2)</f>
        <v>11.62</v>
      </c>
      <c r="W190" s="161"/>
      <c r="X190" s="161" t="s">
        <v>321</v>
      </c>
      <c r="Y190" s="161" t="s">
        <v>322</v>
      </c>
      <c r="Z190" s="151"/>
      <c r="AA190" s="151"/>
      <c r="AB190" s="151"/>
      <c r="AC190" s="151"/>
      <c r="AD190" s="151"/>
      <c r="AE190" s="151"/>
      <c r="AF190" s="151"/>
      <c r="AG190" s="151" t="s">
        <v>2230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">
      <c r="A191" s="158"/>
      <c r="B191" s="159"/>
      <c r="C191" s="272" t="s">
        <v>2440</v>
      </c>
      <c r="D191" s="273"/>
      <c r="E191" s="273"/>
      <c r="F191" s="273"/>
      <c r="G191" s="273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91" t="s">
        <v>2446</v>
      </c>
      <c r="D192" s="165"/>
      <c r="E192" s="166">
        <v>35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81">
        <v>73</v>
      </c>
      <c r="B193" s="182" t="s">
        <v>2447</v>
      </c>
      <c r="C193" s="190" t="s">
        <v>2448</v>
      </c>
      <c r="D193" s="183" t="s">
        <v>702</v>
      </c>
      <c r="E193" s="184">
        <v>60</v>
      </c>
      <c r="F193" s="185"/>
      <c r="G193" s="186">
        <f>ROUND(E193*F193,2)</f>
        <v>0</v>
      </c>
      <c r="H193" s="185"/>
      <c r="I193" s="186">
        <f>ROUND(E193*H193,2)</f>
        <v>0</v>
      </c>
      <c r="J193" s="185"/>
      <c r="K193" s="186">
        <f>ROUND(E193*J193,2)</f>
        <v>0</v>
      </c>
      <c r="L193" s="186">
        <v>21</v>
      </c>
      <c r="M193" s="186">
        <f>G193*(1+L193/100)</f>
        <v>0</v>
      </c>
      <c r="N193" s="184">
        <v>2.47E-3</v>
      </c>
      <c r="O193" s="184">
        <f>ROUND(E193*N193,2)</f>
        <v>0.15</v>
      </c>
      <c r="P193" s="184">
        <v>0</v>
      </c>
      <c r="Q193" s="184">
        <f>ROUND(E193*P193,2)</f>
        <v>0</v>
      </c>
      <c r="R193" s="186"/>
      <c r="S193" s="186" t="s">
        <v>319</v>
      </c>
      <c r="T193" s="187" t="s">
        <v>320</v>
      </c>
      <c r="U193" s="161">
        <v>0.34799999999999998</v>
      </c>
      <c r="V193" s="161">
        <f>ROUND(E193*U193,2)</f>
        <v>20.88</v>
      </c>
      <c r="W193" s="161"/>
      <c r="X193" s="161" t="s">
        <v>321</v>
      </c>
      <c r="Y193" s="161" t="s">
        <v>322</v>
      </c>
      <c r="Z193" s="151"/>
      <c r="AA193" s="151"/>
      <c r="AB193" s="151"/>
      <c r="AC193" s="151"/>
      <c r="AD193" s="151"/>
      <c r="AE193" s="151"/>
      <c r="AF193" s="151"/>
      <c r="AG193" s="151" t="s">
        <v>2230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272" t="s">
        <v>2440</v>
      </c>
      <c r="D194" s="273"/>
      <c r="E194" s="273"/>
      <c r="F194" s="273"/>
      <c r="G194" s="273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">
      <c r="A195" s="158"/>
      <c r="B195" s="159"/>
      <c r="C195" s="191" t="s">
        <v>2449</v>
      </c>
      <c r="D195" s="165"/>
      <c r="E195" s="166">
        <v>60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81">
        <v>74</v>
      </c>
      <c r="B196" s="182" t="s">
        <v>2450</v>
      </c>
      <c r="C196" s="190" t="s">
        <v>2451</v>
      </c>
      <c r="D196" s="183" t="s">
        <v>702</v>
      </c>
      <c r="E196" s="184">
        <v>8</v>
      </c>
      <c r="F196" s="185"/>
      <c r="G196" s="186">
        <f>ROUND(E196*F196,2)</f>
        <v>0</v>
      </c>
      <c r="H196" s="185"/>
      <c r="I196" s="186">
        <f>ROUND(E196*H196,2)</f>
        <v>0</v>
      </c>
      <c r="J196" s="185"/>
      <c r="K196" s="186">
        <f>ROUND(E196*J196,2)</f>
        <v>0</v>
      </c>
      <c r="L196" s="186">
        <v>21</v>
      </c>
      <c r="M196" s="186">
        <f>G196*(1+L196/100)</f>
        <v>0</v>
      </c>
      <c r="N196" s="184">
        <v>4.0999999999999999E-4</v>
      </c>
      <c r="O196" s="184">
        <f>ROUND(E196*N196,2)</f>
        <v>0</v>
      </c>
      <c r="P196" s="184">
        <v>0</v>
      </c>
      <c r="Q196" s="184">
        <f>ROUND(E196*P196,2)</f>
        <v>0</v>
      </c>
      <c r="R196" s="186"/>
      <c r="S196" s="186" t="s">
        <v>319</v>
      </c>
      <c r="T196" s="187" t="s">
        <v>320</v>
      </c>
      <c r="U196" s="161">
        <v>0.25800000000000001</v>
      </c>
      <c r="V196" s="161">
        <f>ROUND(E196*U196,2)</f>
        <v>2.06</v>
      </c>
      <c r="W196" s="161"/>
      <c r="X196" s="161" t="s">
        <v>321</v>
      </c>
      <c r="Y196" s="161" t="s">
        <v>322</v>
      </c>
      <c r="Z196" s="151"/>
      <c r="AA196" s="151"/>
      <c r="AB196" s="151"/>
      <c r="AC196" s="151"/>
      <c r="AD196" s="151"/>
      <c r="AE196" s="151"/>
      <c r="AF196" s="151"/>
      <c r="AG196" s="151" t="s">
        <v>2230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">
      <c r="A197" s="158"/>
      <c r="B197" s="159"/>
      <c r="C197" s="272" t="s">
        <v>2452</v>
      </c>
      <c r="D197" s="273"/>
      <c r="E197" s="273"/>
      <c r="F197" s="273"/>
      <c r="G197" s="273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81">
        <v>75</v>
      </c>
      <c r="B198" s="182" t="s">
        <v>2453</v>
      </c>
      <c r="C198" s="190" t="s">
        <v>2454</v>
      </c>
      <c r="D198" s="183" t="s">
        <v>702</v>
      </c>
      <c r="E198" s="184">
        <v>16</v>
      </c>
      <c r="F198" s="185"/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21</v>
      </c>
      <c r="M198" s="186">
        <f>G198*(1+L198/100)</f>
        <v>0</v>
      </c>
      <c r="N198" s="184">
        <v>5.2999999999999998E-4</v>
      </c>
      <c r="O198" s="184">
        <f>ROUND(E198*N198,2)</f>
        <v>0.01</v>
      </c>
      <c r="P198" s="184">
        <v>0</v>
      </c>
      <c r="Q198" s="184">
        <f>ROUND(E198*P198,2)</f>
        <v>0</v>
      </c>
      <c r="R198" s="186"/>
      <c r="S198" s="186" t="s">
        <v>319</v>
      </c>
      <c r="T198" s="187" t="s">
        <v>320</v>
      </c>
      <c r="U198" s="161">
        <v>0.27889999999999998</v>
      </c>
      <c r="V198" s="161">
        <f>ROUND(E198*U198,2)</f>
        <v>4.46</v>
      </c>
      <c r="W198" s="161"/>
      <c r="X198" s="161" t="s">
        <v>321</v>
      </c>
      <c r="Y198" s="161" t="s">
        <v>322</v>
      </c>
      <c r="Z198" s="151"/>
      <c r="AA198" s="151"/>
      <c r="AB198" s="151"/>
      <c r="AC198" s="151"/>
      <c r="AD198" s="151"/>
      <c r="AE198" s="151"/>
      <c r="AF198" s="151"/>
      <c r="AG198" s="151" t="s">
        <v>2230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">
      <c r="A199" s="158"/>
      <c r="B199" s="159"/>
      <c r="C199" s="272" t="s">
        <v>2452</v>
      </c>
      <c r="D199" s="273"/>
      <c r="E199" s="273"/>
      <c r="F199" s="273"/>
      <c r="G199" s="273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81">
        <v>76</v>
      </c>
      <c r="B200" s="182" t="s">
        <v>2455</v>
      </c>
      <c r="C200" s="190" t="s">
        <v>2456</v>
      </c>
      <c r="D200" s="183" t="s">
        <v>702</v>
      </c>
      <c r="E200" s="184">
        <v>2</v>
      </c>
      <c r="F200" s="185"/>
      <c r="G200" s="186">
        <f>ROUND(E200*F200,2)</f>
        <v>0</v>
      </c>
      <c r="H200" s="185"/>
      <c r="I200" s="186">
        <f>ROUND(E200*H200,2)</f>
        <v>0</v>
      </c>
      <c r="J200" s="185"/>
      <c r="K200" s="186">
        <f>ROUND(E200*J200,2)</f>
        <v>0</v>
      </c>
      <c r="L200" s="186">
        <v>21</v>
      </c>
      <c r="M200" s="186">
        <f>G200*(1+L200/100)</f>
        <v>0</v>
      </c>
      <c r="N200" s="184">
        <v>6.8999999999999997E-4</v>
      </c>
      <c r="O200" s="184">
        <f>ROUND(E200*N200,2)</f>
        <v>0</v>
      </c>
      <c r="P200" s="184">
        <v>0</v>
      </c>
      <c r="Q200" s="184">
        <f>ROUND(E200*P200,2)</f>
        <v>0</v>
      </c>
      <c r="R200" s="186"/>
      <c r="S200" s="186" t="s">
        <v>319</v>
      </c>
      <c r="T200" s="187" t="s">
        <v>320</v>
      </c>
      <c r="U200" s="161">
        <v>0.33279999999999998</v>
      </c>
      <c r="V200" s="161">
        <f>ROUND(E200*U200,2)</f>
        <v>0.67</v>
      </c>
      <c r="W200" s="161"/>
      <c r="X200" s="161" t="s">
        <v>321</v>
      </c>
      <c r="Y200" s="161" t="s">
        <v>322</v>
      </c>
      <c r="Z200" s="151"/>
      <c r="AA200" s="151"/>
      <c r="AB200" s="151"/>
      <c r="AC200" s="151"/>
      <c r="AD200" s="151"/>
      <c r="AE200" s="151"/>
      <c r="AF200" s="151"/>
      <c r="AG200" s="151" t="s">
        <v>2230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72" t="s">
        <v>2452</v>
      </c>
      <c r="D201" s="273"/>
      <c r="E201" s="273"/>
      <c r="F201" s="273"/>
      <c r="G201" s="273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200">
        <v>77</v>
      </c>
      <c r="B202" s="201" t="s">
        <v>2457</v>
      </c>
      <c r="C202" s="207" t="s">
        <v>2458</v>
      </c>
      <c r="D202" s="202" t="s">
        <v>702</v>
      </c>
      <c r="E202" s="203">
        <v>4</v>
      </c>
      <c r="F202" s="204"/>
      <c r="G202" s="205">
        <f t="shared" ref="G202:G208" si="14">ROUND(E202*F202,2)</f>
        <v>0</v>
      </c>
      <c r="H202" s="204"/>
      <c r="I202" s="205">
        <f t="shared" ref="I202:I208" si="15">ROUND(E202*H202,2)</f>
        <v>0</v>
      </c>
      <c r="J202" s="204"/>
      <c r="K202" s="205">
        <f t="shared" ref="K202:K208" si="16">ROUND(E202*J202,2)</f>
        <v>0</v>
      </c>
      <c r="L202" s="205">
        <v>21</v>
      </c>
      <c r="M202" s="205">
        <f t="shared" ref="M202:M208" si="17">G202*(1+L202/100)</f>
        <v>0</v>
      </c>
      <c r="N202" s="203">
        <v>3.0000000000000001E-5</v>
      </c>
      <c r="O202" s="203">
        <f t="shared" ref="O202:O208" si="18">ROUND(E202*N202,2)</f>
        <v>0</v>
      </c>
      <c r="P202" s="203">
        <v>0</v>
      </c>
      <c r="Q202" s="203">
        <f t="shared" ref="Q202:Q208" si="19">ROUND(E202*P202,2)</f>
        <v>0</v>
      </c>
      <c r="R202" s="205"/>
      <c r="S202" s="205" t="s">
        <v>319</v>
      </c>
      <c r="T202" s="206" t="s">
        <v>320</v>
      </c>
      <c r="U202" s="161">
        <v>0.129</v>
      </c>
      <c r="V202" s="161">
        <f t="shared" ref="V202:V208" si="20">ROUND(E202*U202,2)</f>
        <v>0.52</v>
      </c>
      <c r="W202" s="161"/>
      <c r="X202" s="161" t="s">
        <v>321</v>
      </c>
      <c r="Y202" s="161" t="s">
        <v>322</v>
      </c>
      <c r="Z202" s="151"/>
      <c r="AA202" s="151"/>
      <c r="AB202" s="151"/>
      <c r="AC202" s="151"/>
      <c r="AD202" s="151"/>
      <c r="AE202" s="151"/>
      <c r="AF202" s="151"/>
      <c r="AG202" s="151" t="s">
        <v>2230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200">
        <v>78</v>
      </c>
      <c r="B203" s="201" t="s">
        <v>2459</v>
      </c>
      <c r="C203" s="207" t="s">
        <v>2460</v>
      </c>
      <c r="D203" s="202" t="s">
        <v>702</v>
      </c>
      <c r="E203" s="203">
        <v>8</v>
      </c>
      <c r="F203" s="204"/>
      <c r="G203" s="205">
        <f t="shared" si="14"/>
        <v>0</v>
      </c>
      <c r="H203" s="204"/>
      <c r="I203" s="205">
        <f t="shared" si="15"/>
        <v>0</v>
      </c>
      <c r="J203" s="204"/>
      <c r="K203" s="205">
        <f t="shared" si="16"/>
        <v>0</v>
      </c>
      <c r="L203" s="205">
        <v>21</v>
      </c>
      <c r="M203" s="205">
        <f t="shared" si="17"/>
        <v>0</v>
      </c>
      <c r="N203" s="203">
        <v>6.0000000000000002E-5</v>
      </c>
      <c r="O203" s="203">
        <f t="shared" si="18"/>
        <v>0</v>
      </c>
      <c r="P203" s="203">
        <v>0</v>
      </c>
      <c r="Q203" s="203">
        <f t="shared" si="19"/>
        <v>0</v>
      </c>
      <c r="R203" s="205"/>
      <c r="S203" s="205" t="s">
        <v>319</v>
      </c>
      <c r="T203" s="206" t="s">
        <v>320</v>
      </c>
      <c r="U203" s="161">
        <v>0.129</v>
      </c>
      <c r="V203" s="161">
        <f t="shared" si="20"/>
        <v>1.03</v>
      </c>
      <c r="W203" s="161"/>
      <c r="X203" s="161" t="s">
        <v>321</v>
      </c>
      <c r="Y203" s="161" t="s">
        <v>322</v>
      </c>
      <c r="Z203" s="151"/>
      <c r="AA203" s="151"/>
      <c r="AB203" s="151"/>
      <c r="AC203" s="151"/>
      <c r="AD203" s="151"/>
      <c r="AE203" s="151"/>
      <c r="AF203" s="151"/>
      <c r="AG203" s="151" t="s">
        <v>2230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200">
        <v>79</v>
      </c>
      <c r="B204" s="201" t="s">
        <v>2461</v>
      </c>
      <c r="C204" s="207" t="s">
        <v>2462</v>
      </c>
      <c r="D204" s="202" t="s">
        <v>702</v>
      </c>
      <c r="E204" s="203">
        <v>2</v>
      </c>
      <c r="F204" s="204"/>
      <c r="G204" s="205">
        <f t="shared" si="14"/>
        <v>0</v>
      </c>
      <c r="H204" s="204"/>
      <c r="I204" s="205">
        <f t="shared" si="15"/>
        <v>0</v>
      </c>
      <c r="J204" s="204"/>
      <c r="K204" s="205">
        <f t="shared" si="16"/>
        <v>0</v>
      </c>
      <c r="L204" s="205">
        <v>21</v>
      </c>
      <c r="M204" s="205">
        <f t="shared" si="17"/>
        <v>0</v>
      </c>
      <c r="N204" s="203">
        <v>6.0000000000000002E-5</v>
      </c>
      <c r="O204" s="203">
        <f t="shared" si="18"/>
        <v>0</v>
      </c>
      <c r="P204" s="203">
        <v>0</v>
      </c>
      <c r="Q204" s="203">
        <f t="shared" si="19"/>
        <v>0</v>
      </c>
      <c r="R204" s="205"/>
      <c r="S204" s="205" t="s">
        <v>319</v>
      </c>
      <c r="T204" s="206" t="s">
        <v>320</v>
      </c>
      <c r="U204" s="161">
        <v>0.14199999999999999</v>
      </c>
      <c r="V204" s="161">
        <f t="shared" si="20"/>
        <v>0.28000000000000003</v>
      </c>
      <c r="W204" s="161"/>
      <c r="X204" s="161" t="s">
        <v>321</v>
      </c>
      <c r="Y204" s="161" t="s">
        <v>322</v>
      </c>
      <c r="Z204" s="151"/>
      <c r="AA204" s="151"/>
      <c r="AB204" s="151"/>
      <c r="AC204" s="151"/>
      <c r="AD204" s="151"/>
      <c r="AE204" s="151"/>
      <c r="AF204" s="151"/>
      <c r="AG204" s="151" t="s">
        <v>2230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200">
        <v>80</v>
      </c>
      <c r="B205" s="201" t="s">
        <v>2463</v>
      </c>
      <c r="C205" s="207" t="s">
        <v>2464</v>
      </c>
      <c r="D205" s="202" t="s">
        <v>702</v>
      </c>
      <c r="E205" s="203">
        <v>4</v>
      </c>
      <c r="F205" s="204"/>
      <c r="G205" s="205">
        <f t="shared" si="14"/>
        <v>0</v>
      </c>
      <c r="H205" s="204"/>
      <c r="I205" s="205">
        <f t="shared" si="15"/>
        <v>0</v>
      </c>
      <c r="J205" s="204"/>
      <c r="K205" s="205">
        <f t="shared" si="16"/>
        <v>0</v>
      </c>
      <c r="L205" s="205">
        <v>21</v>
      </c>
      <c r="M205" s="205">
        <f t="shared" si="17"/>
        <v>0</v>
      </c>
      <c r="N205" s="203">
        <v>5.0000000000000002E-5</v>
      </c>
      <c r="O205" s="203">
        <f t="shared" si="18"/>
        <v>0</v>
      </c>
      <c r="P205" s="203">
        <v>0</v>
      </c>
      <c r="Q205" s="203">
        <f t="shared" si="19"/>
        <v>0</v>
      </c>
      <c r="R205" s="205"/>
      <c r="S205" s="205" t="s">
        <v>319</v>
      </c>
      <c r="T205" s="206" t="s">
        <v>320</v>
      </c>
      <c r="U205" s="161">
        <v>0.129</v>
      </c>
      <c r="V205" s="161">
        <f t="shared" si="20"/>
        <v>0.52</v>
      </c>
      <c r="W205" s="161"/>
      <c r="X205" s="161" t="s">
        <v>321</v>
      </c>
      <c r="Y205" s="161" t="s">
        <v>322</v>
      </c>
      <c r="Z205" s="151"/>
      <c r="AA205" s="151"/>
      <c r="AB205" s="151"/>
      <c r="AC205" s="151"/>
      <c r="AD205" s="151"/>
      <c r="AE205" s="151"/>
      <c r="AF205" s="151"/>
      <c r="AG205" s="151" t="s">
        <v>2230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200">
        <v>81</v>
      </c>
      <c r="B206" s="201" t="s">
        <v>2465</v>
      </c>
      <c r="C206" s="207" t="s">
        <v>2466</v>
      </c>
      <c r="D206" s="202" t="s">
        <v>702</v>
      </c>
      <c r="E206" s="203">
        <v>8</v>
      </c>
      <c r="F206" s="204"/>
      <c r="G206" s="205">
        <f t="shared" si="14"/>
        <v>0</v>
      </c>
      <c r="H206" s="204"/>
      <c r="I206" s="205">
        <f t="shared" si="15"/>
        <v>0</v>
      </c>
      <c r="J206" s="204"/>
      <c r="K206" s="205">
        <f t="shared" si="16"/>
        <v>0</v>
      </c>
      <c r="L206" s="205">
        <v>21</v>
      </c>
      <c r="M206" s="205">
        <f t="shared" si="17"/>
        <v>0</v>
      </c>
      <c r="N206" s="203">
        <v>6.9999999999999994E-5</v>
      </c>
      <c r="O206" s="203">
        <f t="shared" si="18"/>
        <v>0</v>
      </c>
      <c r="P206" s="203">
        <v>0</v>
      </c>
      <c r="Q206" s="203">
        <f t="shared" si="19"/>
        <v>0</v>
      </c>
      <c r="R206" s="205"/>
      <c r="S206" s="205" t="s">
        <v>319</v>
      </c>
      <c r="T206" s="206" t="s">
        <v>320</v>
      </c>
      <c r="U206" s="161">
        <v>0.129</v>
      </c>
      <c r="V206" s="161">
        <f t="shared" si="20"/>
        <v>1.03</v>
      </c>
      <c r="W206" s="161"/>
      <c r="X206" s="161" t="s">
        <v>321</v>
      </c>
      <c r="Y206" s="161" t="s">
        <v>322</v>
      </c>
      <c r="Z206" s="151"/>
      <c r="AA206" s="151"/>
      <c r="AB206" s="151"/>
      <c r="AC206" s="151"/>
      <c r="AD206" s="151"/>
      <c r="AE206" s="151"/>
      <c r="AF206" s="151"/>
      <c r="AG206" s="151" t="s">
        <v>2230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200">
        <v>82</v>
      </c>
      <c r="B207" s="201" t="s">
        <v>2467</v>
      </c>
      <c r="C207" s="207" t="s">
        <v>2468</v>
      </c>
      <c r="D207" s="202" t="s">
        <v>318</v>
      </c>
      <c r="E207" s="203">
        <v>1</v>
      </c>
      <c r="F207" s="204"/>
      <c r="G207" s="205">
        <f t="shared" si="14"/>
        <v>0</v>
      </c>
      <c r="H207" s="204"/>
      <c r="I207" s="205">
        <f t="shared" si="15"/>
        <v>0</v>
      </c>
      <c r="J207" s="204"/>
      <c r="K207" s="205">
        <f t="shared" si="16"/>
        <v>0</v>
      </c>
      <c r="L207" s="205">
        <v>21</v>
      </c>
      <c r="M207" s="205">
        <f t="shared" si="17"/>
        <v>0</v>
      </c>
      <c r="N207" s="203">
        <v>3.1E-4</v>
      </c>
      <c r="O207" s="203">
        <f t="shared" si="18"/>
        <v>0</v>
      </c>
      <c r="P207" s="203">
        <v>0</v>
      </c>
      <c r="Q207" s="203">
        <f t="shared" si="19"/>
        <v>0</v>
      </c>
      <c r="R207" s="205"/>
      <c r="S207" s="205" t="s">
        <v>334</v>
      </c>
      <c r="T207" s="206" t="s">
        <v>320</v>
      </c>
      <c r="U207" s="161">
        <v>0.20699999999999999</v>
      </c>
      <c r="V207" s="161">
        <f t="shared" si="20"/>
        <v>0.21</v>
      </c>
      <c r="W207" s="161"/>
      <c r="X207" s="161" t="s">
        <v>321</v>
      </c>
      <c r="Y207" s="161" t="s">
        <v>322</v>
      </c>
      <c r="Z207" s="151"/>
      <c r="AA207" s="151"/>
      <c r="AB207" s="151"/>
      <c r="AC207" s="151"/>
      <c r="AD207" s="151"/>
      <c r="AE207" s="151"/>
      <c r="AF207" s="151"/>
      <c r="AG207" s="151" t="s">
        <v>2230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81">
        <v>83</v>
      </c>
      <c r="B208" s="182" t="s">
        <v>2469</v>
      </c>
      <c r="C208" s="190" t="s">
        <v>2470</v>
      </c>
      <c r="D208" s="183" t="s">
        <v>318</v>
      </c>
      <c r="E208" s="184">
        <v>3</v>
      </c>
      <c r="F208" s="185"/>
      <c r="G208" s="186">
        <f t="shared" si="14"/>
        <v>0</v>
      </c>
      <c r="H208" s="185"/>
      <c r="I208" s="186">
        <f t="shared" si="15"/>
        <v>0</v>
      </c>
      <c r="J208" s="185"/>
      <c r="K208" s="186">
        <f t="shared" si="16"/>
        <v>0</v>
      </c>
      <c r="L208" s="186">
        <v>21</v>
      </c>
      <c r="M208" s="186">
        <f t="shared" si="17"/>
        <v>0</v>
      </c>
      <c r="N208" s="184">
        <v>4.8000000000000001E-4</v>
      </c>
      <c r="O208" s="184">
        <f t="shared" si="18"/>
        <v>0</v>
      </c>
      <c r="P208" s="184">
        <v>0</v>
      </c>
      <c r="Q208" s="184">
        <f t="shared" si="19"/>
        <v>0</v>
      </c>
      <c r="R208" s="186"/>
      <c r="S208" s="186" t="s">
        <v>334</v>
      </c>
      <c r="T208" s="187" t="s">
        <v>320</v>
      </c>
      <c r="U208" s="161">
        <v>0.22700000000000001</v>
      </c>
      <c r="V208" s="161">
        <f t="shared" si="20"/>
        <v>0.68</v>
      </c>
      <c r="W208" s="161"/>
      <c r="X208" s="161" t="s">
        <v>321</v>
      </c>
      <c r="Y208" s="161" t="s">
        <v>322</v>
      </c>
      <c r="Z208" s="151"/>
      <c r="AA208" s="151"/>
      <c r="AB208" s="151"/>
      <c r="AC208" s="151"/>
      <c r="AD208" s="151"/>
      <c r="AE208" s="151"/>
      <c r="AF208" s="151"/>
      <c r="AG208" s="151" t="s">
        <v>2230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">
      <c r="A209" s="158"/>
      <c r="B209" s="159"/>
      <c r="C209" s="191" t="s">
        <v>2471</v>
      </c>
      <c r="D209" s="165"/>
      <c r="E209" s="166">
        <v>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2472</v>
      </c>
      <c r="D210" s="165"/>
      <c r="E210" s="166">
        <v>2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81">
        <v>84</v>
      </c>
      <c r="B211" s="182" t="s">
        <v>2473</v>
      </c>
      <c r="C211" s="190" t="s">
        <v>2474</v>
      </c>
      <c r="D211" s="183" t="s">
        <v>318</v>
      </c>
      <c r="E211" s="184">
        <v>1</v>
      </c>
      <c r="F211" s="185"/>
      <c r="G211" s="186">
        <f>ROUND(E211*F211,2)</f>
        <v>0</v>
      </c>
      <c r="H211" s="185"/>
      <c r="I211" s="186">
        <f>ROUND(E211*H211,2)</f>
        <v>0</v>
      </c>
      <c r="J211" s="185"/>
      <c r="K211" s="186">
        <f>ROUND(E211*J211,2)</f>
        <v>0</v>
      </c>
      <c r="L211" s="186">
        <v>21</v>
      </c>
      <c r="M211" s="186">
        <f>G211*(1+L211/100)</f>
        <v>0</v>
      </c>
      <c r="N211" s="184">
        <v>6.8000000000000005E-4</v>
      </c>
      <c r="O211" s="184">
        <f>ROUND(E211*N211,2)</f>
        <v>0</v>
      </c>
      <c r="P211" s="184">
        <v>0</v>
      </c>
      <c r="Q211" s="184">
        <f>ROUND(E211*P211,2)</f>
        <v>0</v>
      </c>
      <c r="R211" s="186"/>
      <c r="S211" s="186" t="s">
        <v>334</v>
      </c>
      <c r="T211" s="187" t="s">
        <v>320</v>
      </c>
      <c r="U211" s="161">
        <v>0.26900000000000002</v>
      </c>
      <c r="V211" s="161">
        <f>ROUND(E211*U211,2)</f>
        <v>0.27</v>
      </c>
      <c r="W211" s="161"/>
      <c r="X211" s="161" t="s">
        <v>321</v>
      </c>
      <c r="Y211" s="161" t="s">
        <v>322</v>
      </c>
      <c r="Z211" s="151"/>
      <c r="AA211" s="151"/>
      <c r="AB211" s="151"/>
      <c r="AC211" s="151"/>
      <c r="AD211" s="151"/>
      <c r="AE211" s="151"/>
      <c r="AF211" s="151"/>
      <c r="AG211" s="151" t="s">
        <v>2230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91" t="s">
        <v>2475</v>
      </c>
      <c r="D212" s="165"/>
      <c r="E212" s="166">
        <v>1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81">
        <v>85</v>
      </c>
      <c r="B213" s="182" t="s">
        <v>2476</v>
      </c>
      <c r="C213" s="190" t="s">
        <v>2477</v>
      </c>
      <c r="D213" s="183" t="s">
        <v>318</v>
      </c>
      <c r="E213" s="184">
        <v>2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21</v>
      </c>
      <c r="M213" s="186">
        <f>G213*(1+L213/100)</f>
        <v>0</v>
      </c>
      <c r="N213" s="184">
        <v>5.6999999999999998E-4</v>
      </c>
      <c r="O213" s="184">
        <f>ROUND(E213*N213,2)</f>
        <v>0</v>
      </c>
      <c r="P213" s="184">
        <v>0</v>
      </c>
      <c r="Q213" s="184">
        <f>ROUND(E213*P213,2)</f>
        <v>0</v>
      </c>
      <c r="R213" s="186"/>
      <c r="S213" s="186" t="s">
        <v>334</v>
      </c>
      <c r="T213" s="187" t="s">
        <v>320</v>
      </c>
      <c r="U213" s="161">
        <v>0.22700000000000001</v>
      </c>
      <c r="V213" s="161">
        <f>ROUND(E213*U213,2)</f>
        <v>0.45</v>
      </c>
      <c r="W213" s="161"/>
      <c r="X213" s="161" t="s">
        <v>321</v>
      </c>
      <c r="Y213" s="161" t="s">
        <v>322</v>
      </c>
      <c r="Z213" s="151"/>
      <c r="AA213" s="151"/>
      <c r="AB213" s="151"/>
      <c r="AC213" s="151"/>
      <c r="AD213" s="151"/>
      <c r="AE213" s="151"/>
      <c r="AF213" s="151"/>
      <c r="AG213" s="151" t="s">
        <v>2230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91" t="s">
        <v>2471</v>
      </c>
      <c r="D214" s="165"/>
      <c r="E214" s="166">
        <v>1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2475</v>
      </c>
      <c r="D215" s="165"/>
      <c r="E215" s="166">
        <v>1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81">
        <v>86</v>
      </c>
      <c r="B216" s="182" t="s">
        <v>2478</v>
      </c>
      <c r="C216" s="190" t="s">
        <v>2479</v>
      </c>
      <c r="D216" s="183" t="s">
        <v>318</v>
      </c>
      <c r="E216" s="184">
        <v>5</v>
      </c>
      <c r="F216" s="185"/>
      <c r="G216" s="186">
        <f>ROUND(E216*F216,2)</f>
        <v>0</v>
      </c>
      <c r="H216" s="185"/>
      <c r="I216" s="186">
        <f>ROUND(E216*H216,2)</f>
        <v>0</v>
      </c>
      <c r="J216" s="185"/>
      <c r="K216" s="186">
        <f>ROUND(E216*J216,2)</f>
        <v>0</v>
      </c>
      <c r="L216" s="186">
        <v>21</v>
      </c>
      <c r="M216" s="186">
        <f>G216*(1+L216/100)</f>
        <v>0</v>
      </c>
      <c r="N216" s="184">
        <v>1.9000000000000001E-4</v>
      </c>
      <c r="O216" s="184">
        <f>ROUND(E216*N216,2)</f>
        <v>0</v>
      </c>
      <c r="P216" s="184">
        <v>0</v>
      </c>
      <c r="Q216" s="184">
        <f>ROUND(E216*P216,2)</f>
        <v>0</v>
      </c>
      <c r="R216" s="186"/>
      <c r="S216" s="186" t="s">
        <v>334</v>
      </c>
      <c r="T216" s="187" t="s">
        <v>320</v>
      </c>
      <c r="U216" s="161">
        <v>8.3000000000000004E-2</v>
      </c>
      <c r="V216" s="161">
        <f>ROUND(E216*U216,2)</f>
        <v>0.42</v>
      </c>
      <c r="W216" s="161"/>
      <c r="X216" s="161" t="s">
        <v>321</v>
      </c>
      <c r="Y216" s="161" t="s">
        <v>322</v>
      </c>
      <c r="Z216" s="151"/>
      <c r="AA216" s="151"/>
      <c r="AB216" s="151"/>
      <c r="AC216" s="151"/>
      <c r="AD216" s="151"/>
      <c r="AE216" s="151"/>
      <c r="AF216" s="151"/>
      <c r="AG216" s="151" t="s">
        <v>2230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2480</v>
      </c>
      <c r="D217" s="165"/>
      <c r="E217" s="166">
        <v>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81">
        <v>87</v>
      </c>
      <c r="B218" s="182" t="s">
        <v>2481</v>
      </c>
      <c r="C218" s="190" t="s">
        <v>2482</v>
      </c>
      <c r="D218" s="183" t="s">
        <v>702</v>
      </c>
      <c r="E218" s="184">
        <v>26</v>
      </c>
      <c r="F218" s="185"/>
      <c r="G218" s="186">
        <f>ROUND(E218*F218,2)</f>
        <v>0</v>
      </c>
      <c r="H218" s="185"/>
      <c r="I218" s="186">
        <f>ROUND(E218*H218,2)</f>
        <v>0</v>
      </c>
      <c r="J218" s="185"/>
      <c r="K218" s="186">
        <f>ROUND(E218*J218,2)</f>
        <v>0</v>
      </c>
      <c r="L218" s="186">
        <v>21</v>
      </c>
      <c r="M218" s="186">
        <f>G218*(1+L218/100)</f>
        <v>0</v>
      </c>
      <c r="N218" s="184">
        <v>1.0000000000000001E-5</v>
      </c>
      <c r="O218" s="184">
        <f>ROUND(E218*N218,2)</f>
        <v>0</v>
      </c>
      <c r="P218" s="184">
        <v>0</v>
      </c>
      <c r="Q218" s="184">
        <f>ROUND(E218*P218,2)</f>
        <v>0</v>
      </c>
      <c r="R218" s="186"/>
      <c r="S218" s="186" t="s">
        <v>319</v>
      </c>
      <c r="T218" s="187" t="s">
        <v>320</v>
      </c>
      <c r="U218" s="161">
        <v>6.2E-2</v>
      </c>
      <c r="V218" s="161">
        <f>ROUND(E218*U218,2)</f>
        <v>1.61</v>
      </c>
      <c r="W218" s="161"/>
      <c r="X218" s="161" t="s">
        <v>321</v>
      </c>
      <c r="Y218" s="161" t="s">
        <v>322</v>
      </c>
      <c r="Z218" s="151"/>
      <c r="AA218" s="151"/>
      <c r="AB218" s="151"/>
      <c r="AC218" s="151"/>
      <c r="AD218" s="151"/>
      <c r="AE218" s="151"/>
      <c r="AF218" s="151"/>
      <c r="AG218" s="151" t="s">
        <v>2230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191" t="s">
        <v>2483</v>
      </c>
      <c r="D219" s="165"/>
      <c r="E219" s="166">
        <v>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81">
        <v>88</v>
      </c>
      <c r="B220" s="182" t="s">
        <v>2484</v>
      </c>
      <c r="C220" s="190" t="s">
        <v>2485</v>
      </c>
      <c r="D220" s="183" t="s">
        <v>702</v>
      </c>
      <c r="E220" s="184">
        <v>66</v>
      </c>
      <c r="F220" s="185"/>
      <c r="G220" s="186">
        <f>ROUND(E220*F220,2)</f>
        <v>0</v>
      </c>
      <c r="H220" s="185"/>
      <c r="I220" s="186">
        <f>ROUND(E220*H220,2)</f>
        <v>0</v>
      </c>
      <c r="J220" s="185"/>
      <c r="K220" s="186">
        <f>ROUND(E220*J220,2)</f>
        <v>0</v>
      </c>
      <c r="L220" s="186">
        <v>21</v>
      </c>
      <c r="M220" s="186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6"/>
      <c r="S220" s="186" t="s">
        <v>319</v>
      </c>
      <c r="T220" s="187" t="s">
        <v>320</v>
      </c>
      <c r="U220" s="161">
        <v>2.9000000000000001E-2</v>
      </c>
      <c r="V220" s="161">
        <f>ROUND(E220*U220,2)</f>
        <v>1.91</v>
      </c>
      <c r="W220" s="161"/>
      <c r="X220" s="161" t="s">
        <v>321</v>
      </c>
      <c r="Y220" s="161" t="s">
        <v>322</v>
      </c>
      <c r="Z220" s="151"/>
      <c r="AA220" s="151"/>
      <c r="AB220" s="151"/>
      <c r="AC220" s="151"/>
      <c r="AD220" s="151"/>
      <c r="AE220" s="151"/>
      <c r="AF220" s="151"/>
      <c r="AG220" s="151" t="s">
        <v>2230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191" t="s">
        <v>2486</v>
      </c>
      <c r="D221" s="165"/>
      <c r="E221" s="166">
        <v>26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2487</v>
      </c>
      <c r="D222" s="165"/>
      <c r="E222" s="166">
        <v>40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81">
        <v>89</v>
      </c>
      <c r="B223" s="182" t="s">
        <v>2488</v>
      </c>
      <c r="C223" s="190" t="s">
        <v>2489</v>
      </c>
      <c r="D223" s="183" t="s">
        <v>702</v>
      </c>
      <c r="E223" s="184">
        <v>35</v>
      </c>
      <c r="F223" s="185"/>
      <c r="G223" s="186">
        <f>ROUND(E223*F223,2)</f>
        <v>0</v>
      </c>
      <c r="H223" s="185"/>
      <c r="I223" s="186">
        <f>ROUND(E223*H223,2)</f>
        <v>0</v>
      </c>
      <c r="J223" s="185"/>
      <c r="K223" s="186">
        <f>ROUND(E223*J223,2)</f>
        <v>0</v>
      </c>
      <c r="L223" s="186">
        <v>21</v>
      </c>
      <c r="M223" s="186">
        <f>G223*(1+L223/100)</f>
        <v>0</v>
      </c>
      <c r="N223" s="184">
        <v>0</v>
      </c>
      <c r="O223" s="184">
        <f>ROUND(E223*N223,2)</f>
        <v>0</v>
      </c>
      <c r="P223" s="184">
        <v>0</v>
      </c>
      <c r="Q223" s="184">
        <f>ROUND(E223*P223,2)</f>
        <v>0</v>
      </c>
      <c r="R223" s="186"/>
      <c r="S223" s="186" t="s">
        <v>319</v>
      </c>
      <c r="T223" s="187" t="s">
        <v>320</v>
      </c>
      <c r="U223" s="161">
        <v>3.1E-2</v>
      </c>
      <c r="V223" s="161">
        <f>ROUND(E223*U223,2)</f>
        <v>1.0900000000000001</v>
      </c>
      <c r="W223" s="161"/>
      <c r="X223" s="161" t="s">
        <v>321</v>
      </c>
      <c r="Y223" s="161" t="s">
        <v>322</v>
      </c>
      <c r="Z223" s="151"/>
      <c r="AA223" s="151"/>
      <c r="AB223" s="151"/>
      <c r="AC223" s="151"/>
      <c r="AD223" s="151"/>
      <c r="AE223" s="151"/>
      <c r="AF223" s="151"/>
      <c r="AG223" s="151" t="s">
        <v>2230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191" t="s">
        <v>2490</v>
      </c>
      <c r="D224" s="165"/>
      <c r="E224" s="166">
        <v>35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81">
        <v>90</v>
      </c>
      <c r="B225" s="182" t="s">
        <v>2491</v>
      </c>
      <c r="C225" s="190" t="s">
        <v>2492</v>
      </c>
      <c r="D225" s="183" t="s">
        <v>702</v>
      </c>
      <c r="E225" s="184">
        <v>60</v>
      </c>
      <c r="F225" s="185"/>
      <c r="G225" s="186">
        <f>ROUND(E225*F225,2)</f>
        <v>0</v>
      </c>
      <c r="H225" s="185"/>
      <c r="I225" s="186">
        <f>ROUND(E225*H225,2)</f>
        <v>0</v>
      </c>
      <c r="J225" s="185"/>
      <c r="K225" s="186">
        <f>ROUND(E225*J225,2)</f>
        <v>0</v>
      </c>
      <c r="L225" s="186">
        <v>21</v>
      </c>
      <c r="M225" s="186">
        <f>G225*(1+L225/100)</f>
        <v>0</v>
      </c>
      <c r="N225" s="184">
        <v>0</v>
      </c>
      <c r="O225" s="184">
        <f>ROUND(E225*N225,2)</f>
        <v>0</v>
      </c>
      <c r="P225" s="184">
        <v>0</v>
      </c>
      <c r="Q225" s="184">
        <f>ROUND(E225*P225,2)</f>
        <v>0</v>
      </c>
      <c r="R225" s="186"/>
      <c r="S225" s="186" t="s">
        <v>319</v>
      </c>
      <c r="T225" s="187" t="s">
        <v>320</v>
      </c>
      <c r="U225" s="161">
        <v>4.2000000000000003E-2</v>
      </c>
      <c r="V225" s="161">
        <f>ROUND(E225*U225,2)</f>
        <v>2.52</v>
      </c>
      <c r="W225" s="161"/>
      <c r="X225" s="161" t="s">
        <v>321</v>
      </c>
      <c r="Y225" s="161" t="s">
        <v>322</v>
      </c>
      <c r="Z225" s="151"/>
      <c r="AA225" s="151"/>
      <c r="AB225" s="151"/>
      <c r="AC225" s="151"/>
      <c r="AD225" s="151"/>
      <c r="AE225" s="151"/>
      <c r="AF225" s="151"/>
      <c r="AG225" s="151" t="s">
        <v>2230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">
      <c r="A226" s="158"/>
      <c r="B226" s="159"/>
      <c r="C226" s="191" t="s">
        <v>2493</v>
      </c>
      <c r="D226" s="165"/>
      <c r="E226" s="166">
        <v>60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200">
        <v>91</v>
      </c>
      <c r="B227" s="201" t="s">
        <v>2494</v>
      </c>
      <c r="C227" s="207" t="s">
        <v>2495</v>
      </c>
      <c r="D227" s="202" t="s">
        <v>318</v>
      </c>
      <c r="E227" s="203">
        <v>1</v>
      </c>
      <c r="F227" s="204"/>
      <c r="G227" s="205">
        <f>ROUND(E227*F227,2)</f>
        <v>0</v>
      </c>
      <c r="H227" s="204"/>
      <c r="I227" s="205">
        <f>ROUND(E227*H227,2)</f>
        <v>0</v>
      </c>
      <c r="J227" s="204"/>
      <c r="K227" s="205">
        <f>ROUND(E227*J227,2)</f>
        <v>0</v>
      </c>
      <c r="L227" s="205">
        <v>21</v>
      </c>
      <c r="M227" s="205">
        <f>G227*(1+L227/100)</f>
        <v>0</v>
      </c>
      <c r="N227" s="203">
        <v>0</v>
      </c>
      <c r="O227" s="203">
        <f>ROUND(E227*N227,2)</f>
        <v>0</v>
      </c>
      <c r="P227" s="203">
        <v>0</v>
      </c>
      <c r="Q227" s="203">
        <f>ROUND(E227*P227,2)</f>
        <v>0</v>
      </c>
      <c r="R227" s="205"/>
      <c r="S227" s="205" t="s">
        <v>334</v>
      </c>
      <c r="T227" s="206" t="s">
        <v>320</v>
      </c>
      <c r="U227" s="161">
        <v>0.20699999999999999</v>
      </c>
      <c r="V227" s="161">
        <f>ROUND(E227*U227,2)</f>
        <v>0.21</v>
      </c>
      <c r="W227" s="161"/>
      <c r="X227" s="161" t="s">
        <v>321</v>
      </c>
      <c r="Y227" s="161" t="s">
        <v>322</v>
      </c>
      <c r="Z227" s="151"/>
      <c r="AA227" s="151"/>
      <c r="AB227" s="151"/>
      <c r="AC227" s="151"/>
      <c r="AD227" s="151"/>
      <c r="AE227" s="151"/>
      <c r="AF227" s="151"/>
      <c r="AG227" s="151" t="s">
        <v>2230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200">
        <v>92</v>
      </c>
      <c r="B228" s="201" t="s">
        <v>2496</v>
      </c>
      <c r="C228" s="207" t="s">
        <v>2497</v>
      </c>
      <c r="D228" s="202" t="s">
        <v>318</v>
      </c>
      <c r="E228" s="203">
        <v>1</v>
      </c>
      <c r="F228" s="204"/>
      <c r="G228" s="205">
        <f>ROUND(E228*F228,2)</f>
        <v>0</v>
      </c>
      <c r="H228" s="204"/>
      <c r="I228" s="205">
        <f>ROUND(E228*H228,2)</f>
        <v>0</v>
      </c>
      <c r="J228" s="204"/>
      <c r="K228" s="205">
        <f>ROUND(E228*J228,2)</f>
        <v>0</v>
      </c>
      <c r="L228" s="205">
        <v>21</v>
      </c>
      <c r="M228" s="205">
        <f>G228*(1+L228/100)</f>
        <v>0</v>
      </c>
      <c r="N228" s="203">
        <v>0</v>
      </c>
      <c r="O228" s="203">
        <f>ROUND(E228*N228,2)</f>
        <v>0</v>
      </c>
      <c r="P228" s="203">
        <v>0</v>
      </c>
      <c r="Q228" s="203">
        <f>ROUND(E228*P228,2)</f>
        <v>0</v>
      </c>
      <c r="R228" s="205"/>
      <c r="S228" s="205" t="s">
        <v>334</v>
      </c>
      <c r="T228" s="206" t="s">
        <v>320</v>
      </c>
      <c r="U228" s="161">
        <v>0.22700000000000001</v>
      </c>
      <c r="V228" s="161">
        <f>ROUND(E228*U228,2)</f>
        <v>0.23</v>
      </c>
      <c r="W228" s="161"/>
      <c r="X228" s="161" t="s">
        <v>321</v>
      </c>
      <c r="Y228" s="161" t="s">
        <v>322</v>
      </c>
      <c r="Z228" s="151"/>
      <c r="AA228" s="151"/>
      <c r="AB228" s="151"/>
      <c r="AC228" s="151"/>
      <c r="AD228" s="151"/>
      <c r="AE228" s="151"/>
      <c r="AF228" s="151"/>
      <c r="AG228" s="151" t="s">
        <v>2230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81">
        <v>93</v>
      </c>
      <c r="B229" s="182" t="s">
        <v>2498</v>
      </c>
      <c r="C229" s="190" t="s">
        <v>2499</v>
      </c>
      <c r="D229" s="183" t="s">
        <v>318</v>
      </c>
      <c r="E229" s="184">
        <v>1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6"/>
      <c r="S229" s="186" t="s">
        <v>334</v>
      </c>
      <c r="T229" s="187" t="s">
        <v>320</v>
      </c>
      <c r="U229" s="161">
        <v>0.42399999999999999</v>
      </c>
      <c r="V229" s="161">
        <f>ROUND(E229*U229,2)</f>
        <v>0.42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2230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2475</v>
      </c>
      <c r="D230" s="165"/>
      <c r="E230" s="166">
        <v>1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200">
        <v>94</v>
      </c>
      <c r="B231" s="201" t="s">
        <v>2500</v>
      </c>
      <c r="C231" s="207" t="s">
        <v>2501</v>
      </c>
      <c r="D231" s="202" t="s">
        <v>318</v>
      </c>
      <c r="E231" s="203">
        <v>2</v>
      </c>
      <c r="F231" s="204"/>
      <c r="G231" s="205">
        <f t="shared" ref="G231:G236" si="21">ROUND(E231*F231,2)</f>
        <v>0</v>
      </c>
      <c r="H231" s="204"/>
      <c r="I231" s="205">
        <f t="shared" ref="I231:I236" si="22">ROUND(E231*H231,2)</f>
        <v>0</v>
      </c>
      <c r="J231" s="204"/>
      <c r="K231" s="205">
        <f t="shared" ref="K231:K236" si="23">ROUND(E231*J231,2)</f>
        <v>0</v>
      </c>
      <c r="L231" s="205">
        <v>21</v>
      </c>
      <c r="M231" s="205">
        <f t="shared" ref="M231:M236" si="24">G231*(1+L231/100)</f>
        <v>0</v>
      </c>
      <c r="N231" s="203">
        <v>1.1E-4</v>
      </c>
      <c r="O231" s="203">
        <f t="shared" ref="O231:O236" si="25">ROUND(E231*N231,2)</f>
        <v>0</v>
      </c>
      <c r="P231" s="203">
        <v>0</v>
      </c>
      <c r="Q231" s="203">
        <f t="shared" ref="Q231:Q236" si="26">ROUND(E231*P231,2)</f>
        <v>0</v>
      </c>
      <c r="R231" s="205"/>
      <c r="S231" s="205" t="s">
        <v>319</v>
      </c>
      <c r="T231" s="206" t="s">
        <v>320</v>
      </c>
      <c r="U231" s="161">
        <v>0.246</v>
      </c>
      <c r="V231" s="161">
        <f t="shared" ref="V231:V236" si="27">ROUND(E231*U231,2)</f>
        <v>0.49</v>
      </c>
      <c r="W231" s="161"/>
      <c r="X231" s="161" t="s">
        <v>321</v>
      </c>
      <c r="Y231" s="161" t="s">
        <v>322</v>
      </c>
      <c r="Z231" s="151"/>
      <c r="AA231" s="151"/>
      <c r="AB231" s="151"/>
      <c r="AC231" s="151"/>
      <c r="AD231" s="151"/>
      <c r="AE231" s="151"/>
      <c r="AF231" s="151"/>
      <c r="AG231" s="151" t="s">
        <v>2230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200">
        <v>95</v>
      </c>
      <c r="B232" s="201" t="s">
        <v>2502</v>
      </c>
      <c r="C232" s="207" t="s">
        <v>2503</v>
      </c>
      <c r="D232" s="202" t="s">
        <v>318</v>
      </c>
      <c r="E232" s="203">
        <v>1</v>
      </c>
      <c r="F232" s="204"/>
      <c r="G232" s="205">
        <f t="shared" si="21"/>
        <v>0</v>
      </c>
      <c r="H232" s="204"/>
      <c r="I232" s="205">
        <f t="shared" si="22"/>
        <v>0</v>
      </c>
      <c r="J232" s="204"/>
      <c r="K232" s="205">
        <f t="shared" si="23"/>
        <v>0</v>
      </c>
      <c r="L232" s="205">
        <v>21</v>
      </c>
      <c r="M232" s="205">
        <f t="shared" si="24"/>
        <v>0</v>
      </c>
      <c r="N232" s="203">
        <v>1.1E-4</v>
      </c>
      <c r="O232" s="203">
        <f t="shared" si="25"/>
        <v>0</v>
      </c>
      <c r="P232" s="203">
        <v>0</v>
      </c>
      <c r="Q232" s="203">
        <f t="shared" si="26"/>
        <v>0</v>
      </c>
      <c r="R232" s="205"/>
      <c r="S232" s="205" t="s">
        <v>319</v>
      </c>
      <c r="T232" s="206" t="s">
        <v>320</v>
      </c>
      <c r="U232" s="161">
        <v>0.246</v>
      </c>
      <c r="V232" s="161">
        <f t="shared" si="27"/>
        <v>0.25</v>
      </c>
      <c r="W232" s="161"/>
      <c r="X232" s="161" t="s">
        <v>321</v>
      </c>
      <c r="Y232" s="161" t="s">
        <v>322</v>
      </c>
      <c r="Z232" s="151"/>
      <c r="AA232" s="151"/>
      <c r="AB232" s="151"/>
      <c r="AC232" s="151"/>
      <c r="AD232" s="151"/>
      <c r="AE232" s="151"/>
      <c r="AF232" s="151"/>
      <c r="AG232" s="151" t="s">
        <v>2230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200">
        <v>96</v>
      </c>
      <c r="B233" s="201" t="s">
        <v>2504</v>
      </c>
      <c r="C233" s="207" t="s">
        <v>2505</v>
      </c>
      <c r="D233" s="202" t="s">
        <v>318</v>
      </c>
      <c r="E233" s="203">
        <v>1</v>
      </c>
      <c r="F233" s="204"/>
      <c r="G233" s="205">
        <f t="shared" si="21"/>
        <v>0</v>
      </c>
      <c r="H233" s="204"/>
      <c r="I233" s="205">
        <f t="shared" si="22"/>
        <v>0</v>
      </c>
      <c r="J233" s="204"/>
      <c r="K233" s="205">
        <f t="shared" si="23"/>
        <v>0</v>
      </c>
      <c r="L233" s="205">
        <v>21</v>
      </c>
      <c r="M233" s="205">
        <f t="shared" si="24"/>
        <v>0</v>
      </c>
      <c r="N233" s="203">
        <v>1.1E-4</v>
      </c>
      <c r="O233" s="203">
        <f t="shared" si="25"/>
        <v>0</v>
      </c>
      <c r="P233" s="203">
        <v>0</v>
      </c>
      <c r="Q233" s="203">
        <f t="shared" si="26"/>
        <v>0</v>
      </c>
      <c r="R233" s="205"/>
      <c r="S233" s="205" t="s">
        <v>319</v>
      </c>
      <c r="T233" s="206" t="s">
        <v>320</v>
      </c>
      <c r="U233" s="161">
        <v>0.246</v>
      </c>
      <c r="V233" s="161">
        <f t="shared" si="27"/>
        <v>0.25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2230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200">
        <v>97</v>
      </c>
      <c r="B234" s="201" t="s">
        <v>2506</v>
      </c>
      <c r="C234" s="207" t="s">
        <v>2507</v>
      </c>
      <c r="D234" s="202" t="s">
        <v>318</v>
      </c>
      <c r="E234" s="203">
        <v>1</v>
      </c>
      <c r="F234" s="204"/>
      <c r="G234" s="205">
        <f t="shared" si="21"/>
        <v>0</v>
      </c>
      <c r="H234" s="204"/>
      <c r="I234" s="205">
        <f t="shared" si="22"/>
        <v>0</v>
      </c>
      <c r="J234" s="204"/>
      <c r="K234" s="205">
        <f t="shared" si="23"/>
        <v>0</v>
      </c>
      <c r="L234" s="205">
        <v>21</v>
      </c>
      <c r="M234" s="205">
        <f t="shared" si="24"/>
        <v>0</v>
      </c>
      <c r="N234" s="203">
        <v>1.1E-4</v>
      </c>
      <c r="O234" s="203">
        <f t="shared" si="25"/>
        <v>0</v>
      </c>
      <c r="P234" s="203">
        <v>0</v>
      </c>
      <c r="Q234" s="203">
        <f t="shared" si="26"/>
        <v>0</v>
      </c>
      <c r="R234" s="205"/>
      <c r="S234" s="205" t="s">
        <v>319</v>
      </c>
      <c r="T234" s="206" t="s">
        <v>320</v>
      </c>
      <c r="U234" s="161">
        <v>0.246</v>
      </c>
      <c r="V234" s="161">
        <f t="shared" si="27"/>
        <v>0.25</v>
      </c>
      <c r="W234" s="161"/>
      <c r="X234" s="161" t="s">
        <v>321</v>
      </c>
      <c r="Y234" s="161" t="s">
        <v>322</v>
      </c>
      <c r="Z234" s="151"/>
      <c r="AA234" s="151"/>
      <c r="AB234" s="151"/>
      <c r="AC234" s="151"/>
      <c r="AD234" s="151"/>
      <c r="AE234" s="151"/>
      <c r="AF234" s="151"/>
      <c r="AG234" s="151" t="s">
        <v>2230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200">
        <v>98</v>
      </c>
      <c r="B235" s="201" t="s">
        <v>2508</v>
      </c>
      <c r="C235" s="207" t="s">
        <v>2509</v>
      </c>
      <c r="D235" s="202" t="s">
        <v>318</v>
      </c>
      <c r="E235" s="203">
        <v>1</v>
      </c>
      <c r="F235" s="204"/>
      <c r="G235" s="205">
        <f t="shared" si="21"/>
        <v>0</v>
      </c>
      <c r="H235" s="204"/>
      <c r="I235" s="205">
        <f t="shared" si="22"/>
        <v>0</v>
      </c>
      <c r="J235" s="204"/>
      <c r="K235" s="205">
        <f t="shared" si="23"/>
        <v>0</v>
      </c>
      <c r="L235" s="205">
        <v>21</v>
      </c>
      <c r="M235" s="205">
        <f t="shared" si="24"/>
        <v>0</v>
      </c>
      <c r="N235" s="203">
        <v>0.03</v>
      </c>
      <c r="O235" s="203">
        <f t="shared" si="25"/>
        <v>0.03</v>
      </c>
      <c r="P235" s="203">
        <v>0</v>
      </c>
      <c r="Q235" s="203">
        <f t="shared" si="26"/>
        <v>0</v>
      </c>
      <c r="R235" s="205"/>
      <c r="S235" s="205" t="s">
        <v>334</v>
      </c>
      <c r="T235" s="206" t="s">
        <v>320</v>
      </c>
      <c r="U235" s="161">
        <v>1.6439999999999999</v>
      </c>
      <c r="V235" s="161">
        <f t="shared" si="27"/>
        <v>1.64</v>
      </c>
      <c r="W235" s="161"/>
      <c r="X235" s="161" t="s">
        <v>321</v>
      </c>
      <c r="Y235" s="161" t="s">
        <v>322</v>
      </c>
      <c r="Z235" s="151"/>
      <c r="AA235" s="151"/>
      <c r="AB235" s="151"/>
      <c r="AC235" s="151"/>
      <c r="AD235" s="151"/>
      <c r="AE235" s="151"/>
      <c r="AF235" s="151"/>
      <c r="AG235" s="151" t="s">
        <v>2230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81">
        <v>99</v>
      </c>
      <c r="B236" s="182" t="s">
        <v>2510</v>
      </c>
      <c r="C236" s="190" t="s">
        <v>2511</v>
      </c>
      <c r="D236" s="183" t="s">
        <v>0</v>
      </c>
      <c r="E236" s="184">
        <v>0</v>
      </c>
      <c r="F236" s="185"/>
      <c r="G236" s="186">
        <f t="shared" si="21"/>
        <v>0</v>
      </c>
      <c r="H236" s="185"/>
      <c r="I236" s="186">
        <f t="shared" si="22"/>
        <v>0</v>
      </c>
      <c r="J236" s="185"/>
      <c r="K236" s="186">
        <f t="shared" si="23"/>
        <v>0</v>
      </c>
      <c r="L236" s="186">
        <v>21</v>
      </c>
      <c r="M236" s="186">
        <f t="shared" si="24"/>
        <v>0</v>
      </c>
      <c r="N236" s="184">
        <v>0</v>
      </c>
      <c r="O236" s="184">
        <f t="shared" si="25"/>
        <v>0</v>
      </c>
      <c r="P236" s="184">
        <v>0</v>
      </c>
      <c r="Q236" s="184">
        <f t="shared" si="26"/>
        <v>0</v>
      </c>
      <c r="R236" s="186"/>
      <c r="S236" s="186" t="s">
        <v>319</v>
      </c>
      <c r="T236" s="187" t="s">
        <v>320</v>
      </c>
      <c r="U236" s="161">
        <v>0</v>
      </c>
      <c r="V236" s="161">
        <f t="shared" si="27"/>
        <v>0</v>
      </c>
      <c r="W236" s="161"/>
      <c r="X236" s="161" t="s">
        <v>321</v>
      </c>
      <c r="Y236" s="161" t="s">
        <v>322</v>
      </c>
      <c r="Z236" s="151"/>
      <c r="AA236" s="151"/>
      <c r="AB236" s="151"/>
      <c r="AC236" s="151"/>
      <c r="AD236" s="151"/>
      <c r="AE236" s="151"/>
      <c r="AF236" s="151"/>
      <c r="AG236" s="151" t="s">
        <v>388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">
      <c r="A237" s="158"/>
      <c r="B237" s="159"/>
      <c r="C237" s="272" t="s">
        <v>2512</v>
      </c>
      <c r="D237" s="273"/>
      <c r="E237" s="273"/>
      <c r="F237" s="273"/>
      <c r="G237" s="273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x14ac:dyDescent="0.2">
      <c r="A238" s="174" t="s">
        <v>314</v>
      </c>
      <c r="B238" s="175" t="s">
        <v>185</v>
      </c>
      <c r="C238" s="189" t="s">
        <v>186</v>
      </c>
      <c r="D238" s="176"/>
      <c r="E238" s="177"/>
      <c r="F238" s="178"/>
      <c r="G238" s="178">
        <f>SUMIF(AG239:AG260,"&lt;&gt;NOR",G239:G260)</f>
        <v>0</v>
      </c>
      <c r="H238" s="178"/>
      <c r="I238" s="178">
        <f>SUM(I239:I260)</f>
        <v>0</v>
      </c>
      <c r="J238" s="178"/>
      <c r="K238" s="178">
        <f>SUM(K239:K260)</f>
        <v>0</v>
      </c>
      <c r="L238" s="178"/>
      <c r="M238" s="178">
        <f>SUM(M239:M260)</f>
        <v>0</v>
      </c>
      <c r="N238" s="177"/>
      <c r="O238" s="177">
        <f>SUM(O239:O260)</f>
        <v>0.19</v>
      </c>
      <c r="P238" s="177"/>
      <c r="Q238" s="177">
        <f>SUM(Q239:Q260)</f>
        <v>0</v>
      </c>
      <c r="R238" s="178"/>
      <c r="S238" s="178"/>
      <c r="T238" s="179"/>
      <c r="U238" s="173"/>
      <c r="V238" s="173">
        <f>SUM(V239:V260)</f>
        <v>15.39</v>
      </c>
      <c r="W238" s="173"/>
      <c r="X238" s="173"/>
      <c r="Y238" s="173"/>
      <c r="AG238" t="s">
        <v>315</v>
      </c>
    </row>
    <row r="239" spans="1:60" outlineLevel="1" x14ac:dyDescent="0.2">
      <c r="A239" s="200">
        <v>100</v>
      </c>
      <c r="B239" s="201" t="s">
        <v>2513</v>
      </c>
      <c r="C239" s="207" t="s">
        <v>2514</v>
      </c>
      <c r="D239" s="202" t="s">
        <v>318</v>
      </c>
      <c r="E239" s="203">
        <v>2</v>
      </c>
      <c r="F239" s="204"/>
      <c r="G239" s="205">
        <f t="shared" ref="G239:G255" si="28">ROUND(E239*F239,2)</f>
        <v>0</v>
      </c>
      <c r="H239" s="204"/>
      <c r="I239" s="205">
        <f t="shared" ref="I239:I255" si="29">ROUND(E239*H239,2)</f>
        <v>0</v>
      </c>
      <c r="J239" s="204"/>
      <c r="K239" s="205">
        <f t="shared" ref="K239:K255" si="30">ROUND(E239*J239,2)</f>
        <v>0</v>
      </c>
      <c r="L239" s="205">
        <v>21</v>
      </c>
      <c r="M239" s="205">
        <f t="shared" ref="M239:M255" si="31">G239*(1+L239/100)</f>
        <v>0</v>
      </c>
      <c r="N239" s="203">
        <v>1.601E-2</v>
      </c>
      <c r="O239" s="203">
        <f t="shared" ref="O239:O255" si="32">ROUND(E239*N239,2)</f>
        <v>0.03</v>
      </c>
      <c r="P239" s="203">
        <v>0</v>
      </c>
      <c r="Q239" s="203">
        <f t="shared" ref="Q239:Q255" si="33">ROUND(E239*P239,2)</f>
        <v>0</v>
      </c>
      <c r="R239" s="205"/>
      <c r="S239" s="205" t="s">
        <v>319</v>
      </c>
      <c r="T239" s="206" t="s">
        <v>320</v>
      </c>
      <c r="U239" s="161">
        <v>1.1890000000000001</v>
      </c>
      <c r="V239" s="161">
        <f t="shared" ref="V239:V255" si="34">ROUND(E239*U239,2)</f>
        <v>2.38</v>
      </c>
      <c r="W239" s="161"/>
      <c r="X239" s="161" t="s">
        <v>321</v>
      </c>
      <c r="Y239" s="161" t="s">
        <v>322</v>
      </c>
      <c r="Z239" s="151"/>
      <c r="AA239" s="151"/>
      <c r="AB239" s="151"/>
      <c r="AC239" s="151"/>
      <c r="AD239" s="151"/>
      <c r="AE239" s="151"/>
      <c r="AF239" s="151"/>
      <c r="AG239" s="151" t="s">
        <v>2230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200">
        <v>101</v>
      </c>
      <c r="B240" s="201" t="s">
        <v>2515</v>
      </c>
      <c r="C240" s="207" t="s">
        <v>2516</v>
      </c>
      <c r="D240" s="202" t="s">
        <v>318</v>
      </c>
      <c r="E240" s="203">
        <v>1</v>
      </c>
      <c r="F240" s="204"/>
      <c r="G240" s="205">
        <f t="shared" si="28"/>
        <v>0</v>
      </c>
      <c r="H240" s="204"/>
      <c r="I240" s="205">
        <f t="shared" si="29"/>
        <v>0</v>
      </c>
      <c r="J240" s="204"/>
      <c r="K240" s="205">
        <f t="shared" si="30"/>
        <v>0</v>
      </c>
      <c r="L240" s="205">
        <v>21</v>
      </c>
      <c r="M240" s="205">
        <f t="shared" si="31"/>
        <v>0</v>
      </c>
      <c r="N240" s="203">
        <v>1.444E-2</v>
      </c>
      <c r="O240" s="203">
        <f t="shared" si="32"/>
        <v>0.01</v>
      </c>
      <c r="P240" s="203">
        <v>0</v>
      </c>
      <c r="Q240" s="203">
        <f t="shared" si="33"/>
        <v>0</v>
      </c>
      <c r="R240" s="205"/>
      <c r="S240" s="205" t="s">
        <v>319</v>
      </c>
      <c r="T240" s="206" t="s">
        <v>320</v>
      </c>
      <c r="U240" s="161">
        <v>1.25</v>
      </c>
      <c r="V240" s="161">
        <f t="shared" si="34"/>
        <v>1.25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2230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 x14ac:dyDescent="0.2">
      <c r="A241" s="200">
        <v>102</v>
      </c>
      <c r="B241" s="201" t="s">
        <v>2517</v>
      </c>
      <c r="C241" s="207" t="s">
        <v>2518</v>
      </c>
      <c r="D241" s="202" t="s">
        <v>318</v>
      </c>
      <c r="E241" s="203">
        <v>1</v>
      </c>
      <c r="F241" s="204"/>
      <c r="G241" s="205">
        <f t="shared" si="28"/>
        <v>0</v>
      </c>
      <c r="H241" s="204"/>
      <c r="I241" s="205">
        <f t="shared" si="29"/>
        <v>0</v>
      </c>
      <c r="J241" s="204"/>
      <c r="K241" s="205">
        <f t="shared" si="30"/>
        <v>0</v>
      </c>
      <c r="L241" s="205">
        <v>21</v>
      </c>
      <c r="M241" s="205">
        <f t="shared" si="31"/>
        <v>0</v>
      </c>
      <c r="N241" s="203">
        <v>1.772E-2</v>
      </c>
      <c r="O241" s="203">
        <f t="shared" si="32"/>
        <v>0.02</v>
      </c>
      <c r="P241" s="203">
        <v>0</v>
      </c>
      <c r="Q241" s="203">
        <f t="shared" si="33"/>
        <v>0</v>
      </c>
      <c r="R241" s="205"/>
      <c r="S241" s="205" t="s">
        <v>319</v>
      </c>
      <c r="T241" s="206" t="s">
        <v>320</v>
      </c>
      <c r="U241" s="161">
        <v>0.97299999999999998</v>
      </c>
      <c r="V241" s="161">
        <f t="shared" si="34"/>
        <v>0.97</v>
      </c>
      <c r="W241" s="161"/>
      <c r="X241" s="161" t="s">
        <v>321</v>
      </c>
      <c r="Y241" s="161" t="s">
        <v>322</v>
      </c>
      <c r="Z241" s="151"/>
      <c r="AA241" s="151"/>
      <c r="AB241" s="151"/>
      <c r="AC241" s="151"/>
      <c r="AD241" s="151"/>
      <c r="AE241" s="151"/>
      <c r="AF241" s="151"/>
      <c r="AG241" s="151" t="s">
        <v>2230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200">
        <v>103</v>
      </c>
      <c r="B242" s="201" t="s">
        <v>2519</v>
      </c>
      <c r="C242" s="207" t="s">
        <v>2520</v>
      </c>
      <c r="D242" s="202" t="s">
        <v>318</v>
      </c>
      <c r="E242" s="203">
        <v>1</v>
      </c>
      <c r="F242" s="204"/>
      <c r="G242" s="205">
        <f t="shared" si="28"/>
        <v>0</v>
      </c>
      <c r="H242" s="204"/>
      <c r="I242" s="205">
        <f t="shared" si="29"/>
        <v>0</v>
      </c>
      <c r="J242" s="204"/>
      <c r="K242" s="205">
        <f t="shared" si="30"/>
        <v>0</v>
      </c>
      <c r="L242" s="205">
        <v>21</v>
      </c>
      <c r="M242" s="205">
        <f t="shared" si="31"/>
        <v>0</v>
      </c>
      <c r="N242" s="203">
        <v>6.2E-4</v>
      </c>
      <c r="O242" s="203">
        <f t="shared" si="32"/>
        <v>0</v>
      </c>
      <c r="P242" s="203">
        <v>0</v>
      </c>
      <c r="Q242" s="203">
        <f t="shared" si="33"/>
        <v>0</v>
      </c>
      <c r="R242" s="205"/>
      <c r="S242" s="205" t="s">
        <v>319</v>
      </c>
      <c r="T242" s="206" t="s">
        <v>320</v>
      </c>
      <c r="U242" s="161">
        <v>2.6</v>
      </c>
      <c r="V242" s="161">
        <f t="shared" si="34"/>
        <v>2.6</v>
      </c>
      <c r="W242" s="161"/>
      <c r="X242" s="161" t="s">
        <v>321</v>
      </c>
      <c r="Y242" s="161" t="s">
        <v>322</v>
      </c>
      <c r="Z242" s="151"/>
      <c r="AA242" s="151"/>
      <c r="AB242" s="151"/>
      <c r="AC242" s="151"/>
      <c r="AD242" s="151"/>
      <c r="AE242" s="151"/>
      <c r="AF242" s="151"/>
      <c r="AG242" s="151" t="s">
        <v>2230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200">
        <v>104</v>
      </c>
      <c r="B243" s="201" t="s">
        <v>2521</v>
      </c>
      <c r="C243" s="207" t="s">
        <v>2522</v>
      </c>
      <c r="D243" s="202" t="s">
        <v>318</v>
      </c>
      <c r="E243" s="203">
        <v>1</v>
      </c>
      <c r="F243" s="204"/>
      <c r="G243" s="205">
        <f t="shared" si="28"/>
        <v>0</v>
      </c>
      <c r="H243" s="204"/>
      <c r="I243" s="205">
        <f t="shared" si="29"/>
        <v>0</v>
      </c>
      <c r="J243" s="204"/>
      <c r="K243" s="205">
        <f t="shared" si="30"/>
        <v>0</v>
      </c>
      <c r="L243" s="205">
        <v>21</v>
      </c>
      <c r="M243" s="205">
        <f t="shared" si="31"/>
        <v>0</v>
      </c>
      <c r="N243" s="203">
        <v>3.7499999999999999E-2</v>
      </c>
      <c r="O243" s="203">
        <f t="shared" si="32"/>
        <v>0.04</v>
      </c>
      <c r="P243" s="203">
        <v>0</v>
      </c>
      <c r="Q243" s="203">
        <f t="shared" si="33"/>
        <v>0</v>
      </c>
      <c r="R243" s="205"/>
      <c r="S243" s="205" t="s">
        <v>319</v>
      </c>
      <c r="T243" s="206" t="s">
        <v>320</v>
      </c>
      <c r="U243" s="161">
        <v>0</v>
      </c>
      <c r="V243" s="161">
        <f t="shared" si="34"/>
        <v>0</v>
      </c>
      <c r="W243" s="161"/>
      <c r="X243" s="161" t="s">
        <v>365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2289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200">
        <v>105</v>
      </c>
      <c r="B244" s="201" t="s">
        <v>2523</v>
      </c>
      <c r="C244" s="207" t="s">
        <v>2524</v>
      </c>
      <c r="D244" s="202" t="s">
        <v>318</v>
      </c>
      <c r="E244" s="203">
        <v>2</v>
      </c>
      <c r="F244" s="204"/>
      <c r="G244" s="205">
        <f t="shared" si="28"/>
        <v>0</v>
      </c>
      <c r="H244" s="204"/>
      <c r="I244" s="205">
        <f t="shared" si="29"/>
        <v>0</v>
      </c>
      <c r="J244" s="204"/>
      <c r="K244" s="205">
        <f t="shared" si="30"/>
        <v>0</v>
      </c>
      <c r="L244" s="205">
        <v>21</v>
      </c>
      <c r="M244" s="205">
        <f t="shared" si="31"/>
        <v>0</v>
      </c>
      <c r="N244" s="203">
        <v>4.2000000000000002E-4</v>
      </c>
      <c r="O244" s="203">
        <f t="shared" si="32"/>
        <v>0</v>
      </c>
      <c r="P244" s="203">
        <v>0</v>
      </c>
      <c r="Q244" s="203">
        <f t="shared" si="33"/>
        <v>0</v>
      </c>
      <c r="R244" s="205"/>
      <c r="S244" s="205" t="s">
        <v>334</v>
      </c>
      <c r="T244" s="206" t="s">
        <v>320</v>
      </c>
      <c r="U244" s="161">
        <v>0.246</v>
      </c>
      <c r="V244" s="161">
        <f t="shared" si="34"/>
        <v>0.49</v>
      </c>
      <c r="W244" s="161"/>
      <c r="X244" s="161" t="s">
        <v>321</v>
      </c>
      <c r="Y244" s="161" t="s">
        <v>322</v>
      </c>
      <c r="Z244" s="151"/>
      <c r="AA244" s="151"/>
      <c r="AB244" s="151"/>
      <c r="AC244" s="151"/>
      <c r="AD244" s="151"/>
      <c r="AE244" s="151"/>
      <c r="AF244" s="151"/>
      <c r="AG244" s="151" t="s">
        <v>2230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200">
        <v>106</v>
      </c>
      <c r="B245" s="201" t="s">
        <v>2525</v>
      </c>
      <c r="C245" s="207" t="s">
        <v>2526</v>
      </c>
      <c r="D245" s="202" t="s">
        <v>318</v>
      </c>
      <c r="E245" s="203">
        <v>1</v>
      </c>
      <c r="F245" s="204"/>
      <c r="G245" s="205">
        <f t="shared" si="28"/>
        <v>0</v>
      </c>
      <c r="H245" s="204"/>
      <c r="I245" s="205">
        <f t="shared" si="29"/>
        <v>0</v>
      </c>
      <c r="J245" s="204"/>
      <c r="K245" s="205">
        <f t="shared" si="30"/>
        <v>0</v>
      </c>
      <c r="L245" s="205">
        <v>21</v>
      </c>
      <c r="M245" s="205">
        <f t="shared" si="31"/>
        <v>0</v>
      </c>
      <c r="N245" s="203">
        <v>7.2999999999999996E-4</v>
      </c>
      <c r="O245" s="203">
        <f t="shared" si="32"/>
        <v>0</v>
      </c>
      <c r="P245" s="203">
        <v>0</v>
      </c>
      <c r="Q245" s="203">
        <f t="shared" si="33"/>
        <v>0</v>
      </c>
      <c r="R245" s="205"/>
      <c r="S245" s="205" t="s">
        <v>334</v>
      </c>
      <c r="T245" s="206" t="s">
        <v>320</v>
      </c>
      <c r="U245" s="161">
        <v>0.246</v>
      </c>
      <c r="V245" s="161">
        <f t="shared" si="34"/>
        <v>0.25</v>
      </c>
      <c r="W245" s="161"/>
      <c r="X245" s="161" t="s">
        <v>321</v>
      </c>
      <c r="Y245" s="161" t="s">
        <v>322</v>
      </c>
      <c r="Z245" s="151"/>
      <c r="AA245" s="151"/>
      <c r="AB245" s="151"/>
      <c r="AC245" s="151"/>
      <c r="AD245" s="151"/>
      <c r="AE245" s="151"/>
      <c r="AF245" s="151"/>
      <c r="AG245" s="151" t="s">
        <v>2230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200">
        <v>107</v>
      </c>
      <c r="B246" s="201" t="s">
        <v>2527</v>
      </c>
      <c r="C246" s="207" t="s">
        <v>2528</v>
      </c>
      <c r="D246" s="202" t="s">
        <v>318</v>
      </c>
      <c r="E246" s="203">
        <v>1</v>
      </c>
      <c r="F246" s="204"/>
      <c r="G246" s="205">
        <f t="shared" si="28"/>
        <v>0</v>
      </c>
      <c r="H246" s="204"/>
      <c r="I246" s="205">
        <f t="shared" si="29"/>
        <v>0</v>
      </c>
      <c r="J246" s="204"/>
      <c r="K246" s="205">
        <f t="shared" si="30"/>
        <v>0</v>
      </c>
      <c r="L246" s="205">
        <v>21</v>
      </c>
      <c r="M246" s="205">
        <f t="shared" si="31"/>
        <v>0</v>
      </c>
      <c r="N246" s="203">
        <v>1.7000000000000001E-2</v>
      </c>
      <c r="O246" s="203">
        <f t="shared" si="32"/>
        <v>0.02</v>
      </c>
      <c r="P246" s="203">
        <v>0</v>
      </c>
      <c r="Q246" s="203">
        <f t="shared" si="33"/>
        <v>0</v>
      </c>
      <c r="R246" s="205"/>
      <c r="S246" s="205" t="s">
        <v>319</v>
      </c>
      <c r="T246" s="206" t="s">
        <v>320</v>
      </c>
      <c r="U246" s="161">
        <v>0</v>
      </c>
      <c r="V246" s="161">
        <f t="shared" si="34"/>
        <v>0</v>
      </c>
      <c r="W246" s="161"/>
      <c r="X246" s="161" t="s">
        <v>365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2289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200">
        <v>108</v>
      </c>
      <c r="B247" s="201" t="s">
        <v>2529</v>
      </c>
      <c r="C247" s="207" t="s">
        <v>2530</v>
      </c>
      <c r="D247" s="202" t="s">
        <v>318</v>
      </c>
      <c r="E247" s="203">
        <v>1</v>
      </c>
      <c r="F247" s="204"/>
      <c r="G247" s="205">
        <f t="shared" si="28"/>
        <v>0</v>
      </c>
      <c r="H247" s="204"/>
      <c r="I247" s="205">
        <f t="shared" si="29"/>
        <v>0</v>
      </c>
      <c r="J247" s="204"/>
      <c r="K247" s="205">
        <f t="shared" si="30"/>
        <v>0</v>
      </c>
      <c r="L247" s="205">
        <v>21</v>
      </c>
      <c r="M247" s="205">
        <f t="shared" si="31"/>
        <v>0</v>
      </c>
      <c r="N247" s="203">
        <v>7.1720000000000006E-2</v>
      </c>
      <c r="O247" s="203">
        <f t="shared" si="32"/>
        <v>7.0000000000000007E-2</v>
      </c>
      <c r="P247" s="203">
        <v>0</v>
      </c>
      <c r="Q247" s="203">
        <f t="shared" si="33"/>
        <v>0</v>
      </c>
      <c r="R247" s="205"/>
      <c r="S247" s="205" t="s">
        <v>319</v>
      </c>
      <c r="T247" s="206" t="s">
        <v>320</v>
      </c>
      <c r="U247" s="161">
        <v>3.0720000000000001</v>
      </c>
      <c r="V247" s="161">
        <f t="shared" si="34"/>
        <v>3.07</v>
      </c>
      <c r="W247" s="161"/>
      <c r="X247" s="161" t="s">
        <v>321</v>
      </c>
      <c r="Y247" s="161" t="s">
        <v>322</v>
      </c>
      <c r="Z247" s="151"/>
      <c r="AA247" s="151"/>
      <c r="AB247" s="151"/>
      <c r="AC247" s="151"/>
      <c r="AD247" s="151"/>
      <c r="AE247" s="151"/>
      <c r="AF247" s="151"/>
      <c r="AG247" s="151" t="s">
        <v>2230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200">
        <v>109</v>
      </c>
      <c r="B248" s="201" t="s">
        <v>2531</v>
      </c>
      <c r="C248" s="207" t="s">
        <v>2532</v>
      </c>
      <c r="D248" s="202" t="s">
        <v>318</v>
      </c>
      <c r="E248" s="203">
        <v>2</v>
      </c>
      <c r="F248" s="204"/>
      <c r="G248" s="205">
        <f t="shared" si="28"/>
        <v>0</v>
      </c>
      <c r="H248" s="204"/>
      <c r="I248" s="205">
        <f t="shared" si="29"/>
        <v>0</v>
      </c>
      <c r="J248" s="204"/>
      <c r="K248" s="205">
        <f t="shared" si="30"/>
        <v>0</v>
      </c>
      <c r="L248" s="205">
        <v>21</v>
      </c>
      <c r="M248" s="205">
        <f t="shared" si="31"/>
        <v>0</v>
      </c>
      <c r="N248" s="203">
        <v>2.2000000000000001E-4</v>
      </c>
      <c r="O248" s="203">
        <f t="shared" si="32"/>
        <v>0</v>
      </c>
      <c r="P248" s="203">
        <v>0</v>
      </c>
      <c r="Q248" s="203">
        <f t="shared" si="33"/>
        <v>0</v>
      </c>
      <c r="R248" s="205"/>
      <c r="S248" s="205" t="s">
        <v>334</v>
      </c>
      <c r="T248" s="206" t="s">
        <v>320</v>
      </c>
      <c r="U248" s="161">
        <v>0.246</v>
      </c>
      <c r="V248" s="161">
        <f t="shared" si="34"/>
        <v>0.49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2230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200">
        <v>110</v>
      </c>
      <c r="B249" s="201" t="s">
        <v>2533</v>
      </c>
      <c r="C249" s="207" t="s">
        <v>2534</v>
      </c>
      <c r="D249" s="202" t="s">
        <v>318</v>
      </c>
      <c r="E249" s="203">
        <v>2</v>
      </c>
      <c r="F249" s="204"/>
      <c r="G249" s="205">
        <f t="shared" si="28"/>
        <v>0</v>
      </c>
      <c r="H249" s="204"/>
      <c r="I249" s="205">
        <f t="shared" si="29"/>
        <v>0</v>
      </c>
      <c r="J249" s="204"/>
      <c r="K249" s="205">
        <f t="shared" si="30"/>
        <v>0</v>
      </c>
      <c r="L249" s="205">
        <v>21</v>
      </c>
      <c r="M249" s="205">
        <f t="shared" si="31"/>
        <v>0</v>
      </c>
      <c r="N249" s="203">
        <v>1.1E-4</v>
      </c>
      <c r="O249" s="203">
        <f t="shared" si="32"/>
        <v>0</v>
      </c>
      <c r="P249" s="203">
        <v>0</v>
      </c>
      <c r="Q249" s="203">
        <f t="shared" si="33"/>
        <v>0</v>
      </c>
      <c r="R249" s="205"/>
      <c r="S249" s="205" t="s">
        <v>319</v>
      </c>
      <c r="T249" s="206" t="s">
        <v>320</v>
      </c>
      <c r="U249" s="161">
        <v>0.246</v>
      </c>
      <c r="V249" s="161">
        <f t="shared" si="34"/>
        <v>0.49</v>
      </c>
      <c r="W249" s="161"/>
      <c r="X249" s="161" t="s">
        <v>321</v>
      </c>
      <c r="Y249" s="161" t="s">
        <v>322</v>
      </c>
      <c r="Z249" s="151"/>
      <c r="AA249" s="151"/>
      <c r="AB249" s="151"/>
      <c r="AC249" s="151"/>
      <c r="AD249" s="151"/>
      <c r="AE249" s="151"/>
      <c r="AF249" s="151"/>
      <c r="AG249" s="151" t="s">
        <v>2230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200">
        <v>111</v>
      </c>
      <c r="B250" s="201" t="s">
        <v>2535</v>
      </c>
      <c r="C250" s="207" t="s">
        <v>2536</v>
      </c>
      <c r="D250" s="202" t="s">
        <v>318</v>
      </c>
      <c r="E250" s="203">
        <v>1</v>
      </c>
      <c r="F250" s="204"/>
      <c r="G250" s="205">
        <f t="shared" si="28"/>
        <v>0</v>
      </c>
      <c r="H250" s="204"/>
      <c r="I250" s="205">
        <f t="shared" si="29"/>
        <v>0</v>
      </c>
      <c r="J250" s="204"/>
      <c r="K250" s="205">
        <f t="shared" si="30"/>
        <v>0</v>
      </c>
      <c r="L250" s="205">
        <v>21</v>
      </c>
      <c r="M250" s="205">
        <f t="shared" si="31"/>
        <v>0</v>
      </c>
      <c r="N250" s="203">
        <v>1.1E-4</v>
      </c>
      <c r="O250" s="203">
        <f t="shared" si="32"/>
        <v>0</v>
      </c>
      <c r="P250" s="203">
        <v>0</v>
      </c>
      <c r="Q250" s="203">
        <f t="shared" si="33"/>
        <v>0</v>
      </c>
      <c r="R250" s="205"/>
      <c r="S250" s="205" t="s">
        <v>319</v>
      </c>
      <c r="T250" s="206" t="s">
        <v>320</v>
      </c>
      <c r="U250" s="161">
        <v>0.246</v>
      </c>
      <c r="V250" s="161">
        <f t="shared" si="34"/>
        <v>0.25</v>
      </c>
      <c r="W250" s="161"/>
      <c r="X250" s="161" t="s">
        <v>321</v>
      </c>
      <c r="Y250" s="161" t="s">
        <v>322</v>
      </c>
      <c r="Z250" s="151"/>
      <c r="AA250" s="151"/>
      <c r="AB250" s="151"/>
      <c r="AC250" s="151"/>
      <c r="AD250" s="151"/>
      <c r="AE250" s="151"/>
      <c r="AF250" s="151"/>
      <c r="AG250" s="151" t="s">
        <v>2230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200">
        <v>112</v>
      </c>
      <c r="B251" s="201" t="s">
        <v>2537</v>
      </c>
      <c r="C251" s="207" t="s">
        <v>2538</v>
      </c>
      <c r="D251" s="202" t="s">
        <v>318</v>
      </c>
      <c r="E251" s="203">
        <v>1</v>
      </c>
      <c r="F251" s="204"/>
      <c r="G251" s="205">
        <f t="shared" si="28"/>
        <v>0</v>
      </c>
      <c r="H251" s="204"/>
      <c r="I251" s="205">
        <f t="shared" si="29"/>
        <v>0</v>
      </c>
      <c r="J251" s="204"/>
      <c r="K251" s="205">
        <f t="shared" si="30"/>
        <v>0</v>
      </c>
      <c r="L251" s="205">
        <v>21</v>
      </c>
      <c r="M251" s="205">
        <f t="shared" si="31"/>
        <v>0</v>
      </c>
      <c r="N251" s="203">
        <v>1.1E-4</v>
      </c>
      <c r="O251" s="203">
        <f t="shared" si="32"/>
        <v>0</v>
      </c>
      <c r="P251" s="203">
        <v>0</v>
      </c>
      <c r="Q251" s="203">
        <f t="shared" si="33"/>
        <v>0</v>
      </c>
      <c r="R251" s="205"/>
      <c r="S251" s="205" t="s">
        <v>319</v>
      </c>
      <c r="T251" s="206" t="s">
        <v>320</v>
      </c>
      <c r="U251" s="161">
        <v>0.246</v>
      </c>
      <c r="V251" s="161">
        <f t="shared" si="34"/>
        <v>0.25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2230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200">
        <v>113</v>
      </c>
      <c r="B252" s="201" t="s">
        <v>2539</v>
      </c>
      <c r="C252" s="207" t="s">
        <v>2540</v>
      </c>
      <c r="D252" s="202" t="s">
        <v>318</v>
      </c>
      <c r="E252" s="203">
        <v>5</v>
      </c>
      <c r="F252" s="204"/>
      <c r="G252" s="205">
        <f t="shared" si="28"/>
        <v>0</v>
      </c>
      <c r="H252" s="204"/>
      <c r="I252" s="205">
        <f t="shared" si="29"/>
        <v>0</v>
      </c>
      <c r="J252" s="204"/>
      <c r="K252" s="205">
        <f t="shared" si="30"/>
        <v>0</v>
      </c>
      <c r="L252" s="205">
        <v>21</v>
      </c>
      <c r="M252" s="205">
        <f t="shared" si="31"/>
        <v>0</v>
      </c>
      <c r="N252" s="203">
        <v>2.4000000000000001E-4</v>
      </c>
      <c r="O252" s="203">
        <f t="shared" si="32"/>
        <v>0</v>
      </c>
      <c r="P252" s="203">
        <v>0</v>
      </c>
      <c r="Q252" s="203">
        <f t="shared" si="33"/>
        <v>0</v>
      </c>
      <c r="R252" s="205"/>
      <c r="S252" s="205" t="s">
        <v>319</v>
      </c>
      <c r="T252" s="206" t="s">
        <v>320</v>
      </c>
      <c r="U252" s="161">
        <v>0.124</v>
      </c>
      <c r="V252" s="161">
        <f t="shared" si="34"/>
        <v>0.62</v>
      </c>
      <c r="W252" s="161"/>
      <c r="X252" s="161" t="s">
        <v>321</v>
      </c>
      <c r="Y252" s="161" t="s">
        <v>322</v>
      </c>
      <c r="Z252" s="151"/>
      <c r="AA252" s="151"/>
      <c r="AB252" s="151"/>
      <c r="AC252" s="151"/>
      <c r="AD252" s="151"/>
      <c r="AE252" s="151"/>
      <c r="AF252" s="151"/>
      <c r="AG252" s="151" t="s">
        <v>2230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200">
        <v>114</v>
      </c>
      <c r="B253" s="201" t="s">
        <v>2541</v>
      </c>
      <c r="C253" s="207" t="s">
        <v>2542</v>
      </c>
      <c r="D253" s="202" t="s">
        <v>318</v>
      </c>
      <c r="E253" s="203">
        <v>2</v>
      </c>
      <c r="F253" s="204"/>
      <c r="G253" s="205">
        <f t="shared" si="28"/>
        <v>0</v>
      </c>
      <c r="H253" s="204"/>
      <c r="I253" s="205">
        <f t="shared" si="29"/>
        <v>0</v>
      </c>
      <c r="J253" s="204"/>
      <c r="K253" s="205">
        <f t="shared" si="30"/>
        <v>0</v>
      </c>
      <c r="L253" s="205">
        <v>21</v>
      </c>
      <c r="M253" s="205">
        <f t="shared" si="31"/>
        <v>0</v>
      </c>
      <c r="N253" s="203">
        <v>6.9999999999999999E-4</v>
      </c>
      <c r="O253" s="203">
        <f t="shared" si="32"/>
        <v>0</v>
      </c>
      <c r="P253" s="203">
        <v>0</v>
      </c>
      <c r="Q253" s="203">
        <f t="shared" si="33"/>
        <v>0</v>
      </c>
      <c r="R253" s="205"/>
      <c r="S253" s="205" t="s">
        <v>334</v>
      </c>
      <c r="T253" s="206" t="s">
        <v>320</v>
      </c>
      <c r="U253" s="161">
        <v>0.37</v>
      </c>
      <c r="V253" s="161">
        <f t="shared" si="34"/>
        <v>0.74</v>
      </c>
      <c r="W253" s="161"/>
      <c r="X253" s="161" t="s">
        <v>321</v>
      </c>
      <c r="Y253" s="161" t="s">
        <v>322</v>
      </c>
      <c r="Z253" s="151"/>
      <c r="AA253" s="151"/>
      <c r="AB253" s="151"/>
      <c r="AC253" s="151"/>
      <c r="AD253" s="151"/>
      <c r="AE253" s="151"/>
      <c r="AF253" s="151"/>
      <c r="AG253" s="151" t="s">
        <v>2230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200">
        <v>115</v>
      </c>
      <c r="B254" s="201" t="s">
        <v>2543</v>
      </c>
      <c r="C254" s="207" t="s">
        <v>2544</v>
      </c>
      <c r="D254" s="202" t="s">
        <v>318</v>
      </c>
      <c r="E254" s="203">
        <v>2</v>
      </c>
      <c r="F254" s="204"/>
      <c r="G254" s="205">
        <f t="shared" si="28"/>
        <v>0</v>
      </c>
      <c r="H254" s="204"/>
      <c r="I254" s="205">
        <f t="shared" si="29"/>
        <v>0</v>
      </c>
      <c r="J254" s="204"/>
      <c r="K254" s="205">
        <f t="shared" si="30"/>
        <v>0</v>
      </c>
      <c r="L254" s="205">
        <v>21</v>
      </c>
      <c r="M254" s="205">
        <f t="shared" si="31"/>
        <v>0</v>
      </c>
      <c r="N254" s="203">
        <v>8.4999999999999995E-4</v>
      </c>
      <c r="O254" s="203">
        <f t="shared" si="32"/>
        <v>0</v>
      </c>
      <c r="P254" s="203">
        <v>0</v>
      </c>
      <c r="Q254" s="203">
        <f t="shared" si="33"/>
        <v>0</v>
      </c>
      <c r="R254" s="205"/>
      <c r="S254" s="205" t="s">
        <v>334</v>
      </c>
      <c r="T254" s="206" t="s">
        <v>320</v>
      </c>
      <c r="U254" s="161">
        <v>0.44500000000000001</v>
      </c>
      <c r="V254" s="161">
        <f t="shared" si="34"/>
        <v>0.89</v>
      </c>
      <c r="W254" s="161"/>
      <c r="X254" s="161" t="s">
        <v>321</v>
      </c>
      <c r="Y254" s="161" t="s">
        <v>322</v>
      </c>
      <c r="Z254" s="151"/>
      <c r="AA254" s="151"/>
      <c r="AB254" s="151"/>
      <c r="AC254" s="151"/>
      <c r="AD254" s="151"/>
      <c r="AE254" s="151"/>
      <c r="AF254" s="151"/>
      <c r="AG254" s="151" t="s">
        <v>2230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33.75" outlineLevel="1" x14ac:dyDescent="0.2">
      <c r="A255" s="181">
        <v>116</v>
      </c>
      <c r="B255" s="182" t="s">
        <v>2545</v>
      </c>
      <c r="C255" s="190" t="s">
        <v>2546</v>
      </c>
      <c r="D255" s="183" t="s">
        <v>318</v>
      </c>
      <c r="E255" s="184">
        <v>1</v>
      </c>
      <c r="F255" s="185"/>
      <c r="G255" s="186">
        <f t="shared" si="28"/>
        <v>0</v>
      </c>
      <c r="H255" s="185"/>
      <c r="I255" s="186">
        <f t="shared" si="29"/>
        <v>0</v>
      </c>
      <c r="J255" s="185"/>
      <c r="K255" s="186">
        <f t="shared" si="30"/>
        <v>0</v>
      </c>
      <c r="L255" s="186">
        <v>21</v>
      </c>
      <c r="M255" s="186">
        <f t="shared" si="31"/>
        <v>0</v>
      </c>
      <c r="N255" s="184">
        <v>1.72E-3</v>
      </c>
      <c r="O255" s="184">
        <f t="shared" si="32"/>
        <v>0</v>
      </c>
      <c r="P255" s="184">
        <v>0</v>
      </c>
      <c r="Q255" s="184">
        <f t="shared" si="33"/>
        <v>0</v>
      </c>
      <c r="R255" s="186"/>
      <c r="S255" s="186" t="s">
        <v>319</v>
      </c>
      <c r="T255" s="187" t="s">
        <v>320</v>
      </c>
      <c r="U255" s="161">
        <v>0.47599999999999998</v>
      </c>
      <c r="V255" s="161">
        <f t="shared" si="34"/>
        <v>0.48</v>
      </c>
      <c r="W255" s="161"/>
      <c r="X255" s="161" t="s">
        <v>321</v>
      </c>
      <c r="Y255" s="161" t="s">
        <v>322</v>
      </c>
      <c r="Z255" s="151"/>
      <c r="AA255" s="151"/>
      <c r="AB255" s="151"/>
      <c r="AC255" s="151"/>
      <c r="AD255" s="151"/>
      <c r="AE255" s="151"/>
      <c r="AF255" s="151"/>
      <c r="AG255" s="151" t="s">
        <v>2230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272" t="s">
        <v>2547</v>
      </c>
      <c r="D256" s="273"/>
      <c r="E256" s="273"/>
      <c r="F256" s="273"/>
      <c r="G256" s="273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">
      <c r="A257" s="158"/>
      <c r="B257" s="159"/>
      <c r="C257" s="191" t="s">
        <v>2548</v>
      </c>
      <c r="D257" s="165"/>
      <c r="E257" s="166">
        <v>1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200">
        <v>117</v>
      </c>
      <c r="B258" s="201" t="s">
        <v>2549</v>
      </c>
      <c r="C258" s="207" t="s">
        <v>2550</v>
      </c>
      <c r="D258" s="202" t="s">
        <v>318</v>
      </c>
      <c r="E258" s="203">
        <v>1</v>
      </c>
      <c r="F258" s="204"/>
      <c r="G258" s="205">
        <f>ROUND(E258*F258,2)</f>
        <v>0</v>
      </c>
      <c r="H258" s="204"/>
      <c r="I258" s="205">
        <f>ROUND(E258*H258,2)</f>
        <v>0</v>
      </c>
      <c r="J258" s="204"/>
      <c r="K258" s="205">
        <f>ROUND(E258*J258,2)</f>
        <v>0</v>
      </c>
      <c r="L258" s="205">
        <v>21</v>
      </c>
      <c r="M258" s="205">
        <f>G258*(1+L258/100)</f>
        <v>0</v>
      </c>
      <c r="N258" s="203">
        <v>1.1E-4</v>
      </c>
      <c r="O258" s="203">
        <f>ROUND(E258*N258,2)</f>
        <v>0</v>
      </c>
      <c r="P258" s="203">
        <v>0</v>
      </c>
      <c r="Q258" s="203">
        <f>ROUND(E258*P258,2)</f>
        <v>0</v>
      </c>
      <c r="R258" s="205"/>
      <c r="S258" s="205" t="s">
        <v>319</v>
      </c>
      <c r="T258" s="206" t="s">
        <v>320</v>
      </c>
      <c r="U258" s="161">
        <v>0.16500000000000001</v>
      </c>
      <c r="V258" s="161">
        <f>ROUND(E258*U258,2)</f>
        <v>0.17</v>
      </c>
      <c r="W258" s="161"/>
      <c r="X258" s="161" t="s">
        <v>321</v>
      </c>
      <c r="Y258" s="161" t="s">
        <v>322</v>
      </c>
      <c r="Z258" s="151"/>
      <c r="AA258" s="151"/>
      <c r="AB258" s="151"/>
      <c r="AC258" s="151"/>
      <c r="AD258" s="151"/>
      <c r="AE258" s="151"/>
      <c r="AF258" s="151"/>
      <c r="AG258" s="151" t="s">
        <v>2230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81">
        <v>118</v>
      </c>
      <c r="B259" s="182" t="s">
        <v>2551</v>
      </c>
      <c r="C259" s="190" t="s">
        <v>2552</v>
      </c>
      <c r="D259" s="183" t="s">
        <v>0</v>
      </c>
      <c r="E259" s="184">
        <v>0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6"/>
      <c r="S259" s="186" t="s">
        <v>319</v>
      </c>
      <c r="T259" s="187" t="s">
        <v>320</v>
      </c>
      <c r="U259" s="161">
        <v>0</v>
      </c>
      <c r="V259" s="161">
        <f>ROUND(E259*U259,2)</f>
        <v>0</v>
      </c>
      <c r="W259" s="161"/>
      <c r="X259" s="161" t="s">
        <v>321</v>
      </c>
      <c r="Y259" s="161" t="s">
        <v>322</v>
      </c>
      <c r="Z259" s="151"/>
      <c r="AA259" s="151"/>
      <c r="AB259" s="151"/>
      <c r="AC259" s="151"/>
      <c r="AD259" s="151"/>
      <c r="AE259" s="151"/>
      <c r="AF259" s="151"/>
      <c r="AG259" s="151" t="s">
        <v>388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">
      <c r="A260" s="158"/>
      <c r="B260" s="159"/>
      <c r="C260" s="272" t="s">
        <v>2512</v>
      </c>
      <c r="D260" s="273"/>
      <c r="E260" s="273"/>
      <c r="F260" s="273"/>
      <c r="G260" s="273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x14ac:dyDescent="0.2">
      <c r="A261" s="174" t="s">
        <v>314</v>
      </c>
      <c r="B261" s="175" t="s">
        <v>187</v>
      </c>
      <c r="C261" s="189" t="s">
        <v>188</v>
      </c>
      <c r="D261" s="176"/>
      <c r="E261" s="177"/>
      <c r="F261" s="178"/>
      <c r="G261" s="178">
        <f>SUMIF(AG262:AG265,"&lt;&gt;NOR",G262:G265)</f>
        <v>0</v>
      </c>
      <c r="H261" s="178"/>
      <c r="I261" s="178">
        <f>SUM(I262:I265)</f>
        <v>0</v>
      </c>
      <c r="J261" s="178"/>
      <c r="K261" s="178">
        <f>SUM(K262:K265)</f>
        <v>0</v>
      </c>
      <c r="L261" s="178"/>
      <c r="M261" s="178">
        <f>SUM(M262:M265)</f>
        <v>0</v>
      </c>
      <c r="N261" s="177"/>
      <c r="O261" s="177">
        <f>SUM(O262:O265)</f>
        <v>0.01</v>
      </c>
      <c r="P261" s="177"/>
      <c r="Q261" s="177">
        <f>SUM(Q262:Q265)</f>
        <v>0</v>
      </c>
      <c r="R261" s="178"/>
      <c r="S261" s="178"/>
      <c r="T261" s="179"/>
      <c r="U261" s="173"/>
      <c r="V261" s="173">
        <f>SUM(V262:V265)</f>
        <v>1.77</v>
      </c>
      <c r="W261" s="173"/>
      <c r="X261" s="173"/>
      <c r="Y261" s="173"/>
      <c r="AG261" t="s">
        <v>315</v>
      </c>
    </row>
    <row r="262" spans="1:60" ht="45" outlineLevel="1" x14ac:dyDescent="0.2">
      <c r="A262" s="181">
        <v>119</v>
      </c>
      <c r="B262" s="182" t="s">
        <v>2553</v>
      </c>
      <c r="C262" s="190" t="s">
        <v>2554</v>
      </c>
      <c r="D262" s="183" t="s">
        <v>318</v>
      </c>
      <c r="E262" s="184">
        <v>1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8.9999999999999993E-3</v>
      </c>
      <c r="O262" s="184">
        <f>ROUND(E262*N262,2)</f>
        <v>0.01</v>
      </c>
      <c r="P262" s="184">
        <v>0</v>
      </c>
      <c r="Q262" s="184">
        <f>ROUND(E262*P262,2)</f>
        <v>0</v>
      </c>
      <c r="R262" s="186"/>
      <c r="S262" s="186" t="s">
        <v>319</v>
      </c>
      <c r="T262" s="187" t="s">
        <v>320</v>
      </c>
      <c r="U262" s="161">
        <v>1.77</v>
      </c>
      <c r="V262" s="161">
        <f>ROUND(E262*U262,2)</f>
        <v>1.77</v>
      </c>
      <c r="W262" s="161"/>
      <c r="X262" s="161" t="s">
        <v>321</v>
      </c>
      <c r="Y262" s="161" t="s">
        <v>322</v>
      </c>
      <c r="Z262" s="151"/>
      <c r="AA262" s="151"/>
      <c r="AB262" s="151"/>
      <c r="AC262" s="151"/>
      <c r="AD262" s="151"/>
      <c r="AE262" s="151"/>
      <c r="AF262" s="151"/>
      <c r="AG262" s="151" t="s">
        <v>2230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272" t="s">
        <v>2555</v>
      </c>
      <c r="D263" s="273"/>
      <c r="E263" s="273"/>
      <c r="F263" s="273"/>
      <c r="G263" s="273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81">
        <v>120</v>
      </c>
      <c r="B264" s="182" t="s">
        <v>2556</v>
      </c>
      <c r="C264" s="190" t="s">
        <v>2557</v>
      </c>
      <c r="D264" s="183" t="s">
        <v>0</v>
      </c>
      <c r="E264" s="184">
        <v>0</v>
      </c>
      <c r="F264" s="185"/>
      <c r="G264" s="186">
        <f>ROUND(E264*F264,2)</f>
        <v>0</v>
      </c>
      <c r="H264" s="185"/>
      <c r="I264" s="186">
        <f>ROUND(E264*H264,2)</f>
        <v>0</v>
      </c>
      <c r="J264" s="185"/>
      <c r="K264" s="186">
        <f>ROUND(E264*J264,2)</f>
        <v>0</v>
      </c>
      <c r="L264" s="186">
        <v>21</v>
      </c>
      <c r="M264" s="186">
        <f>G264*(1+L264/100)</f>
        <v>0</v>
      </c>
      <c r="N264" s="184">
        <v>0</v>
      </c>
      <c r="O264" s="184">
        <f>ROUND(E264*N264,2)</f>
        <v>0</v>
      </c>
      <c r="P264" s="184">
        <v>0</v>
      </c>
      <c r="Q264" s="184">
        <f>ROUND(E264*P264,2)</f>
        <v>0</v>
      </c>
      <c r="R264" s="186"/>
      <c r="S264" s="186" t="s">
        <v>319</v>
      </c>
      <c r="T264" s="187" t="s">
        <v>320</v>
      </c>
      <c r="U264" s="161">
        <v>0</v>
      </c>
      <c r="V264" s="161">
        <f>ROUND(E264*U264,2)</f>
        <v>0</v>
      </c>
      <c r="W264" s="161"/>
      <c r="X264" s="161" t="s">
        <v>321</v>
      </c>
      <c r="Y264" s="161" t="s">
        <v>322</v>
      </c>
      <c r="Z264" s="151"/>
      <c r="AA264" s="151"/>
      <c r="AB264" s="151"/>
      <c r="AC264" s="151"/>
      <c r="AD264" s="151"/>
      <c r="AE264" s="151"/>
      <c r="AF264" s="151"/>
      <c r="AG264" s="151" t="s">
        <v>388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272" t="s">
        <v>2512</v>
      </c>
      <c r="D265" s="273"/>
      <c r="E265" s="273"/>
      <c r="F265" s="273"/>
      <c r="G265" s="273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x14ac:dyDescent="0.2">
      <c r="A266" s="174" t="s">
        <v>314</v>
      </c>
      <c r="B266" s="175" t="s">
        <v>195</v>
      </c>
      <c r="C266" s="189" t="s">
        <v>196</v>
      </c>
      <c r="D266" s="176"/>
      <c r="E266" s="177"/>
      <c r="F266" s="178"/>
      <c r="G266" s="178">
        <f>SUMIF(AG267:AG271,"&lt;&gt;NOR",G267:G271)</f>
        <v>0</v>
      </c>
      <c r="H266" s="178"/>
      <c r="I266" s="178">
        <f>SUM(I267:I271)</f>
        <v>0</v>
      </c>
      <c r="J266" s="178"/>
      <c r="K266" s="178">
        <f>SUM(K267:K271)</f>
        <v>0</v>
      </c>
      <c r="L266" s="178"/>
      <c r="M266" s="178">
        <f>SUM(M267:M271)</f>
        <v>0</v>
      </c>
      <c r="N266" s="177"/>
      <c r="O266" s="177">
        <f>SUM(O267:O271)</f>
        <v>0</v>
      </c>
      <c r="P266" s="177"/>
      <c r="Q266" s="177">
        <f>SUM(Q267:Q271)</f>
        <v>0</v>
      </c>
      <c r="R266" s="178"/>
      <c r="S266" s="178"/>
      <c r="T266" s="179"/>
      <c r="U266" s="173"/>
      <c r="V266" s="173">
        <f>SUM(V267:V271)</f>
        <v>0</v>
      </c>
      <c r="W266" s="173"/>
      <c r="X266" s="173"/>
      <c r="Y266" s="173"/>
      <c r="AG266" t="s">
        <v>315</v>
      </c>
    </row>
    <row r="267" spans="1:60" outlineLevel="1" x14ac:dyDescent="0.2">
      <c r="A267" s="181">
        <v>121</v>
      </c>
      <c r="B267" s="182" t="s">
        <v>2558</v>
      </c>
      <c r="C267" s="190" t="s">
        <v>2559</v>
      </c>
      <c r="D267" s="183" t="s">
        <v>1776</v>
      </c>
      <c r="E267" s="184">
        <v>170</v>
      </c>
      <c r="F267" s="185"/>
      <c r="G267" s="186">
        <f>ROUND(E267*F267,2)</f>
        <v>0</v>
      </c>
      <c r="H267" s="185"/>
      <c r="I267" s="186">
        <f>ROUND(E267*H267,2)</f>
        <v>0</v>
      </c>
      <c r="J267" s="185"/>
      <c r="K267" s="186">
        <f>ROUND(E267*J267,2)</f>
        <v>0</v>
      </c>
      <c r="L267" s="186">
        <v>21</v>
      </c>
      <c r="M267" s="186">
        <f>G267*(1+L267/100)</f>
        <v>0</v>
      </c>
      <c r="N267" s="184">
        <v>0</v>
      </c>
      <c r="O267" s="184">
        <f>ROUND(E267*N267,2)</f>
        <v>0</v>
      </c>
      <c r="P267" s="184">
        <v>0</v>
      </c>
      <c r="Q267" s="184">
        <f>ROUND(E267*P267,2)</f>
        <v>0</v>
      </c>
      <c r="R267" s="186"/>
      <c r="S267" s="186" t="s">
        <v>319</v>
      </c>
      <c r="T267" s="187" t="s">
        <v>320</v>
      </c>
      <c r="U267" s="161">
        <v>0</v>
      </c>
      <c r="V267" s="161">
        <f>ROUND(E267*U267,2)</f>
        <v>0</v>
      </c>
      <c r="W267" s="161"/>
      <c r="X267" s="161" t="s">
        <v>321</v>
      </c>
      <c r="Y267" s="161" t="s">
        <v>322</v>
      </c>
      <c r="Z267" s="151"/>
      <c r="AA267" s="151"/>
      <c r="AB267" s="151"/>
      <c r="AC267" s="151"/>
      <c r="AD267" s="151"/>
      <c r="AE267" s="151"/>
      <c r="AF267" s="151"/>
      <c r="AG267" s="151" t="s">
        <v>2230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91" t="s">
        <v>2560</v>
      </c>
      <c r="D268" s="165"/>
      <c r="E268" s="166">
        <v>50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2561</v>
      </c>
      <c r="D269" s="165"/>
      <c r="E269" s="166">
        <v>120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81">
        <v>122</v>
      </c>
      <c r="B270" s="182" t="s">
        <v>2562</v>
      </c>
      <c r="C270" s="190" t="s">
        <v>2563</v>
      </c>
      <c r="D270" s="183" t="s">
        <v>0</v>
      </c>
      <c r="E270" s="184">
        <v>0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0</v>
      </c>
      <c r="O270" s="184">
        <f>ROUND(E270*N270,2)</f>
        <v>0</v>
      </c>
      <c r="P270" s="184">
        <v>0</v>
      </c>
      <c r="Q270" s="184">
        <f>ROUND(E270*P270,2)</f>
        <v>0</v>
      </c>
      <c r="R270" s="186"/>
      <c r="S270" s="186" t="s">
        <v>319</v>
      </c>
      <c r="T270" s="187" t="s">
        <v>320</v>
      </c>
      <c r="U270" s="161">
        <v>0</v>
      </c>
      <c r="V270" s="161">
        <f>ROUND(E270*U270,2)</f>
        <v>0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388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72" t="s">
        <v>389</v>
      </c>
      <c r="D271" s="273"/>
      <c r="E271" s="273"/>
      <c r="F271" s="273"/>
      <c r="G271" s="273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x14ac:dyDescent="0.2">
      <c r="A272" s="174" t="s">
        <v>314</v>
      </c>
      <c r="B272" s="175" t="s">
        <v>201</v>
      </c>
      <c r="C272" s="189" t="s">
        <v>202</v>
      </c>
      <c r="D272" s="176"/>
      <c r="E272" s="177"/>
      <c r="F272" s="178"/>
      <c r="G272" s="178">
        <f>SUMIF(AG273:AG275,"&lt;&gt;NOR",G273:G275)</f>
        <v>0</v>
      </c>
      <c r="H272" s="178"/>
      <c r="I272" s="178">
        <f>SUM(I273:I275)</f>
        <v>0</v>
      </c>
      <c r="J272" s="178"/>
      <c r="K272" s="178">
        <f>SUM(K273:K275)</f>
        <v>0</v>
      </c>
      <c r="L272" s="178"/>
      <c r="M272" s="178">
        <f>SUM(M273:M275)</f>
        <v>0</v>
      </c>
      <c r="N272" s="177"/>
      <c r="O272" s="177">
        <f>SUM(O273:O275)</f>
        <v>7.0000000000000007E-2</v>
      </c>
      <c r="P272" s="177"/>
      <c r="Q272" s="177">
        <f>SUM(Q273:Q275)</f>
        <v>0</v>
      </c>
      <c r="R272" s="178"/>
      <c r="S272" s="178"/>
      <c r="T272" s="179"/>
      <c r="U272" s="173"/>
      <c r="V272" s="173">
        <f>SUM(V273:V275)</f>
        <v>60.63</v>
      </c>
      <c r="W272" s="173"/>
      <c r="X272" s="173"/>
      <c r="Y272" s="173"/>
      <c r="AG272" t="s">
        <v>315</v>
      </c>
    </row>
    <row r="273" spans="1:60" ht="22.5" outlineLevel="1" x14ac:dyDescent="0.2">
      <c r="A273" s="181">
        <v>123</v>
      </c>
      <c r="B273" s="182" t="s">
        <v>2564</v>
      </c>
      <c r="C273" s="190" t="s">
        <v>2565</v>
      </c>
      <c r="D273" s="183" t="s">
        <v>702</v>
      </c>
      <c r="E273" s="184">
        <v>485</v>
      </c>
      <c r="F273" s="185"/>
      <c r="G273" s="186">
        <f>ROUND(E273*F273,2)</f>
        <v>0</v>
      </c>
      <c r="H273" s="185"/>
      <c r="I273" s="186">
        <f>ROUND(E273*H273,2)</f>
        <v>0</v>
      </c>
      <c r="J273" s="185"/>
      <c r="K273" s="186">
        <f>ROUND(E273*J273,2)</f>
        <v>0</v>
      </c>
      <c r="L273" s="186">
        <v>21</v>
      </c>
      <c r="M273" s="186">
        <f>G273*(1+L273/100)</f>
        <v>0</v>
      </c>
      <c r="N273" s="184">
        <v>1.3999999999999999E-4</v>
      </c>
      <c r="O273" s="184">
        <f>ROUND(E273*N273,2)</f>
        <v>7.0000000000000007E-2</v>
      </c>
      <c r="P273" s="184">
        <v>0</v>
      </c>
      <c r="Q273" s="184">
        <f>ROUND(E273*P273,2)</f>
        <v>0</v>
      </c>
      <c r="R273" s="186"/>
      <c r="S273" s="186" t="s">
        <v>319</v>
      </c>
      <c r="T273" s="187" t="s">
        <v>320</v>
      </c>
      <c r="U273" s="161">
        <v>0.125</v>
      </c>
      <c r="V273" s="161">
        <f>ROUND(E273*U273,2)</f>
        <v>60.63</v>
      </c>
      <c r="W273" s="161"/>
      <c r="X273" s="161" t="s">
        <v>321</v>
      </c>
      <c r="Y273" s="161" t="s">
        <v>322</v>
      </c>
      <c r="Z273" s="151"/>
      <c r="AA273" s="151"/>
      <c r="AB273" s="151"/>
      <c r="AC273" s="151"/>
      <c r="AD273" s="151"/>
      <c r="AE273" s="151"/>
      <c r="AF273" s="151"/>
      <c r="AG273" s="151" t="s">
        <v>2230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272" t="s">
        <v>2566</v>
      </c>
      <c r="D274" s="273"/>
      <c r="E274" s="273"/>
      <c r="F274" s="273"/>
      <c r="G274" s="273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2" x14ac:dyDescent="0.2">
      <c r="A275" s="158"/>
      <c r="B275" s="159"/>
      <c r="C275" s="191" t="s">
        <v>2567</v>
      </c>
      <c r="D275" s="165"/>
      <c r="E275" s="166">
        <v>485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x14ac:dyDescent="0.2">
      <c r="A276" s="174" t="s">
        <v>314</v>
      </c>
      <c r="B276" s="175" t="s">
        <v>205</v>
      </c>
      <c r="C276" s="189" t="s">
        <v>206</v>
      </c>
      <c r="D276" s="176"/>
      <c r="E276" s="177"/>
      <c r="F276" s="178"/>
      <c r="G276" s="178">
        <f>SUMIF(AG277:AG278,"&lt;&gt;NOR",G277:G278)</f>
        <v>0</v>
      </c>
      <c r="H276" s="178"/>
      <c r="I276" s="178">
        <f>SUM(I277:I278)</f>
        <v>0</v>
      </c>
      <c r="J276" s="178"/>
      <c r="K276" s="178">
        <f>SUM(K277:K278)</f>
        <v>0</v>
      </c>
      <c r="L276" s="178"/>
      <c r="M276" s="178">
        <f>SUM(M277:M278)</f>
        <v>0</v>
      </c>
      <c r="N276" s="177"/>
      <c r="O276" s="177">
        <f>SUM(O277:O278)</f>
        <v>0</v>
      </c>
      <c r="P276" s="177"/>
      <c r="Q276" s="177">
        <f>SUM(Q277:Q278)</f>
        <v>0</v>
      </c>
      <c r="R276" s="178"/>
      <c r="S276" s="178"/>
      <c r="T276" s="179"/>
      <c r="U276" s="173"/>
      <c r="V276" s="173">
        <f>SUM(V277:V278)</f>
        <v>2.67</v>
      </c>
      <c r="W276" s="173"/>
      <c r="X276" s="173"/>
      <c r="Y276" s="173"/>
      <c r="AG276" t="s">
        <v>315</v>
      </c>
    </row>
    <row r="277" spans="1:60" ht="22.5" outlineLevel="1" x14ac:dyDescent="0.2">
      <c r="A277" s="200">
        <v>124</v>
      </c>
      <c r="B277" s="201" t="s">
        <v>2568</v>
      </c>
      <c r="C277" s="207" t="s">
        <v>2569</v>
      </c>
      <c r="D277" s="202" t="s">
        <v>318</v>
      </c>
      <c r="E277" s="203">
        <v>3</v>
      </c>
      <c r="F277" s="204"/>
      <c r="G277" s="205">
        <f>ROUND(E277*F277,2)</f>
        <v>0</v>
      </c>
      <c r="H277" s="204"/>
      <c r="I277" s="205">
        <f>ROUND(E277*H277,2)</f>
        <v>0</v>
      </c>
      <c r="J277" s="204"/>
      <c r="K277" s="205">
        <f>ROUND(E277*J277,2)</f>
        <v>0</v>
      </c>
      <c r="L277" s="205">
        <v>21</v>
      </c>
      <c r="M277" s="205">
        <f>G277*(1+L277/100)</f>
        <v>0</v>
      </c>
      <c r="N277" s="203">
        <v>6.8000000000000005E-4</v>
      </c>
      <c r="O277" s="203">
        <f>ROUND(E277*N277,2)</f>
        <v>0</v>
      </c>
      <c r="P277" s="203">
        <v>0</v>
      </c>
      <c r="Q277" s="203">
        <f>ROUND(E277*P277,2)</f>
        <v>0</v>
      </c>
      <c r="R277" s="205"/>
      <c r="S277" s="205" t="s">
        <v>319</v>
      </c>
      <c r="T277" s="206" t="s">
        <v>320</v>
      </c>
      <c r="U277" s="161">
        <v>0.89</v>
      </c>
      <c r="V277" s="161">
        <f>ROUND(E277*U277,2)</f>
        <v>2.67</v>
      </c>
      <c r="W277" s="161"/>
      <c r="X277" s="161" t="s">
        <v>321</v>
      </c>
      <c r="Y277" s="161" t="s">
        <v>322</v>
      </c>
      <c r="Z277" s="151"/>
      <c r="AA277" s="151"/>
      <c r="AB277" s="151"/>
      <c r="AC277" s="151"/>
      <c r="AD277" s="151"/>
      <c r="AE277" s="151"/>
      <c r="AF277" s="151"/>
      <c r="AG277" s="151" t="s">
        <v>2230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200">
        <v>125</v>
      </c>
      <c r="B278" s="201" t="s">
        <v>2570</v>
      </c>
      <c r="C278" s="207" t="s">
        <v>2571</v>
      </c>
      <c r="D278" s="202" t="s">
        <v>318</v>
      </c>
      <c r="E278" s="203">
        <v>29</v>
      </c>
      <c r="F278" s="204"/>
      <c r="G278" s="205">
        <f>ROUND(E278*F278,2)</f>
        <v>0</v>
      </c>
      <c r="H278" s="204"/>
      <c r="I278" s="205">
        <f>ROUND(E278*H278,2)</f>
        <v>0</v>
      </c>
      <c r="J278" s="204"/>
      <c r="K278" s="205">
        <f>ROUND(E278*J278,2)</f>
        <v>0</v>
      </c>
      <c r="L278" s="205">
        <v>21</v>
      </c>
      <c r="M278" s="205">
        <f>G278*(1+L278/100)</f>
        <v>0</v>
      </c>
      <c r="N278" s="203">
        <v>0</v>
      </c>
      <c r="O278" s="203">
        <f>ROUND(E278*N278,2)</f>
        <v>0</v>
      </c>
      <c r="P278" s="203">
        <v>0</v>
      </c>
      <c r="Q278" s="203">
        <f>ROUND(E278*P278,2)</f>
        <v>0</v>
      </c>
      <c r="R278" s="205"/>
      <c r="S278" s="205" t="s">
        <v>319</v>
      </c>
      <c r="T278" s="206" t="s">
        <v>320</v>
      </c>
      <c r="U278" s="161">
        <v>0</v>
      </c>
      <c r="V278" s="161">
        <f>ROUND(E278*U278,2)</f>
        <v>0</v>
      </c>
      <c r="W278" s="161"/>
      <c r="X278" s="161" t="s">
        <v>321</v>
      </c>
      <c r="Y278" s="161" t="s">
        <v>322</v>
      </c>
      <c r="Z278" s="151"/>
      <c r="AA278" s="151"/>
      <c r="AB278" s="151"/>
      <c r="AC278" s="151"/>
      <c r="AD278" s="151"/>
      <c r="AE278" s="151"/>
      <c r="AF278" s="151"/>
      <c r="AG278" s="151" t="s">
        <v>2230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x14ac:dyDescent="0.2">
      <c r="A279" s="174" t="s">
        <v>314</v>
      </c>
      <c r="B279" s="175" t="s">
        <v>281</v>
      </c>
      <c r="C279" s="189" t="s">
        <v>284</v>
      </c>
      <c r="D279" s="176"/>
      <c r="E279" s="177"/>
      <c r="F279" s="178"/>
      <c r="G279" s="178">
        <f>SUMIF(AG280:AG283,"&lt;&gt;NOR",G280:G283)</f>
        <v>0</v>
      </c>
      <c r="H279" s="178"/>
      <c r="I279" s="178">
        <f>SUM(I280:I283)</f>
        <v>0</v>
      </c>
      <c r="J279" s="178"/>
      <c r="K279" s="178">
        <f>SUM(K280:K283)</f>
        <v>0</v>
      </c>
      <c r="L279" s="178"/>
      <c r="M279" s="178">
        <f>SUM(M280:M283)</f>
        <v>0</v>
      </c>
      <c r="N279" s="177"/>
      <c r="O279" s="177">
        <f>SUM(O280:O283)</f>
        <v>0</v>
      </c>
      <c r="P279" s="177"/>
      <c r="Q279" s="177">
        <f>SUM(Q280:Q283)</f>
        <v>0</v>
      </c>
      <c r="R279" s="178"/>
      <c r="S279" s="178"/>
      <c r="T279" s="179"/>
      <c r="U279" s="173"/>
      <c r="V279" s="173">
        <f>SUM(V280:V283)</f>
        <v>0.71</v>
      </c>
      <c r="W279" s="173"/>
      <c r="X279" s="173"/>
      <c r="Y279" s="173"/>
      <c r="AG279" t="s">
        <v>315</v>
      </c>
    </row>
    <row r="280" spans="1:60" outlineLevel="1" x14ac:dyDescent="0.2">
      <c r="A280" s="200">
        <v>126</v>
      </c>
      <c r="B280" s="201" t="s">
        <v>987</v>
      </c>
      <c r="C280" s="207" t="s">
        <v>988</v>
      </c>
      <c r="D280" s="202" t="s">
        <v>387</v>
      </c>
      <c r="E280" s="203">
        <v>0.49507000000000001</v>
      </c>
      <c r="F280" s="204"/>
      <c r="G280" s="205">
        <f>ROUND(E280*F280,2)</f>
        <v>0</v>
      </c>
      <c r="H280" s="204"/>
      <c r="I280" s="205">
        <f>ROUND(E280*H280,2)</f>
        <v>0</v>
      </c>
      <c r="J280" s="204"/>
      <c r="K280" s="205">
        <f>ROUND(E280*J280,2)</f>
        <v>0</v>
      </c>
      <c r="L280" s="205">
        <v>21</v>
      </c>
      <c r="M280" s="205">
        <f>G280*(1+L280/100)</f>
        <v>0</v>
      </c>
      <c r="N280" s="203">
        <v>0</v>
      </c>
      <c r="O280" s="203">
        <f>ROUND(E280*N280,2)</f>
        <v>0</v>
      </c>
      <c r="P280" s="203">
        <v>0</v>
      </c>
      <c r="Q280" s="203">
        <f>ROUND(E280*P280,2)</f>
        <v>0</v>
      </c>
      <c r="R280" s="205"/>
      <c r="S280" s="205" t="s">
        <v>319</v>
      </c>
      <c r="T280" s="206" t="s">
        <v>320</v>
      </c>
      <c r="U280" s="161">
        <v>0.49</v>
      </c>
      <c r="V280" s="161">
        <f>ROUND(E280*U280,2)</f>
        <v>0.24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984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200">
        <v>127</v>
      </c>
      <c r="B281" s="201" t="s">
        <v>990</v>
      </c>
      <c r="C281" s="207" t="s">
        <v>991</v>
      </c>
      <c r="D281" s="202" t="s">
        <v>387</v>
      </c>
      <c r="E281" s="203">
        <v>0.49507000000000001</v>
      </c>
      <c r="F281" s="204"/>
      <c r="G281" s="205">
        <f>ROUND(E281*F281,2)</f>
        <v>0</v>
      </c>
      <c r="H281" s="204"/>
      <c r="I281" s="205">
        <f>ROUND(E281*H281,2)</f>
        <v>0</v>
      </c>
      <c r="J281" s="204"/>
      <c r="K281" s="205">
        <f>ROUND(E281*J281,2)</f>
        <v>0</v>
      </c>
      <c r="L281" s="205">
        <v>21</v>
      </c>
      <c r="M281" s="205">
        <f>G281*(1+L281/100)</f>
        <v>0</v>
      </c>
      <c r="N281" s="203">
        <v>0</v>
      </c>
      <c r="O281" s="203">
        <f>ROUND(E281*N281,2)</f>
        <v>0</v>
      </c>
      <c r="P281" s="203">
        <v>0</v>
      </c>
      <c r="Q281" s="203">
        <f>ROUND(E281*P281,2)</f>
        <v>0</v>
      </c>
      <c r="R281" s="205"/>
      <c r="S281" s="205" t="s">
        <v>334</v>
      </c>
      <c r="T281" s="206" t="s">
        <v>320</v>
      </c>
      <c r="U281" s="161">
        <v>0</v>
      </c>
      <c r="V281" s="161">
        <f>ROUND(E281*U281,2)</f>
        <v>0</v>
      </c>
      <c r="W281" s="161"/>
      <c r="X281" s="161" t="s">
        <v>321</v>
      </c>
      <c r="Y281" s="161" t="s">
        <v>322</v>
      </c>
      <c r="Z281" s="151"/>
      <c r="AA281" s="151"/>
      <c r="AB281" s="151"/>
      <c r="AC281" s="151"/>
      <c r="AD281" s="151"/>
      <c r="AE281" s="151"/>
      <c r="AF281" s="151"/>
      <c r="AG281" s="151" t="s">
        <v>984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200">
        <v>128</v>
      </c>
      <c r="B282" s="201" t="s">
        <v>2197</v>
      </c>
      <c r="C282" s="207" t="s">
        <v>2198</v>
      </c>
      <c r="D282" s="202" t="s">
        <v>387</v>
      </c>
      <c r="E282" s="203">
        <v>0.49507000000000001</v>
      </c>
      <c r="F282" s="204"/>
      <c r="G282" s="205">
        <f>ROUND(E282*F282,2)</f>
        <v>0</v>
      </c>
      <c r="H282" s="204"/>
      <c r="I282" s="205">
        <f>ROUND(E282*H282,2)</f>
        <v>0</v>
      </c>
      <c r="J282" s="204"/>
      <c r="K282" s="205">
        <f>ROUND(E282*J282,2)</f>
        <v>0</v>
      </c>
      <c r="L282" s="205">
        <v>21</v>
      </c>
      <c r="M282" s="205">
        <f>G282*(1+L282/100)</f>
        <v>0</v>
      </c>
      <c r="N282" s="203">
        <v>0</v>
      </c>
      <c r="O282" s="203">
        <f>ROUND(E282*N282,2)</f>
        <v>0</v>
      </c>
      <c r="P282" s="203">
        <v>0</v>
      </c>
      <c r="Q282" s="203">
        <f>ROUND(E282*P282,2)</f>
        <v>0</v>
      </c>
      <c r="R282" s="205"/>
      <c r="S282" s="205" t="s">
        <v>334</v>
      </c>
      <c r="T282" s="206" t="s">
        <v>320</v>
      </c>
      <c r="U282" s="161">
        <v>0.94199999999999995</v>
      </c>
      <c r="V282" s="161">
        <f>ROUND(E282*U282,2)</f>
        <v>0.47</v>
      </c>
      <c r="W282" s="161"/>
      <c r="X282" s="161" t="s">
        <v>321</v>
      </c>
      <c r="Y282" s="161" t="s">
        <v>322</v>
      </c>
      <c r="Z282" s="151"/>
      <c r="AA282" s="151"/>
      <c r="AB282" s="151"/>
      <c r="AC282" s="151"/>
      <c r="AD282" s="151"/>
      <c r="AE282" s="151"/>
      <c r="AF282" s="151"/>
      <c r="AG282" s="151" t="s">
        <v>984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 x14ac:dyDescent="0.2">
      <c r="A283" s="200">
        <v>129</v>
      </c>
      <c r="B283" s="201" t="s">
        <v>2572</v>
      </c>
      <c r="C283" s="207" t="s">
        <v>2573</v>
      </c>
      <c r="D283" s="202" t="s">
        <v>387</v>
      </c>
      <c r="E283" s="203">
        <v>0.49507000000000001</v>
      </c>
      <c r="F283" s="204"/>
      <c r="G283" s="205">
        <f>ROUND(E283*F283,2)</f>
        <v>0</v>
      </c>
      <c r="H283" s="204"/>
      <c r="I283" s="205">
        <f>ROUND(E283*H283,2)</f>
        <v>0</v>
      </c>
      <c r="J283" s="204"/>
      <c r="K283" s="205">
        <f>ROUND(E283*J283,2)</f>
        <v>0</v>
      </c>
      <c r="L283" s="205">
        <v>21</v>
      </c>
      <c r="M283" s="205">
        <f>G283*(1+L283/100)</f>
        <v>0</v>
      </c>
      <c r="N283" s="203">
        <v>0</v>
      </c>
      <c r="O283" s="203">
        <f>ROUND(E283*N283,2)</f>
        <v>0</v>
      </c>
      <c r="P283" s="203">
        <v>0</v>
      </c>
      <c r="Q283" s="203">
        <f>ROUND(E283*P283,2)</f>
        <v>0</v>
      </c>
      <c r="R283" s="205"/>
      <c r="S283" s="205" t="s">
        <v>319</v>
      </c>
      <c r="T283" s="206" t="s">
        <v>320</v>
      </c>
      <c r="U283" s="161">
        <v>0</v>
      </c>
      <c r="V283" s="161">
        <f>ROUND(E283*U283,2)</f>
        <v>0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984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x14ac:dyDescent="0.2">
      <c r="A284" s="174" t="s">
        <v>314</v>
      </c>
      <c r="B284" s="175" t="s">
        <v>163</v>
      </c>
      <c r="C284" s="189" t="s">
        <v>164</v>
      </c>
      <c r="D284" s="176"/>
      <c r="E284" s="177"/>
      <c r="F284" s="178"/>
      <c r="G284" s="178">
        <f>SUMIF(AG285:AG285,"&lt;&gt;NOR",G285:G285)</f>
        <v>0</v>
      </c>
      <c r="H284" s="178"/>
      <c r="I284" s="178">
        <f>SUM(I285:I285)</f>
        <v>0</v>
      </c>
      <c r="J284" s="178"/>
      <c r="K284" s="178">
        <f>SUM(K285:K285)</f>
        <v>0</v>
      </c>
      <c r="L284" s="178"/>
      <c r="M284" s="178">
        <f>SUM(M285:M285)</f>
        <v>0</v>
      </c>
      <c r="N284" s="177"/>
      <c r="O284" s="177">
        <f>SUM(O285:O285)</f>
        <v>0</v>
      </c>
      <c r="P284" s="177"/>
      <c r="Q284" s="177">
        <f>SUM(Q285:Q285)</f>
        <v>0</v>
      </c>
      <c r="R284" s="178"/>
      <c r="S284" s="178"/>
      <c r="T284" s="179"/>
      <c r="U284" s="173"/>
      <c r="V284" s="173">
        <f>SUM(V285:V285)</f>
        <v>0</v>
      </c>
      <c r="W284" s="173"/>
      <c r="X284" s="173"/>
      <c r="Y284" s="173"/>
      <c r="AG284" t="s">
        <v>315</v>
      </c>
    </row>
    <row r="285" spans="1:60" outlineLevel="1" x14ac:dyDescent="0.2">
      <c r="A285" s="181">
        <v>130</v>
      </c>
      <c r="B285" s="182" t="s">
        <v>919</v>
      </c>
      <c r="C285" s="190" t="s">
        <v>920</v>
      </c>
      <c r="D285" s="183" t="s">
        <v>318</v>
      </c>
      <c r="E285" s="184">
        <v>1</v>
      </c>
      <c r="F285" s="185"/>
      <c r="G285" s="186">
        <f>ROUND(E285*F285,2)</f>
        <v>0</v>
      </c>
      <c r="H285" s="185"/>
      <c r="I285" s="186">
        <f>ROUND(E285*H285,2)</f>
        <v>0</v>
      </c>
      <c r="J285" s="185"/>
      <c r="K285" s="186">
        <f>ROUND(E285*J285,2)</f>
        <v>0</v>
      </c>
      <c r="L285" s="186">
        <v>21</v>
      </c>
      <c r="M285" s="186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6"/>
      <c r="S285" s="186" t="s">
        <v>319</v>
      </c>
      <c r="T285" s="187" t="s">
        <v>320</v>
      </c>
      <c r="U285" s="161">
        <v>0</v>
      </c>
      <c r="V285" s="161">
        <f>ROUND(E285*U285,2)</f>
        <v>0</v>
      </c>
      <c r="W285" s="161"/>
      <c r="X285" s="161" t="s">
        <v>884</v>
      </c>
      <c r="Y285" s="161" t="s">
        <v>322</v>
      </c>
      <c r="Z285" s="151"/>
      <c r="AA285" s="151"/>
      <c r="AB285" s="151"/>
      <c r="AC285" s="151"/>
      <c r="AD285" s="151"/>
      <c r="AE285" s="151"/>
      <c r="AF285" s="151"/>
      <c r="AG285" s="151" t="s">
        <v>885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x14ac:dyDescent="0.2">
      <c r="A286" s="3"/>
      <c r="B286" s="4"/>
      <c r="C286" s="197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E286">
        <v>12</v>
      </c>
      <c r="AF286">
        <v>21</v>
      </c>
      <c r="AG286" t="s">
        <v>300</v>
      </c>
    </row>
    <row r="287" spans="1:60" x14ac:dyDescent="0.2">
      <c r="A287" s="154"/>
      <c r="B287" s="155" t="s">
        <v>29</v>
      </c>
      <c r="C287" s="198"/>
      <c r="D287" s="156"/>
      <c r="E287" s="157"/>
      <c r="F287" s="157"/>
      <c r="G287" s="180">
        <f>G8+G64+G67+G76+G98+G101+G104+G107+G119+G128+G183+G238+G261+G266+G272+G276+G279+G284</f>
        <v>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AE287">
        <f>SUMIF(L7:L285,AE286,G7:G285)</f>
        <v>0</v>
      </c>
      <c r="AF287">
        <f>SUMIF(L7:L285,AF286,G7:G285)</f>
        <v>0</v>
      </c>
      <c r="AG287" t="s">
        <v>879</v>
      </c>
    </row>
    <row r="288" spans="1:60" x14ac:dyDescent="0.2">
      <c r="C288" s="199"/>
      <c r="D288" s="10"/>
      <c r="AG288" t="s">
        <v>880</v>
      </c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xBVTW6Rn9otQlpMZBT15hGF7Ktn6z3acEowwS6KclmetuZoiZzWwSv0Lucyqx104jPerIYmZemWnR9v8gH6/A==" saltValue="D1VAYvD4nKX0mPUQIcYxrQ==" spinCount="100000" sheet="1" formatRows="0"/>
  <mergeCells count="47">
    <mergeCell ref="C23:G23"/>
    <mergeCell ref="A1:G1"/>
    <mergeCell ref="C2:G2"/>
    <mergeCell ref="C3:G3"/>
    <mergeCell ref="C4:G4"/>
    <mergeCell ref="C10:G10"/>
    <mergeCell ref="C91:G91"/>
    <mergeCell ref="C26:G26"/>
    <mergeCell ref="C42:G42"/>
    <mergeCell ref="C45:G45"/>
    <mergeCell ref="C49:G49"/>
    <mergeCell ref="C53:G53"/>
    <mergeCell ref="C58:G58"/>
    <mergeCell ref="C61:G61"/>
    <mergeCell ref="C66:G66"/>
    <mergeCell ref="C71:G71"/>
    <mergeCell ref="C73:G73"/>
    <mergeCell ref="C75:G75"/>
    <mergeCell ref="C151:G151"/>
    <mergeCell ref="C106:G106"/>
    <mergeCell ref="C109:G109"/>
    <mergeCell ref="C118:G118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56:G256"/>
    <mergeCell ref="C163:G163"/>
    <mergeCell ref="C164:G164"/>
    <mergeCell ref="C182:G182"/>
    <mergeCell ref="C185:G185"/>
    <mergeCell ref="C188:G188"/>
    <mergeCell ref="C191:G191"/>
    <mergeCell ref="C194:G194"/>
    <mergeCell ref="C197:G197"/>
    <mergeCell ref="C199:G199"/>
    <mergeCell ref="C201:G201"/>
    <mergeCell ref="C237:G237"/>
    <mergeCell ref="C260:G260"/>
    <mergeCell ref="C263:G263"/>
    <mergeCell ref="C265:G265"/>
    <mergeCell ref="C271:G271"/>
    <mergeCell ref="C274:G2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9F94-6B23-4490-B8E5-D6318D257B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62</v>
      </c>
      <c r="C4" s="278" t="s">
        <v>63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210</v>
      </c>
      <c r="D8" s="176"/>
      <c r="E8" s="177"/>
      <c r="F8" s="178"/>
      <c r="G8" s="178">
        <f>SUMIF(AG9:AG21,"&lt;&gt;NOR",G9:G21)</f>
        <v>0</v>
      </c>
      <c r="H8" s="178"/>
      <c r="I8" s="178">
        <f>SUM(I9:I21)</f>
        <v>0</v>
      </c>
      <c r="J8" s="178"/>
      <c r="K8" s="178">
        <f>SUM(K9:K21)</f>
        <v>0</v>
      </c>
      <c r="L8" s="178"/>
      <c r="M8" s="178">
        <f>SUM(M9:M21)</f>
        <v>0</v>
      </c>
      <c r="N8" s="177"/>
      <c r="O8" s="177">
        <f>SUM(O9:O21)</f>
        <v>0</v>
      </c>
      <c r="P8" s="177"/>
      <c r="Q8" s="177">
        <f>SUM(Q9:Q21)</f>
        <v>0</v>
      </c>
      <c r="R8" s="178"/>
      <c r="S8" s="178"/>
      <c r="T8" s="179"/>
      <c r="U8" s="173"/>
      <c r="V8" s="173">
        <f>SUM(V9:V21)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2574</v>
      </c>
      <c r="C9" s="207" t="s">
        <v>2575</v>
      </c>
      <c r="D9" s="202" t="s">
        <v>2576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984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200">
        <v>2</v>
      </c>
      <c r="B10" s="201" t="s">
        <v>2577</v>
      </c>
      <c r="C10" s="207" t="s">
        <v>2578</v>
      </c>
      <c r="D10" s="202" t="s">
        <v>2576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984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1" x14ac:dyDescent="0.2">
      <c r="A11" s="181">
        <v>3</v>
      </c>
      <c r="B11" s="182" t="s">
        <v>2579</v>
      </c>
      <c r="C11" s="190" t="s">
        <v>2580</v>
      </c>
      <c r="D11" s="183" t="s">
        <v>2576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984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72" t="s">
        <v>2581</v>
      </c>
      <c r="D12" s="273"/>
      <c r="E12" s="273"/>
      <c r="F12" s="273"/>
      <c r="G12" s="27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270" t="s">
        <v>2582</v>
      </c>
      <c r="D13" s="271"/>
      <c r="E13" s="271"/>
      <c r="F13" s="271"/>
      <c r="G13" s="27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270" t="s">
        <v>2583</v>
      </c>
      <c r="D14" s="271"/>
      <c r="E14" s="271"/>
      <c r="F14" s="271"/>
      <c r="G14" s="27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200">
        <v>4</v>
      </c>
      <c r="B15" s="201" t="s">
        <v>2584</v>
      </c>
      <c r="C15" s="207" t="s">
        <v>2585</v>
      </c>
      <c r="D15" s="202" t="s">
        <v>2576</v>
      </c>
      <c r="E15" s="203">
        <v>1</v>
      </c>
      <c r="F15" s="204"/>
      <c r="G15" s="205">
        <f>ROUND(E15*F15,2)</f>
        <v>0</v>
      </c>
      <c r="H15" s="204"/>
      <c r="I15" s="205">
        <f>ROUND(E15*H15,2)</f>
        <v>0</v>
      </c>
      <c r="J15" s="204"/>
      <c r="K15" s="205">
        <f>ROUND(E15*J15,2)</f>
        <v>0</v>
      </c>
      <c r="L15" s="205">
        <v>21</v>
      </c>
      <c r="M15" s="205">
        <f>G15*(1+L15/100)</f>
        <v>0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5"/>
      <c r="S15" s="205" t="s">
        <v>319</v>
      </c>
      <c r="T15" s="206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00">
        <v>5</v>
      </c>
      <c r="B16" s="201" t="s">
        <v>2586</v>
      </c>
      <c r="C16" s="207" t="s">
        <v>2587</v>
      </c>
      <c r="D16" s="202" t="s">
        <v>2576</v>
      </c>
      <c r="E16" s="203">
        <v>1</v>
      </c>
      <c r="F16" s="204"/>
      <c r="G16" s="205">
        <f>ROUND(E16*F16,2)</f>
        <v>0</v>
      </c>
      <c r="H16" s="204"/>
      <c r="I16" s="205">
        <f>ROUND(E16*H16,2)</f>
        <v>0</v>
      </c>
      <c r="J16" s="204"/>
      <c r="K16" s="205">
        <f>ROUND(E16*J16,2)</f>
        <v>0</v>
      </c>
      <c r="L16" s="205">
        <v>21</v>
      </c>
      <c r="M16" s="205">
        <f>G16*(1+L16/100)</f>
        <v>0</v>
      </c>
      <c r="N16" s="203">
        <v>0</v>
      </c>
      <c r="O16" s="203">
        <f>ROUND(E16*N16,2)</f>
        <v>0</v>
      </c>
      <c r="P16" s="203">
        <v>0</v>
      </c>
      <c r="Q16" s="203">
        <f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33.75" outlineLevel="1" x14ac:dyDescent="0.2">
      <c r="A17" s="181">
        <v>6</v>
      </c>
      <c r="B17" s="182" t="s">
        <v>2588</v>
      </c>
      <c r="C17" s="190" t="s">
        <v>2589</v>
      </c>
      <c r="D17" s="183" t="s">
        <v>2576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72" t="s">
        <v>2590</v>
      </c>
      <c r="D18" s="273"/>
      <c r="E18" s="273"/>
      <c r="F18" s="273"/>
      <c r="G18" s="273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270" t="s">
        <v>2591</v>
      </c>
      <c r="D19" s="271"/>
      <c r="E19" s="271"/>
      <c r="F19" s="271"/>
      <c r="G19" s="27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270" t="s">
        <v>2592</v>
      </c>
      <c r="D20" s="271"/>
      <c r="E20" s="271"/>
      <c r="F20" s="271"/>
      <c r="G20" s="27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270" t="s">
        <v>2593</v>
      </c>
      <c r="D21" s="271"/>
      <c r="E21" s="271"/>
      <c r="F21" s="271"/>
      <c r="G21" s="27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74" t="s">
        <v>314</v>
      </c>
      <c r="B22" s="175" t="s">
        <v>212</v>
      </c>
      <c r="C22" s="189" t="s">
        <v>213</v>
      </c>
      <c r="D22" s="176"/>
      <c r="E22" s="177"/>
      <c r="F22" s="178"/>
      <c r="G22" s="178">
        <f>SUMIF(AG23:AG37,"&lt;&gt;NOR",G23:G37)</f>
        <v>0</v>
      </c>
      <c r="H22" s="178"/>
      <c r="I22" s="178">
        <f>SUM(I23:I37)</f>
        <v>0</v>
      </c>
      <c r="J22" s="178"/>
      <c r="K22" s="178">
        <f>SUM(K23:K37)</f>
        <v>0</v>
      </c>
      <c r="L22" s="178"/>
      <c r="M22" s="178">
        <f>SUM(M23:M37)</f>
        <v>0</v>
      </c>
      <c r="N22" s="177"/>
      <c r="O22" s="177">
        <f>SUM(O23:O37)</f>
        <v>0</v>
      </c>
      <c r="P22" s="177"/>
      <c r="Q22" s="177">
        <f>SUM(Q23:Q37)</f>
        <v>0</v>
      </c>
      <c r="R22" s="178"/>
      <c r="S22" s="178"/>
      <c r="T22" s="179"/>
      <c r="U22" s="173"/>
      <c r="V22" s="173">
        <f>SUM(V23:V37)</f>
        <v>0</v>
      </c>
      <c r="W22" s="173"/>
      <c r="X22" s="173"/>
      <c r="Y22" s="173"/>
      <c r="AG22" t="s">
        <v>315</v>
      </c>
    </row>
    <row r="23" spans="1:60" ht="22.5" outlineLevel="1" x14ac:dyDescent="0.2">
      <c r="A23" s="200">
        <v>7</v>
      </c>
      <c r="B23" s="201" t="s">
        <v>2594</v>
      </c>
      <c r="C23" s="207" t="s">
        <v>2595</v>
      </c>
      <c r="D23" s="202" t="s">
        <v>2576</v>
      </c>
      <c r="E23" s="203">
        <v>4</v>
      </c>
      <c r="F23" s="204"/>
      <c r="G23" s="205">
        <f t="shared" ref="G23:G37" si="0">ROUND(E23*F23,2)</f>
        <v>0</v>
      </c>
      <c r="H23" s="204"/>
      <c r="I23" s="205">
        <f t="shared" ref="I23:I37" si="1">ROUND(E23*H23,2)</f>
        <v>0</v>
      </c>
      <c r="J23" s="204"/>
      <c r="K23" s="205">
        <f t="shared" ref="K23:K37" si="2">ROUND(E23*J23,2)</f>
        <v>0</v>
      </c>
      <c r="L23" s="205">
        <v>21</v>
      </c>
      <c r="M23" s="205">
        <f t="shared" ref="M23:M37" si="3">G23*(1+L23/100)</f>
        <v>0</v>
      </c>
      <c r="N23" s="203">
        <v>0</v>
      </c>
      <c r="O23" s="203">
        <f t="shared" ref="O23:O37" si="4">ROUND(E23*N23,2)</f>
        <v>0</v>
      </c>
      <c r="P23" s="203">
        <v>0</v>
      </c>
      <c r="Q23" s="203">
        <f t="shared" ref="Q23:Q37" si="5">ROUND(E23*P23,2)</f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ref="V23:V37" si="6"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8</v>
      </c>
      <c r="B24" s="201" t="s">
        <v>2596</v>
      </c>
      <c r="C24" s="207" t="s">
        <v>2597</v>
      </c>
      <c r="D24" s="202" t="s">
        <v>2576</v>
      </c>
      <c r="E24" s="203">
        <v>280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00">
        <v>9</v>
      </c>
      <c r="B25" s="201" t="s">
        <v>2598</v>
      </c>
      <c r="C25" s="207" t="s">
        <v>2599</v>
      </c>
      <c r="D25" s="202" t="s">
        <v>2576</v>
      </c>
      <c r="E25" s="203">
        <v>6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10</v>
      </c>
      <c r="B26" s="201" t="s">
        <v>2600</v>
      </c>
      <c r="C26" s="207" t="s">
        <v>2601</v>
      </c>
      <c r="D26" s="202" t="s">
        <v>2576</v>
      </c>
      <c r="E26" s="203">
        <v>74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11</v>
      </c>
      <c r="B27" s="201" t="s">
        <v>2602</v>
      </c>
      <c r="C27" s="207" t="s">
        <v>2603</v>
      </c>
      <c r="D27" s="202" t="s">
        <v>2576</v>
      </c>
      <c r="E27" s="203">
        <v>4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12</v>
      </c>
      <c r="B28" s="201" t="s">
        <v>2604</v>
      </c>
      <c r="C28" s="207" t="s">
        <v>2605</v>
      </c>
      <c r="D28" s="202" t="s">
        <v>2576</v>
      </c>
      <c r="E28" s="203">
        <v>1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13</v>
      </c>
      <c r="B29" s="201" t="s">
        <v>2606</v>
      </c>
      <c r="C29" s="207" t="s">
        <v>2607</v>
      </c>
      <c r="D29" s="202" t="s">
        <v>2576</v>
      </c>
      <c r="E29" s="203">
        <v>64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14</v>
      </c>
      <c r="B30" s="201" t="s">
        <v>2608</v>
      </c>
      <c r="C30" s="207" t="s">
        <v>2609</v>
      </c>
      <c r="D30" s="202" t="s">
        <v>2576</v>
      </c>
      <c r="E30" s="203">
        <v>64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15</v>
      </c>
      <c r="B31" s="201" t="s">
        <v>2610</v>
      </c>
      <c r="C31" s="207" t="s">
        <v>2611</v>
      </c>
      <c r="D31" s="202" t="s">
        <v>2576</v>
      </c>
      <c r="E31" s="203">
        <v>8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16</v>
      </c>
      <c r="B32" s="201" t="s">
        <v>2612</v>
      </c>
      <c r="C32" s="207" t="s">
        <v>2613</v>
      </c>
      <c r="D32" s="202" t="s">
        <v>702</v>
      </c>
      <c r="E32" s="203">
        <v>190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984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17</v>
      </c>
      <c r="B33" s="201" t="s">
        <v>2614</v>
      </c>
      <c r="C33" s="207" t="s">
        <v>2615</v>
      </c>
      <c r="D33" s="202" t="s">
        <v>2576</v>
      </c>
      <c r="E33" s="203">
        <v>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200">
        <v>18</v>
      </c>
      <c r="B34" s="201" t="s">
        <v>2616</v>
      </c>
      <c r="C34" s="207" t="s">
        <v>2617</v>
      </c>
      <c r="D34" s="202" t="s">
        <v>2576</v>
      </c>
      <c r="E34" s="203">
        <v>59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200">
        <v>19</v>
      </c>
      <c r="B35" s="201" t="s">
        <v>2618</v>
      </c>
      <c r="C35" s="207" t="s">
        <v>2619</v>
      </c>
      <c r="D35" s="202" t="s">
        <v>2576</v>
      </c>
      <c r="E35" s="203">
        <v>29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984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00">
        <v>20</v>
      </c>
      <c r="B36" s="201" t="s">
        <v>2620</v>
      </c>
      <c r="C36" s="207" t="s">
        <v>2619</v>
      </c>
      <c r="D36" s="202" t="s">
        <v>2576</v>
      </c>
      <c r="E36" s="203">
        <v>29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21</v>
      </c>
      <c r="B37" s="201" t="s">
        <v>2621</v>
      </c>
      <c r="C37" s="207" t="s">
        <v>2622</v>
      </c>
      <c r="D37" s="202" t="s">
        <v>2576</v>
      </c>
      <c r="E37" s="203">
        <v>43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215</v>
      </c>
      <c r="C38" s="189" t="s">
        <v>216</v>
      </c>
      <c r="D38" s="176"/>
      <c r="E38" s="177"/>
      <c r="F38" s="178"/>
      <c r="G38" s="178">
        <f>SUMIF(AG39:AG50,"&lt;&gt;NOR",G39:G50)</f>
        <v>0</v>
      </c>
      <c r="H38" s="178"/>
      <c r="I38" s="178">
        <f>SUM(I39:I50)</f>
        <v>0</v>
      </c>
      <c r="J38" s="178"/>
      <c r="K38" s="178">
        <f>SUM(K39:K50)</f>
        <v>0</v>
      </c>
      <c r="L38" s="178"/>
      <c r="M38" s="178">
        <f>SUM(M39:M50)</f>
        <v>0</v>
      </c>
      <c r="N38" s="177"/>
      <c r="O38" s="177">
        <f>SUM(O39:O50)</f>
        <v>0</v>
      </c>
      <c r="P38" s="177"/>
      <c r="Q38" s="177">
        <f>SUM(Q39:Q50)</f>
        <v>0</v>
      </c>
      <c r="R38" s="178"/>
      <c r="S38" s="178"/>
      <c r="T38" s="179"/>
      <c r="U38" s="173"/>
      <c r="V38" s="173">
        <f>SUM(V39:V50)</f>
        <v>0</v>
      </c>
      <c r="W38" s="173"/>
      <c r="X38" s="173"/>
      <c r="Y38" s="173"/>
      <c r="AG38" t="s">
        <v>315</v>
      </c>
    </row>
    <row r="39" spans="1:60" ht="33.75" outlineLevel="1" x14ac:dyDescent="0.2">
      <c r="A39" s="200">
        <v>22</v>
      </c>
      <c r="B39" s="201" t="s">
        <v>2623</v>
      </c>
      <c r="C39" s="207" t="s">
        <v>2624</v>
      </c>
      <c r="D39" s="202" t="s">
        <v>2576</v>
      </c>
      <c r="E39" s="203">
        <v>6</v>
      </c>
      <c r="F39" s="204"/>
      <c r="G39" s="205">
        <f>ROUND(E39*F39,2)</f>
        <v>0</v>
      </c>
      <c r="H39" s="204"/>
      <c r="I39" s="205">
        <f>ROUND(E39*H39,2)</f>
        <v>0</v>
      </c>
      <c r="J39" s="204"/>
      <c r="K39" s="205">
        <f>ROUND(E39*J39,2)</f>
        <v>0</v>
      </c>
      <c r="L39" s="205">
        <v>21</v>
      </c>
      <c r="M39" s="205">
        <f>G39*(1+L39/100)</f>
        <v>0</v>
      </c>
      <c r="N39" s="203">
        <v>0</v>
      </c>
      <c r="O39" s="203">
        <f>ROUND(E39*N39,2)</f>
        <v>0</v>
      </c>
      <c r="P39" s="203">
        <v>0</v>
      </c>
      <c r="Q39" s="203">
        <f>ROUND(E39*P39,2)</f>
        <v>0</v>
      </c>
      <c r="R39" s="205"/>
      <c r="S39" s="205" t="s">
        <v>319</v>
      </c>
      <c r="T39" s="206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81">
        <v>23</v>
      </c>
      <c r="B40" s="182" t="s">
        <v>2625</v>
      </c>
      <c r="C40" s="190" t="s">
        <v>2626</v>
      </c>
      <c r="D40" s="183" t="s">
        <v>2576</v>
      </c>
      <c r="E40" s="184">
        <v>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984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72" t="s">
        <v>2627</v>
      </c>
      <c r="D41" s="273"/>
      <c r="E41" s="273"/>
      <c r="F41" s="273"/>
      <c r="G41" s="273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8" t="str">
        <f>C41</f>
        <v>7m, integrovaný constant-light senzor, integrovaný IR-remote input, integrované vstupní svorky pro 1 programovatelné tlačítko</v>
      </c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200">
        <v>24</v>
      </c>
      <c r="B42" s="201" t="s">
        <v>2628</v>
      </c>
      <c r="C42" s="207" t="s">
        <v>2629</v>
      </c>
      <c r="D42" s="202" t="s">
        <v>2576</v>
      </c>
      <c r="E42" s="203">
        <v>23</v>
      </c>
      <c r="F42" s="204"/>
      <c r="G42" s="205">
        <f>ROUND(E42*F42,2)</f>
        <v>0</v>
      </c>
      <c r="H42" s="204"/>
      <c r="I42" s="205">
        <f>ROUND(E42*H42,2)</f>
        <v>0</v>
      </c>
      <c r="J42" s="204"/>
      <c r="K42" s="205">
        <f>ROUND(E42*J42,2)</f>
        <v>0</v>
      </c>
      <c r="L42" s="205">
        <v>21</v>
      </c>
      <c r="M42" s="205">
        <f>G42*(1+L42/100)</f>
        <v>0</v>
      </c>
      <c r="N42" s="203">
        <v>0</v>
      </c>
      <c r="O42" s="203">
        <f>ROUND(E42*N42,2)</f>
        <v>0</v>
      </c>
      <c r="P42" s="203">
        <v>0</v>
      </c>
      <c r="Q42" s="203">
        <f>ROUND(E42*P42,2)</f>
        <v>0</v>
      </c>
      <c r="R42" s="205"/>
      <c r="S42" s="205" t="s">
        <v>319</v>
      </c>
      <c r="T42" s="206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81">
        <v>25</v>
      </c>
      <c r="B43" s="182" t="s">
        <v>2630</v>
      </c>
      <c r="C43" s="190" t="s">
        <v>2631</v>
      </c>
      <c r="D43" s="183" t="s">
        <v>2576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72" t="s">
        <v>2632</v>
      </c>
      <c r="D44" s="273"/>
      <c r="E44" s="273"/>
      <c r="F44" s="273"/>
      <c r="G44" s="273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26</v>
      </c>
      <c r="B45" s="201" t="s">
        <v>2633</v>
      </c>
      <c r="C45" s="207" t="s">
        <v>2634</v>
      </c>
      <c r="D45" s="202" t="s">
        <v>2576</v>
      </c>
      <c r="E45" s="203">
        <v>14</v>
      </c>
      <c r="F45" s="204"/>
      <c r="G45" s="205">
        <f t="shared" ref="G45:G50" si="7">ROUND(E45*F45,2)</f>
        <v>0</v>
      </c>
      <c r="H45" s="204"/>
      <c r="I45" s="205">
        <f t="shared" ref="I45:I50" si="8">ROUND(E45*H45,2)</f>
        <v>0</v>
      </c>
      <c r="J45" s="204"/>
      <c r="K45" s="205">
        <f t="shared" ref="K45:K50" si="9">ROUND(E45*J45,2)</f>
        <v>0</v>
      </c>
      <c r="L45" s="205">
        <v>21</v>
      </c>
      <c r="M45" s="205">
        <f t="shared" ref="M45:M50" si="10">G45*(1+L45/100)</f>
        <v>0</v>
      </c>
      <c r="N45" s="203">
        <v>0</v>
      </c>
      <c r="O45" s="203">
        <f t="shared" ref="O45:O50" si="11">ROUND(E45*N45,2)</f>
        <v>0</v>
      </c>
      <c r="P45" s="203">
        <v>0</v>
      </c>
      <c r="Q45" s="203">
        <f t="shared" ref="Q45:Q50" si="12">ROUND(E45*P45,2)</f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ref="V45:V50" si="13"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00">
        <v>27</v>
      </c>
      <c r="B46" s="201" t="s">
        <v>2635</v>
      </c>
      <c r="C46" s="207" t="s">
        <v>2636</v>
      </c>
      <c r="D46" s="202" t="s">
        <v>2576</v>
      </c>
      <c r="E46" s="203">
        <v>11</v>
      </c>
      <c r="F46" s="204"/>
      <c r="G46" s="205">
        <f t="shared" si="7"/>
        <v>0</v>
      </c>
      <c r="H46" s="204"/>
      <c r="I46" s="205">
        <f t="shared" si="8"/>
        <v>0</v>
      </c>
      <c r="J46" s="204"/>
      <c r="K46" s="205">
        <f t="shared" si="9"/>
        <v>0</v>
      </c>
      <c r="L46" s="205">
        <v>21</v>
      </c>
      <c r="M46" s="205">
        <f t="shared" si="10"/>
        <v>0</v>
      </c>
      <c r="N46" s="203">
        <v>0</v>
      </c>
      <c r="O46" s="203">
        <f t="shared" si="11"/>
        <v>0</v>
      </c>
      <c r="P46" s="203">
        <v>0</v>
      </c>
      <c r="Q46" s="203">
        <f t="shared" si="12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13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28</v>
      </c>
      <c r="B47" s="201" t="s">
        <v>2637</v>
      </c>
      <c r="C47" s="207" t="s">
        <v>2638</v>
      </c>
      <c r="D47" s="202" t="s">
        <v>2576</v>
      </c>
      <c r="E47" s="203">
        <v>1</v>
      </c>
      <c r="F47" s="204"/>
      <c r="G47" s="205">
        <f t="shared" si="7"/>
        <v>0</v>
      </c>
      <c r="H47" s="204"/>
      <c r="I47" s="205">
        <f t="shared" si="8"/>
        <v>0</v>
      </c>
      <c r="J47" s="204"/>
      <c r="K47" s="205">
        <f t="shared" si="9"/>
        <v>0</v>
      </c>
      <c r="L47" s="205">
        <v>21</v>
      </c>
      <c r="M47" s="205">
        <f t="shared" si="10"/>
        <v>0</v>
      </c>
      <c r="N47" s="203">
        <v>0</v>
      </c>
      <c r="O47" s="203">
        <f t="shared" si="11"/>
        <v>0</v>
      </c>
      <c r="P47" s="203">
        <v>0</v>
      </c>
      <c r="Q47" s="203">
        <f t="shared" si="12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13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29</v>
      </c>
      <c r="B48" s="201" t="s">
        <v>2639</v>
      </c>
      <c r="C48" s="207" t="s">
        <v>2640</v>
      </c>
      <c r="D48" s="202" t="s">
        <v>2576</v>
      </c>
      <c r="E48" s="203">
        <v>7</v>
      </c>
      <c r="F48" s="204"/>
      <c r="G48" s="205">
        <f t="shared" si="7"/>
        <v>0</v>
      </c>
      <c r="H48" s="204"/>
      <c r="I48" s="205">
        <f t="shared" si="8"/>
        <v>0</v>
      </c>
      <c r="J48" s="204"/>
      <c r="K48" s="205">
        <f t="shared" si="9"/>
        <v>0</v>
      </c>
      <c r="L48" s="205">
        <v>21</v>
      </c>
      <c r="M48" s="205">
        <f t="shared" si="10"/>
        <v>0</v>
      </c>
      <c r="N48" s="203">
        <v>0</v>
      </c>
      <c r="O48" s="203">
        <f t="shared" si="11"/>
        <v>0</v>
      </c>
      <c r="P48" s="203">
        <v>0</v>
      </c>
      <c r="Q48" s="203">
        <f t="shared" si="12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13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30</v>
      </c>
      <c r="B49" s="201" t="s">
        <v>2641</v>
      </c>
      <c r="C49" s="207" t="s">
        <v>2642</v>
      </c>
      <c r="D49" s="202" t="s">
        <v>2576</v>
      </c>
      <c r="E49" s="203">
        <v>2</v>
      </c>
      <c r="F49" s="204"/>
      <c r="G49" s="205">
        <f t="shared" si="7"/>
        <v>0</v>
      </c>
      <c r="H49" s="204"/>
      <c r="I49" s="205">
        <f t="shared" si="8"/>
        <v>0</v>
      </c>
      <c r="J49" s="204"/>
      <c r="K49" s="205">
        <f t="shared" si="9"/>
        <v>0</v>
      </c>
      <c r="L49" s="205">
        <v>21</v>
      </c>
      <c r="M49" s="205">
        <f t="shared" si="10"/>
        <v>0</v>
      </c>
      <c r="N49" s="203">
        <v>0</v>
      </c>
      <c r="O49" s="203">
        <f t="shared" si="11"/>
        <v>0</v>
      </c>
      <c r="P49" s="203">
        <v>0</v>
      </c>
      <c r="Q49" s="203">
        <f t="shared" si="12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13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31</v>
      </c>
      <c r="B50" s="201" t="s">
        <v>2643</v>
      </c>
      <c r="C50" s="207" t="s">
        <v>2644</v>
      </c>
      <c r="D50" s="202" t="s">
        <v>2576</v>
      </c>
      <c r="E50" s="203">
        <v>12</v>
      </c>
      <c r="F50" s="204"/>
      <c r="G50" s="205">
        <f t="shared" si="7"/>
        <v>0</v>
      </c>
      <c r="H50" s="204"/>
      <c r="I50" s="205">
        <f t="shared" si="8"/>
        <v>0</v>
      </c>
      <c r="J50" s="204"/>
      <c r="K50" s="205">
        <f t="shared" si="9"/>
        <v>0</v>
      </c>
      <c r="L50" s="205">
        <v>21</v>
      </c>
      <c r="M50" s="205">
        <f t="shared" si="10"/>
        <v>0</v>
      </c>
      <c r="N50" s="203">
        <v>0</v>
      </c>
      <c r="O50" s="203">
        <f t="shared" si="11"/>
        <v>0</v>
      </c>
      <c r="P50" s="203">
        <v>0</v>
      </c>
      <c r="Q50" s="203">
        <f t="shared" si="12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13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74" t="s">
        <v>314</v>
      </c>
      <c r="B51" s="175" t="s">
        <v>218</v>
      </c>
      <c r="C51" s="189" t="s">
        <v>219</v>
      </c>
      <c r="D51" s="176"/>
      <c r="E51" s="177"/>
      <c r="F51" s="178"/>
      <c r="G51" s="178">
        <f>SUMIF(AG52:AG74,"&lt;&gt;NOR",G52:G74)</f>
        <v>0</v>
      </c>
      <c r="H51" s="178"/>
      <c r="I51" s="178">
        <f>SUM(I52:I74)</f>
        <v>0</v>
      </c>
      <c r="J51" s="178"/>
      <c r="K51" s="178">
        <f>SUM(K52:K74)</f>
        <v>0</v>
      </c>
      <c r="L51" s="178"/>
      <c r="M51" s="178">
        <f>SUM(M52:M74)</f>
        <v>0</v>
      </c>
      <c r="N51" s="177"/>
      <c r="O51" s="177">
        <f>SUM(O52:O74)</f>
        <v>0</v>
      </c>
      <c r="P51" s="177"/>
      <c r="Q51" s="177">
        <f>SUM(Q52:Q74)</f>
        <v>0</v>
      </c>
      <c r="R51" s="178"/>
      <c r="S51" s="178"/>
      <c r="T51" s="179"/>
      <c r="U51" s="173"/>
      <c r="V51" s="173">
        <f>SUM(V52:V74)</f>
        <v>0</v>
      </c>
      <c r="W51" s="173"/>
      <c r="X51" s="173"/>
      <c r="Y51" s="173"/>
      <c r="AG51" t="s">
        <v>315</v>
      </c>
    </row>
    <row r="52" spans="1:60" outlineLevel="1" x14ac:dyDescent="0.2">
      <c r="A52" s="200">
        <v>32</v>
      </c>
      <c r="B52" s="201" t="s">
        <v>2645</v>
      </c>
      <c r="C52" s="207" t="s">
        <v>2646</v>
      </c>
      <c r="D52" s="202" t="s">
        <v>702</v>
      </c>
      <c r="E52" s="203">
        <v>1220</v>
      </c>
      <c r="F52" s="204"/>
      <c r="G52" s="205">
        <f t="shared" ref="G52:G74" si="14">ROUND(E52*F52,2)</f>
        <v>0</v>
      </c>
      <c r="H52" s="204"/>
      <c r="I52" s="205">
        <f t="shared" ref="I52:I74" si="15">ROUND(E52*H52,2)</f>
        <v>0</v>
      </c>
      <c r="J52" s="204"/>
      <c r="K52" s="205">
        <f t="shared" ref="K52:K74" si="16">ROUND(E52*J52,2)</f>
        <v>0</v>
      </c>
      <c r="L52" s="205">
        <v>21</v>
      </c>
      <c r="M52" s="205">
        <f t="shared" ref="M52:M74" si="17">G52*(1+L52/100)</f>
        <v>0</v>
      </c>
      <c r="N52" s="203">
        <v>0</v>
      </c>
      <c r="O52" s="203">
        <f t="shared" ref="O52:O74" si="18">ROUND(E52*N52,2)</f>
        <v>0</v>
      </c>
      <c r="P52" s="203">
        <v>0</v>
      </c>
      <c r="Q52" s="203">
        <f t="shared" ref="Q52:Q74" si="19">ROUND(E52*P52,2)</f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ref="V52:V74" si="20"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200">
        <v>33</v>
      </c>
      <c r="B53" s="201" t="s">
        <v>2647</v>
      </c>
      <c r="C53" s="207" t="s">
        <v>2648</v>
      </c>
      <c r="D53" s="202" t="s">
        <v>702</v>
      </c>
      <c r="E53" s="203">
        <v>390</v>
      </c>
      <c r="F53" s="204"/>
      <c r="G53" s="205">
        <f t="shared" si="14"/>
        <v>0</v>
      </c>
      <c r="H53" s="204"/>
      <c r="I53" s="205">
        <f t="shared" si="15"/>
        <v>0</v>
      </c>
      <c r="J53" s="204"/>
      <c r="K53" s="205">
        <f t="shared" si="16"/>
        <v>0</v>
      </c>
      <c r="L53" s="205">
        <v>21</v>
      </c>
      <c r="M53" s="205">
        <f t="shared" si="17"/>
        <v>0</v>
      </c>
      <c r="N53" s="203">
        <v>0</v>
      </c>
      <c r="O53" s="203">
        <f t="shared" si="18"/>
        <v>0</v>
      </c>
      <c r="P53" s="203">
        <v>0</v>
      </c>
      <c r="Q53" s="203">
        <f t="shared" si="19"/>
        <v>0</v>
      </c>
      <c r="R53" s="205"/>
      <c r="S53" s="205" t="s">
        <v>319</v>
      </c>
      <c r="T53" s="206" t="s">
        <v>320</v>
      </c>
      <c r="U53" s="161">
        <v>0</v>
      </c>
      <c r="V53" s="161">
        <f t="shared" si="20"/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00">
        <v>34</v>
      </c>
      <c r="B54" s="201" t="s">
        <v>2649</v>
      </c>
      <c r="C54" s="207" t="s">
        <v>2650</v>
      </c>
      <c r="D54" s="202" t="s">
        <v>2576</v>
      </c>
      <c r="E54" s="203">
        <v>1220</v>
      </c>
      <c r="F54" s="204"/>
      <c r="G54" s="205">
        <f t="shared" si="14"/>
        <v>0</v>
      </c>
      <c r="H54" s="204"/>
      <c r="I54" s="205">
        <f t="shared" si="15"/>
        <v>0</v>
      </c>
      <c r="J54" s="204"/>
      <c r="K54" s="205">
        <f t="shared" si="16"/>
        <v>0</v>
      </c>
      <c r="L54" s="205">
        <v>21</v>
      </c>
      <c r="M54" s="205">
        <f t="shared" si="17"/>
        <v>0</v>
      </c>
      <c r="N54" s="203">
        <v>0</v>
      </c>
      <c r="O54" s="203">
        <f t="shared" si="18"/>
        <v>0</v>
      </c>
      <c r="P54" s="203">
        <v>0</v>
      </c>
      <c r="Q54" s="203">
        <f t="shared" si="19"/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si="20"/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35</v>
      </c>
      <c r="B55" s="201" t="s">
        <v>2651</v>
      </c>
      <c r="C55" s="207" t="s">
        <v>2652</v>
      </c>
      <c r="D55" s="202" t="s">
        <v>702</v>
      </c>
      <c r="E55" s="203">
        <v>65</v>
      </c>
      <c r="F55" s="204"/>
      <c r="G55" s="205">
        <f t="shared" si="14"/>
        <v>0</v>
      </c>
      <c r="H55" s="204"/>
      <c r="I55" s="205">
        <f t="shared" si="15"/>
        <v>0</v>
      </c>
      <c r="J55" s="204"/>
      <c r="K55" s="205">
        <f t="shared" si="16"/>
        <v>0</v>
      </c>
      <c r="L55" s="205">
        <v>21</v>
      </c>
      <c r="M55" s="205">
        <f t="shared" si="17"/>
        <v>0</v>
      </c>
      <c r="N55" s="203">
        <v>0</v>
      </c>
      <c r="O55" s="203">
        <f t="shared" si="18"/>
        <v>0</v>
      </c>
      <c r="P55" s="203">
        <v>0</v>
      </c>
      <c r="Q55" s="203">
        <f t="shared" si="19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0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36</v>
      </c>
      <c r="B56" s="201" t="s">
        <v>2653</v>
      </c>
      <c r="C56" s="207" t="s">
        <v>2654</v>
      </c>
      <c r="D56" s="202" t="s">
        <v>702</v>
      </c>
      <c r="E56" s="203">
        <v>450</v>
      </c>
      <c r="F56" s="204"/>
      <c r="G56" s="205">
        <f t="shared" si="14"/>
        <v>0</v>
      </c>
      <c r="H56" s="204"/>
      <c r="I56" s="205">
        <f t="shared" si="15"/>
        <v>0</v>
      </c>
      <c r="J56" s="204"/>
      <c r="K56" s="205">
        <f t="shared" si="16"/>
        <v>0</v>
      </c>
      <c r="L56" s="205">
        <v>21</v>
      </c>
      <c r="M56" s="205">
        <f t="shared" si="17"/>
        <v>0</v>
      </c>
      <c r="N56" s="203">
        <v>0</v>
      </c>
      <c r="O56" s="203">
        <f t="shared" si="18"/>
        <v>0</v>
      </c>
      <c r="P56" s="203">
        <v>0</v>
      </c>
      <c r="Q56" s="203">
        <f t="shared" si="19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0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00">
        <v>37</v>
      </c>
      <c r="B57" s="201" t="s">
        <v>2655</v>
      </c>
      <c r="C57" s="207" t="s">
        <v>2656</v>
      </c>
      <c r="D57" s="202" t="s">
        <v>702</v>
      </c>
      <c r="E57" s="203">
        <v>756</v>
      </c>
      <c r="F57" s="204"/>
      <c r="G57" s="205">
        <f t="shared" si="14"/>
        <v>0</v>
      </c>
      <c r="H57" s="204"/>
      <c r="I57" s="205">
        <f t="shared" si="15"/>
        <v>0</v>
      </c>
      <c r="J57" s="204"/>
      <c r="K57" s="205">
        <f t="shared" si="16"/>
        <v>0</v>
      </c>
      <c r="L57" s="205">
        <v>21</v>
      </c>
      <c r="M57" s="205">
        <f t="shared" si="17"/>
        <v>0</v>
      </c>
      <c r="N57" s="203">
        <v>0</v>
      </c>
      <c r="O57" s="203">
        <f t="shared" si="18"/>
        <v>0</v>
      </c>
      <c r="P57" s="203">
        <v>0</v>
      </c>
      <c r="Q57" s="203">
        <f t="shared" si="19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0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38</v>
      </c>
      <c r="B58" s="201" t="s">
        <v>2657</v>
      </c>
      <c r="C58" s="207" t="s">
        <v>2658</v>
      </c>
      <c r="D58" s="202" t="s">
        <v>702</v>
      </c>
      <c r="E58" s="203">
        <v>672</v>
      </c>
      <c r="F58" s="204"/>
      <c r="G58" s="205">
        <f t="shared" si="14"/>
        <v>0</v>
      </c>
      <c r="H58" s="204"/>
      <c r="I58" s="205">
        <f t="shared" si="15"/>
        <v>0</v>
      </c>
      <c r="J58" s="204"/>
      <c r="K58" s="205">
        <f t="shared" si="16"/>
        <v>0</v>
      </c>
      <c r="L58" s="205">
        <v>21</v>
      </c>
      <c r="M58" s="205">
        <f t="shared" si="17"/>
        <v>0</v>
      </c>
      <c r="N58" s="203">
        <v>0</v>
      </c>
      <c r="O58" s="203">
        <f t="shared" si="18"/>
        <v>0</v>
      </c>
      <c r="P58" s="203">
        <v>0</v>
      </c>
      <c r="Q58" s="203">
        <f t="shared" si="19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0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39</v>
      </c>
      <c r="B59" s="201" t="s">
        <v>2659</v>
      </c>
      <c r="C59" s="207" t="s">
        <v>2660</v>
      </c>
      <c r="D59" s="202" t="s">
        <v>702</v>
      </c>
      <c r="E59" s="203">
        <v>315</v>
      </c>
      <c r="F59" s="204"/>
      <c r="G59" s="205">
        <f t="shared" si="14"/>
        <v>0</v>
      </c>
      <c r="H59" s="204"/>
      <c r="I59" s="205">
        <f t="shared" si="15"/>
        <v>0</v>
      </c>
      <c r="J59" s="204"/>
      <c r="K59" s="205">
        <f t="shared" si="16"/>
        <v>0</v>
      </c>
      <c r="L59" s="205">
        <v>21</v>
      </c>
      <c r="M59" s="205">
        <f t="shared" si="17"/>
        <v>0</v>
      </c>
      <c r="N59" s="203">
        <v>0</v>
      </c>
      <c r="O59" s="203">
        <f t="shared" si="18"/>
        <v>0</v>
      </c>
      <c r="P59" s="203">
        <v>0</v>
      </c>
      <c r="Q59" s="203">
        <f t="shared" si="19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0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40</v>
      </c>
      <c r="B60" s="201" t="s">
        <v>2661</v>
      </c>
      <c r="C60" s="207" t="s">
        <v>2662</v>
      </c>
      <c r="D60" s="202" t="s">
        <v>702</v>
      </c>
      <c r="E60" s="203">
        <v>553</v>
      </c>
      <c r="F60" s="204"/>
      <c r="G60" s="205">
        <f t="shared" si="14"/>
        <v>0</v>
      </c>
      <c r="H60" s="204"/>
      <c r="I60" s="205">
        <f t="shared" si="15"/>
        <v>0</v>
      </c>
      <c r="J60" s="204"/>
      <c r="K60" s="205">
        <f t="shared" si="16"/>
        <v>0</v>
      </c>
      <c r="L60" s="205">
        <v>21</v>
      </c>
      <c r="M60" s="205">
        <f t="shared" si="17"/>
        <v>0</v>
      </c>
      <c r="N60" s="203">
        <v>0</v>
      </c>
      <c r="O60" s="203">
        <f t="shared" si="18"/>
        <v>0</v>
      </c>
      <c r="P60" s="203">
        <v>0</v>
      </c>
      <c r="Q60" s="203">
        <f t="shared" si="19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0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41</v>
      </c>
      <c r="B61" s="201" t="s">
        <v>2663</v>
      </c>
      <c r="C61" s="207" t="s">
        <v>2664</v>
      </c>
      <c r="D61" s="202" t="s">
        <v>702</v>
      </c>
      <c r="E61" s="203">
        <v>2478</v>
      </c>
      <c r="F61" s="204"/>
      <c r="G61" s="205">
        <f t="shared" si="14"/>
        <v>0</v>
      </c>
      <c r="H61" s="204"/>
      <c r="I61" s="205">
        <f t="shared" si="15"/>
        <v>0</v>
      </c>
      <c r="J61" s="204"/>
      <c r="K61" s="205">
        <f t="shared" si="16"/>
        <v>0</v>
      </c>
      <c r="L61" s="205">
        <v>21</v>
      </c>
      <c r="M61" s="205">
        <f t="shared" si="17"/>
        <v>0</v>
      </c>
      <c r="N61" s="203">
        <v>0</v>
      </c>
      <c r="O61" s="203">
        <f t="shared" si="18"/>
        <v>0</v>
      </c>
      <c r="P61" s="203">
        <v>0</v>
      </c>
      <c r="Q61" s="203">
        <f t="shared" si="19"/>
        <v>0</v>
      </c>
      <c r="R61" s="205"/>
      <c r="S61" s="205" t="s">
        <v>319</v>
      </c>
      <c r="T61" s="206" t="s">
        <v>320</v>
      </c>
      <c r="U61" s="161">
        <v>0</v>
      </c>
      <c r="V61" s="161">
        <f t="shared" si="20"/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42</v>
      </c>
      <c r="B62" s="201" t="s">
        <v>2665</v>
      </c>
      <c r="C62" s="207" t="s">
        <v>2666</v>
      </c>
      <c r="D62" s="202" t="s">
        <v>702</v>
      </c>
      <c r="E62" s="203">
        <v>35</v>
      </c>
      <c r="F62" s="204"/>
      <c r="G62" s="205">
        <f t="shared" si="14"/>
        <v>0</v>
      </c>
      <c r="H62" s="204"/>
      <c r="I62" s="205">
        <f t="shared" si="15"/>
        <v>0</v>
      </c>
      <c r="J62" s="204"/>
      <c r="K62" s="205">
        <f t="shared" si="16"/>
        <v>0</v>
      </c>
      <c r="L62" s="205">
        <v>21</v>
      </c>
      <c r="M62" s="205">
        <f t="shared" si="17"/>
        <v>0</v>
      </c>
      <c r="N62" s="203">
        <v>0</v>
      </c>
      <c r="O62" s="203">
        <f t="shared" si="18"/>
        <v>0</v>
      </c>
      <c r="P62" s="203">
        <v>0</v>
      </c>
      <c r="Q62" s="203">
        <f t="shared" si="19"/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si="20"/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43</v>
      </c>
      <c r="B63" s="201" t="s">
        <v>2667</v>
      </c>
      <c r="C63" s="207" t="s">
        <v>2668</v>
      </c>
      <c r="D63" s="202" t="s">
        <v>702</v>
      </c>
      <c r="E63" s="203">
        <v>1824</v>
      </c>
      <c r="F63" s="204"/>
      <c r="G63" s="205">
        <f t="shared" si="14"/>
        <v>0</v>
      </c>
      <c r="H63" s="204"/>
      <c r="I63" s="205">
        <f t="shared" si="15"/>
        <v>0</v>
      </c>
      <c r="J63" s="204"/>
      <c r="K63" s="205">
        <f t="shared" si="16"/>
        <v>0</v>
      </c>
      <c r="L63" s="205">
        <v>21</v>
      </c>
      <c r="M63" s="205">
        <f t="shared" si="17"/>
        <v>0</v>
      </c>
      <c r="N63" s="203">
        <v>0</v>
      </c>
      <c r="O63" s="203">
        <f t="shared" si="18"/>
        <v>0</v>
      </c>
      <c r="P63" s="203">
        <v>0</v>
      </c>
      <c r="Q63" s="203">
        <f t="shared" si="19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20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200">
        <v>44</v>
      </c>
      <c r="B64" s="201" t="s">
        <v>2669</v>
      </c>
      <c r="C64" s="207" t="s">
        <v>2670</v>
      </c>
      <c r="D64" s="202" t="s">
        <v>702</v>
      </c>
      <c r="E64" s="203">
        <v>84</v>
      </c>
      <c r="F64" s="204"/>
      <c r="G64" s="205">
        <f t="shared" si="14"/>
        <v>0</v>
      </c>
      <c r="H64" s="204"/>
      <c r="I64" s="205">
        <f t="shared" si="15"/>
        <v>0</v>
      </c>
      <c r="J64" s="204"/>
      <c r="K64" s="205">
        <f t="shared" si="16"/>
        <v>0</v>
      </c>
      <c r="L64" s="205">
        <v>21</v>
      </c>
      <c r="M64" s="205">
        <f t="shared" si="17"/>
        <v>0</v>
      </c>
      <c r="N64" s="203">
        <v>0</v>
      </c>
      <c r="O64" s="203">
        <f t="shared" si="18"/>
        <v>0</v>
      </c>
      <c r="P64" s="203">
        <v>0</v>
      </c>
      <c r="Q64" s="203">
        <f t="shared" si="19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20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984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200">
        <v>45</v>
      </c>
      <c r="B65" s="201" t="s">
        <v>2671</v>
      </c>
      <c r="C65" s="207" t="s">
        <v>2672</v>
      </c>
      <c r="D65" s="202" t="s">
        <v>702</v>
      </c>
      <c r="E65" s="203">
        <v>105</v>
      </c>
      <c r="F65" s="204"/>
      <c r="G65" s="205">
        <f t="shared" si="14"/>
        <v>0</v>
      </c>
      <c r="H65" s="204"/>
      <c r="I65" s="205">
        <f t="shared" si="15"/>
        <v>0</v>
      </c>
      <c r="J65" s="204"/>
      <c r="K65" s="205">
        <f t="shared" si="16"/>
        <v>0</v>
      </c>
      <c r="L65" s="205">
        <v>21</v>
      </c>
      <c r="M65" s="205">
        <f t="shared" si="17"/>
        <v>0</v>
      </c>
      <c r="N65" s="203">
        <v>0</v>
      </c>
      <c r="O65" s="203">
        <f t="shared" si="18"/>
        <v>0</v>
      </c>
      <c r="P65" s="203">
        <v>0</v>
      </c>
      <c r="Q65" s="203">
        <f t="shared" si="19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20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46</v>
      </c>
      <c r="B66" s="201" t="s">
        <v>2673</v>
      </c>
      <c r="C66" s="207" t="s">
        <v>2674</v>
      </c>
      <c r="D66" s="202" t="s">
        <v>702</v>
      </c>
      <c r="E66" s="203">
        <v>21</v>
      </c>
      <c r="F66" s="204"/>
      <c r="G66" s="205">
        <f t="shared" si="14"/>
        <v>0</v>
      </c>
      <c r="H66" s="204"/>
      <c r="I66" s="205">
        <f t="shared" si="15"/>
        <v>0</v>
      </c>
      <c r="J66" s="204"/>
      <c r="K66" s="205">
        <f t="shared" si="16"/>
        <v>0</v>
      </c>
      <c r="L66" s="205">
        <v>21</v>
      </c>
      <c r="M66" s="205">
        <f t="shared" si="17"/>
        <v>0</v>
      </c>
      <c r="N66" s="203">
        <v>0</v>
      </c>
      <c r="O66" s="203">
        <f t="shared" si="18"/>
        <v>0</v>
      </c>
      <c r="P66" s="203">
        <v>0</v>
      </c>
      <c r="Q66" s="203">
        <f t="shared" si="19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20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47</v>
      </c>
      <c r="B67" s="201" t="s">
        <v>2675</v>
      </c>
      <c r="C67" s="207" t="s">
        <v>2676</v>
      </c>
      <c r="D67" s="202" t="s">
        <v>702</v>
      </c>
      <c r="E67" s="203">
        <v>252</v>
      </c>
      <c r="F67" s="204"/>
      <c r="G67" s="205">
        <f t="shared" si="14"/>
        <v>0</v>
      </c>
      <c r="H67" s="204"/>
      <c r="I67" s="205">
        <f t="shared" si="15"/>
        <v>0</v>
      </c>
      <c r="J67" s="204"/>
      <c r="K67" s="205">
        <f t="shared" si="16"/>
        <v>0</v>
      </c>
      <c r="L67" s="205">
        <v>21</v>
      </c>
      <c r="M67" s="205">
        <f t="shared" si="17"/>
        <v>0</v>
      </c>
      <c r="N67" s="203">
        <v>0</v>
      </c>
      <c r="O67" s="203">
        <f t="shared" si="18"/>
        <v>0</v>
      </c>
      <c r="P67" s="203">
        <v>0</v>
      </c>
      <c r="Q67" s="203">
        <f t="shared" si="19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20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984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48</v>
      </c>
      <c r="B68" s="201" t="s">
        <v>2677</v>
      </c>
      <c r="C68" s="207" t="s">
        <v>2678</v>
      </c>
      <c r="D68" s="202" t="s">
        <v>2576</v>
      </c>
      <c r="E68" s="203">
        <v>66</v>
      </c>
      <c r="F68" s="204"/>
      <c r="G68" s="205">
        <f t="shared" si="14"/>
        <v>0</v>
      </c>
      <c r="H68" s="204"/>
      <c r="I68" s="205">
        <f t="shared" si="15"/>
        <v>0</v>
      </c>
      <c r="J68" s="204"/>
      <c r="K68" s="205">
        <f t="shared" si="16"/>
        <v>0</v>
      </c>
      <c r="L68" s="205">
        <v>21</v>
      </c>
      <c r="M68" s="205">
        <f t="shared" si="17"/>
        <v>0</v>
      </c>
      <c r="N68" s="203">
        <v>0</v>
      </c>
      <c r="O68" s="203">
        <f t="shared" si="18"/>
        <v>0</v>
      </c>
      <c r="P68" s="203">
        <v>0</v>
      </c>
      <c r="Q68" s="203">
        <f t="shared" si="19"/>
        <v>0</v>
      </c>
      <c r="R68" s="205"/>
      <c r="S68" s="205" t="s">
        <v>319</v>
      </c>
      <c r="T68" s="206" t="s">
        <v>320</v>
      </c>
      <c r="U68" s="161">
        <v>0</v>
      </c>
      <c r="V68" s="161">
        <f t="shared" si="20"/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00">
        <v>49</v>
      </c>
      <c r="B69" s="201" t="s">
        <v>2679</v>
      </c>
      <c r="C69" s="207" t="s">
        <v>2680</v>
      </c>
      <c r="D69" s="202" t="s">
        <v>2576</v>
      </c>
      <c r="E69" s="203">
        <v>6</v>
      </c>
      <c r="F69" s="204"/>
      <c r="G69" s="205">
        <f t="shared" si="14"/>
        <v>0</v>
      </c>
      <c r="H69" s="204"/>
      <c r="I69" s="205">
        <f t="shared" si="15"/>
        <v>0</v>
      </c>
      <c r="J69" s="204"/>
      <c r="K69" s="205">
        <f t="shared" si="16"/>
        <v>0</v>
      </c>
      <c r="L69" s="205">
        <v>21</v>
      </c>
      <c r="M69" s="205">
        <f t="shared" si="17"/>
        <v>0</v>
      </c>
      <c r="N69" s="203">
        <v>0</v>
      </c>
      <c r="O69" s="203">
        <f t="shared" si="18"/>
        <v>0</v>
      </c>
      <c r="P69" s="203">
        <v>0</v>
      </c>
      <c r="Q69" s="203">
        <f t="shared" si="19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20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984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50</v>
      </c>
      <c r="B70" s="201" t="s">
        <v>2681</v>
      </c>
      <c r="C70" s="207" t="s">
        <v>2682</v>
      </c>
      <c r="D70" s="202" t="s">
        <v>2576</v>
      </c>
      <c r="E70" s="203">
        <v>318</v>
      </c>
      <c r="F70" s="204"/>
      <c r="G70" s="205">
        <f t="shared" si="14"/>
        <v>0</v>
      </c>
      <c r="H70" s="204"/>
      <c r="I70" s="205">
        <f t="shared" si="15"/>
        <v>0</v>
      </c>
      <c r="J70" s="204"/>
      <c r="K70" s="205">
        <f t="shared" si="16"/>
        <v>0</v>
      </c>
      <c r="L70" s="205">
        <v>21</v>
      </c>
      <c r="M70" s="205">
        <f t="shared" si="17"/>
        <v>0</v>
      </c>
      <c r="N70" s="203">
        <v>0</v>
      </c>
      <c r="O70" s="203">
        <f t="shared" si="18"/>
        <v>0</v>
      </c>
      <c r="P70" s="203">
        <v>0</v>
      </c>
      <c r="Q70" s="203">
        <f t="shared" si="19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20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51</v>
      </c>
      <c r="B71" s="201" t="s">
        <v>2683</v>
      </c>
      <c r="C71" s="207" t="s">
        <v>2684</v>
      </c>
      <c r="D71" s="202" t="s">
        <v>2576</v>
      </c>
      <c r="E71" s="203">
        <v>40</v>
      </c>
      <c r="F71" s="204"/>
      <c r="G71" s="205">
        <f t="shared" si="14"/>
        <v>0</v>
      </c>
      <c r="H71" s="204"/>
      <c r="I71" s="205">
        <f t="shared" si="15"/>
        <v>0</v>
      </c>
      <c r="J71" s="204"/>
      <c r="K71" s="205">
        <f t="shared" si="16"/>
        <v>0</v>
      </c>
      <c r="L71" s="205">
        <v>21</v>
      </c>
      <c r="M71" s="205">
        <f t="shared" si="17"/>
        <v>0</v>
      </c>
      <c r="N71" s="203">
        <v>0</v>
      </c>
      <c r="O71" s="203">
        <f t="shared" si="18"/>
        <v>0</v>
      </c>
      <c r="P71" s="203">
        <v>0</v>
      </c>
      <c r="Q71" s="203">
        <f t="shared" si="19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20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52</v>
      </c>
      <c r="B72" s="201" t="s">
        <v>2685</v>
      </c>
      <c r="C72" s="207" t="s">
        <v>2686</v>
      </c>
      <c r="D72" s="202" t="s">
        <v>1776</v>
      </c>
      <c r="E72" s="203">
        <v>50</v>
      </c>
      <c r="F72" s="204"/>
      <c r="G72" s="205">
        <f t="shared" si="14"/>
        <v>0</v>
      </c>
      <c r="H72" s="204"/>
      <c r="I72" s="205">
        <f t="shared" si="15"/>
        <v>0</v>
      </c>
      <c r="J72" s="204"/>
      <c r="K72" s="205">
        <f t="shared" si="16"/>
        <v>0</v>
      </c>
      <c r="L72" s="205">
        <v>21</v>
      </c>
      <c r="M72" s="205">
        <f t="shared" si="17"/>
        <v>0</v>
      </c>
      <c r="N72" s="203">
        <v>0</v>
      </c>
      <c r="O72" s="203">
        <f t="shared" si="18"/>
        <v>0</v>
      </c>
      <c r="P72" s="203">
        <v>0</v>
      </c>
      <c r="Q72" s="203">
        <f t="shared" si="19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20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984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00">
        <v>53</v>
      </c>
      <c r="B73" s="201" t="s">
        <v>2687</v>
      </c>
      <c r="C73" s="207" t="s">
        <v>2688</v>
      </c>
      <c r="D73" s="202" t="s">
        <v>2576</v>
      </c>
      <c r="E73" s="203">
        <v>2</v>
      </c>
      <c r="F73" s="204"/>
      <c r="G73" s="205">
        <f t="shared" si="14"/>
        <v>0</v>
      </c>
      <c r="H73" s="204"/>
      <c r="I73" s="205">
        <f t="shared" si="15"/>
        <v>0</v>
      </c>
      <c r="J73" s="204"/>
      <c r="K73" s="205">
        <f t="shared" si="16"/>
        <v>0</v>
      </c>
      <c r="L73" s="205">
        <v>21</v>
      </c>
      <c r="M73" s="205">
        <f t="shared" si="17"/>
        <v>0</v>
      </c>
      <c r="N73" s="203">
        <v>0</v>
      </c>
      <c r="O73" s="203">
        <f t="shared" si="18"/>
        <v>0</v>
      </c>
      <c r="P73" s="203">
        <v>0</v>
      </c>
      <c r="Q73" s="203">
        <f t="shared" si="19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20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54</v>
      </c>
      <c r="B74" s="201" t="s">
        <v>2689</v>
      </c>
      <c r="C74" s="207" t="s">
        <v>2690</v>
      </c>
      <c r="D74" s="202" t="s">
        <v>2576</v>
      </c>
      <c r="E74" s="203">
        <v>4</v>
      </c>
      <c r="F74" s="204"/>
      <c r="G74" s="205">
        <f t="shared" si="14"/>
        <v>0</v>
      </c>
      <c r="H74" s="204"/>
      <c r="I74" s="205">
        <f t="shared" si="15"/>
        <v>0</v>
      </c>
      <c r="J74" s="204"/>
      <c r="K74" s="205">
        <f t="shared" si="16"/>
        <v>0</v>
      </c>
      <c r="L74" s="205">
        <v>21</v>
      </c>
      <c r="M74" s="205">
        <f t="shared" si="17"/>
        <v>0</v>
      </c>
      <c r="N74" s="203">
        <v>0</v>
      </c>
      <c r="O74" s="203">
        <f t="shared" si="18"/>
        <v>0</v>
      </c>
      <c r="P74" s="203">
        <v>0</v>
      </c>
      <c r="Q74" s="203">
        <f t="shared" si="19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20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221</v>
      </c>
      <c r="C75" s="189" t="s">
        <v>222</v>
      </c>
      <c r="D75" s="176"/>
      <c r="E75" s="177"/>
      <c r="F75" s="178"/>
      <c r="G75" s="178">
        <f>SUMIF(AG76:AG95,"&lt;&gt;NOR",G76:G95)</f>
        <v>0</v>
      </c>
      <c r="H75" s="178"/>
      <c r="I75" s="178">
        <f>SUM(I76:I95)</f>
        <v>0</v>
      </c>
      <c r="J75" s="178"/>
      <c r="K75" s="178">
        <f>SUM(K76:K95)</f>
        <v>0</v>
      </c>
      <c r="L75" s="178"/>
      <c r="M75" s="178">
        <f>SUM(M76:M95)</f>
        <v>0</v>
      </c>
      <c r="N75" s="177"/>
      <c r="O75" s="177">
        <f>SUM(O76:O95)</f>
        <v>0</v>
      </c>
      <c r="P75" s="177"/>
      <c r="Q75" s="177">
        <f>SUM(Q76:Q95)</f>
        <v>0</v>
      </c>
      <c r="R75" s="178"/>
      <c r="S75" s="178"/>
      <c r="T75" s="179"/>
      <c r="U75" s="173"/>
      <c r="V75" s="173">
        <f>SUM(V76:V95)</f>
        <v>0</v>
      </c>
      <c r="W75" s="173"/>
      <c r="X75" s="173"/>
      <c r="Y75" s="173"/>
      <c r="AG75" t="s">
        <v>315</v>
      </c>
    </row>
    <row r="76" spans="1:60" outlineLevel="1" x14ac:dyDescent="0.2">
      <c r="A76" s="200">
        <v>55</v>
      </c>
      <c r="B76" s="201" t="s">
        <v>2691</v>
      </c>
      <c r="C76" s="207" t="s">
        <v>2692</v>
      </c>
      <c r="D76" s="202" t="s">
        <v>702</v>
      </c>
      <c r="E76" s="203">
        <v>30</v>
      </c>
      <c r="F76" s="204"/>
      <c r="G76" s="205">
        <f t="shared" ref="G76:G95" si="21">ROUND(E76*F76,2)</f>
        <v>0</v>
      </c>
      <c r="H76" s="204"/>
      <c r="I76" s="205">
        <f t="shared" ref="I76:I95" si="22">ROUND(E76*H76,2)</f>
        <v>0</v>
      </c>
      <c r="J76" s="204"/>
      <c r="K76" s="205">
        <f t="shared" ref="K76:K95" si="23">ROUND(E76*J76,2)</f>
        <v>0</v>
      </c>
      <c r="L76" s="205">
        <v>21</v>
      </c>
      <c r="M76" s="205">
        <f t="shared" ref="M76:M95" si="24">G76*(1+L76/100)</f>
        <v>0</v>
      </c>
      <c r="N76" s="203">
        <v>0</v>
      </c>
      <c r="O76" s="203">
        <f t="shared" ref="O76:O95" si="25">ROUND(E76*N76,2)</f>
        <v>0</v>
      </c>
      <c r="P76" s="203">
        <v>0</v>
      </c>
      <c r="Q76" s="203">
        <f t="shared" ref="Q76:Q95" si="26">ROUND(E76*P76,2)</f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ref="V76:V95" si="27">ROUND(E76*U76,2)</f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56</v>
      </c>
      <c r="B77" s="201" t="s">
        <v>2693</v>
      </c>
      <c r="C77" s="207" t="s">
        <v>2694</v>
      </c>
      <c r="D77" s="202" t="s">
        <v>702</v>
      </c>
      <c r="E77" s="203">
        <v>360</v>
      </c>
      <c r="F77" s="204"/>
      <c r="G77" s="205">
        <f t="shared" si="21"/>
        <v>0</v>
      </c>
      <c r="H77" s="204"/>
      <c r="I77" s="205">
        <f t="shared" si="22"/>
        <v>0</v>
      </c>
      <c r="J77" s="204"/>
      <c r="K77" s="205">
        <f t="shared" si="23"/>
        <v>0</v>
      </c>
      <c r="L77" s="205">
        <v>21</v>
      </c>
      <c r="M77" s="205">
        <f t="shared" si="24"/>
        <v>0</v>
      </c>
      <c r="N77" s="203">
        <v>0</v>
      </c>
      <c r="O77" s="203">
        <f t="shared" si="25"/>
        <v>0</v>
      </c>
      <c r="P77" s="203">
        <v>0</v>
      </c>
      <c r="Q77" s="203">
        <f t="shared" si="26"/>
        <v>0</v>
      </c>
      <c r="R77" s="205"/>
      <c r="S77" s="205" t="s">
        <v>319</v>
      </c>
      <c r="T77" s="206" t="s">
        <v>320</v>
      </c>
      <c r="U77" s="161">
        <v>0</v>
      </c>
      <c r="V77" s="161">
        <f t="shared" si="27"/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57</v>
      </c>
      <c r="B78" s="201" t="s">
        <v>2695</v>
      </c>
      <c r="C78" s="207" t="s">
        <v>2696</v>
      </c>
      <c r="D78" s="202" t="s">
        <v>702</v>
      </c>
      <c r="E78" s="203">
        <v>450</v>
      </c>
      <c r="F78" s="204"/>
      <c r="G78" s="205">
        <f t="shared" si="21"/>
        <v>0</v>
      </c>
      <c r="H78" s="204"/>
      <c r="I78" s="205">
        <f t="shared" si="22"/>
        <v>0</v>
      </c>
      <c r="J78" s="204"/>
      <c r="K78" s="205">
        <f t="shared" si="23"/>
        <v>0</v>
      </c>
      <c r="L78" s="205">
        <v>21</v>
      </c>
      <c r="M78" s="205">
        <f t="shared" si="24"/>
        <v>0</v>
      </c>
      <c r="N78" s="203">
        <v>0</v>
      </c>
      <c r="O78" s="203">
        <f t="shared" si="25"/>
        <v>0</v>
      </c>
      <c r="P78" s="203">
        <v>0</v>
      </c>
      <c r="Q78" s="203">
        <f t="shared" si="26"/>
        <v>0</v>
      </c>
      <c r="R78" s="205"/>
      <c r="S78" s="205" t="s">
        <v>319</v>
      </c>
      <c r="T78" s="206" t="s">
        <v>320</v>
      </c>
      <c r="U78" s="161">
        <v>0</v>
      </c>
      <c r="V78" s="161">
        <f t="shared" si="27"/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58</v>
      </c>
      <c r="B79" s="201" t="s">
        <v>2697</v>
      </c>
      <c r="C79" s="207" t="s">
        <v>2698</v>
      </c>
      <c r="D79" s="202" t="s">
        <v>2576</v>
      </c>
      <c r="E79" s="203">
        <v>16</v>
      </c>
      <c r="F79" s="204"/>
      <c r="G79" s="205">
        <f t="shared" si="21"/>
        <v>0</v>
      </c>
      <c r="H79" s="204"/>
      <c r="I79" s="205">
        <f t="shared" si="22"/>
        <v>0</v>
      </c>
      <c r="J79" s="204"/>
      <c r="K79" s="205">
        <f t="shared" si="23"/>
        <v>0</v>
      </c>
      <c r="L79" s="205">
        <v>21</v>
      </c>
      <c r="M79" s="205">
        <f t="shared" si="24"/>
        <v>0</v>
      </c>
      <c r="N79" s="203">
        <v>0</v>
      </c>
      <c r="O79" s="203">
        <f t="shared" si="25"/>
        <v>0</v>
      </c>
      <c r="P79" s="203">
        <v>0</v>
      </c>
      <c r="Q79" s="203">
        <f t="shared" si="26"/>
        <v>0</v>
      </c>
      <c r="R79" s="205"/>
      <c r="S79" s="205" t="s">
        <v>319</v>
      </c>
      <c r="T79" s="206" t="s">
        <v>320</v>
      </c>
      <c r="U79" s="161">
        <v>0</v>
      </c>
      <c r="V79" s="161">
        <f t="shared" si="27"/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59</v>
      </c>
      <c r="B80" s="201" t="s">
        <v>2699</v>
      </c>
      <c r="C80" s="207" t="s">
        <v>2700</v>
      </c>
      <c r="D80" s="202" t="s">
        <v>2576</v>
      </c>
      <c r="E80" s="203">
        <v>28</v>
      </c>
      <c r="F80" s="204"/>
      <c r="G80" s="205">
        <f t="shared" si="21"/>
        <v>0</v>
      </c>
      <c r="H80" s="204"/>
      <c r="I80" s="205">
        <f t="shared" si="22"/>
        <v>0</v>
      </c>
      <c r="J80" s="204"/>
      <c r="K80" s="205">
        <f t="shared" si="23"/>
        <v>0</v>
      </c>
      <c r="L80" s="205">
        <v>21</v>
      </c>
      <c r="M80" s="205">
        <f t="shared" si="24"/>
        <v>0</v>
      </c>
      <c r="N80" s="203">
        <v>0</v>
      </c>
      <c r="O80" s="203">
        <f t="shared" si="25"/>
        <v>0</v>
      </c>
      <c r="P80" s="203">
        <v>0</v>
      </c>
      <c r="Q80" s="203">
        <f t="shared" si="26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27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60</v>
      </c>
      <c r="B81" s="201" t="s">
        <v>2701</v>
      </c>
      <c r="C81" s="207" t="s">
        <v>2702</v>
      </c>
      <c r="D81" s="202" t="s">
        <v>2576</v>
      </c>
      <c r="E81" s="203">
        <v>15</v>
      </c>
      <c r="F81" s="204"/>
      <c r="G81" s="205">
        <f t="shared" si="21"/>
        <v>0</v>
      </c>
      <c r="H81" s="204"/>
      <c r="I81" s="205">
        <f t="shared" si="22"/>
        <v>0</v>
      </c>
      <c r="J81" s="204"/>
      <c r="K81" s="205">
        <f t="shared" si="23"/>
        <v>0</v>
      </c>
      <c r="L81" s="205">
        <v>21</v>
      </c>
      <c r="M81" s="205">
        <f t="shared" si="24"/>
        <v>0</v>
      </c>
      <c r="N81" s="203">
        <v>0</v>
      </c>
      <c r="O81" s="203">
        <f t="shared" si="25"/>
        <v>0</v>
      </c>
      <c r="P81" s="203">
        <v>0</v>
      </c>
      <c r="Q81" s="203">
        <f t="shared" si="26"/>
        <v>0</v>
      </c>
      <c r="R81" s="205"/>
      <c r="S81" s="205" t="s">
        <v>319</v>
      </c>
      <c r="T81" s="206" t="s">
        <v>320</v>
      </c>
      <c r="U81" s="161">
        <v>0</v>
      </c>
      <c r="V81" s="161">
        <f t="shared" si="27"/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00">
        <v>61</v>
      </c>
      <c r="B82" s="201" t="s">
        <v>2703</v>
      </c>
      <c r="C82" s="207" t="s">
        <v>2704</v>
      </c>
      <c r="D82" s="202" t="s">
        <v>2576</v>
      </c>
      <c r="E82" s="203">
        <v>36</v>
      </c>
      <c r="F82" s="204"/>
      <c r="G82" s="205">
        <f t="shared" si="21"/>
        <v>0</v>
      </c>
      <c r="H82" s="204"/>
      <c r="I82" s="205">
        <f t="shared" si="22"/>
        <v>0</v>
      </c>
      <c r="J82" s="204"/>
      <c r="K82" s="205">
        <f t="shared" si="23"/>
        <v>0</v>
      </c>
      <c r="L82" s="205">
        <v>21</v>
      </c>
      <c r="M82" s="205">
        <f t="shared" si="24"/>
        <v>0</v>
      </c>
      <c r="N82" s="203">
        <v>0</v>
      </c>
      <c r="O82" s="203">
        <f t="shared" si="25"/>
        <v>0</v>
      </c>
      <c r="P82" s="203">
        <v>0</v>
      </c>
      <c r="Q82" s="203">
        <f t="shared" si="26"/>
        <v>0</v>
      </c>
      <c r="R82" s="205"/>
      <c r="S82" s="205" t="s">
        <v>319</v>
      </c>
      <c r="T82" s="206" t="s">
        <v>320</v>
      </c>
      <c r="U82" s="161">
        <v>0</v>
      </c>
      <c r="V82" s="161">
        <f t="shared" si="27"/>
        <v>0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200">
        <v>62</v>
      </c>
      <c r="B83" s="201" t="s">
        <v>2705</v>
      </c>
      <c r="C83" s="207" t="s">
        <v>2706</v>
      </c>
      <c r="D83" s="202" t="s">
        <v>2576</v>
      </c>
      <c r="E83" s="203">
        <v>52</v>
      </c>
      <c r="F83" s="204"/>
      <c r="G83" s="205">
        <f t="shared" si="21"/>
        <v>0</v>
      </c>
      <c r="H83" s="204"/>
      <c r="I83" s="205">
        <f t="shared" si="22"/>
        <v>0</v>
      </c>
      <c r="J83" s="204"/>
      <c r="K83" s="205">
        <f t="shared" si="23"/>
        <v>0</v>
      </c>
      <c r="L83" s="205">
        <v>21</v>
      </c>
      <c r="M83" s="205">
        <f t="shared" si="24"/>
        <v>0</v>
      </c>
      <c r="N83" s="203">
        <v>0</v>
      </c>
      <c r="O83" s="203">
        <f t="shared" si="25"/>
        <v>0</v>
      </c>
      <c r="P83" s="203">
        <v>0</v>
      </c>
      <c r="Q83" s="203">
        <f t="shared" si="26"/>
        <v>0</v>
      </c>
      <c r="R83" s="205"/>
      <c r="S83" s="205" t="s">
        <v>319</v>
      </c>
      <c r="T83" s="206" t="s">
        <v>320</v>
      </c>
      <c r="U83" s="161">
        <v>0</v>
      </c>
      <c r="V83" s="161">
        <f t="shared" si="27"/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63</v>
      </c>
      <c r="B84" s="201" t="s">
        <v>2707</v>
      </c>
      <c r="C84" s="207" t="s">
        <v>2708</v>
      </c>
      <c r="D84" s="202" t="s">
        <v>2576</v>
      </c>
      <c r="E84" s="203">
        <v>640</v>
      </c>
      <c r="F84" s="204"/>
      <c r="G84" s="205">
        <f t="shared" si="21"/>
        <v>0</v>
      </c>
      <c r="H84" s="204"/>
      <c r="I84" s="205">
        <f t="shared" si="22"/>
        <v>0</v>
      </c>
      <c r="J84" s="204"/>
      <c r="K84" s="205">
        <f t="shared" si="23"/>
        <v>0</v>
      </c>
      <c r="L84" s="205">
        <v>21</v>
      </c>
      <c r="M84" s="205">
        <f t="shared" si="24"/>
        <v>0</v>
      </c>
      <c r="N84" s="203">
        <v>0</v>
      </c>
      <c r="O84" s="203">
        <f t="shared" si="25"/>
        <v>0</v>
      </c>
      <c r="P84" s="203">
        <v>0</v>
      </c>
      <c r="Q84" s="203">
        <f t="shared" si="26"/>
        <v>0</v>
      </c>
      <c r="R84" s="205"/>
      <c r="S84" s="205" t="s">
        <v>319</v>
      </c>
      <c r="T84" s="206" t="s">
        <v>320</v>
      </c>
      <c r="U84" s="161">
        <v>0</v>
      </c>
      <c r="V84" s="161">
        <f t="shared" si="27"/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00">
        <v>64</v>
      </c>
      <c r="B85" s="201" t="s">
        <v>2709</v>
      </c>
      <c r="C85" s="207" t="s">
        <v>2710</v>
      </c>
      <c r="D85" s="202" t="s">
        <v>2576</v>
      </c>
      <c r="E85" s="203">
        <v>4</v>
      </c>
      <c r="F85" s="204"/>
      <c r="G85" s="205">
        <f t="shared" si="21"/>
        <v>0</v>
      </c>
      <c r="H85" s="204"/>
      <c r="I85" s="205">
        <f t="shared" si="22"/>
        <v>0</v>
      </c>
      <c r="J85" s="204"/>
      <c r="K85" s="205">
        <f t="shared" si="23"/>
        <v>0</v>
      </c>
      <c r="L85" s="205">
        <v>21</v>
      </c>
      <c r="M85" s="205">
        <f t="shared" si="24"/>
        <v>0</v>
      </c>
      <c r="N85" s="203">
        <v>0</v>
      </c>
      <c r="O85" s="203">
        <f t="shared" si="25"/>
        <v>0</v>
      </c>
      <c r="P85" s="203">
        <v>0</v>
      </c>
      <c r="Q85" s="203">
        <f t="shared" si="26"/>
        <v>0</v>
      </c>
      <c r="R85" s="205"/>
      <c r="S85" s="205" t="s">
        <v>319</v>
      </c>
      <c r="T85" s="206" t="s">
        <v>320</v>
      </c>
      <c r="U85" s="161">
        <v>0</v>
      </c>
      <c r="V85" s="161">
        <f t="shared" si="27"/>
        <v>0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984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00">
        <v>65</v>
      </c>
      <c r="B86" s="201" t="s">
        <v>2711</v>
      </c>
      <c r="C86" s="207" t="s">
        <v>2712</v>
      </c>
      <c r="D86" s="202" t="s">
        <v>2576</v>
      </c>
      <c r="E86" s="203">
        <v>160</v>
      </c>
      <c r="F86" s="204"/>
      <c r="G86" s="205">
        <f t="shared" si="21"/>
        <v>0</v>
      </c>
      <c r="H86" s="204"/>
      <c r="I86" s="205">
        <f t="shared" si="22"/>
        <v>0</v>
      </c>
      <c r="J86" s="204"/>
      <c r="K86" s="205">
        <f t="shared" si="23"/>
        <v>0</v>
      </c>
      <c r="L86" s="205">
        <v>21</v>
      </c>
      <c r="M86" s="205">
        <f t="shared" si="24"/>
        <v>0</v>
      </c>
      <c r="N86" s="203">
        <v>0</v>
      </c>
      <c r="O86" s="203">
        <f t="shared" si="25"/>
        <v>0</v>
      </c>
      <c r="P86" s="203">
        <v>0</v>
      </c>
      <c r="Q86" s="203">
        <f t="shared" si="26"/>
        <v>0</v>
      </c>
      <c r="R86" s="205"/>
      <c r="S86" s="205" t="s">
        <v>319</v>
      </c>
      <c r="T86" s="206" t="s">
        <v>320</v>
      </c>
      <c r="U86" s="161">
        <v>0</v>
      </c>
      <c r="V86" s="161">
        <f t="shared" si="27"/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200">
        <v>66</v>
      </c>
      <c r="B87" s="201" t="s">
        <v>2713</v>
      </c>
      <c r="C87" s="207" t="s">
        <v>2714</v>
      </c>
      <c r="D87" s="202" t="s">
        <v>2576</v>
      </c>
      <c r="E87" s="203">
        <v>21</v>
      </c>
      <c r="F87" s="204"/>
      <c r="G87" s="205">
        <f t="shared" si="21"/>
        <v>0</v>
      </c>
      <c r="H87" s="204"/>
      <c r="I87" s="205">
        <f t="shared" si="22"/>
        <v>0</v>
      </c>
      <c r="J87" s="204"/>
      <c r="K87" s="205">
        <f t="shared" si="23"/>
        <v>0</v>
      </c>
      <c r="L87" s="205">
        <v>21</v>
      </c>
      <c r="M87" s="205">
        <f t="shared" si="24"/>
        <v>0</v>
      </c>
      <c r="N87" s="203">
        <v>0</v>
      </c>
      <c r="O87" s="203">
        <f t="shared" si="25"/>
        <v>0</v>
      </c>
      <c r="P87" s="203">
        <v>0</v>
      </c>
      <c r="Q87" s="203">
        <f t="shared" si="26"/>
        <v>0</v>
      </c>
      <c r="R87" s="205"/>
      <c r="S87" s="205" t="s">
        <v>319</v>
      </c>
      <c r="T87" s="206" t="s">
        <v>320</v>
      </c>
      <c r="U87" s="161">
        <v>0</v>
      </c>
      <c r="V87" s="161">
        <f t="shared" si="27"/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00">
        <v>67</v>
      </c>
      <c r="B88" s="201" t="s">
        <v>2715</v>
      </c>
      <c r="C88" s="207" t="s">
        <v>2716</v>
      </c>
      <c r="D88" s="202" t="s">
        <v>2576</v>
      </c>
      <c r="E88" s="203">
        <v>21</v>
      </c>
      <c r="F88" s="204"/>
      <c r="G88" s="205">
        <f t="shared" si="21"/>
        <v>0</v>
      </c>
      <c r="H88" s="204"/>
      <c r="I88" s="205">
        <f t="shared" si="22"/>
        <v>0</v>
      </c>
      <c r="J88" s="204"/>
      <c r="K88" s="205">
        <f t="shared" si="23"/>
        <v>0</v>
      </c>
      <c r="L88" s="205">
        <v>21</v>
      </c>
      <c r="M88" s="205">
        <f t="shared" si="24"/>
        <v>0</v>
      </c>
      <c r="N88" s="203">
        <v>0</v>
      </c>
      <c r="O88" s="203">
        <f t="shared" si="25"/>
        <v>0</v>
      </c>
      <c r="P88" s="203">
        <v>0</v>
      </c>
      <c r="Q88" s="203">
        <f t="shared" si="26"/>
        <v>0</v>
      </c>
      <c r="R88" s="205"/>
      <c r="S88" s="205" t="s">
        <v>319</v>
      </c>
      <c r="T88" s="206" t="s">
        <v>320</v>
      </c>
      <c r="U88" s="161">
        <v>0</v>
      </c>
      <c r="V88" s="161">
        <f t="shared" si="27"/>
        <v>0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984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00">
        <v>68</v>
      </c>
      <c r="B89" s="201" t="s">
        <v>2717</v>
      </c>
      <c r="C89" s="207" t="s">
        <v>2718</v>
      </c>
      <c r="D89" s="202" t="s">
        <v>2576</v>
      </c>
      <c r="E89" s="203">
        <v>2</v>
      </c>
      <c r="F89" s="204"/>
      <c r="G89" s="205">
        <f t="shared" si="21"/>
        <v>0</v>
      </c>
      <c r="H89" s="204"/>
      <c r="I89" s="205">
        <f t="shared" si="22"/>
        <v>0</v>
      </c>
      <c r="J89" s="204"/>
      <c r="K89" s="205">
        <f t="shared" si="23"/>
        <v>0</v>
      </c>
      <c r="L89" s="205">
        <v>21</v>
      </c>
      <c r="M89" s="205">
        <f t="shared" si="24"/>
        <v>0</v>
      </c>
      <c r="N89" s="203">
        <v>0</v>
      </c>
      <c r="O89" s="203">
        <f t="shared" si="25"/>
        <v>0</v>
      </c>
      <c r="P89" s="203">
        <v>0</v>
      </c>
      <c r="Q89" s="203">
        <f t="shared" si="26"/>
        <v>0</v>
      </c>
      <c r="R89" s="205"/>
      <c r="S89" s="205" t="s">
        <v>319</v>
      </c>
      <c r="T89" s="206" t="s">
        <v>320</v>
      </c>
      <c r="U89" s="161">
        <v>0</v>
      </c>
      <c r="V89" s="161">
        <f t="shared" si="27"/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00">
        <v>69</v>
      </c>
      <c r="B90" s="201" t="s">
        <v>2719</v>
      </c>
      <c r="C90" s="207" t="s">
        <v>2720</v>
      </c>
      <c r="D90" s="202" t="s">
        <v>2576</v>
      </c>
      <c r="E90" s="203">
        <v>4</v>
      </c>
      <c r="F90" s="204"/>
      <c r="G90" s="205">
        <f t="shared" si="21"/>
        <v>0</v>
      </c>
      <c r="H90" s="204"/>
      <c r="I90" s="205">
        <f t="shared" si="22"/>
        <v>0</v>
      </c>
      <c r="J90" s="204"/>
      <c r="K90" s="205">
        <f t="shared" si="23"/>
        <v>0</v>
      </c>
      <c r="L90" s="205">
        <v>21</v>
      </c>
      <c r="M90" s="205">
        <f t="shared" si="24"/>
        <v>0</v>
      </c>
      <c r="N90" s="203">
        <v>0</v>
      </c>
      <c r="O90" s="203">
        <f t="shared" si="25"/>
        <v>0</v>
      </c>
      <c r="P90" s="203">
        <v>0</v>
      </c>
      <c r="Q90" s="203">
        <f t="shared" si="26"/>
        <v>0</v>
      </c>
      <c r="R90" s="205"/>
      <c r="S90" s="205" t="s">
        <v>319</v>
      </c>
      <c r="T90" s="206" t="s">
        <v>320</v>
      </c>
      <c r="U90" s="161">
        <v>0</v>
      </c>
      <c r="V90" s="161">
        <f t="shared" si="27"/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00">
        <v>70</v>
      </c>
      <c r="B91" s="201" t="s">
        <v>2721</v>
      </c>
      <c r="C91" s="207" t="s">
        <v>2722</v>
      </c>
      <c r="D91" s="202" t="s">
        <v>2576</v>
      </c>
      <c r="E91" s="203">
        <v>1</v>
      </c>
      <c r="F91" s="204"/>
      <c r="G91" s="205">
        <f t="shared" si="21"/>
        <v>0</v>
      </c>
      <c r="H91" s="204"/>
      <c r="I91" s="205">
        <f t="shared" si="22"/>
        <v>0</v>
      </c>
      <c r="J91" s="204"/>
      <c r="K91" s="205">
        <f t="shared" si="23"/>
        <v>0</v>
      </c>
      <c r="L91" s="205">
        <v>21</v>
      </c>
      <c r="M91" s="205">
        <f t="shared" si="24"/>
        <v>0</v>
      </c>
      <c r="N91" s="203">
        <v>0</v>
      </c>
      <c r="O91" s="203">
        <f t="shared" si="25"/>
        <v>0</v>
      </c>
      <c r="P91" s="203">
        <v>0</v>
      </c>
      <c r="Q91" s="203">
        <f t="shared" si="26"/>
        <v>0</v>
      </c>
      <c r="R91" s="205"/>
      <c r="S91" s="205" t="s">
        <v>319</v>
      </c>
      <c r="T91" s="206" t="s">
        <v>320</v>
      </c>
      <c r="U91" s="161">
        <v>0</v>
      </c>
      <c r="V91" s="161">
        <f t="shared" si="27"/>
        <v>0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984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00">
        <v>71</v>
      </c>
      <c r="B92" s="201" t="s">
        <v>2723</v>
      </c>
      <c r="C92" s="207" t="s">
        <v>2724</v>
      </c>
      <c r="D92" s="202" t="s">
        <v>2576</v>
      </c>
      <c r="E92" s="203">
        <v>3</v>
      </c>
      <c r="F92" s="204"/>
      <c r="G92" s="205">
        <f t="shared" si="21"/>
        <v>0</v>
      </c>
      <c r="H92" s="204"/>
      <c r="I92" s="205">
        <f t="shared" si="22"/>
        <v>0</v>
      </c>
      <c r="J92" s="204"/>
      <c r="K92" s="205">
        <f t="shared" si="23"/>
        <v>0</v>
      </c>
      <c r="L92" s="205">
        <v>21</v>
      </c>
      <c r="M92" s="205">
        <f t="shared" si="24"/>
        <v>0</v>
      </c>
      <c r="N92" s="203">
        <v>0</v>
      </c>
      <c r="O92" s="203">
        <f t="shared" si="25"/>
        <v>0</v>
      </c>
      <c r="P92" s="203">
        <v>0</v>
      </c>
      <c r="Q92" s="203">
        <f t="shared" si="26"/>
        <v>0</v>
      </c>
      <c r="R92" s="205"/>
      <c r="S92" s="205" t="s">
        <v>319</v>
      </c>
      <c r="T92" s="206" t="s">
        <v>320</v>
      </c>
      <c r="U92" s="161">
        <v>0</v>
      </c>
      <c r="V92" s="161">
        <f t="shared" si="27"/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984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200">
        <v>72</v>
      </c>
      <c r="B93" s="201" t="s">
        <v>2725</v>
      </c>
      <c r="C93" s="207" t="s">
        <v>2726</v>
      </c>
      <c r="D93" s="202" t="s">
        <v>2576</v>
      </c>
      <c r="E93" s="203">
        <v>32</v>
      </c>
      <c r="F93" s="204"/>
      <c r="G93" s="205">
        <f t="shared" si="21"/>
        <v>0</v>
      </c>
      <c r="H93" s="204"/>
      <c r="I93" s="205">
        <f t="shared" si="22"/>
        <v>0</v>
      </c>
      <c r="J93" s="204"/>
      <c r="K93" s="205">
        <f t="shared" si="23"/>
        <v>0</v>
      </c>
      <c r="L93" s="205">
        <v>21</v>
      </c>
      <c r="M93" s="205">
        <f t="shared" si="24"/>
        <v>0</v>
      </c>
      <c r="N93" s="203">
        <v>0</v>
      </c>
      <c r="O93" s="203">
        <f t="shared" si="25"/>
        <v>0</v>
      </c>
      <c r="P93" s="203">
        <v>0</v>
      </c>
      <c r="Q93" s="203">
        <f t="shared" si="26"/>
        <v>0</v>
      </c>
      <c r="R93" s="205"/>
      <c r="S93" s="205" t="s">
        <v>319</v>
      </c>
      <c r="T93" s="206" t="s">
        <v>320</v>
      </c>
      <c r="U93" s="161">
        <v>0</v>
      </c>
      <c r="V93" s="161">
        <f t="shared" si="27"/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73</v>
      </c>
      <c r="B94" s="201" t="s">
        <v>2727</v>
      </c>
      <c r="C94" s="207" t="s">
        <v>2728</v>
      </c>
      <c r="D94" s="202" t="s">
        <v>2576</v>
      </c>
      <c r="E94" s="203">
        <v>97</v>
      </c>
      <c r="F94" s="204"/>
      <c r="G94" s="205">
        <f t="shared" si="21"/>
        <v>0</v>
      </c>
      <c r="H94" s="204"/>
      <c r="I94" s="205">
        <f t="shared" si="22"/>
        <v>0</v>
      </c>
      <c r="J94" s="204"/>
      <c r="K94" s="205">
        <f t="shared" si="23"/>
        <v>0</v>
      </c>
      <c r="L94" s="205">
        <v>21</v>
      </c>
      <c r="M94" s="205">
        <f t="shared" si="24"/>
        <v>0</v>
      </c>
      <c r="N94" s="203">
        <v>0</v>
      </c>
      <c r="O94" s="203">
        <f t="shared" si="25"/>
        <v>0</v>
      </c>
      <c r="P94" s="203">
        <v>0</v>
      </c>
      <c r="Q94" s="203">
        <f t="shared" si="26"/>
        <v>0</v>
      </c>
      <c r="R94" s="205"/>
      <c r="S94" s="205" t="s">
        <v>319</v>
      </c>
      <c r="T94" s="206" t="s">
        <v>320</v>
      </c>
      <c r="U94" s="161">
        <v>0</v>
      </c>
      <c r="V94" s="161">
        <f t="shared" si="27"/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200">
        <v>74</v>
      </c>
      <c r="B95" s="201" t="s">
        <v>2729</v>
      </c>
      <c r="C95" s="207" t="s">
        <v>2730</v>
      </c>
      <c r="D95" s="202" t="s">
        <v>2576</v>
      </c>
      <c r="E95" s="203">
        <v>4</v>
      </c>
      <c r="F95" s="204"/>
      <c r="G95" s="205">
        <f t="shared" si="21"/>
        <v>0</v>
      </c>
      <c r="H95" s="204"/>
      <c r="I95" s="205">
        <f t="shared" si="22"/>
        <v>0</v>
      </c>
      <c r="J95" s="204"/>
      <c r="K95" s="205">
        <f t="shared" si="23"/>
        <v>0</v>
      </c>
      <c r="L95" s="205">
        <v>21</v>
      </c>
      <c r="M95" s="205">
        <f t="shared" si="24"/>
        <v>0</v>
      </c>
      <c r="N95" s="203">
        <v>0</v>
      </c>
      <c r="O95" s="203">
        <f t="shared" si="25"/>
        <v>0</v>
      </c>
      <c r="P95" s="203">
        <v>0</v>
      </c>
      <c r="Q95" s="203">
        <f t="shared" si="26"/>
        <v>0</v>
      </c>
      <c r="R95" s="205"/>
      <c r="S95" s="205" t="s">
        <v>319</v>
      </c>
      <c r="T95" s="206" t="s">
        <v>320</v>
      </c>
      <c r="U95" s="161">
        <v>0</v>
      </c>
      <c r="V95" s="161">
        <f t="shared" si="27"/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223</v>
      </c>
      <c r="C96" s="189" t="s">
        <v>224</v>
      </c>
      <c r="D96" s="176"/>
      <c r="E96" s="177"/>
      <c r="F96" s="178"/>
      <c r="G96" s="178">
        <f>SUMIF(AG97:AG97,"&lt;&gt;NOR",G97:G97)</f>
        <v>0</v>
      </c>
      <c r="H96" s="178"/>
      <c r="I96" s="178">
        <f>SUM(I97:I97)</f>
        <v>0</v>
      </c>
      <c r="J96" s="178"/>
      <c r="K96" s="178">
        <f>SUM(K97:K97)</f>
        <v>0</v>
      </c>
      <c r="L96" s="178"/>
      <c r="M96" s="178">
        <f>SUM(M97:M97)</f>
        <v>0</v>
      </c>
      <c r="N96" s="177"/>
      <c r="O96" s="177">
        <f>SUM(O97:O97)</f>
        <v>0</v>
      </c>
      <c r="P96" s="177"/>
      <c r="Q96" s="177">
        <f>SUM(Q97:Q97)</f>
        <v>0</v>
      </c>
      <c r="R96" s="178"/>
      <c r="S96" s="178"/>
      <c r="T96" s="179"/>
      <c r="U96" s="173"/>
      <c r="V96" s="173">
        <f>SUM(V97:V97)</f>
        <v>0</v>
      </c>
      <c r="W96" s="173"/>
      <c r="X96" s="173"/>
      <c r="Y96" s="173"/>
      <c r="AG96" t="s">
        <v>315</v>
      </c>
    </row>
    <row r="97" spans="1:60" outlineLevel="1" x14ac:dyDescent="0.2">
      <c r="A97" s="200">
        <v>75</v>
      </c>
      <c r="B97" s="201" t="s">
        <v>2731</v>
      </c>
      <c r="C97" s="207" t="s">
        <v>2732</v>
      </c>
      <c r="D97" s="202" t="s">
        <v>333</v>
      </c>
      <c r="E97" s="203">
        <v>2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225</v>
      </c>
      <c r="C98" s="189" t="s">
        <v>226</v>
      </c>
      <c r="D98" s="176"/>
      <c r="E98" s="177"/>
      <c r="F98" s="178"/>
      <c r="G98" s="178">
        <f>SUMIF(AG99:AG99,"&lt;&gt;NOR",G99:G99)</f>
        <v>0</v>
      </c>
      <c r="H98" s="178"/>
      <c r="I98" s="178">
        <f>SUM(I99:I99)</f>
        <v>0</v>
      </c>
      <c r="J98" s="178"/>
      <c r="K98" s="178">
        <f>SUM(K99:K99)</f>
        <v>0</v>
      </c>
      <c r="L98" s="178"/>
      <c r="M98" s="178">
        <f>SUM(M99:M99)</f>
        <v>0</v>
      </c>
      <c r="N98" s="177"/>
      <c r="O98" s="177">
        <f>SUM(O99:O99)</f>
        <v>0</v>
      </c>
      <c r="P98" s="177"/>
      <c r="Q98" s="177">
        <f>SUM(Q99:Q99)</f>
        <v>0</v>
      </c>
      <c r="R98" s="178"/>
      <c r="S98" s="178"/>
      <c r="T98" s="179"/>
      <c r="U98" s="173"/>
      <c r="V98" s="173">
        <f>SUM(V99:V99)</f>
        <v>0</v>
      </c>
      <c r="W98" s="173"/>
      <c r="X98" s="173"/>
      <c r="Y98" s="173"/>
      <c r="AG98" t="s">
        <v>315</v>
      </c>
    </row>
    <row r="99" spans="1:60" outlineLevel="1" x14ac:dyDescent="0.2">
      <c r="A99" s="181">
        <v>76</v>
      </c>
      <c r="B99" s="182" t="s">
        <v>2733</v>
      </c>
      <c r="C99" s="190" t="s">
        <v>2734</v>
      </c>
      <c r="D99" s="183" t="s">
        <v>2735</v>
      </c>
      <c r="E99" s="184">
        <v>45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G8+G22+G38+G51+G75+G96+G98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879</v>
      </c>
    </row>
    <row r="102" spans="1:60" x14ac:dyDescent="0.2">
      <c r="C102" s="199"/>
      <c r="D102" s="10"/>
      <c r="AG102" t="s">
        <v>880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e4DW/IKMkrYRZKezAYG/qeshu0oG1K3ytn+P72aEdXHWKVUKFXeFNGILvgmO2UWBj8vpQxyIjQLSxi2XmZzYA==" saltValue="QJiNGw1UelRaA4KhStBnAw==" spinCount="100000" sheet="1" formatRows="0"/>
  <mergeCells count="13">
    <mergeCell ref="C13:G13"/>
    <mergeCell ref="A1:G1"/>
    <mergeCell ref="C2:G2"/>
    <mergeCell ref="C3:G3"/>
    <mergeCell ref="C4:G4"/>
    <mergeCell ref="C12:G12"/>
    <mergeCell ref="C44:G44"/>
    <mergeCell ref="C14:G14"/>
    <mergeCell ref="C18:G18"/>
    <mergeCell ref="C19:G19"/>
    <mergeCell ref="C20:G20"/>
    <mergeCell ref="C21:G21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3863-AE49-4C12-9958-6DCF021E988C}">
  <sheetPr>
    <outlinePr summaryBelow="0"/>
  </sheetPr>
  <dimension ref="A1:BH5000"/>
  <sheetViews>
    <sheetView workbookViewId="0">
      <pane ySplit="7" topLeftCell="A17" activePane="bottomLeft" state="frozen"/>
      <selection pane="bottomLeft" activeCell="Z40" sqref="Z4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64</v>
      </c>
      <c r="C4" s="278" t="s">
        <v>65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234</v>
      </c>
      <c r="D8" s="176"/>
      <c r="E8" s="177"/>
      <c r="F8" s="178"/>
      <c r="G8" s="178">
        <f>SUMIF(AG9:AG48,"&lt;&gt;NOR",G9:G48)</f>
        <v>0</v>
      </c>
      <c r="H8" s="178"/>
      <c r="I8" s="178">
        <f>SUM(I9:I48)</f>
        <v>0</v>
      </c>
      <c r="J8" s="178"/>
      <c r="K8" s="178">
        <f>SUM(K9:K48)</f>
        <v>0</v>
      </c>
      <c r="L8" s="178"/>
      <c r="M8" s="178">
        <f>SUM(M9:M48)</f>
        <v>0</v>
      </c>
      <c r="N8" s="177"/>
      <c r="O8" s="177">
        <f>SUM(O9:O48)</f>
        <v>0</v>
      </c>
      <c r="P8" s="177"/>
      <c r="Q8" s="177">
        <f>SUM(Q9:Q48)</f>
        <v>0</v>
      </c>
      <c r="R8" s="178"/>
      <c r="S8" s="178"/>
      <c r="T8" s="179"/>
      <c r="U8" s="173"/>
      <c r="V8" s="173">
        <f>SUM(V9:V48)</f>
        <v>17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2736</v>
      </c>
      <c r="D9" s="183" t="s">
        <v>2576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2737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130</v>
      </c>
      <c r="D11" s="165"/>
      <c r="E11" s="166">
        <v>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2738</v>
      </c>
      <c r="D12" s="183" t="s">
        <v>2576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</v>
      </c>
      <c r="W12" s="161"/>
      <c r="X12" s="161" t="s">
        <v>2739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2737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130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2741</v>
      </c>
      <c r="D15" s="183" t="s">
        <v>2576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2737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130</v>
      </c>
      <c r="D17" s="165"/>
      <c r="E17" s="166">
        <v>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2742</v>
      </c>
      <c r="D18" s="183" t="s">
        <v>2576</v>
      </c>
      <c r="E18" s="184">
        <v>2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72" t="s">
        <v>2743</v>
      </c>
      <c r="D19" s="273"/>
      <c r="E19" s="273"/>
      <c r="F19" s="273"/>
      <c r="G19" s="273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2737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49</v>
      </c>
      <c r="D21" s="165"/>
      <c r="E21" s="166">
        <v>2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2744</v>
      </c>
      <c r="D22" s="183" t="s">
        <v>2576</v>
      </c>
      <c r="E22" s="184">
        <v>24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2745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2746</v>
      </c>
      <c r="D24" s="165"/>
      <c r="E24" s="166">
        <v>24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2747</v>
      </c>
      <c r="C25" s="190" t="s">
        <v>2748</v>
      </c>
      <c r="D25" s="183" t="s">
        <v>2576</v>
      </c>
      <c r="E25" s="184">
        <v>24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2745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2746</v>
      </c>
      <c r="D27" s="165"/>
      <c r="E27" s="166">
        <v>24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2749</v>
      </c>
      <c r="C28" s="190" t="s">
        <v>2750</v>
      </c>
      <c r="D28" s="183" t="s">
        <v>2576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2737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2751</v>
      </c>
      <c r="C31" s="190" t="s">
        <v>2752</v>
      </c>
      <c r="D31" s="183" t="s">
        <v>2576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2737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2753</v>
      </c>
      <c r="C34" s="190" t="s">
        <v>2754</v>
      </c>
      <c r="D34" s="183" t="s">
        <v>2576</v>
      </c>
      <c r="E34" s="184">
        <v>16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16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2755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2756</v>
      </c>
      <c r="D36" s="165"/>
      <c r="E36" s="166">
        <v>16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2757</v>
      </c>
      <c r="D37" s="183" t="s">
        <v>2576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2737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81">
        <v>11</v>
      </c>
      <c r="B40" s="182" t="s">
        <v>86</v>
      </c>
      <c r="C40" s="190" t="s">
        <v>2758</v>
      </c>
      <c r="D40" s="183" t="s">
        <v>0</v>
      </c>
      <c r="E40" s="184">
        <v>8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2759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2751</v>
      </c>
      <c r="D42" s="165"/>
      <c r="E42" s="166">
        <v>8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2760</v>
      </c>
      <c r="D43" s="183" t="s">
        <v>2576</v>
      </c>
      <c r="E43" s="184">
        <v>45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2761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144</v>
      </c>
      <c r="D45" s="165"/>
      <c r="E45" s="166">
        <v>45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2762</v>
      </c>
      <c r="D46" s="183" t="s">
        <v>2735</v>
      </c>
      <c r="E46" s="184">
        <v>10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2763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84</v>
      </c>
      <c r="D48" s="165"/>
      <c r="E48" s="166">
        <v>10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74" t="s">
        <v>314</v>
      </c>
      <c r="B49" s="175" t="s">
        <v>239</v>
      </c>
      <c r="C49" s="189" t="s">
        <v>244</v>
      </c>
      <c r="D49" s="176"/>
      <c r="E49" s="177"/>
      <c r="F49" s="178"/>
      <c r="G49" s="178">
        <f>SUMIF(AG50:AG75,"&lt;&gt;NOR",G50:G75)</f>
        <v>0</v>
      </c>
      <c r="H49" s="178"/>
      <c r="I49" s="178">
        <f>SUM(I50:I75)</f>
        <v>0</v>
      </c>
      <c r="J49" s="178"/>
      <c r="K49" s="178">
        <f>SUM(K50:K75)</f>
        <v>0</v>
      </c>
      <c r="L49" s="178"/>
      <c r="M49" s="178">
        <f>SUM(M50:M75)</f>
        <v>0</v>
      </c>
      <c r="N49" s="177"/>
      <c r="O49" s="177">
        <f>SUM(O50:O75)</f>
        <v>0</v>
      </c>
      <c r="P49" s="177"/>
      <c r="Q49" s="177">
        <f>SUM(Q50:Q75)</f>
        <v>0</v>
      </c>
      <c r="R49" s="178"/>
      <c r="S49" s="178"/>
      <c r="T49" s="179"/>
      <c r="U49" s="173"/>
      <c r="V49" s="173">
        <f>SUM(V50:V75)</f>
        <v>1</v>
      </c>
      <c r="W49" s="173"/>
      <c r="X49" s="173"/>
      <c r="Y49" s="173"/>
      <c r="AG49" t="s">
        <v>315</v>
      </c>
    </row>
    <row r="50" spans="1:60" outlineLevel="1" x14ac:dyDescent="0.2">
      <c r="A50" s="181">
        <v>14</v>
      </c>
      <c r="B50" s="182" t="s">
        <v>92</v>
      </c>
      <c r="C50" s="190" t="s">
        <v>2764</v>
      </c>
      <c r="D50" s="183" t="s">
        <v>702</v>
      </c>
      <c r="E50" s="184">
        <v>960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2765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2766</v>
      </c>
      <c r="D52" s="165"/>
      <c r="E52" s="166">
        <v>960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2767</v>
      </c>
      <c r="D53" s="183" t="s">
        <v>702</v>
      </c>
      <c r="E53" s="184">
        <v>30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2768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140</v>
      </c>
      <c r="D55" s="165"/>
      <c r="E55" s="166">
        <v>30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16</v>
      </c>
      <c r="B56" s="182" t="s">
        <v>2756</v>
      </c>
      <c r="C56" s="190" t="s">
        <v>2769</v>
      </c>
      <c r="D56" s="183" t="s">
        <v>702</v>
      </c>
      <c r="E56" s="184">
        <v>240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2770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2771</v>
      </c>
      <c r="D58" s="165"/>
      <c r="E58" s="166">
        <v>240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17</v>
      </c>
      <c r="B59" s="182" t="s">
        <v>2772</v>
      </c>
      <c r="C59" s="190" t="s">
        <v>2773</v>
      </c>
      <c r="D59" s="183" t="s">
        <v>702</v>
      </c>
      <c r="E59" s="184">
        <v>240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2770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2771</v>
      </c>
      <c r="D61" s="165"/>
      <c r="E61" s="166">
        <v>240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18</v>
      </c>
      <c r="B62" s="182" t="s">
        <v>2774</v>
      </c>
      <c r="C62" s="190" t="s">
        <v>2775</v>
      </c>
      <c r="D62" s="183" t="s">
        <v>702</v>
      </c>
      <c r="E62" s="184">
        <v>240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2770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2771</v>
      </c>
      <c r="D64" s="165"/>
      <c r="E64" s="166">
        <v>240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1">
        <v>19</v>
      </c>
      <c r="B65" s="182" t="s">
        <v>2776</v>
      </c>
      <c r="C65" s="190" t="s">
        <v>2777</v>
      </c>
      <c r="D65" s="183" t="s">
        <v>2576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2737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130</v>
      </c>
      <c r="D67" s="165"/>
      <c r="E67" s="166">
        <v>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2778</v>
      </c>
      <c r="C68" s="190" t="s">
        <v>2779</v>
      </c>
      <c r="D68" s="183" t="s">
        <v>2576</v>
      </c>
      <c r="E68" s="184">
        <v>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2780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138</v>
      </c>
      <c r="D70" s="165"/>
      <c r="E70" s="166">
        <v>3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81">
        <v>21</v>
      </c>
      <c r="B71" s="182" t="s">
        <v>134</v>
      </c>
      <c r="C71" s="190" t="s">
        <v>2781</v>
      </c>
      <c r="D71" s="183" t="s">
        <v>438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2739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2782</v>
      </c>
      <c r="D72" s="165"/>
      <c r="E72" s="166">
        <v>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1">
        <v>22</v>
      </c>
      <c r="B73" s="182" t="s">
        <v>2783</v>
      </c>
      <c r="C73" s="190" t="s">
        <v>2784</v>
      </c>
      <c r="D73" s="183" t="s">
        <v>2735</v>
      </c>
      <c r="E73" s="184">
        <v>10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2763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84</v>
      </c>
      <c r="D75" s="165"/>
      <c r="E75" s="166">
        <v>10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245</v>
      </c>
      <c r="C76" s="189" t="s">
        <v>250</v>
      </c>
      <c r="D76" s="176"/>
      <c r="E76" s="177"/>
      <c r="F76" s="178"/>
      <c r="G76" s="178">
        <f>SUMIF(AG77:AG81,"&lt;&gt;NOR",G77:G81)</f>
        <v>0</v>
      </c>
      <c r="H76" s="178"/>
      <c r="I76" s="178">
        <f>SUM(I77:I81)</f>
        <v>0</v>
      </c>
      <c r="J76" s="178"/>
      <c r="K76" s="178">
        <f>SUM(K77:K81)</f>
        <v>0</v>
      </c>
      <c r="L76" s="178"/>
      <c r="M76" s="178">
        <f>SUM(M77:M81)</f>
        <v>0</v>
      </c>
      <c r="N76" s="177"/>
      <c r="O76" s="177">
        <f>SUM(O77:O81)</f>
        <v>0</v>
      </c>
      <c r="P76" s="177"/>
      <c r="Q76" s="177">
        <f>SUM(Q77:Q81)</f>
        <v>0</v>
      </c>
      <c r="R76" s="178"/>
      <c r="S76" s="178"/>
      <c r="T76" s="179"/>
      <c r="U76" s="173"/>
      <c r="V76" s="173">
        <f>SUM(V77:V81)</f>
        <v>0</v>
      </c>
      <c r="W76" s="173"/>
      <c r="X76" s="173"/>
      <c r="Y76" s="173"/>
      <c r="AG76" t="s">
        <v>315</v>
      </c>
    </row>
    <row r="77" spans="1:60" outlineLevel="1" x14ac:dyDescent="0.2">
      <c r="A77" s="200">
        <v>23</v>
      </c>
      <c r="B77" s="201" t="s">
        <v>2785</v>
      </c>
      <c r="C77" s="207" t="s">
        <v>2786</v>
      </c>
      <c r="D77" s="202" t="s">
        <v>2576</v>
      </c>
      <c r="E77" s="203">
        <v>16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319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24</v>
      </c>
      <c r="B78" s="201" t="s">
        <v>2746</v>
      </c>
      <c r="C78" s="207" t="s">
        <v>2787</v>
      </c>
      <c r="D78" s="202" t="s">
        <v>2576</v>
      </c>
      <c r="E78" s="203">
        <v>12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319</v>
      </c>
      <c r="T78" s="206" t="s">
        <v>320</v>
      </c>
      <c r="U78" s="161">
        <v>0</v>
      </c>
      <c r="V78" s="161">
        <f>ROUND(E78*U78,2)</f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25</v>
      </c>
      <c r="B79" s="201" t="s">
        <v>2788</v>
      </c>
      <c r="C79" s="207" t="s">
        <v>2789</v>
      </c>
      <c r="D79" s="202" t="s">
        <v>2576</v>
      </c>
      <c r="E79" s="203">
        <v>24</v>
      </c>
      <c r="F79" s="204"/>
      <c r="G79" s="205">
        <f>ROUND(E79*F79,2)</f>
        <v>0</v>
      </c>
      <c r="H79" s="204"/>
      <c r="I79" s="205">
        <f>ROUND(E79*H79,2)</f>
        <v>0</v>
      </c>
      <c r="J79" s="204"/>
      <c r="K79" s="205">
        <f>ROUND(E79*J79,2)</f>
        <v>0</v>
      </c>
      <c r="L79" s="205">
        <v>21</v>
      </c>
      <c r="M79" s="205">
        <f>G79*(1+L79/100)</f>
        <v>0</v>
      </c>
      <c r="N79" s="203">
        <v>0</v>
      </c>
      <c r="O79" s="203">
        <f>ROUND(E79*N79,2)</f>
        <v>0</v>
      </c>
      <c r="P79" s="203">
        <v>0</v>
      </c>
      <c r="Q79" s="203">
        <f>ROUND(E79*P79,2)</f>
        <v>0</v>
      </c>
      <c r="R79" s="205"/>
      <c r="S79" s="205" t="s">
        <v>319</v>
      </c>
      <c r="T79" s="206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26</v>
      </c>
      <c r="B80" s="201" t="s">
        <v>2790</v>
      </c>
      <c r="C80" s="207" t="s">
        <v>2791</v>
      </c>
      <c r="D80" s="202" t="s">
        <v>438</v>
      </c>
      <c r="E80" s="203">
        <v>1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1">
        <v>27</v>
      </c>
      <c r="B81" s="182" t="s">
        <v>136</v>
      </c>
      <c r="C81" s="190" t="s">
        <v>2792</v>
      </c>
      <c r="D81" s="183" t="s">
        <v>438</v>
      </c>
      <c r="E81" s="184">
        <v>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3"/>
      <c r="B82" s="4"/>
      <c r="C82" s="19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300</v>
      </c>
    </row>
    <row r="83" spans="1:60" x14ac:dyDescent="0.2">
      <c r="A83" s="154"/>
      <c r="B83" s="155" t="s">
        <v>29</v>
      </c>
      <c r="C83" s="198"/>
      <c r="D83" s="156"/>
      <c r="E83" s="157"/>
      <c r="F83" s="157"/>
      <c r="G83" s="180">
        <f>G8+G49+G76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879</v>
      </c>
    </row>
    <row r="84" spans="1:60" x14ac:dyDescent="0.2">
      <c r="C84" s="199"/>
      <c r="D84" s="10"/>
      <c r="AG84" t="s">
        <v>880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WV5y6rfrMDzQVQAJr7MqZPwC2ToO9wL+8VRc4CrzhaZ33Iie57W86UzpcXCTMdnysHePqSUXOOfzwq9ehf8YA==" saltValue="pL0cyIRPi+Rzzr2YH2gf5g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1170-5EF6-4741-942D-2965B7CA0E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66</v>
      </c>
      <c r="C4" s="278" t="s">
        <v>67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232</v>
      </c>
      <c r="D8" s="176"/>
      <c r="E8" s="177"/>
      <c r="F8" s="178"/>
      <c r="G8" s="178">
        <f>SUMIF(AG9:AG28,"&lt;&gt;NOR",G9:G28)</f>
        <v>0</v>
      </c>
      <c r="H8" s="178"/>
      <c r="I8" s="178">
        <f>SUM(I9:I28)</f>
        <v>0</v>
      </c>
      <c r="J8" s="178"/>
      <c r="K8" s="178">
        <f>SUM(K9:K28)</f>
        <v>0</v>
      </c>
      <c r="L8" s="178"/>
      <c r="M8" s="178">
        <f>SUM(M9:M28)</f>
        <v>0</v>
      </c>
      <c r="N8" s="177"/>
      <c r="O8" s="177">
        <f>SUM(O9:O28)</f>
        <v>0</v>
      </c>
      <c r="P8" s="177"/>
      <c r="Q8" s="177">
        <f>SUM(Q9:Q28)</f>
        <v>0</v>
      </c>
      <c r="R8" s="178"/>
      <c r="S8" s="178"/>
      <c r="T8" s="179"/>
      <c r="U8" s="173"/>
      <c r="V8" s="173">
        <f>SUM(V9:V28)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2793</v>
      </c>
      <c r="D9" s="183" t="s">
        <v>2576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72" t="s">
        <v>2877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základní setava do délky ráhna 3,5 m - pravá, trojfázový motor, řízen frekvenčním měničem, rychlost 0,9 - 6s,  řídící elektronika,</v>
      </c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70" t="s">
        <v>2794</v>
      </c>
      <c r="D11" s="271"/>
      <c r="E11" s="271"/>
      <c r="F11" s="271"/>
      <c r="G11" s="27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8" t="str">
        <f>C11</f>
        <v xml:space="preserve"> plastový  nebo kovový kryt, základový rám napájení 230V AC/110V AC, závora neobsahuje bezpečnostní čidlo</v>
      </c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2795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49</v>
      </c>
      <c r="D13" s="165"/>
      <c r="E13" s="166">
        <v>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2</v>
      </c>
      <c r="B14" s="182" t="s">
        <v>49</v>
      </c>
      <c r="C14" s="190" t="s">
        <v>2796</v>
      </c>
      <c r="D14" s="183" t="s">
        <v>2576</v>
      </c>
      <c r="E14" s="184">
        <v>2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1</v>
      </c>
      <c r="V14" s="161">
        <f>ROUND(E14*U14,2)</f>
        <v>2</v>
      </c>
      <c r="W14" s="161"/>
      <c r="X14" s="161" t="s">
        <v>2739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2740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2795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49</v>
      </c>
      <c r="D16" s="165"/>
      <c r="E16" s="166">
        <v>2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138</v>
      </c>
      <c r="C17" s="190" t="s">
        <v>2797</v>
      </c>
      <c r="D17" s="183" t="s">
        <v>2576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2795</v>
      </c>
      <c r="D18" s="165"/>
      <c r="E18" s="166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49</v>
      </c>
      <c r="D19" s="165"/>
      <c r="E19" s="166">
        <v>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1">
        <v>4</v>
      </c>
      <c r="B20" s="182" t="s">
        <v>142</v>
      </c>
      <c r="C20" s="190" t="s">
        <v>2798</v>
      </c>
      <c r="D20" s="183" t="s">
        <v>2576</v>
      </c>
      <c r="E20" s="184">
        <v>2</v>
      </c>
      <c r="F20" s="185"/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6"/>
      <c r="S20" s="186" t="s">
        <v>319</v>
      </c>
      <c r="T20" s="187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984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2795</v>
      </c>
      <c r="D21" s="165"/>
      <c r="E21" s="166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49</v>
      </c>
      <c r="D22" s="165"/>
      <c r="E22" s="166">
        <v>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5</v>
      </c>
      <c r="B23" s="182" t="s">
        <v>146</v>
      </c>
      <c r="C23" s="190" t="s">
        <v>2799</v>
      </c>
      <c r="D23" s="183" t="s">
        <v>2576</v>
      </c>
      <c r="E23" s="184">
        <v>4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2795</v>
      </c>
      <c r="D24" s="165"/>
      <c r="E24" s="166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142</v>
      </c>
      <c r="D25" s="165"/>
      <c r="E25" s="166">
        <v>4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1">
        <v>6</v>
      </c>
      <c r="B26" s="182" t="s">
        <v>2747</v>
      </c>
      <c r="C26" s="190" t="s">
        <v>2800</v>
      </c>
      <c r="D26" s="183" t="s">
        <v>2576</v>
      </c>
      <c r="E26" s="184">
        <v>2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2795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49</v>
      </c>
      <c r="D28" s="165"/>
      <c r="E28" s="166">
        <v>2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74" t="s">
        <v>314</v>
      </c>
      <c r="B29" s="175" t="s">
        <v>239</v>
      </c>
      <c r="C29" s="189" t="s">
        <v>242</v>
      </c>
      <c r="D29" s="176"/>
      <c r="E29" s="177"/>
      <c r="F29" s="178"/>
      <c r="G29" s="178">
        <f>SUMIF(AG30:AG44,"&lt;&gt;NOR",G30:G44)</f>
        <v>0</v>
      </c>
      <c r="H29" s="178"/>
      <c r="I29" s="178">
        <f>SUM(I30:I44)</f>
        <v>0</v>
      </c>
      <c r="J29" s="178"/>
      <c r="K29" s="178">
        <f>SUM(K30:K44)</f>
        <v>0</v>
      </c>
      <c r="L29" s="178"/>
      <c r="M29" s="178">
        <f>SUM(M30:M44)</f>
        <v>0</v>
      </c>
      <c r="N29" s="177"/>
      <c r="O29" s="177">
        <f>SUM(O30:O44)</f>
        <v>0</v>
      </c>
      <c r="P29" s="177"/>
      <c r="Q29" s="177">
        <f>SUM(Q30:Q44)</f>
        <v>0</v>
      </c>
      <c r="R29" s="178"/>
      <c r="S29" s="178"/>
      <c r="T29" s="179"/>
      <c r="U29" s="173"/>
      <c r="V29" s="173">
        <f>SUM(V30:V44)</f>
        <v>1</v>
      </c>
      <c r="W29" s="173"/>
      <c r="X29" s="173"/>
      <c r="Y29" s="173"/>
      <c r="AG29" t="s">
        <v>315</v>
      </c>
    </row>
    <row r="30" spans="1:60" ht="22.5" outlineLevel="1" x14ac:dyDescent="0.2">
      <c r="A30" s="181">
        <v>7</v>
      </c>
      <c r="B30" s="182" t="s">
        <v>2749</v>
      </c>
      <c r="C30" s="190" t="s">
        <v>2801</v>
      </c>
      <c r="D30" s="183" t="s">
        <v>2576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2737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130</v>
      </c>
      <c r="D32" s="165"/>
      <c r="E32" s="166">
        <v>1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8</v>
      </c>
      <c r="B33" s="182" t="s">
        <v>2751</v>
      </c>
      <c r="C33" s="190" t="s">
        <v>2802</v>
      </c>
      <c r="D33" s="183" t="s">
        <v>2576</v>
      </c>
      <c r="E33" s="184">
        <v>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2737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130</v>
      </c>
      <c r="D35" s="165"/>
      <c r="E35" s="166">
        <v>1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9</v>
      </c>
      <c r="B36" s="182" t="s">
        <v>2753</v>
      </c>
      <c r="C36" s="190" t="s">
        <v>2803</v>
      </c>
      <c r="D36" s="183" t="s">
        <v>2576</v>
      </c>
      <c r="E36" s="184">
        <v>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</v>
      </c>
      <c r="V36" s="161">
        <f>ROUND(E36*U36,2)</f>
        <v>1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2737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130</v>
      </c>
      <c r="D38" s="165"/>
      <c r="E38" s="166">
        <v>1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10</v>
      </c>
      <c r="B39" s="182" t="s">
        <v>84</v>
      </c>
      <c r="C39" s="190" t="s">
        <v>2804</v>
      </c>
      <c r="D39" s="183" t="s">
        <v>2576</v>
      </c>
      <c r="E39" s="184">
        <v>2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2795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49</v>
      </c>
      <c r="D41" s="165"/>
      <c r="E41" s="166">
        <v>2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86</v>
      </c>
      <c r="C42" s="190" t="s">
        <v>2805</v>
      </c>
      <c r="D42" s="183" t="s">
        <v>2806</v>
      </c>
      <c r="E42" s="184">
        <v>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365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459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130</v>
      </c>
      <c r="D44" s="165"/>
      <c r="E44" s="166">
        <v>1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74" t="s">
        <v>314</v>
      </c>
      <c r="B45" s="175" t="s">
        <v>245</v>
      </c>
      <c r="C45" s="189" t="s">
        <v>248</v>
      </c>
      <c r="D45" s="176"/>
      <c r="E45" s="177"/>
      <c r="F45" s="178"/>
      <c r="G45" s="178">
        <f>SUMIF(AG46:AG51,"&lt;&gt;NOR",G46:G51)</f>
        <v>0</v>
      </c>
      <c r="H45" s="178"/>
      <c r="I45" s="178">
        <f>SUM(I46:I51)</f>
        <v>0</v>
      </c>
      <c r="J45" s="178"/>
      <c r="K45" s="178">
        <f>SUM(K46:K51)</f>
        <v>0</v>
      </c>
      <c r="L45" s="178"/>
      <c r="M45" s="178">
        <f>SUM(M46:M51)</f>
        <v>0</v>
      </c>
      <c r="N45" s="177"/>
      <c r="O45" s="177">
        <f>SUM(O46:O51)</f>
        <v>0</v>
      </c>
      <c r="P45" s="177"/>
      <c r="Q45" s="177">
        <f>SUM(Q46:Q51)</f>
        <v>0</v>
      </c>
      <c r="R45" s="178"/>
      <c r="S45" s="178"/>
      <c r="T45" s="179"/>
      <c r="U45" s="173"/>
      <c r="V45" s="173">
        <f>SUM(V46:V51)</f>
        <v>0</v>
      </c>
      <c r="W45" s="173"/>
      <c r="X45" s="173"/>
      <c r="Y45" s="173"/>
      <c r="AG45" t="s">
        <v>315</v>
      </c>
    </row>
    <row r="46" spans="1:60" ht="22.5" outlineLevel="1" x14ac:dyDescent="0.2">
      <c r="A46" s="181">
        <v>12</v>
      </c>
      <c r="B46" s="182" t="s">
        <v>2807</v>
      </c>
      <c r="C46" s="190" t="s">
        <v>2808</v>
      </c>
      <c r="D46" s="183" t="s">
        <v>2576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2737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13</v>
      </c>
      <c r="B49" s="182" t="s">
        <v>88</v>
      </c>
      <c r="C49" s="190" t="s">
        <v>2809</v>
      </c>
      <c r="D49" s="183" t="s">
        <v>2576</v>
      </c>
      <c r="E49" s="184">
        <v>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2795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49</v>
      </c>
      <c r="D51" s="165"/>
      <c r="E51" s="166">
        <v>2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74" t="s">
        <v>314</v>
      </c>
      <c r="B52" s="175" t="s">
        <v>251</v>
      </c>
      <c r="C52" s="189" t="s">
        <v>252</v>
      </c>
      <c r="D52" s="176"/>
      <c r="E52" s="177"/>
      <c r="F52" s="178"/>
      <c r="G52" s="178">
        <f>SUMIF(AG53:AG61,"&lt;&gt;NOR",G53:G61)</f>
        <v>0</v>
      </c>
      <c r="H52" s="178"/>
      <c r="I52" s="178">
        <f>SUM(I53:I61)</f>
        <v>0</v>
      </c>
      <c r="J52" s="178"/>
      <c r="K52" s="178">
        <f>SUM(K53:K61)</f>
        <v>0</v>
      </c>
      <c r="L52" s="178"/>
      <c r="M52" s="178">
        <f>SUM(M53:M61)</f>
        <v>0</v>
      </c>
      <c r="N52" s="177"/>
      <c r="O52" s="177">
        <f>SUM(O53:O61)</f>
        <v>0</v>
      </c>
      <c r="P52" s="177"/>
      <c r="Q52" s="177">
        <f>SUM(Q53:Q61)</f>
        <v>0</v>
      </c>
      <c r="R52" s="178"/>
      <c r="S52" s="178"/>
      <c r="T52" s="179"/>
      <c r="U52" s="173"/>
      <c r="V52" s="173">
        <f>SUM(V53:V61)</f>
        <v>0</v>
      </c>
      <c r="W52" s="173"/>
      <c r="X52" s="173"/>
      <c r="Y52" s="173"/>
      <c r="AG52" t="s">
        <v>315</v>
      </c>
    </row>
    <row r="53" spans="1:60" outlineLevel="1" x14ac:dyDescent="0.2">
      <c r="A53" s="181">
        <v>14</v>
      </c>
      <c r="B53" s="182" t="s">
        <v>90</v>
      </c>
      <c r="C53" s="190" t="s">
        <v>2810</v>
      </c>
      <c r="D53" s="183" t="s">
        <v>2576</v>
      </c>
      <c r="E53" s="184">
        <v>2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2795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49</v>
      </c>
      <c r="D55" s="165"/>
      <c r="E55" s="166">
        <v>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15</v>
      </c>
      <c r="B56" s="182" t="s">
        <v>92</v>
      </c>
      <c r="C56" s="190" t="s">
        <v>2811</v>
      </c>
      <c r="D56" s="183" t="s">
        <v>2576</v>
      </c>
      <c r="E56" s="184">
        <v>1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2737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130</v>
      </c>
      <c r="D58" s="165"/>
      <c r="E58" s="166">
        <v>1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16</v>
      </c>
      <c r="B59" s="182" t="s">
        <v>94</v>
      </c>
      <c r="C59" s="190" t="s">
        <v>2812</v>
      </c>
      <c r="D59" s="183" t="s">
        <v>2576</v>
      </c>
      <c r="E59" s="184">
        <v>50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2813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2814</v>
      </c>
      <c r="D61" s="165"/>
      <c r="E61" s="166">
        <v>50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74" t="s">
        <v>314</v>
      </c>
      <c r="B62" s="175" t="s">
        <v>253</v>
      </c>
      <c r="C62" s="189" t="s">
        <v>254</v>
      </c>
      <c r="D62" s="176"/>
      <c r="E62" s="177"/>
      <c r="F62" s="178"/>
      <c r="G62" s="178">
        <f>SUMIF(AG63:AG68,"&lt;&gt;NOR",G63:G68)</f>
        <v>0</v>
      </c>
      <c r="H62" s="178"/>
      <c r="I62" s="178">
        <f>SUM(I63:I68)</f>
        <v>0</v>
      </c>
      <c r="J62" s="178"/>
      <c r="K62" s="178">
        <f>SUM(K63:K68)</f>
        <v>0</v>
      </c>
      <c r="L62" s="178"/>
      <c r="M62" s="178">
        <f>SUM(M63:M68)</f>
        <v>0</v>
      </c>
      <c r="N62" s="177"/>
      <c r="O62" s="177">
        <f>SUM(O63:O68)</f>
        <v>0</v>
      </c>
      <c r="P62" s="177"/>
      <c r="Q62" s="177">
        <f>SUM(Q63:Q68)</f>
        <v>0</v>
      </c>
      <c r="R62" s="178"/>
      <c r="S62" s="178"/>
      <c r="T62" s="179"/>
      <c r="U62" s="173"/>
      <c r="V62" s="173">
        <f>SUM(V63:V68)</f>
        <v>0</v>
      </c>
      <c r="W62" s="173"/>
      <c r="X62" s="173"/>
      <c r="Y62" s="173"/>
      <c r="AG62" t="s">
        <v>315</v>
      </c>
    </row>
    <row r="63" spans="1:60" outlineLevel="1" x14ac:dyDescent="0.2">
      <c r="A63" s="181">
        <v>17</v>
      </c>
      <c r="B63" s="182" t="s">
        <v>2756</v>
      </c>
      <c r="C63" s="190" t="s">
        <v>2815</v>
      </c>
      <c r="D63" s="183" t="s">
        <v>2576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2737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130</v>
      </c>
      <c r="D65" s="165"/>
      <c r="E65" s="166">
        <v>1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1">
        <v>18</v>
      </c>
      <c r="B66" s="182" t="s">
        <v>2772</v>
      </c>
      <c r="C66" s="190" t="s">
        <v>2816</v>
      </c>
      <c r="D66" s="183" t="s">
        <v>2576</v>
      </c>
      <c r="E66" s="184">
        <v>4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0</v>
      </c>
      <c r="V66" s="161">
        <f>ROUND(E66*U66,2)</f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2817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142</v>
      </c>
      <c r="D68" s="165"/>
      <c r="E68" s="166">
        <v>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255</v>
      </c>
      <c r="C69" s="189" t="s">
        <v>256</v>
      </c>
      <c r="D69" s="176"/>
      <c r="E69" s="177"/>
      <c r="F69" s="178"/>
      <c r="G69" s="178">
        <f>SUMIF(AG70:AG88,"&lt;&gt;NOR",G70:G88)</f>
        <v>0</v>
      </c>
      <c r="H69" s="178"/>
      <c r="I69" s="178">
        <f>SUM(I70:I88)</f>
        <v>0</v>
      </c>
      <c r="J69" s="178"/>
      <c r="K69" s="178">
        <f>SUM(K70:K88)</f>
        <v>0</v>
      </c>
      <c r="L69" s="178"/>
      <c r="M69" s="178">
        <f>SUM(M70:M88)</f>
        <v>0</v>
      </c>
      <c r="N69" s="177"/>
      <c r="O69" s="177">
        <f>SUM(O70:O88)</f>
        <v>0</v>
      </c>
      <c r="P69" s="177"/>
      <c r="Q69" s="177">
        <f>SUM(Q70:Q88)</f>
        <v>0</v>
      </c>
      <c r="R69" s="178"/>
      <c r="S69" s="178"/>
      <c r="T69" s="179"/>
      <c r="U69" s="173"/>
      <c r="V69" s="173">
        <f>SUM(V70:V88)</f>
        <v>2</v>
      </c>
      <c r="W69" s="173"/>
      <c r="X69" s="173"/>
      <c r="Y69" s="173"/>
      <c r="AG69" t="s">
        <v>315</v>
      </c>
    </row>
    <row r="70" spans="1:60" ht="33.75" outlineLevel="1" x14ac:dyDescent="0.2">
      <c r="A70" s="181">
        <v>19</v>
      </c>
      <c r="B70" s="182" t="s">
        <v>2774</v>
      </c>
      <c r="C70" s="190" t="s">
        <v>2818</v>
      </c>
      <c r="D70" s="183" t="s">
        <v>2576</v>
      </c>
      <c r="E70" s="184">
        <v>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</v>
      </c>
      <c r="V70" s="161">
        <f>ROUND(E70*U70,2)</f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72" t="s">
        <v>2819</v>
      </c>
      <c r="D71" s="273"/>
      <c r="E71" s="273"/>
      <c r="F71" s="273"/>
      <c r="G71" s="273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2795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49</v>
      </c>
      <c r="D73" s="165"/>
      <c r="E73" s="166">
        <v>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2776</v>
      </c>
      <c r="C74" s="190" t="s">
        <v>2820</v>
      </c>
      <c r="D74" s="183" t="s">
        <v>2576</v>
      </c>
      <c r="E74" s="184">
        <v>2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2795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49</v>
      </c>
      <c r="D76" s="165"/>
      <c r="E76" s="166">
        <v>2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21</v>
      </c>
      <c r="B77" s="182" t="s">
        <v>2778</v>
      </c>
      <c r="C77" s="190" t="s">
        <v>2821</v>
      </c>
      <c r="D77" s="183" t="s">
        <v>2576</v>
      </c>
      <c r="E77" s="184">
        <v>2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2795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49</v>
      </c>
      <c r="D79" s="165"/>
      <c r="E79" s="166">
        <v>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22</v>
      </c>
      <c r="B80" s="182" t="s">
        <v>134</v>
      </c>
      <c r="C80" s="190" t="s">
        <v>2822</v>
      </c>
      <c r="D80" s="183" t="s">
        <v>2576</v>
      </c>
      <c r="E80" s="184">
        <v>2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</v>
      </c>
      <c r="V80" s="161">
        <f>ROUND(E80*U80,2)</f>
        <v>2</v>
      </c>
      <c r="W80" s="161"/>
      <c r="X80" s="161" t="s">
        <v>2739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2740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2795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49</v>
      </c>
      <c r="D82" s="165"/>
      <c r="E82" s="166">
        <v>2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23</v>
      </c>
      <c r="B83" s="182" t="s">
        <v>2783</v>
      </c>
      <c r="C83" s="190" t="s">
        <v>2823</v>
      </c>
      <c r="D83" s="183" t="s">
        <v>2576</v>
      </c>
      <c r="E83" s="184">
        <v>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2795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49</v>
      </c>
      <c r="D85" s="165"/>
      <c r="E85" s="166">
        <v>2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24</v>
      </c>
      <c r="B86" s="182" t="s">
        <v>2785</v>
      </c>
      <c r="C86" s="190" t="s">
        <v>2824</v>
      </c>
      <c r="D86" s="183" t="s">
        <v>2576</v>
      </c>
      <c r="E86" s="184">
        <v>2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2795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49</v>
      </c>
      <c r="D88" s="165"/>
      <c r="E88" s="166">
        <v>2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74" t="s">
        <v>314</v>
      </c>
      <c r="B89" s="175" t="s">
        <v>257</v>
      </c>
      <c r="C89" s="189" t="s">
        <v>258</v>
      </c>
      <c r="D89" s="176"/>
      <c r="E89" s="177"/>
      <c r="F89" s="178"/>
      <c r="G89" s="178">
        <f>SUMIF(AG90:AG95,"&lt;&gt;NOR",G90:G95)</f>
        <v>0</v>
      </c>
      <c r="H89" s="178"/>
      <c r="I89" s="178">
        <f>SUM(I90:I95)</f>
        <v>0</v>
      </c>
      <c r="J89" s="178"/>
      <c r="K89" s="178">
        <f>SUM(K90:K95)</f>
        <v>0</v>
      </c>
      <c r="L89" s="178"/>
      <c r="M89" s="178">
        <f>SUM(M90:M95)</f>
        <v>0</v>
      </c>
      <c r="N89" s="177"/>
      <c r="O89" s="177">
        <f>SUM(O90:O95)</f>
        <v>0</v>
      </c>
      <c r="P89" s="177"/>
      <c r="Q89" s="177">
        <f>SUM(Q90:Q95)</f>
        <v>0</v>
      </c>
      <c r="R89" s="178"/>
      <c r="S89" s="178"/>
      <c r="T89" s="179"/>
      <c r="U89" s="173"/>
      <c r="V89" s="173">
        <f>SUM(V90:V95)</f>
        <v>0</v>
      </c>
      <c r="W89" s="173"/>
      <c r="X89" s="173"/>
      <c r="Y89" s="173"/>
      <c r="AG89" t="s">
        <v>315</v>
      </c>
    </row>
    <row r="90" spans="1:60" outlineLevel="1" x14ac:dyDescent="0.2">
      <c r="A90" s="181">
        <v>25</v>
      </c>
      <c r="B90" s="182" t="s">
        <v>2746</v>
      </c>
      <c r="C90" s="190" t="s">
        <v>2825</v>
      </c>
      <c r="D90" s="183" t="s">
        <v>2576</v>
      </c>
      <c r="E90" s="184">
        <v>1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2737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130</v>
      </c>
      <c r="D92" s="165"/>
      <c r="E92" s="166">
        <v>1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26</v>
      </c>
      <c r="B93" s="182" t="s">
        <v>2788</v>
      </c>
      <c r="C93" s="190" t="s">
        <v>2826</v>
      </c>
      <c r="D93" s="183" t="s">
        <v>2576</v>
      </c>
      <c r="E93" s="184">
        <v>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2795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130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259</v>
      </c>
      <c r="C96" s="189" t="s">
        <v>260</v>
      </c>
      <c r="D96" s="176"/>
      <c r="E96" s="177"/>
      <c r="F96" s="178"/>
      <c r="G96" s="178">
        <f>SUMIF(AG97:AG105,"&lt;&gt;NOR",G97:G105)</f>
        <v>0</v>
      </c>
      <c r="H96" s="178"/>
      <c r="I96" s="178">
        <f>SUM(I97:I105)</f>
        <v>0</v>
      </c>
      <c r="J96" s="178"/>
      <c r="K96" s="178">
        <f>SUM(K97:K105)</f>
        <v>0</v>
      </c>
      <c r="L96" s="178"/>
      <c r="M96" s="178">
        <f>SUM(M97:M105)</f>
        <v>0</v>
      </c>
      <c r="N96" s="177"/>
      <c r="O96" s="177">
        <f>SUM(O97:O105)</f>
        <v>0</v>
      </c>
      <c r="P96" s="177"/>
      <c r="Q96" s="177">
        <f>SUM(Q97:Q105)</f>
        <v>0</v>
      </c>
      <c r="R96" s="178"/>
      <c r="S96" s="178"/>
      <c r="T96" s="179"/>
      <c r="U96" s="173"/>
      <c r="V96" s="173">
        <f>SUM(V97:V105)</f>
        <v>0</v>
      </c>
      <c r="W96" s="173"/>
      <c r="X96" s="173"/>
      <c r="Y96" s="173"/>
      <c r="AG96" t="s">
        <v>315</v>
      </c>
    </row>
    <row r="97" spans="1:60" ht="22.5" outlineLevel="1" x14ac:dyDescent="0.2">
      <c r="A97" s="181">
        <v>27</v>
      </c>
      <c r="B97" s="182" t="s">
        <v>2790</v>
      </c>
      <c r="C97" s="190" t="s">
        <v>2827</v>
      </c>
      <c r="D97" s="183" t="s">
        <v>2576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1" t="s">
        <v>2737</v>
      </c>
      <c r="D98" s="165"/>
      <c r="E98" s="166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1" t="s">
        <v>130</v>
      </c>
      <c r="D99" s="165"/>
      <c r="E99" s="166">
        <v>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28</v>
      </c>
      <c r="B100" s="182" t="s">
        <v>136</v>
      </c>
      <c r="C100" s="190" t="s">
        <v>2828</v>
      </c>
      <c r="D100" s="183" t="s">
        <v>2576</v>
      </c>
      <c r="E100" s="184">
        <v>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2737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130</v>
      </c>
      <c r="D102" s="165"/>
      <c r="E102" s="166">
        <v>1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1">
        <v>29</v>
      </c>
      <c r="B103" s="182" t="s">
        <v>2829</v>
      </c>
      <c r="C103" s="190" t="s">
        <v>2830</v>
      </c>
      <c r="D103" s="183" t="s">
        <v>2576</v>
      </c>
      <c r="E103" s="184">
        <v>1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6"/>
      <c r="S103" s="186" t="s">
        <v>319</v>
      </c>
      <c r="T103" s="187" t="s">
        <v>320</v>
      </c>
      <c r="U103" s="161">
        <v>0</v>
      </c>
      <c r="V103" s="161">
        <f>ROUND(E103*U103,2)</f>
        <v>0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984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1" t="s">
        <v>2737</v>
      </c>
      <c r="D104" s="165"/>
      <c r="E104" s="166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1" t="s">
        <v>130</v>
      </c>
      <c r="D105" s="165"/>
      <c r="E105" s="166">
        <v>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74" t="s">
        <v>314</v>
      </c>
      <c r="B106" s="175" t="s">
        <v>261</v>
      </c>
      <c r="C106" s="189" t="s">
        <v>262</v>
      </c>
      <c r="D106" s="176"/>
      <c r="E106" s="177"/>
      <c r="F106" s="178"/>
      <c r="G106" s="178">
        <f>SUMIF(AG107:AG128,"&lt;&gt;NOR",G107:G128)</f>
        <v>0</v>
      </c>
      <c r="H106" s="178"/>
      <c r="I106" s="178">
        <f>SUM(I107:I128)</f>
        <v>0</v>
      </c>
      <c r="J106" s="178"/>
      <c r="K106" s="178">
        <f>SUM(K107:K128)</f>
        <v>0</v>
      </c>
      <c r="L106" s="178"/>
      <c r="M106" s="178">
        <f>SUM(M107:M128)</f>
        <v>0</v>
      </c>
      <c r="N106" s="177"/>
      <c r="O106" s="177">
        <f>SUM(O107:O128)</f>
        <v>0</v>
      </c>
      <c r="P106" s="177"/>
      <c r="Q106" s="177">
        <f>SUM(Q107:Q128)</f>
        <v>0</v>
      </c>
      <c r="R106" s="178"/>
      <c r="S106" s="178"/>
      <c r="T106" s="179"/>
      <c r="U106" s="173"/>
      <c r="V106" s="173">
        <f>SUM(V107:V128)</f>
        <v>30</v>
      </c>
      <c r="W106" s="173"/>
      <c r="X106" s="173"/>
      <c r="Y106" s="173"/>
      <c r="AG106" t="s">
        <v>315</v>
      </c>
    </row>
    <row r="107" spans="1:60" ht="33.75" outlineLevel="1" x14ac:dyDescent="0.2">
      <c r="A107" s="181">
        <v>30</v>
      </c>
      <c r="B107" s="182" t="s">
        <v>2831</v>
      </c>
      <c r="C107" s="190" t="s">
        <v>2832</v>
      </c>
      <c r="D107" s="183" t="s">
        <v>2576</v>
      </c>
      <c r="E107" s="184">
        <v>1</v>
      </c>
      <c r="F107" s="185"/>
      <c r="G107" s="186">
        <f>ROUND(E107*F107,2)</f>
        <v>0</v>
      </c>
      <c r="H107" s="185"/>
      <c r="I107" s="186">
        <f>ROUND(E107*H107,2)</f>
        <v>0</v>
      </c>
      <c r="J107" s="185"/>
      <c r="K107" s="186">
        <f>ROUND(E107*J107,2)</f>
        <v>0</v>
      </c>
      <c r="L107" s="186">
        <v>21</v>
      </c>
      <c r="M107" s="186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6"/>
      <c r="S107" s="186" t="s">
        <v>319</v>
      </c>
      <c r="T107" s="187" t="s">
        <v>320</v>
      </c>
      <c r="U107" s="161">
        <v>0</v>
      </c>
      <c r="V107" s="161">
        <f>ROUND(E107*U107,2)</f>
        <v>0</v>
      </c>
      <c r="W107" s="161"/>
      <c r="X107" s="161" t="s">
        <v>321</v>
      </c>
      <c r="Y107" s="161" t="s">
        <v>322</v>
      </c>
      <c r="Z107" s="151"/>
      <c r="AA107" s="151"/>
      <c r="AB107" s="151"/>
      <c r="AC107" s="151"/>
      <c r="AD107" s="151"/>
      <c r="AE107" s="151"/>
      <c r="AF107" s="151"/>
      <c r="AG107" s="151" t="s">
        <v>984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72" t="s">
        <v>2833</v>
      </c>
      <c r="D108" s="273"/>
      <c r="E108" s="273"/>
      <c r="F108" s="273"/>
      <c r="G108" s="273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2737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130</v>
      </c>
      <c r="D110" s="165"/>
      <c r="E110" s="166">
        <v>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81">
        <v>31</v>
      </c>
      <c r="B111" s="182" t="s">
        <v>140</v>
      </c>
      <c r="C111" s="190" t="s">
        <v>2834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2" x14ac:dyDescent="0.2">
      <c r="A112" s="158"/>
      <c r="B112" s="159"/>
      <c r="C112" s="272" t="s">
        <v>2835</v>
      </c>
      <c r="D112" s="273"/>
      <c r="E112" s="273"/>
      <c r="F112" s="273"/>
      <c r="G112" s="273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88" t="str">
        <f>C112</f>
        <v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v>
      </c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1" t="s">
        <v>2737</v>
      </c>
      <c r="D113" s="165"/>
      <c r="E113" s="166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130</v>
      </c>
      <c r="D114" s="165"/>
      <c r="E114" s="166">
        <v>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1" x14ac:dyDescent="0.2">
      <c r="A115" s="181">
        <v>32</v>
      </c>
      <c r="B115" s="182" t="s">
        <v>2836</v>
      </c>
      <c r="C115" s="190" t="s">
        <v>2837</v>
      </c>
      <c r="D115" s="183" t="s">
        <v>438</v>
      </c>
      <c r="E115" s="184">
        <v>1</v>
      </c>
      <c r="F115" s="185"/>
      <c r="G115" s="186">
        <f>ROUND(E115*F115,2)</f>
        <v>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/>
      <c r="S115" s="186" t="s">
        <v>319</v>
      </c>
      <c r="T115" s="187" t="s">
        <v>320</v>
      </c>
      <c r="U115" s="161">
        <v>0</v>
      </c>
      <c r="V115" s="161">
        <f>ROUND(E115*U115,2)</f>
        <v>0</v>
      </c>
      <c r="W115" s="161"/>
      <c r="X115" s="161" t="s">
        <v>321</v>
      </c>
      <c r="Y115" s="161" t="s">
        <v>322</v>
      </c>
      <c r="Z115" s="151"/>
      <c r="AA115" s="151"/>
      <c r="AB115" s="151"/>
      <c r="AC115" s="151"/>
      <c r="AD115" s="151"/>
      <c r="AE115" s="151"/>
      <c r="AF115" s="151"/>
      <c r="AG115" s="151" t="s">
        <v>984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2" x14ac:dyDescent="0.2">
      <c r="A116" s="158"/>
      <c r="B116" s="159"/>
      <c r="C116" s="272" t="s">
        <v>2838</v>
      </c>
      <c r="D116" s="273"/>
      <c r="E116" s="273"/>
      <c r="F116" s="273"/>
      <c r="G116" s="273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8" t="str">
        <f>C116</f>
        <v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v>
      </c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1" t="s">
        <v>2737</v>
      </c>
      <c r="D117" s="165"/>
      <c r="E117" s="166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130</v>
      </c>
      <c r="D118" s="165"/>
      <c r="E118" s="166">
        <v>1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33.75" outlineLevel="1" x14ac:dyDescent="0.2">
      <c r="A119" s="181">
        <v>33</v>
      </c>
      <c r="B119" s="182" t="s">
        <v>2839</v>
      </c>
      <c r="C119" s="190" t="s">
        <v>2840</v>
      </c>
      <c r="D119" s="183" t="s">
        <v>438</v>
      </c>
      <c r="E119" s="184">
        <v>1</v>
      </c>
      <c r="F119" s="185"/>
      <c r="G119" s="186">
        <f>ROUND(E119*F119,2)</f>
        <v>0</v>
      </c>
      <c r="H119" s="185"/>
      <c r="I119" s="186">
        <f>ROUND(E119*H119,2)</f>
        <v>0</v>
      </c>
      <c r="J119" s="185"/>
      <c r="K119" s="186">
        <f>ROUND(E119*J119,2)</f>
        <v>0</v>
      </c>
      <c r="L119" s="186">
        <v>21</v>
      </c>
      <c r="M119" s="186">
        <f>G119*(1+L119/100)</f>
        <v>0</v>
      </c>
      <c r="N119" s="184">
        <v>0</v>
      </c>
      <c r="O119" s="184">
        <f>ROUND(E119*N119,2)</f>
        <v>0</v>
      </c>
      <c r="P119" s="184">
        <v>0</v>
      </c>
      <c r="Q119" s="184">
        <f>ROUND(E119*P119,2)</f>
        <v>0</v>
      </c>
      <c r="R119" s="186"/>
      <c r="S119" s="186" t="s">
        <v>319</v>
      </c>
      <c r="T119" s="187" t="s">
        <v>320</v>
      </c>
      <c r="U119" s="161">
        <v>0</v>
      </c>
      <c r="V119" s="161">
        <f>ROUND(E119*U119,2)</f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272" t="s">
        <v>2841</v>
      </c>
      <c r="D120" s="273"/>
      <c r="E120" s="273"/>
      <c r="F120" s="273"/>
      <c r="G120" s="273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1" t="s">
        <v>2737</v>
      </c>
      <c r="D121" s="165"/>
      <c r="E121" s="166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130</v>
      </c>
      <c r="D122" s="165"/>
      <c r="E122" s="166">
        <v>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81">
        <v>34</v>
      </c>
      <c r="B123" s="182" t="s">
        <v>2842</v>
      </c>
      <c r="C123" s="190" t="s">
        <v>2843</v>
      </c>
      <c r="D123" s="183" t="s">
        <v>2735</v>
      </c>
      <c r="E123" s="184">
        <v>30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1</v>
      </c>
      <c r="V123" s="161">
        <f>ROUND(E123*U123,2)</f>
        <v>30</v>
      </c>
      <c r="W123" s="161"/>
      <c r="X123" s="161" t="s">
        <v>2739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2740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2737</v>
      </c>
      <c r="D124" s="165"/>
      <c r="E124" s="166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140</v>
      </c>
      <c r="D125" s="165"/>
      <c r="E125" s="166">
        <v>30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33.75" outlineLevel="1" x14ac:dyDescent="0.2">
      <c r="A126" s="181">
        <v>35</v>
      </c>
      <c r="B126" s="182" t="s">
        <v>2844</v>
      </c>
      <c r="C126" s="190" t="s">
        <v>2845</v>
      </c>
      <c r="D126" s="183" t="s">
        <v>2576</v>
      </c>
      <c r="E126" s="184">
        <v>1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984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1" t="s">
        <v>2737</v>
      </c>
      <c r="D127" s="165"/>
      <c r="E127" s="166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1" t="s">
        <v>130</v>
      </c>
      <c r="D128" s="165"/>
      <c r="E128" s="166">
        <v>1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74" t="s">
        <v>314</v>
      </c>
      <c r="B129" s="175" t="s">
        <v>235</v>
      </c>
      <c r="C129" s="189" t="s">
        <v>236</v>
      </c>
      <c r="D129" s="176"/>
      <c r="E129" s="177"/>
      <c r="F129" s="178"/>
      <c r="G129" s="178">
        <f>SUMIF(AG130:AG153,"&lt;&gt;NOR",G130:G153)</f>
        <v>0</v>
      </c>
      <c r="H129" s="178"/>
      <c r="I129" s="178">
        <f>SUM(I130:I153)</f>
        <v>0</v>
      </c>
      <c r="J129" s="178"/>
      <c r="K129" s="178">
        <f>SUM(K130:K153)</f>
        <v>0</v>
      </c>
      <c r="L129" s="178"/>
      <c r="M129" s="178">
        <f>SUM(M130:M153)</f>
        <v>0</v>
      </c>
      <c r="N129" s="177"/>
      <c r="O129" s="177">
        <f>SUM(O130:O153)</f>
        <v>0</v>
      </c>
      <c r="P129" s="177"/>
      <c r="Q129" s="177">
        <f>SUM(Q130:Q153)</f>
        <v>0</v>
      </c>
      <c r="R129" s="178"/>
      <c r="S129" s="178"/>
      <c r="T129" s="179"/>
      <c r="U129" s="173"/>
      <c r="V129" s="173">
        <f>SUM(V130:V153)</f>
        <v>0</v>
      </c>
      <c r="W129" s="173"/>
      <c r="X129" s="173"/>
      <c r="Y129" s="173"/>
      <c r="AG129" t="s">
        <v>315</v>
      </c>
    </row>
    <row r="130" spans="1:60" outlineLevel="1" x14ac:dyDescent="0.2">
      <c r="A130" s="181">
        <v>36</v>
      </c>
      <c r="B130" s="182" t="s">
        <v>2846</v>
      </c>
      <c r="C130" s="190" t="s">
        <v>2847</v>
      </c>
      <c r="D130" s="183" t="s">
        <v>702</v>
      </c>
      <c r="E130" s="184">
        <v>480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6"/>
      <c r="S130" s="186" t="s">
        <v>319</v>
      </c>
      <c r="T130" s="187" t="s">
        <v>320</v>
      </c>
      <c r="U130" s="161">
        <v>0</v>
      </c>
      <c r="V130" s="161">
        <f>ROUND(E130*U130,2)</f>
        <v>0</v>
      </c>
      <c r="W130" s="161"/>
      <c r="X130" s="161" t="s">
        <v>321</v>
      </c>
      <c r="Y130" s="161" t="s">
        <v>322</v>
      </c>
      <c r="Z130" s="151"/>
      <c r="AA130" s="151"/>
      <c r="AB130" s="151"/>
      <c r="AC130" s="151"/>
      <c r="AD130" s="151"/>
      <c r="AE130" s="151"/>
      <c r="AF130" s="151"/>
      <c r="AG130" s="151" t="s">
        <v>984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2848</v>
      </c>
      <c r="D131" s="165"/>
      <c r="E131" s="166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2849</v>
      </c>
      <c r="D132" s="165"/>
      <c r="E132" s="166">
        <v>480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1">
        <v>37</v>
      </c>
      <c r="B133" s="182" t="s">
        <v>2850</v>
      </c>
      <c r="C133" s="190" t="s">
        <v>2851</v>
      </c>
      <c r="D133" s="183" t="s">
        <v>702</v>
      </c>
      <c r="E133" s="184">
        <v>120</v>
      </c>
      <c r="F133" s="185"/>
      <c r="G133" s="186">
        <f>ROUND(E133*F133,2)</f>
        <v>0</v>
      </c>
      <c r="H133" s="185"/>
      <c r="I133" s="186">
        <f>ROUND(E133*H133,2)</f>
        <v>0</v>
      </c>
      <c r="J133" s="185"/>
      <c r="K133" s="186">
        <f>ROUND(E133*J133,2)</f>
        <v>0</v>
      </c>
      <c r="L133" s="186">
        <v>21</v>
      </c>
      <c r="M133" s="186">
        <f>G133*(1+L133/100)</f>
        <v>0</v>
      </c>
      <c r="N133" s="184">
        <v>0</v>
      </c>
      <c r="O133" s="184">
        <f>ROUND(E133*N133,2)</f>
        <v>0</v>
      </c>
      <c r="P133" s="184">
        <v>0</v>
      </c>
      <c r="Q133" s="184">
        <f>ROUND(E133*P133,2)</f>
        <v>0</v>
      </c>
      <c r="R133" s="186"/>
      <c r="S133" s="186" t="s">
        <v>319</v>
      </c>
      <c r="T133" s="187" t="s">
        <v>320</v>
      </c>
      <c r="U133" s="161">
        <v>0</v>
      </c>
      <c r="V133" s="161">
        <f>ROUND(E133*U133,2)</f>
        <v>0</v>
      </c>
      <c r="W133" s="161"/>
      <c r="X133" s="161" t="s">
        <v>321</v>
      </c>
      <c r="Y133" s="161" t="s">
        <v>322</v>
      </c>
      <c r="Z133" s="151"/>
      <c r="AA133" s="151"/>
      <c r="AB133" s="151"/>
      <c r="AC133" s="151"/>
      <c r="AD133" s="151"/>
      <c r="AE133" s="151"/>
      <c r="AF133" s="151"/>
      <c r="AG133" s="151" t="s">
        <v>984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2852</v>
      </c>
      <c r="D134" s="165"/>
      <c r="E134" s="166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2853</v>
      </c>
      <c r="D135" s="165"/>
      <c r="E135" s="166">
        <v>120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1">
        <v>38</v>
      </c>
      <c r="B136" s="182" t="s">
        <v>2854</v>
      </c>
      <c r="C136" s="190" t="s">
        <v>2767</v>
      </c>
      <c r="D136" s="183" t="s">
        <v>702</v>
      </c>
      <c r="E136" s="184">
        <v>120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21</v>
      </c>
      <c r="M136" s="186">
        <f>G136*(1+L136/100)</f>
        <v>0</v>
      </c>
      <c r="N136" s="184">
        <v>0</v>
      </c>
      <c r="O136" s="184">
        <f>ROUND(E136*N136,2)</f>
        <v>0</v>
      </c>
      <c r="P136" s="184">
        <v>0</v>
      </c>
      <c r="Q136" s="184">
        <f>ROUND(E136*P136,2)</f>
        <v>0</v>
      </c>
      <c r="R136" s="186"/>
      <c r="S136" s="186" t="s">
        <v>319</v>
      </c>
      <c r="T136" s="187" t="s">
        <v>320</v>
      </c>
      <c r="U136" s="161">
        <v>0</v>
      </c>
      <c r="V136" s="161">
        <f>ROUND(E136*U136,2)</f>
        <v>0</v>
      </c>
      <c r="W136" s="161"/>
      <c r="X136" s="161" t="s">
        <v>321</v>
      </c>
      <c r="Y136" s="161" t="s">
        <v>322</v>
      </c>
      <c r="Z136" s="151"/>
      <c r="AA136" s="151"/>
      <c r="AB136" s="151"/>
      <c r="AC136" s="151"/>
      <c r="AD136" s="151"/>
      <c r="AE136" s="151"/>
      <c r="AF136" s="151"/>
      <c r="AG136" s="151" t="s">
        <v>984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2852</v>
      </c>
      <c r="D137" s="165"/>
      <c r="E137" s="166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2853</v>
      </c>
      <c r="D138" s="165"/>
      <c r="E138" s="166">
        <v>120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81">
        <v>39</v>
      </c>
      <c r="B139" s="182" t="s">
        <v>2855</v>
      </c>
      <c r="C139" s="190" t="s">
        <v>2856</v>
      </c>
      <c r="D139" s="183" t="s">
        <v>2576</v>
      </c>
      <c r="E139" s="184">
        <v>1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21</v>
      </c>
      <c r="M139" s="186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319</v>
      </c>
      <c r="T139" s="187" t="s">
        <v>320</v>
      </c>
      <c r="U139" s="161">
        <v>0</v>
      </c>
      <c r="V139" s="161">
        <f>ROUND(E139*U139,2)</f>
        <v>0</v>
      </c>
      <c r="W139" s="161"/>
      <c r="X139" s="161" t="s">
        <v>321</v>
      </c>
      <c r="Y139" s="161" t="s">
        <v>322</v>
      </c>
      <c r="Z139" s="151"/>
      <c r="AA139" s="151"/>
      <c r="AB139" s="151"/>
      <c r="AC139" s="151"/>
      <c r="AD139" s="151"/>
      <c r="AE139" s="151"/>
      <c r="AF139" s="151"/>
      <c r="AG139" s="151" t="s">
        <v>984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2857</v>
      </c>
      <c r="D140" s="165"/>
      <c r="E140" s="166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130</v>
      </c>
      <c r="D141" s="165"/>
      <c r="E141" s="166">
        <v>1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1">
        <v>40</v>
      </c>
      <c r="B142" s="182" t="s">
        <v>2858</v>
      </c>
      <c r="C142" s="190" t="s">
        <v>2859</v>
      </c>
      <c r="D142" s="183" t="s">
        <v>2576</v>
      </c>
      <c r="E142" s="184">
        <v>3</v>
      </c>
      <c r="F142" s="185"/>
      <c r="G142" s="186">
        <f>ROUND(E142*F142,2)</f>
        <v>0</v>
      </c>
      <c r="H142" s="185"/>
      <c r="I142" s="186">
        <f>ROUND(E142*H142,2)</f>
        <v>0</v>
      </c>
      <c r="J142" s="185"/>
      <c r="K142" s="186">
        <f>ROUND(E142*J142,2)</f>
        <v>0</v>
      </c>
      <c r="L142" s="186">
        <v>21</v>
      </c>
      <c r="M142" s="186">
        <f>G142*(1+L142/100)</f>
        <v>0</v>
      </c>
      <c r="N142" s="184">
        <v>0</v>
      </c>
      <c r="O142" s="184">
        <f>ROUND(E142*N142,2)</f>
        <v>0</v>
      </c>
      <c r="P142" s="184">
        <v>0</v>
      </c>
      <c r="Q142" s="184">
        <f>ROUND(E142*P142,2)</f>
        <v>0</v>
      </c>
      <c r="R142" s="186"/>
      <c r="S142" s="186" t="s">
        <v>319</v>
      </c>
      <c r="T142" s="187" t="s">
        <v>320</v>
      </c>
      <c r="U142" s="161">
        <v>0</v>
      </c>
      <c r="V142" s="161">
        <f>ROUND(E142*U142,2)</f>
        <v>0</v>
      </c>
      <c r="W142" s="161"/>
      <c r="X142" s="161" t="s">
        <v>321</v>
      </c>
      <c r="Y142" s="161" t="s">
        <v>322</v>
      </c>
      <c r="Z142" s="151"/>
      <c r="AA142" s="151"/>
      <c r="AB142" s="151"/>
      <c r="AC142" s="151"/>
      <c r="AD142" s="151"/>
      <c r="AE142" s="151"/>
      <c r="AF142" s="151"/>
      <c r="AG142" s="151" t="s">
        <v>984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2780</v>
      </c>
      <c r="D143" s="165"/>
      <c r="E143" s="166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1" t="s">
        <v>138</v>
      </c>
      <c r="D144" s="165"/>
      <c r="E144" s="166">
        <v>3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1">
        <v>41</v>
      </c>
      <c r="B145" s="182" t="s">
        <v>2860</v>
      </c>
      <c r="C145" s="190" t="s">
        <v>2861</v>
      </c>
      <c r="D145" s="183" t="s">
        <v>2576</v>
      </c>
      <c r="E145" s="184">
        <v>3</v>
      </c>
      <c r="F145" s="185"/>
      <c r="G145" s="186">
        <f>ROUND(E145*F145,2)</f>
        <v>0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21</v>
      </c>
      <c r="M145" s="186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6"/>
      <c r="S145" s="186" t="s">
        <v>319</v>
      </c>
      <c r="T145" s="187" t="s">
        <v>320</v>
      </c>
      <c r="U145" s="161">
        <v>0</v>
      </c>
      <c r="V145" s="161">
        <f>ROUND(E145*U145,2)</f>
        <v>0</v>
      </c>
      <c r="W145" s="161"/>
      <c r="X145" s="161" t="s">
        <v>321</v>
      </c>
      <c r="Y145" s="161" t="s">
        <v>322</v>
      </c>
      <c r="Z145" s="151"/>
      <c r="AA145" s="151"/>
      <c r="AB145" s="151"/>
      <c r="AC145" s="151"/>
      <c r="AD145" s="151"/>
      <c r="AE145" s="151"/>
      <c r="AF145" s="151"/>
      <c r="AG145" s="151" t="s">
        <v>984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2780</v>
      </c>
      <c r="D146" s="165"/>
      <c r="E146" s="166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138</v>
      </c>
      <c r="D147" s="165"/>
      <c r="E147" s="166">
        <v>3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1">
        <v>42</v>
      </c>
      <c r="B148" s="182" t="s">
        <v>2862</v>
      </c>
      <c r="C148" s="190" t="s">
        <v>2863</v>
      </c>
      <c r="D148" s="183" t="s">
        <v>438</v>
      </c>
      <c r="E148" s="184">
        <v>1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21</v>
      </c>
      <c r="M148" s="186">
        <f>G148*(1+L148/100)</f>
        <v>0</v>
      </c>
      <c r="N148" s="184">
        <v>0</v>
      </c>
      <c r="O148" s="184">
        <f>ROUND(E148*N148,2)</f>
        <v>0</v>
      </c>
      <c r="P148" s="184">
        <v>0</v>
      </c>
      <c r="Q148" s="184">
        <f>ROUND(E148*P148,2)</f>
        <v>0</v>
      </c>
      <c r="R148" s="186"/>
      <c r="S148" s="186" t="s">
        <v>319</v>
      </c>
      <c r="T148" s="187" t="s">
        <v>320</v>
      </c>
      <c r="U148" s="161">
        <v>0</v>
      </c>
      <c r="V148" s="161">
        <f>ROUND(E148*U148,2)</f>
        <v>0</v>
      </c>
      <c r="W148" s="161"/>
      <c r="X148" s="161" t="s">
        <v>321</v>
      </c>
      <c r="Y148" s="161" t="s">
        <v>322</v>
      </c>
      <c r="Z148" s="151"/>
      <c r="AA148" s="151"/>
      <c r="AB148" s="151"/>
      <c r="AC148" s="151"/>
      <c r="AD148" s="151"/>
      <c r="AE148" s="151"/>
      <c r="AF148" s="151"/>
      <c r="AG148" s="151" t="s">
        <v>984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2737</v>
      </c>
      <c r="D149" s="165"/>
      <c r="E149" s="166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130</v>
      </c>
      <c r="D150" s="165"/>
      <c r="E150" s="166">
        <v>1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1">
        <v>43</v>
      </c>
      <c r="B151" s="182" t="s">
        <v>2864</v>
      </c>
      <c r="C151" s="190" t="s">
        <v>2784</v>
      </c>
      <c r="D151" s="183" t="s">
        <v>2735</v>
      </c>
      <c r="E151" s="184">
        <v>10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21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/>
      <c r="S151" s="186" t="s">
        <v>319</v>
      </c>
      <c r="T151" s="187" t="s">
        <v>320</v>
      </c>
      <c r="U151" s="161">
        <v>0</v>
      </c>
      <c r="V151" s="161">
        <f>ROUND(E151*U151,2)</f>
        <v>0</v>
      </c>
      <c r="W151" s="161"/>
      <c r="X151" s="161" t="s">
        <v>321</v>
      </c>
      <c r="Y151" s="161" t="s">
        <v>322</v>
      </c>
      <c r="Z151" s="151"/>
      <c r="AA151" s="151"/>
      <c r="AB151" s="151"/>
      <c r="AC151" s="151"/>
      <c r="AD151" s="151"/>
      <c r="AE151" s="151"/>
      <c r="AF151" s="151"/>
      <c r="AG151" s="151" t="s">
        <v>984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2763</v>
      </c>
      <c r="D152" s="165"/>
      <c r="E152" s="166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84</v>
      </c>
      <c r="D153" s="165"/>
      <c r="E153" s="166">
        <v>10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74" t="s">
        <v>314</v>
      </c>
      <c r="B154" s="175" t="s">
        <v>237</v>
      </c>
      <c r="C154" s="189" t="s">
        <v>238</v>
      </c>
      <c r="D154" s="176"/>
      <c r="E154" s="177"/>
      <c r="F154" s="178"/>
      <c r="G154" s="178">
        <f>SUMIF(AG155:AG158,"&lt;&gt;NOR",G155:G158)</f>
        <v>0</v>
      </c>
      <c r="H154" s="178"/>
      <c r="I154" s="178">
        <f>SUM(I155:I158)</f>
        <v>0</v>
      </c>
      <c r="J154" s="178"/>
      <c r="K154" s="178">
        <f>SUM(K155:K158)</f>
        <v>0</v>
      </c>
      <c r="L154" s="178"/>
      <c r="M154" s="178">
        <f>SUM(M155:M158)</f>
        <v>0</v>
      </c>
      <c r="N154" s="177"/>
      <c r="O154" s="177">
        <f>SUM(O155:O158)</f>
        <v>0</v>
      </c>
      <c r="P154" s="177"/>
      <c r="Q154" s="177">
        <f>SUM(Q155:Q158)</f>
        <v>0</v>
      </c>
      <c r="R154" s="178"/>
      <c r="S154" s="178"/>
      <c r="T154" s="179"/>
      <c r="U154" s="173"/>
      <c r="V154" s="173">
        <f>SUM(V155:V158)</f>
        <v>0</v>
      </c>
      <c r="W154" s="173"/>
      <c r="X154" s="173"/>
      <c r="Y154" s="173"/>
      <c r="AG154" t="s">
        <v>315</v>
      </c>
    </row>
    <row r="155" spans="1:60" ht="33.75" outlineLevel="1" x14ac:dyDescent="0.2">
      <c r="A155" s="181">
        <v>44</v>
      </c>
      <c r="B155" s="182" t="s">
        <v>2865</v>
      </c>
      <c r="C155" s="190" t="s">
        <v>2866</v>
      </c>
      <c r="D155" s="183" t="s">
        <v>438</v>
      </c>
      <c r="E155" s="184">
        <v>1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319</v>
      </c>
      <c r="T155" s="187" t="s">
        <v>320</v>
      </c>
      <c r="U155" s="161">
        <v>0</v>
      </c>
      <c r="V155" s="161">
        <f>ROUND(E155*U155,2)</f>
        <v>0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984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72" t="s">
        <v>2867</v>
      </c>
      <c r="D156" s="273"/>
      <c r="E156" s="273"/>
      <c r="F156" s="273"/>
      <c r="G156" s="273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200">
        <v>45</v>
      </c>
      <c r="B157" s="201" t="s">
        <v>2868</v>
      </c>
      <c r="C157" s="207" t="s">
        <v>2869</v>
      </c>
      <c r="D157" s="202" t="s">
        <v>438</v>
      </c>
      <c r="E157" s="203">
        <v>1</v>
      </c>
      <c r="F157" s="204"/>
      <c r="G157" s="205">
        <f>ROUND(E157*F157,2)</f>
        <v>0</v>
      </c>
      <c r="H157" s="204"/>
      <c r="I157" s="205">
        <f>ROUND(E157*H157,2)</f>
        <v>0</v>
      </c>
      <c r="J157" s="204"/>
      <c r="K157" s="205">
        <f>ROUND(E157*J157,2)</f>
        <v>0</v>
      </c>
      <c r="L157" s="205">
        <v>21</v>
      </c>
      <c r="M157" s="205">
        <f>G157*(1+L157/100)</f>
        <v>0</v>
      </c>
      <c r="N157" s="203">
        <v>0</v>
      </c>
      <c r="O157" s="203">
        <f>ROUND(E157*N157,2)</f>
        <v>0</v>
      </c>
      <c r="P157" s="203">
        <v>0</v>
      </c>
      <c r="Q157" s="203">
        <f>ROUND(E157*P157,2)</f>
        <v>0</v>
      </c>
      <c r="R157" s="205"/>
      <c r="S157" s="205" t="s">
        <v>319</v>
      </c>
      <c r="T157" s="206" t="s">
        <v>320</v>
      </c>
      <c r="U157" s="161">
        <v>0</v>
      </c>
      <c r="V157" s="161">
        <f>ROUND(E157*U157,2)</f>
        <v>0</v>
      </c>
      <c r="W157" s="161"/>
      <c r="X157" s="161" t="s">
        <v>321</v>
      </c>
      <c r="Y157" s="161" t="s">
        <v>322</v>
      </c>
      <c r="Z157" s="151"/>
      <c r="AA157" s="151"/>
      <c r="AB157" s="151"/>
      <c r="AC157" s="151"/>
      <c r="AD157" s="151"/>
      <c r="AE157" s="151"/>
      <c r="AF157" s="151"/>
      <c r="AG157" s="151" t="s">
        <v>984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200">
        <v>46</v>
      </c>
      <c r="B158" s="201" t="s">
        <v>144</v>
      </c>
      <c r="C158" s="207" t="s">
        <v>2870</v>
      </c>
      <c r="D158" s="202" t="s">
        <v>438</v>
      </c>
      <c r="E158" s="203">
        <v>1</v>
      </c>
      <c r="F158" s="204"/>
      <c r="G158" s="205">
        <f>ROUND(E158*F158,2)</f>
        <v>0</v>
      </c>
      <c r="H158" s="204"/>
      <c r="I158" s="205">
        <f>ROUND(E158*H158,2)</f>
        <v>0</v>
      </c>
      <c r="J158" s="204"/>
      <c r="K158" s="205">
        <f>ROUND(E158*J158,2)</f>
        <v>0</v>
      </c>
      <c r="L158" s="205">
        <v>21</v>
      </c>
      <c r="M158" s="205">
        <f>G158*(1+L158/100)</f>
        <v>0</v>
      </c>
      <c r="N158" s="203">
        <v>0</v>
      </c>
      <c r="O158" s="203">
        <f>ROUND(E158*N158,2)</f>
        <v>0</v>
      </c>
      <c r="P158" s="203">
        <v>0</v>
      </c>
      <c r="Q158" s="203">
        <f>ROUND(E158*P158,2)</f>
        <v>0</v>
      </c>
      <c r="R158" s="205"/>
      <c r="S158" s="205" t="s">
        <v>319</v>
      </c>
      <c r="T158" s="206" t="s">
        <v>320</v>
      </c>
      <c r="U158" s="161">
        <v>0</v>
      </c>
      <c r="V158" s="161">
        <f>ROUND(E158*U158,2)</f>
        <v>0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984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74" t="s">
        <v>314</v>
      </c>
      <c r="B159" s="175" t="s">
        <v>239</v>
      </c>
      <c r="C159" s="189" t="s">
        <v>242</v>
      </c>
      <c r="D159" s="176"/>
      <c r="E159" s="177"/>
      <c r="F159" s="178"/>
      <c r="G159" s="178">
        <f>SUMIF(AG160:AG164,"&lt;&gt;NOR",G160:G164)</f>
        <v>0</v>
      </c>
      <c r="H159" s="178"/>
      <c r="I159" s="178">
        <f>SUM(I160:I164)</f>
        <v>0</v>
      </c>
      <c r="J159" s="178"/>
      <c r="K159" s="178">
        <f>SUM(K160:K164)</f>
        <v>0</v>
      </c>
      <c r="L159" s="178"/>
      <c r="M159" s="178">
        <f>SUM(M160:M164)</f>
        <v>0</v>
      </c>
      <c r="N159" s="177"/>
      <c r="O159" s="177">
        <f>SUM(O160:O164)</f>
        <v>0</v>
      </c>
      <c r="P159" s="177"/>
      <c r="Q159" s="177">
        <f>SUM(Q160:Q164)</f>
        <v>0</v>
      </c>
      <c r="R159" s="178"/>
      <c r="S159" s="178"/>
      <c r="T159" s="179"/>
      <c r="U159" s="173"/>
      <c r="V159" s="173">
        <f>SUM(V160:V164)</f>
        <v>0</v>
      </c>
      <c r="W159" s="173"/>
      <c r="X159" s="173"/>
      <c r="Y159" s="173"/>
      <c r="AG159" t="s">
        <v>315</v>
      </c>
    </row>
    <row r="160" spans="1:60" ht="22.5" outlineLevel="1" x14ac:dyDescent="0.2">
      <c r="A160" s="181">
        <v>47</v>
      </c>
      <c r="B160" s="182" t="s">
        <v>2871</v>
      </c>
      <c r="C160" s="190" t="s">
        <v>2872</v>
      </c>
      <c r="D160" s="183" t="s">
        <v>2873</v>
      </c>
      <c r="E160" s="184">
        <v>1</v>
      </c>
      <c r="F160" s="185"/>
      <c r="G160" s="186">
        <f>ROUND(E160*F160,2)</f>
        <v>0</v>
      </c>
      <c r="H160" s="185"/>
      <c r="I160" s="186">
        <f>ROUND(E160*H160,2)</f>
        <v>0</v>
      </c>
      <c r="J160" s="185"/>
      <c r="K160" s="186">
        <f>ROUND(E160*J160,2)</f>
        <v>0</v>
      </c>
      <c r="L160" s="186">
        <v>21</v>
      </c>
      <c r="M160" s="186">
        <f>G160*(1+L160/100)</f>
        <v>0</v>
      </c>
      <c r="N160" s="184">
        <v>0</v>
      </c>
      <c r="O160" s="184">
        <f>ROUND(E160*N160,2)</f>
        <v>0</v>
      </c>
      <c r="P160" s="184">
        <v>0</v>
      </c>
      <c r="Q160" s="184">
        <f>ROUND(E160*P160,2)</f>
        <v>0</v>
      </c>
      <c r="R160" s="186"/>
      <c r="S160" s="186" t="s">
        <v>319</v>
      </c>
      <c r="T160" s="187" t="s">
        <v>320</v>
      </c>
      <c r="U160" s="161">
        <v>0</v>
      </c>
      <c r="V160" s="161">
        <f>ROUND(E160*U160,2)</f>
        <v>0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323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1" t="s">
        <v>130</v>
      </c>
      <c r="D161" s="165"/>
      <c r="E161" s="166">
        <v>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1">
        <v>48</v>
      </c>
      <c r="B162" s="182" t="s">
        <v>2874</v>
      </c>
      <c r="C162" s="190" t="s">
        <v>2875</v>
      </c>
      <c r="D162" s="183" t="s">
        <v>318</v>
      </c>
      <c r="E162" s="184">
        <v>1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0</v>
      </c>
      <c r="O162" s="184">
        <f>ROUND(E162*N162,2)</f>
        <v>0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</v>
      </c>
      <c r="V162" s="161">
        <f>ROUND(E162*U162,2)</f>
        <v>0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323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72" t="s">
        <v>2876</v>
      </c>
      <c r="D163" s="273"/>
      <c r="E163" s="273"/>
      <c r="F163" s="273"/>
      <c r="G163" s="273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">
      <c r="A164" s="158"/>
      <c r="B164" s="159"/>
      <c r="C164" s="191" t="s">
        <v>130</v>
      </c>
      <c r="D164" s="165"/>
      <c r="E164" s="166">
        <v>1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3"/>
      <c r="B165" s="4"/>
      <c r="C165" s="197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12</v>
      </c>
      <c r="AF165">
        <v>21</v>
      </c>
      <c r="AG165" t="s">
        <v>300</v>
      </c>
    </row>
    <row r="166" spans="1:60" x14ac:dyDescent="0.2">
      <c r="A166" s="154"/>
      <c r="B166" s="155" t="s">
        <v>29</v>
      </c>
      <c r="C166" s="198"/>
      <c r="D166" s="156"/>
      <c r="E166" s="157"/>
      <c r="F166" s="157"/>
      <c r="G166" s="180">
        <f>G8+G29+G45+G52+G62+G69+G89+G96+G106+G129+G154+G159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879</v>
      </c>
    </row>
    <row r="167" spans="1:60" x14ac:dyDescent="0.2">
      <c r="C167" s="199"/>
      <c r="D167" s="10"/>
      <c r="AG167" t="s">
        <v>880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4vZdrfHNnBMlCEe1MOSKmLB1eeNW9o1V67m3RKlP+flmkXKTuojtMgm3v6Yt91yROZt8AURqpST2vLh48EPMg==" saltValue="G+J/6jN4BUFL5zL0OKQ9Fg==" spinCount="100000" sheet="1" formatRows="0"/>
  <mergeCells count="13">
    <mergeCell ref="C11:G11"/>
    <mergeCell ref="A1:G1"/>
    <mergeCell ref="C2:G2"/>
    <mergeCell ref="C3:G3"/>
    <mergeCell ref="C4:G4"/>
    <mergeCell ref="C10:G10"/>
    <mergeCell ref="C163:G163"/>
    <mergeCell ref="C71:G71"/>
    <mergeCell ref="C108:G108"/>
    <mergeCell ref="C112:G112"/>
    <mergeCell ref="C116:G116"/>
    <mergeCell ref="C120:G120"/>
    <mergeCell ref="C156:G1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D676-C33E-40B1-97B6-8479A632CA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68</v>
      </c>
      <c r="C4" s="278" t="s">
        <v>69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233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43</v>
      </c>
      <c r="W8" s="173"/>
      <c r="X8" s="173"/>
      <c r="Y8" s="173"/>
      <c r="AG8" t="s">
        <v>315</v>
      </c>
    </row>
    <row r="9" spans="1:60" ht="33.75" outlineLevel="1" x14ac:dyDescent="0.2">
      <c r="A9" s="181">
        <v>1</v>
      </c>
      <c r="B9" s="182" t="s">
        <v>130</v>
      </c>
      <c r="C9" s="190" t="s">
        <v>2878</v>
      </c>
      <c r="D9" s="183" t="s">
        <v>2576</v>
      </c>
      <c r="E9" s="184">
        <v>21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459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134</v>
      </c>
      <c r="D11" s="165"/>
      <c r="E11" s="166">
        <v>21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2879</v>
      </c>
      <c r="D12" s="183" t="s">
        <v>2576</v>
      </c>
      <c r="E12" s="184">
        <v>21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21</v>
      </c>
      <c r="W12" s="161"/>
      <c r="X12" s="161" t="s">
        <v>2739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2880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134</v>
      </c>
      <c r="D14" s="165"/>
      <c r="E14" s="166">
        <v>21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2881</v>
      </c>
      <c r="D15" s="183" t="s">
        <v>2576</v>
      </c>
      <c r="E15" s="184">
        <v>21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2880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134</v>
      </c>
      <c r="D17" s="165"/>
      <c r="E17" s="166">
        <v>21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2882</v>
      </c>
      <c r="D18" s="183" t="s">
        <v>2576</v>
      </c>
      <c r="E18" s="184">
        <v>1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2" x14ac:dyDescent="0.2">
      <c r="A19" s="158"/>
      <c r="B19" s="159"/>
      <c r="C19" s="272" t="s">
        <v>2883</v>
      </c>
      <c r="D19" s="273"/>
      <c r="E19" s="273"/>
      <c r="F19" s="273"/>
      <c r="G19" s="273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monitor přes VGA nebo HDMI výstup s podporou 4K rozlišení. Do NVR lze nainstalovat 4x HDD s kapacitou až 4x 6TB. Otevřená platforma s podporou kamer i jiných výrobců na platformě ONVIF.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2737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2884</v>
      </c>
      <c r="D22" s="183" t="s">
        <v>2576</v>
      </c>
      <c r="E22" s="184">
        <v>2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2737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49</v>
      </c>
      <c r="D24" s="165"/>
      <c r="E24" s="166">
        <v>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2747</v>
      </c>
      <c r="C25" s="190" t="s">
        <v>2885</v>
      </c>
      <c r="D25" s="183" t="s">
        <v>2576</v>
      </c>
      <c r="E25" s="184">
        <v>21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2880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134</v>
      </c>
      <c r="D27" s="165"/>
      <c r="E27" s="166">
        <v>21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2749</v>
      </c>
      <c r="C28" s="190" t="s">
        <v>2886</v>
      </c>
      <c r="D28" s="183" t="s">
        <v>2576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2737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2751</v>
      </c>
      <c r="C31" s="190" t="s">
        <v>2887</v>
      </c>
      <c r="D31" s="183" t="s">
        <v>2576</v>
      </c>
      <c r="E31" s="184">
        <v>22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2888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2783</v>
      </c>
      <c r="D33" s="165"/>
      <c r="E33" s="166">
        <v>22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2753</v>
      </c>
      <c r="C34" s="190" t="s">
        <v>2889</v>
      </c>
      <c r="D34" s="183" t="s">
        <v>2576</v>
      </c>
      <c r="E34" s="184">
        <v>22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22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2888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2783</v>
      </c>
      <c r="D36" s="165"/>
      <c r="E36" s="166">
        <v>22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81">
        <v>10</v>
      </c>
      <c r="B37" s="182" t="s">
        <v>84</v>
      </c>
      <c r="C37" s="190" t="s">
        <v>2890</v>
      </c>
      <c r="D37" s="183" t="s">
        <v>438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2737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2891</v>
      </c>
      <c r="D40" s="183" t="s">
        <v>2735</v>
      </c>
      <c r="E40" s="184">
        <v>12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2892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88</v>
      </c>
      <c r="D42" s="165"/>
      <c r="E42" s="166">
        <v>12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239</v>
      </c>
      <c r="C43" s="189" t="s">
        <v>243</v>
      </c>
      <c r="D43" s="176"/>
      <c r="E43" s="177"/>
      <c r="F43" s="178"/>
      <c r="G43" s="178">
        <f>SUMIF(AG44:AG55,"&lt;&gt;NOR",G44:G55)</f>
        <v>0</v>
      </c>
      <c r="H43" s="178"/>
      <c r="I43" s="178">
        <f>SUM(I44:I55)</f>
        <v>0</v>
      </c>
      <c r="J43" s="178"/>
      <c r="K43" s="178">
        <f>SUM(K44:K55)</f>
        <v>0</v>
      </c>
      <c r="L43" s="178"/>
      <c r="M43" s="178">
        <f>SUM(M44:M55)</f>
        <v>0</v>
      </c>
      <c r="N43" s="177"/>
      <c r="O43" s="177">
        <f>SUM(O44:O55)</f>
        <v>0</v>
      </c>
      <c r="P43" s="177"/>
      <c r="Q43" s="177">
        <f>SUM(Q44:Q55)</f>
        <v>0</v>
      </c>
      <c r="R43" s="178"/>
      <c r="S43" s="178"/>
      <c r="T43" s="179"/>
      <c r="U43" s="173"/>
      <c r="V43" s="173">
        <f>SUM(V44:V55)</f>
        <v>0</v>
      </c>
      <c r="W43" s="173"/>
      <c r="X43" s="173"/>
      <c r="Y43" s="173"/>
      <c r="AG43" t="s">
        <v>315</v>
      </c>
    </row>
    <row r="44" spans="1:60" outlineLevel="1" x14ac:dyDescent="0.2">
      <c r="A44" s="181">
        <v>12</v>
      </c>
      <c r="B44" s="182" t="s">
        <v>88</v>
      </c>
      <c r="C44" s="190" t="s">
        <v>2893</v>
      </c>
      <c r="D44" s="183" t="s">
        <v>702</v>
      </c>
      <c r="E44" s="184">
        <v>1540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984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2894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2895</v>
      </c>
      <c r="D46" s="165"/>
      <c r="E46" s="166">
        <v>1540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13</v>
      </c>
      <c r="B47" s="182" t="s">
        <v>90</v>
      </c>
      <c r="C47" s="190" t="s">
        <v>2896</v>
      </c>
      <c r="D47" s="183" t="s">
        <v>702</v>
      </c>
      <c r="E47" s="184">
        <v>1540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0</v>
      </c>
      <c r="V47" s="161">
        <f>ROUND(E47*U47,2)</f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2894</v>
      </c>
      <c r="D48" s="165"/>
      <c r="E48" s="166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1" t="s">
        <v>2895</v>
      </c>
      <c r="D49" s="165"/>
      <c r="E49" s="166">
        <v>1540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81">
        <v>14</v>
      </c>
      <c r="B50" s="182" t="s">
        <v>92</v>
      </c>
      <c r="C50" s="190" t="s">
        <v>2897</v>
      </c>
      <c r="D50" s="183" t="s">
        <v>438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2737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130</v>
      </c>
      <c r="D52" s="165"/>
      <c r="E52" s="166">
        <v>1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2784</v>
      </c>
      <c r="D53" s="183" t="s">
        <v>2735</v>
      </c>
      <c r="E53" s="184">
        <v>4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2817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142</v>
      </c>
      <c r="D55" s="165"/>
      <c r="E55" s="166">
        <v>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245</v>
      </c>
      <c r="C56" s="189" t="s">
        <v>249</v>
      </c>
      <c r="D56" s="176"/>
      <c r="E56" s="177"/>
      <c r="F56" s="178"/>
      <c r="G56" s="178">
        <f>SUMIF(AG57:AG69,"&lt;&gt;NOR",G57:G69)</f>
        <v>0</v>
      </c>
      <c r="H56" s="178"/>
      <c r="I56" s="178">
        <f>SUM(I57:I69)</f>
        <v>0</v>
      </c>
      <c r="J56" s="178"/>
      <c r="K56" s="178">
        <f>SUM(K57:K69)</f>
        <v>0</v>
      </c>
      <c r="L56" s="178"/>
      <c r="M56" s="178">
        <f>SUM(M57:M69)</f>
        <v>0</v>
      </c>
      <c r="N56" s="177"/>
      <c r="O56" s="177">
        <f>SUM(O57:O69)</f>
        <v>0</v>
      </c>
      <c r="P56" s="177"/>
      <c r="Q56" s="177">
        <f>SUM(Q57:Q69)</f>
        <v>0</v>
      </c>
      <c r="R56" s="178"/>
      <c r="S56" s="178"/>
      <c r="T56" s="179"/>
      <c r="U56" s="173"/>
      <c r="V56" s="173">
        <f>SUM(V57:V69)</f>
        <v>0</v>
      </c>
      <c r="W56" s="173"/>
      <c r="X56" s="173"/>
      <c r="Y56" s="173"/>
      <c r="AG56" t="s">
        <v>315</v>
      </c>
    </row>
    <row r="57" spans="1:60" outlineLevel="1" x14ac:dyDescent="0.2">
      <c r="A57" s="200">
        <v>16</v>
      </c>
      <c r="B57" s="201" t="s">
        <v>2756</v>
      </c>
      <c r="C57" s="207" t="s">
        <v>2898</v>
      </c>
      <c r="D57" s="202" t="s">
        <v>2899</v>
      </c>
      <c r="E57" s="203">
        <v>1</v>
      </c>
      <c r="F57" s="204"/>
      <c r="G57" s="205">
        <f>ROUND(E57*F57,2)</f>
        <v>0</v>
      </c>
      <c r="H57" s="204"/>
      <c r="I57" s="205">
        <f>ROUND(E57*H57,2)</f>
        <v>0</v>
      </c>
      <c r="J57" s="204"/>
      <c r="K57" s="205">
        <f>ROUND(E57*J57,2)</f>
        <v>0</v>
      </c>
      <c r="L57" s="205">
        <v>21</v>
      </c>
      <c r="M57" s="205">
        <f>G57*(1+L57/100)</f>
        <v>0</v>
      </c>
      <c r="N57" s="203">
        <v>0</v>
      </c>
      <c r="O57" s="203">
        <f>ROUND(E57*N57,2)</f>
        <v>0</v>
      </c>
      <c r="P57" s="203">
        <v>0</v>
      </c>
      <c r="Q57" s="203">
        <f>ROUND(E57*P57,2)</f>
        <v>0</v>
      </c>
      <c r="R57" s="205"/>
      <c r="S57" s="205" t="s">
        <v>319</v>
      </c>
      <c r="T57" s="206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17</v>
      </c>
      <c r="B58" s="201" t="s">
        <v>2772</v>
      </c>
      <c r="C58" s="207" t="s">
        <v>2900</v>
      </c>
      <c r="D58" s="202" t="s">
        <v>2899</v>
      </c>
      <c r="E58" s="203">
        <v>1</v>
      </c>
      <c r="F58" s="204"/>
      <c r="G58" s="205">
        <f>ROUND(E58*F58,2)</f>
        <v>0</v>
      </c>
      <c r="H58" s="204"/>
      <c r="I58" s="205">
        <f>ROUND(E58*H58,2)</f>
        <v>0</v>
      </c>
      <c r="J58" s="204"/>
      <c r="K58" s="205">
        <f>ROUND(E58*J58,2)</f>
        <v>0</v>
      </c>
      <c r="L58" s="205">
        <v>21</v>
      </c>
      <c r="M58" s="205">
        <f>G58*(1+L58/100)</f>
        <v>0</v>
      </c>
      <c r="N58" s="203">
        <v>0</v>
      </c>
      <c r="O58" s="203">
        <f>ROUND(E58*N58,2)</f>
        <v>0</v>
      </c>
      <c r="P58" s="203">
        <v>0</v>
      </c>
      <c r="Q58" s="203">
        <f>ROUND(E58*P58,2)</f>
        <v>0</v>
      </c>
      <c r="R58" s="205"/>
      <c r="S58" s="205" t="s">
        <v>319</v>
      </c>
      <c r="T58" s="206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18</v>
      </c>
      <c r="B59" s="201" t="s">
        <v>2774</v>
      </c>
      <c r="C59" s="207" t="s">
        <v>2792</v>
      </c>
      <c r="D59" s="202" t="s">
        <v>2899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19</v>
      </c>
      <c r="B60" s="182" t="s">
        <v>2776</v>
      </c>
      <c r="C60" s="190" t="s">
        <v>2901</v>
      </c>
      <c r="D60" s="183" t="s">
        <v>2873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67.5" outlineLevel="2" x14ac:dyDescent="0.2">
      <c r="A61" s="158"/>
      <c r="B61" s="159"/>
      <c r="C61" s="272" t="s">
        <v>2902</v>
      </c>
      <c r="D61" s="273"/>
      <c r="E61" s="273"/>
      <c r="F61" s="273"/>
      <c r="G61" s="273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270" t="s">
        <v>2903</v>
      </c>
      <c r="D62" s="271"/>
      <c r="E62" s="271"/>
      <c r="F62" s="271"/>
      <c r="G62" s="27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270" t="s">
        <v>2904</v>
      </c>
      <c r="D63" s="271"/>
      <c r="E63" s="271"/>
      <c r="F63" s="271"/>
      <c r="G63" s="27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270" t="s">
        <v>2905</v>
      </c>
      <c r="D64" s="271"/>
      <c r="E64" s="271"/>
      <c r="F64" s="271"/>
      <c r="G64" s="27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270" t="s">
        <v>2906</v>
      </c>
      <c r="D65" s="271"/>
      <c r="E65" s="271"/>
      <c r="F65" s="271"/>
      <c r="G65" s="27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270" t="s">
        <v>2907</v>
      </c>
      <c r="D66" s="271"/>
      <c r="E66" s="271"/>
      <c r="F66" s="271"/>
      <c r="G66" s="27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270" t="s">
        <v>2908</v>
      </c>
      <c r="D67" s="271"/>
      <c r="E67" s="271"/>
      <c r="F67" s="271"/>
      <c r="G67" s="27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70" t="s">
        <v>2909</v>
      </c>
      <c r="D68" s="271"/>
      <c r="E68" s="271"/>
      <c r="F68" s="271"/>
      <c r="G68" s="27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130</v>
      </c>
      <c r="D69" s="165"/>
      <c r="E69" s="166">
        <v>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3"/>
      <c r="B70" s="4"/>
      <c r="C70" s="19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300</v>
      </c>
    </row>
    <row r="71" spans="1:60" x14ac:dyDescent="0.2">
      <c r="A71" s="154"/>
      <c r="B71" s="155" t="s">
        <v>29</v>
      </c>
      <c r="C71" s="198"/>
      <c r="D71" s="156"/>
      <c r="E71" s="157"/>
      <c r="F71" s="157"/>
      <c r="G71" s="180">
        <f>G8+G43+G56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879</v>
      </c>
    </row>
    <row r="72" spans="1:60" x14ac:dyDescent="0.2">
      <c r="C72" s="199"/>
      <c r="D72" s="10"/>
      <c r="AG72" t="s">
        <v>880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733mBqsQ3vQF9qb1G25CvB4WzAkHDNAXTqDxcCPRLG8VMuj49LIsqK1lojTt9CLDHhxzl2L0oo4fPefWx6kUw==" saltValue="PbsOyNh8TwpuB99T1HEIwQ==" spinCount="100000" sheet="1" formatRows="0"/>
  <mergeCells count="13">
    <mergeCell ref="C61:G61"/>
    <mergeCell ref="A1:G1"/>
    <mergeCell ref="C2:G2"/>
    <mergeCell ref="C3:G3"/>
    <mergeCell ref="C4:G4"/>
    <mergeCell ref="C19:G19"/>
    <mergeCell ref="C68:G68"/>
    <mergeCell ref="C62:G62"/>
    <mergeCell ref="C63:G63"/>
    <mergeCell ref="C64:G64"/>
    <mergeCell ref="C65:G65"/>
    <mergeCell ref="C66:G66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9BC5-9076-4C75-B78B-EBD62018B3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70</v>
      </c>
      <c r="C4" s="278" t="s">
        <v>71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228</v>
      </c>
      <c r="D8" s="176"/>
      <c r="E8" s="177"/>
      <c r="F8" s="178"/>
      <c r="G8" s="178">
        <f>SUMIF(AG9:AG31,"&lt;&gt;NOR",G9:G31)</f>
        <v>0</v>
      </c>
      <c r="H8" s="178"/>
      <c r="I8" s="178">
        <f>SUM(I9:I31)</f>
        <v>0</v>
      </c>
      <c r="J8" s="178"/>
      <c r="K8" s="178">
        <f>SUM(K9:K31)</f>
        <v>0</v>
      </c>
      <c r="L8" s="178"/>
      <c r="M8" s="178">
        <f>SUM(M9:M31)</f>
        <v>0</v>
      </c>
      <c r="N8" s="177"/>
      <c r="O8" s="177">
        <f>SUM(O9:O31)</f>
        <v>0</v>
      </c>
      <c r="P8" s="177"/>
      <c r="Q8" s="177">
        <f>SUM(Q9:Q31)</f>
        <v>0</v>
      </c>
      <c r="R8" s="178"/>
      <c r="S8" s="178"/>
      <c r="T8" s="179"/>
      <c r="U8" s="173"/>
      <c r="V8" s="173">
        <f>SUM(V9:V31)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2910</v>
      </c>
      <c r="D9" s="183" t="s">
        <v>2576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2" x14ac:dyDescent="0.2">
      <c r="A10" s="158"/>
      <c r="B10" s="159"/>
      <c r="C10" s="272" t="s">
        <v>2911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2795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49</v>
      </c>
      <c r="D12" s="165"/>
      <c r="E12" s="166">
        <v>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2912</v>
      </c>
      <c r="D13" s="183" t="s">
        <v>2576</v>
      </c>
      <c r="E13" s="184">
        <v>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2</v>
      </c>
      <c r="W13" s="161"/>
      <c r="X13" s="161" t="s">
        <v>2739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2795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49</v>
      </c>
      <c r="D15" s="165"/>
      <c r="E15" s="166">
        <v>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2913</v>
      </c>
      <c r="D16" s="183" t="s">
        <v>2576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2795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49</v>
      </c>
      <c r="D18" s="165"/>
      <c r="E18" s="166">
        <v>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2914</v>
      </c>
      <c r="D19" s="183" t="s">
        <v>2576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2737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1">
        <v>5</v>
      </c>
      <c r="B22" s="182" t="s">
        <v>146</v>
      </c>
      <c r="C22" s="190" t="s">
        <v>2897</v>
      </c>
      <c r="D22" s="183" t="s">
        <v>438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2737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2747</v>
      </c>
      <c r="C25" s="190" t="s">
        <v>2915</v>
      </c>
      <c r="D25" s="183" t="s">
        <v>2735</v>
      </c>
      <c r="E25" s="184">
        <v>10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2892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2916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84</v>
      </c>
      <c r="D28" s="165"/>
      <c r="E28" s="166">
        <v>10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7</v>
      </c>
      <c r="B29" s="201" t="s">
        <v>2749</v>
      </c>
      <c r="C29" s="207" t="s">
        <v>2898</v>
      </c>
      <c r="D29" s="202" t="s">
        <v>2899</v>
      </c>
      <c r="E29" s="203">
        <v>1</v>
      </c>
      <c r="F29" s="204"/>
      <c r="G29" s="205">
        <f>ROUND(E29*F29,2)</f>
        <v>0</v>
      </c>
      <c r="H29" s="204"/>
      <c r="I29" s="205">
        <f>ROUND(E29*H29,2)</f>
        <v>0</v>
      </c>
      <c r="J29" s="204"/>
      <c r="K29" s="205">
        <f>ROUND(E29*J29,2)</f>
        <v>0</v>
      </c>
      <c r="L29" s="205">
        <v>21</v>
      </c>
      <c r="M29" s="205">
        <f>G29*(1+L29/100)</f>
        <v>0</v>
      </c>
      <c r="N29" s="203">
        <v>0</v>
      </c>
      <c r="O29" s="203">
        <f>ROUND(E29*N29,2)</f>
        <v>0</v>
      </c>
      <c r="P29" s="203">
        <v>0</v>
      </c>
      <c r="Q29" s="203">
        <f>ROUND(E29*P29,2)</f>
        <v>0</v>
      </c>
      <c r="R29" s="205"/>
      <c r="S29" s="205" t="s">
        <v>319</v>
      </c>
      <c r="T29" s="206" t="s">
        <v>320</v>
      </c>
      <c r="U29" s="161">
        <v>0</v>
      </c>
      <c r="V29" s="161">
        <f>ROUND(E29*U29,2)</f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200">
        <v>8</v>
      </c>
      <c r="B30" s="201" t="s">
        <v>2751</v>
      </c>
      <c r="C30" s="207" t="s">
        <v>2917</v>
      </c>
      <c r="D30" s="202" t="s">
        <v>2899</v>
      </c>
      <c r="E30" s="203">
        <v>1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9</v>
      </c>
      <c r="B31" s="182" t="s">
        <v>2753</v>
      </c>
      <c r="C31" s="190" t="s">
        <v>2792</v>
      </c>
      <c r="D31" s="183" t="s">
        <v>2899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1</v>
      </c>
      <c r="V31" s="161">
        <f>ROUND(E31*U31,2)</f>
        <v>1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3"/>
      <c r="B32" s="4"/>
      <c r="C32" s="19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300</v>
      </c>
    </row>
    <row r="33" spans="1:33" x14ac:dyDescent="0.2">
      <c r="A33" s="154"/>
      <c r="B33" s="155" t="s">
        <v>29</v>
      </c>
      <c r="C33" s="198"/>
      <c r="D33" s="156"/>
      <c r="E33" s="157"/>
      <c r="F33" s="157"/>
      <c r="G33" s="180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879</v>
      </c>
    </row>
    <row r="34" spans="1:33" x14ac:dyDescent="0.2">
      <c r="C34" s="199"/>
      <c r="D34" s="10"/>
      <c r="AG34" t="s">
        <v>880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8Ge8lsnQGj/DlZGqUZY6Syl00F97ZHwwbAw67w1iks0fiSLJJF26Cl7rQVIZSFQgvmauP7ayvjCjQ1yeD3fw==" saltValue="z3Y9SGuprsF7UE72+Lm9n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E28F-3249-4238-9207-A2DCD86813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72</v>
      </c>
      <c r="C4" s="278" t="s">
        <v>73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229</v>
      </c>
      <c r="D8" s="176"/>
      <c r="E8" s="177"/>
      <c r="F8" s="178"/>
      <c r="G8" s="178">
        <f>SUMIF(AG9:AG79,"&lt;&gt;NOR",G9:G79)</f>
        <v>0</v>
      </c>
      <c r="H8" s="178"/>
      <c r="I8" s="178">
        <f>SUM(I9:I79)</f>
        <v>0</v>
      </c>
      <c r="J8" s="178"/>
      <c r="K8" s="178">
        <f>SUM(K9:K79)</f>
        <v>0</v>
      </c>
      <c r="L8" s="178"/>
      <c r="M8" s="178">
        <f>SUM(M9:M79)</f>
        <v>0</v>
      </c>
      <c r="N8" s="177"/>
      <c r="O8" s="177">
        <f>SUM(O9:O79)</f>
        <v>0</v>
      </c>
      <c r="P8" s="177"/>
      <c r="Q8" s="177">
        <f>SUM(Q9:Q79)</f>
        <v>0</v>
      </c>
      <c r="R8" s="178"/>
      <c r="S8" s="178"/>
      <c r="T8" s="179"/>
      <c r="U8" s="173"/>
      <c r="V8" s="173">
        <f>SUM(V9:V79)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2918</v>
      </c>
      <c r="D9" s="183" t="s">
        <v>2576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56.25" outlineLevel="2" x14ac:dyDescent="0.2">
      <c r="A10" s="158"/>
      <c r="B10" s="159"/>
      <c r="C10" s="272" t="s">
        <v>2919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2737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2920</v>
      </c>
      <c r="D13" s="183" t="s">
        <v>2576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2739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2737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2921</v>
      </c>
      <c r="D16" s="183" t="s">
        <v>2576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2737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2922</v>
      </c>
      <c r="D19" s="183" t="s">
        <v>2576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2737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2923</v>
      </c>
      <c r="D22" s="183" t="s">
        <v>2576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2737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2747</v>
      </c>
      <c r="C25" s="190" t="s">
        <v>2924</v>
      </c>
      <c r="D25" s="183" t="s">
        <v>2576</v>
      </c>
      <c r="E25" s="184">
        <v>3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2780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138</v>
      </c>
      <c r="D27" s="165"/>
      <c r="E27" s="166">
        <v>3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2749</v>
      </c>
      <c r="C28" s="190" t="s">
        <v>2925</v>
      </c>
      <c r="D28" s="183" t="s">
        <v>2576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2737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2751</v>
      </c>
      <c r="C31" s="190" t="s">
        <v>2926</v>
      </c>
      <c r="D31" s="183" t="s">
        <v>2576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2737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2753</v>
      </c>
      <c r="C34" s="190" t="s">
        <v>2927</v>
      </c>
      <c r="D34" s="183" t="s">
        <v>2576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2737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2928</v>
      </c>
      <c r="D37" s="183" t="s">
        <v>2576</v>
      </c>
      <c r="E37" s="184">
        <v>4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2817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142</v>
      </c>
      <c r="D39" s="165"/>
      <c r="E39" s="166">
        <v>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2929</v>
      </c>
      <c r="C40" s="190" t="s">
        <v>2805</v>
      </c>
      <c r="D40" s="183" t="s">
        <v>2576</v>
      </c>
      <c r="E40" s="184">
        <v>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2795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49</v>
      </c>
      <c r="D42" s="165"/>
      <c r="E42" s="166">
        <v>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2930</v>
      </c>
      <c r="D43" s="183" t="s">
        <v>2576</v>
      </c>
      <c r="E43" s="184">
        <v>6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2931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2747</v>
      </c>
      <c r="D45" s="165"/>
      <c r="E45" s="166">
        <v>6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2932</v>
      </c>
      <c r="D46" s="183" t="s">
        <v>2576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2737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1">
        <v>14</v>
      </c>
      <c r="B49" s="182" t="s">
        <v>92</v>
      </c>
      <c r="C49" s="190" t="s">
        <v>2933</v>
      </c>
      <c r="D49" s="183" t="s">
        <v>2576</v>
      </c>
      <c r="E49" s="184">
        <v>1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2737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130</v>
      </c>
      <c r="D51" s="165"/>
      <c r="E51" s="166">
        <v>1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1">
        <v>15</v>
      </c>
      <c r="B52" s="182" t="s">
        <v>94</v>
      </c>
      <c r="C52" s="190" t="s">
        <v>2934</v>
      </c>
      <c r="D52" s="183" t="s">
        <v>2576</v>
      </c>
      <c r="E52" s="184">
        <v>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</v>
      </c>
      <c r="V52" s="161">
        <f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2737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130</v>
      </c>
      <c r="D54" s="165"/>
      <c r="E54" s="166">
        <v>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16</v>
      </c>
      <c r="B55" s="182" t="s">
        <v>2756</v>
      </c>
      <c r="C55" s="190" t="s">
        <v>2935</v>
      </c>
      <c r="D55" s="183" t="s">
        <v>2576</v>
      </c>
      <c r="E55" s="184">
        <v>131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2936</v>
      </c>
      <c r="D56" s="165"/>
      <c r="E56" s="166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1" t="s">
        <v>2937</v>
      </c>
      <c r="D57" s="165"/>
      <c r="E57" s="166">
        <v>131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1">
        <v>17</v>
      </c>
      <c r="B58" s="182" t="s">
        <v>2772</v>
      </c>
      <c r="C58" s="190" t="s">
        <v>2938</v>
      </c>
      <c r="D58" s="183" t="s">
        <v>2576</v>
      </c>
      <c r="E58" s="184">
        <v>3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6"/>
      <c r="S58" s="186" t="s">
        <v>319</v>
      </c>
      <c r="T58" s="187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2780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138</v>
      </c>
      <c r="D60" s="165"/>
      <c r="E60" s="166">
        <v>3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81">
        <v>18</v>
      </c>
      <c r="B61" s="182" t="s">
        <v>2774</v>
      </c>
      <c r="C61" s="190" t="s">
        <v>2939</v>
      </c>
      <c r="D61" s="183" t="s">
        <v>2576</v>
      </c>
      <c r="E61" s="184">
        <v>16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72" t="s">
        <v>2940</v>
      </c>
      <c r="D62" s="273"/>
      <c r="E62" s="273"/>
      <c r="F62" s="273"/>
      <c r="G62" s="273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2755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2756</v>
      </c>
      <c r="D64" s="165"/>
      <c r="E64" s="166">
        <v>16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19</v>
      </c>
      <c r="B65" s="182" t="s">
        <v>2776</v>
      </c>
      <c r="C65" s="190" t="s">
        <v>2941</v>
      </c>
      <c r="D65" s="183" t="s">
        <v>2576</v>
      </c>
      <c r="E65" s="184">
        <v>16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2755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2756</v>
      </c>
      <c r="D67" s="165"/>
      <c r="E67" s="166">
        <v>16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2778</v>
      </c>
      <c r="C68" s="190" t="s">
        <v>2942</v>
      </c>
      <c r="D68" s="183" t="s">
        <v>2576</v>
      </c>
      <c r="E68" s="184">
        <v>134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2943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2944</v>
      </c>
      <c r="D70" s="165"/>
      <c r="E70" s="166">
        <v>134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21</v>
      </c>
      <c r="B71" s="182" t="s">
        <v>134</v>
      </c>
      <c r="C71" s="190" t="s">
        <v>2945</v>
      </c>
      <c r="D71" s="183" t="s">
        <v>2576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2739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2737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130</v>
      </c>
      <c r="D73" s="165"/>
      <c r="E73" s="166">
        <v>1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22</v>
      </c>
      <c r="B74" s="182" t="s">
        <v>2783</v>
      </c>
      <c r="C74" s="190" t="s">
        <v>2946</v>
      </c>
      <c r="D74" s="183" t="s">
        <v>438</v>
      </c>
      <c r="E74" s="184">
        <v>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2737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130</v>
      </c>
      <c r="D76" s="165"/>
      <c r="E76" s="166">
        <v>1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23</v>
      </c>
      <c r="B77" s="182" t="s">
        <v>2785</v>
      </c>
      <c r="C77" s="190" t="s">
        <v>2947</v>
      </c>
      <c r="D77" s="183" t="s">
        <v>2735</v>
      </c>
      <c r="E77" s="184">
        <v>50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2813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2814</v>
      </c>
      <c r="D79" s="165"/>
      <c r="E79" s="166">
        <v>50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74" t="s">
        <v>314</v>
      </c>
      <c r="B80" s="175" t="s">
        <v>239</v>
      </c>
      <c r="C80" s="189" t="s">
        <v>240</v>
      </c>
      <c r="D80" s="176"/>
      <c r="E80" s="177"/>
      <c r="F80" s="178"/>
      <c r="G80" s="178">
        <f>SUMIF(AG81:AG116,"&lt;&gt;NOR",G81:G116)</f>
        <v>0</v>
      </c>
      <c r="H80" s="178"/>
      <c r="I80" s="178">
        <f>SUM(I81:I116)</f>
        <v>0</v>
      </c>
      <c r="J80" s="178"/>
      <c r="K80" s="178">
        <f>SUM(K81:K116)</f>
        <v>0</v>
      </c>
      <c r="L80" s="178"/>
      <c r="M80" s="178">
        <f>SUM(M81:M116)</f>
        <v>0</v>
      </c>
      <c r="N80" s="177"/>
      <c r="O80" s="177">
        <f>SUM(O81:O116)</f>
        <v>0</v>
      </c>
      <c r="P80" s="177"/>
      <c r="Q80" s="177">
        <f>SUM(Q81:Q116)</f>
        <v>0</v>
      </c>
      <c r="R80" s="178"/>
      <c r="S80" s="178"/>
      <c r="T80" s="179"/>
      <c r="U80" s="173"/>
      <c r="V80" s="173">
        <f>SUM(V81:V116)</f>
        <v>8</v>
      </c>
      <c r="W80" s="173"/>
      <c r="X80" s="173"/>
      <c r="Y80" s="173"/>
      <c r="AG80" t="s">
        <v>315</v>
      </c>
    </row>
    <row r="81" spans="1:60" outlineLevel="1" x14ac:dyDescent="0.2">
      <c r="A81" s="181">
        <v>24</v>
      </c>
      <c r="B81" s="182" t="s">
        <v>2746</v>
      </c>
      <c r="C81" s="190" t="s">
        <v>2948</v>
      </c>
      <c r="D81" s="183" t="s">
        <v>702</v>
      </c>
      <c r="E81" s="184">
        <v>1600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2949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1" t="s">
        <v>2950</v>
      </c>
      <c r="D83" s="165"/>
      <c r="E83" s="166">
        <v>1600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1">
        <v>25</v>
      </c>
      <c r="B84" s="182" t="s">
        <v>2788</v>
      </c>
      <c r="C84" s="190" t="s">
        <v>2951</v>
      </c>
      <c r="D84" s="183" t="s">
        <v>702</v>
      </c>
      <c r="E84" s="184">
        <v>400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/>
      <c r="S84" s="186" t="s">
        <v>319</v>
      </c>
      <c r="T84" s="187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2952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2953</v>
      </c>
      <c r="D86" s="165"/>
      <c r="E86" s="166">
        <v>400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1">
        <v>26</v>
      </c>
      <c r="B87" s="182" t="s">
        <v>2790</v>
      </c>
      <c r="C87" s="190" t="s">
        <v>2954</v>
      </c>
      <c r="D87" s="183" t="s">
        <v>702</v>
      </c>
      <c r="E87" s="184">
        <v>500</v>
      </c>
      <c r="F87" s="185"/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0</v>
      </c>
      <c r="N87" s="184">
        <v>0</v>
      </c>
      <c r="O87" s="184">
        <f>ROUND(E87*N87,2)</f>
        <v>0</v>
      </c>
      <c r="P87" s="184">
        <v>0</v>
      </c>
      <c r="Q87" s="184">
        <f>ROUND(E87*P87,2)</f>
        <v>0</v>
      </c>
      <c r="R87" s="186"/>
      <c r="S87" s="186" t="s">
        <v>319</v>
      </c>
      <c r="T87" s="187" t="s">
        <v>320</v>
      </c>
      <c r="U87" s="161">
        <v>0</v>
      </c>
      <c r="V87" s="161">
        <f>ROUND(E87*U87,2)</f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91" t="s">
        <v>2955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1" t="s">
        <v>2956</v>
      </c>
      <c r="D89" s="165"/>
      <c r="E89" s="166">
        <v>500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27</v>
      </c>
      <c r="B90" s="182" t="s">
        <v>136</v>
      </c>
      <c r="C90" s="190" t="s">
        <v>2957</v>
      </c>
      <c r="D90" s="183" t="s">
        <v>702</v>
      </c>
      <c r="E90" s="184">
        <v>20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2958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2778</v>
      </c>
      <c r="D92" s="165"/>
      <c r="E92" s="166">
        <v>20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28</v>
      </c>
      <c r="B93" s="182" t="s">
        <v>2829</v>
      </c>
      <c r="C93" s="190" t="s">
        <v>2959</v>
      </c>
      <c r="D93" s="183" t="s">
        <v>702</v>
      </c>
      <c r="E93" s="184">
        <v>150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2960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2961</v>
      </c>
      <c r="D95" s="165"/>
      <c r="E95" s="166">
        <v>150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1">
        <v>29</v>
      </c>
      <c r="B96" s="182" t="s">
        <v>2831</v>
      </c>
      <c r="C96" s="190" t="s">
        <v>2962</v>
      </c>
      <c r="D96" s="183" t="s">
        <v>2576</v>
      </c>
      <c r="E96" s="184">
        <v>1500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/>
      <c r="S96" s="186" t="s">
        <v>319</v>
      </c>
      <c r="T96" s="187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91" t="s">
        <v>2963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1" t="s">
        <v>2964</v>
      </c>
      <c r="D98" s="165"/>
      <c r="E98" s="166">
        <v>1500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1">
        <v>30</v>
      </c>
      <c r="B99" s="182" t="s">
        <v>140</v>
      </c>
      <c r="C99" s="190" t="s">
        <v>2965</v>
      </c>
      <c r="D99" s="183" t="s">
        <v>2576</v>
      </c>
      <c r="E99" s="184">
        <v>1500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1" t="s">
        <v>2963</v>
      </c>
      <c r="D100" s="165"/>
      <c r="E100" s="166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1" t="s">
        <v>2964</v>
      </c>
      <c r="D101" s="165"/>
      <c r="E101" s="166">
        <v>1500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1">
        <v>31</v>
      </c>
      <c r="B102" s="182" t="s">
        <v>2836</v>
      </c>
      <c r="C102" s="190" t="s">
        <v>2966</v>
      </c>
      <c r="D102" s="183" t="s">
        <v>2576</v>
      </c>
      <c r="E102" s="184">
        <v>2000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319</v>
      </c>
      <c r="T102" s="187" t="s">
        <v>320</v>
      </c>
      <c r="U102" s="161">
        <v>0</v>
      </c>
      <c r="V102" s="161">
        <f>ROUND(E102*U102,2)</f>
        <v>0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984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191" t="s">
        <v>2967</v>
      </c>
      <c r="D103" s="165"/>
      <c r="E103" s="166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1" t="s">
        <v>2968</v>
      </c>
      <c r="D104" s="165"/>
      <c r="E104" s="166">
        <v>2000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1">
        <v>32</v>
      </c>
      <c r="B105" s="182" t="s">
        <v>2839</v>
      </c>
      <c r="C105" s="190" t="s">
        <v>2969</v>
      </c>
      <c r="D105" s="183" t="s">
        <v>2576</v>
      </c>
      <c r="E105" s="184">
        <v>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</v>
      </c>
      <c r="V105" s="161">
        <f>ROUND(E105*U105,2)</f>
        <v>0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984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91" t="s">
        <v>2759</v>
      </c>
      <c r="D106" s="165"/>
      <c r="E106" s="166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1" t="s">
        <v>2751</v>
      </c>
      <c r="D107" s="165"/>
      <c r="E107" s="166">
        <v>8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1">
        <v>33</v>
      </c>
      <c r="B108" s="182" t="s">
        <v>2970</v>
      </c>
      <c r="C108" s="190" t="s">
        <v>2971</v>
      </c>
      <c r="D108" s="183" t="s">
        <v>2576</v>
      </c>
      <c r="E108" s="184">
        <v>8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1</v>
      </c>
      <c r="V108" s="161">
        <f>ROUND(E108*U108,2)</f>
        <v>8</v>
      </c>
      <c r="W108" s="161"/>
      <c r="X108" s="161" t="s">
        <v>2739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2740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2759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2751</v>
      </c>
      <c r="D110" s="165"/>
      <c r="E110" s="166">
        <v>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1">
        <v>34</v>
      </c>
      <c r="B111" s="182" t="s">
        <v>2844</v>
      </c>
      <c r="C111" s="190" t="s">
        <v>2897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2737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130</v>
      </c>
      <c r="D113" s="165"/>
      <c r="E113" s="166">
        <v>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35</v>
      </c>
      <c r="B114" s="182" t="s">
        <v>2846</v>
      </c>
      <c r="C114" s="190" t="s">
        <v>2762</v>
      </c>
      <c r="D114" s="183" t="s">
        <v>2735</v>
      </c>
      <c r="E114" s="184">
        <v>50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321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984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2813</v>
      </c>
      <c r="D115" s="165"/>
      <c r="E115" s="166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2814</v>
      </c>
      <c r="D116" s="165"/>
      <c r="E116" s="166">
        <v>50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74" t="s">
        <v>314</v>
      </c>
      <c r="B117" s="175" t="s">
        <v>245</v>
      </c>
      <c r="C117" s="189" t="s">
        <v>246</v>
      </c>
      <c r="D117" s="176"/>
      <c r="E117" s="177"/>
      <c r="F117" s="178"/>
      <c r="G117" s="178">
        <f>SUMIF(AG118:AG123,"&lt;&gt;NOR",G118:G123)</f>
        <v>0</v>
      </c>
      <c r="H117" s="178"/>
      <c r="I117" s="178">
        <f>SUM(I118:I123)</f>
        <v>0</v>
      </c>
      <c r="J117" s="178"/>
      <c r="K117" s="178">
        <f>SUM(K118:K123)</f>
        <v>0</v>
      </c>
      <c r="L117" s="178"/>
      <c r="M117" s="178">
        <f>SUM(M118:M123)</f>
        <v>0</v>
      </c>
      <c r="N117" s="177"/>
      <c r="O117" s="177">
        <f>SUM(O118:O123)</f>
        <v>0</v>
      </c>
      <c r="P117" s="177"/>
      <c r="Q117" s="177">
        <f>SUM(Q118:Q123)</f>
        <v>0</v>
      </c>
      <c r="R117" s="178"/>
      <c r="S117" s="178"/>
      <c r="T117" s="179"/>
      <c r="U117" s="173"/>
      <c r="V117" s="173">
        <f>SUM(V118:V123)</f>
        <v>0</v>
      </c>
      <c r="W117" s="173"/>
      <c r="X117" s="173"/>
      <c r="Y117" s="173"/>
      <c r="AG117" t="s">
        <v>315</v>
      </c>
    </row>
    <row r="118" spans="1:60" outlineLevel="1" x14ac:dyDescent="0.2">
      <c r="A118" s="200">
        <v>36</v>
      </c>
      <c r="B118" s="201" t="s">
        <v>2850</v>
      </c>
      <c r="C118" s="207" t="s">
        <v>2972</v>
      </c>
      <c r="D118" s="202" t="s">
        <v>2576</v>
      </c>
      <c r="E118" s="203">
        <v>150</v>
      </c>
      <c r="F118" s="204"/>
      <c r="G118" s="205">
        <f t="shared" ref="G118:G123" si="0">ROUND(E118*F118,2)</f>
        <v>0</v>
      </c>
      <c r="H118" s="204"/>
      <c r="I118" s="205">
        <f t="shared" ref="I118:I123" si="1">ROUND(E118*H118,2)</f>
        <v>0</v>
      </c>
      <c r="J118" s="204"/>
      <c r="K118" s="205">
        <f t="shared" ref="K118:K123" si="2">ROUND(E118*J118,2)</f>
        <v>0</v>
      </c>
      <c r="L118" s="205">
        <v>21</v>
      </c>
      <c r="M118" s="205">
        <f t="shared" ref="M118:M123" si="3">G118*(1+L118/100)</f>
        <v>0</v>
      </c>
      <c r="N118" s="203">
        <v>0</v>
      </c>
      <c r="O118" s="203">
        <f t="shared" ref="O118:O123" si="4">ROUND(E118*N118,2)</f>
        <v>0</v>
      </c>
      <c r="P118" s="203">
        <v>0</v>
      </c>
      <c r="Q118" s="203">
        <f t="shared" ref="Q118:Q123" si="5">ROUND(E118*P118,2)</f>
        <v>0</v>
      </c>
      <c r="R118" s="205"/>
      <c r="S118" s="205" t="s">
        <v>319</v>
      </c>
      <c r="T118" s="206" t="s">
        <v>320</v>
      </c>
      <c r="U118" s="161">
        <v>0</v>
      </c>
      <c r="V118" s="161">
        <f t="shared" ref="V118:V123" si="6">ROUND(E118*U118,2)</f>
        <v>0</v>
      </c>
      <c r="W118" s="161"/>
      <c r="X118" s="161" t="s">
        <v>321</v>
      </c>
      <c r="Y118" s="161" t="s">
        <v>322</v>
      </c>
      <c r="Z118" s="151"/>
      <c r="AA118" s="151"/>
      <c r="AB118" s="151"/>
      <c r="AC118" s="151"/>
      <c r="AD118" s="151"/>
      <c r="AE118" s="151"/>
      <c r="AF118" s="151"/>
      <c r="AG118" s="151" t="s">
        <v>984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200">
        <v>37</v>
      </c>
      <c r="B119" s="201" t="s">
        <v>2854</v>
      </c>
      <c r="C119" s="207" t="s">
        <v>2973</v>
      </c>
      <c r="D119" s="202" t="s">
        <v>2576</v>
      </c>
      <c r="E119" s="203">
        <v>1</v>
      </c>
      <c r="F119" s="204"/>
      <c r="G119" s="205">
        <f t="shared" si="0"/>
        <v>0</v>
      </c>
      <c r="H119" s="204"/>
      <c r="I119" s="205">
        <f t="shared" si="1"/>
        <v>0</v>
      </c>
      <c r="J119" s="204"/>
      <c r="K119" s="205">
        <f t="shared" si="2"/>
        <v>0</v>
      </c>
      <c r="L119" s="205">
        <v>21</v>
      </c>
      <c r="M119" s="205">
        <f t="shared" si="3"/>
        <v>0</v>
      </c>
      <c r="N119" s="203">
        <v>0</v>
      </c>
      <c r="O119" s="203">
        <f t="shared" si="4"/>
        <v>0</v>
      </c>
      <c r="P119" s="203">
        <v>0</v>
      </c>
      <c r="Q119" s="203">
        <f t="shared" si="5"/>
        <v>0</v>
      </c>
      <c r="R119" s="205"/>
      <c r="S119" s="205" t="s">
        <v>319</v>
      </c>
      <c r="T119" s="206" t="s">
        <v>320</v>
      </c>
      <c r="U119" s="161">
        <v>0</v>
      </c>
      <c r="V119" s="161">
        <f t="shared" si="6"/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200">
        <v>38</v>
      </c>
      <c r="B120" s="201" t="s">
        <v>2855</v>
      </c>
      <c r="C120" s="207" t="s">
        <v>2974</v>
      </c>
      <c r="D120" s="202" t="s">
        <v>2576</v>
      </c>
      <c r="E120" s="203">
        <v>1</v>
      </c>
      <c r="F120" s="204"/>
      <c r="G120" s="205">
        <f t="shared" si="0"/>
        <v>0</v>
      </c>
      <c r="H120" s="204"/>
      <c r="I120" s="205">
        <f t="shared" si="1"/>
        <v>0</v>
      </c>
      <c r="J120" s="204"/>
      <c r="K120" s="205">
        <f t="shared" si="2"/>
        <v>0</v>
      </c>
      <c r="L120" s="205">
        <v>21</v>
      </c>
      <c r="M120" s="205">
        <f t="shared" si="3"/>
        <v>0</v>
      </c>
      <c r="N120" s="203">
        <v>0</v>
      </c>
      <c r="O120" s="203">
        <f t="shared" si="4"/>
        <v>0</v>
      </c>
      <c r="P120" s="203">
        <v>0</v>
      </c>
      <c r="Q120" s="203">
        <f t="shared" si="5"/>
        <v>0</v>
      </c>
      <c r="R120" s="205"/>
      <c r="S120" s="205" t="s">
        <v>319</v>
      </c>
      <c r="T120" s="206" t="s">
        <v>320</v>
      </c>
      <c r="U120" s="161">
        <v>0</v>
      </c>
      <c r="V120" s="161">
        <f t="shared" si="6"/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984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200">
        <v>39</v>
      </c>
      <c r="B121" s="201" t="s">
        <v>2858</v>
      </c>
      <c r="C121" s="207" t="s">
        <v>2975</v>
      </c>
      <c r="D121" s="202" t="s">
        <v>2576</v>
      </c>
      <c r="E121" s="203">
        <v>1</v>
      </c>
      <c r="F121" s="204"/>
      <c r="G121" s="205">
        <f t="shared" si="0"/>
        <v>0</v>
      </c>
      <c r="H121" s="204"/>
      <c r="I121" s="205">
        <f t="shared" si="1"/>
        <v>0</v>
      </c>
      <c r="J121" s="204"/>
      <c r="K121" s="205">
        <f t="shared" si="2"/>
        <v>0</v>
      </c>
      <c r="L121" s="205">
        <v>21</v>
      </c>
      <c r="M121" s="205">
        <f t="shared" si="3"/>
        <v>0</v>
      </c>
      <c r="N121" s="203">
        <v>0</v>
      </c>
      <c r="O121" s="203">
        <f t="shared" si="4"/>
        <v>0</v>
      </c>
      <c r="P121" s="203">
        <v>0</v>
      </c>
      <c r="Q121" s="203">
        <f t="shared" si="5"/>
        <v>0</v>
      </c>
      <c r="R121" s="205"/>
      <c r="S121" s="205" t="s">
        <v>319</v>
      </c>
      <c r="T121" s="206" t="s">
        <v>320</v>
      </c>
      <c r="U121" s="161">
        <v>0</v>
      </c>
      <c r="V121" s="161">
        <f t="shared" si="6"/>
        <v>0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984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200">
        <v>40</v>
      </c>
      <c r="B122" s="201" t="s">
        <v>2860</v>
      </c>
      <c r="C122" s="207" t="s">
        <v>2976</v>
      </c>
      <c r="D122" s="202" t="s">
        <v>2576</v>
      </c>
      <c r="E122" s="203">
        <v>1</v>
      </c>
      <c r="F122" s="204"/>
      <c r="G122" s="205">
        <f t="shared" si="0"/>
        <v>0</v>
      </c>
      <c r="H122" s="204"/>
      <c r="I122" s="205">
        <f t="shared" si="1"/>
        <v>0</v>
      </c>
      <c r="J122" s="204"/>
      <c r="K122" s="205">
        <f t="shared" si="2"/>
        <v>0</v>
      </c>
      <c r="L122" s="205">
        <v>21</v>
      </c>
      <c r="M122" s="205">
        <f t="shared" si="3"/>
        <v>0</v>
      </c>
      <c r="N122" s="203">
        <v>0</v>
      </c>
      <c r="O122" s="203">
        <f t="shared" si="4"/>
        <v>0</v>
      </c>
      <c r="P122" s="203">
        <v>0</v>
      </c>
      <c r="Q122" s="203">
        <f t="shared" si="5"/>
        <v>0</v>
      </c>
      <c r="R122" s="205"/>
      <c r="S122" s="205" t="s">
        <v>319</v>
      </c>
      <c r="T122" s="206" t="s">
        <v>320</v>
      </c>
      <c r="U122" s="161">
        <v>0</v>
      </c>
      <c r="V122" s="161">
        <f t="shared" si="6"/>
        <v>0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984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41</v>
      </c>
      <c r="B123" s="182" t="s">
        <v>2862</v>
      </c>
      <c r="C123" s="190" t="s">
        <v>2977</v>
      </c>
      <c r="D123" s="183" t="s">
        <v>438</v>
      </c>
      <c r="E123" s="184">
        <v>1</v>
      </c>
      <c r="F123" s="185"/>
      <c r="G123" s="186">
        <f t="shared" si="0"/>
        <v>0</v>
      </c>
      <c r="H123" s="185"/>
      <c r="I123" s="186">
        <f t="shared" si="1"/>
        <v>0</v>
      </c>
      <c r="J123" s="185"/>
      <c r="K123" s="186">
        <f t="shared" si="2"/>
        <v>0</v>
      </c>
      <c r="L123" s="186">
        <v>21</v>
      </c>
      <c r="M123" s="186">
        <f t="shared" si="3"/>
        <v>0</v>
      </c>
      <c r="N123" s="184">
        <v>0</v>
      </c>
      <c r="O123" s="184">
        <f t="shared" si="4"/>
        <v>0</v>
      </c>
      <c r="P123" s="184">
        <v>0</v>
      </c>
      <c r="Q123" s="184">
        <f t="shared" si="5"/>
        <v>0</v>
      </c>
      <c r="R123" s="186"/>
      <c r="S123" s="186" t="s">
        <v>319</v>
      </c>
      <c r="T123" s="187" t="s">
        <v>320</v>
      </c>
      <c r="U123" s="161">
        <v>0</v>
      </c>
      <c r="V123" s="161">
        <f t="shared" si="6"/>
        <v>0</v>
      </c>
      <c r="W123" s="161"/>
      <c r="X123" s="161" t="s">
        <v>321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984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3"/>
      <c r="B124" s="4"/>
      <c r="C124" s="19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300</v>
      </c>
    </row>
    <row r="125" spans="1:60" x14ac:dyDescent="0.2">
      <c r="A125" s="154"/>
      <c r="B125" s="155" t="s">
        <v>29</v>
      </c>
      <c r="C125" s="198"/>
      <c r="D125" s="156"/>
      <c r="E125" s="157"/>
      <c r="F125" s="157"/>
      <c r="G125" s="180">
        <f>G8+G80+G117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879</v>
      </c>
    </row>
    <row r="126" spans="1:60" x14ac:dyDescent="0.2">
      <c r="C126" s="199"/>
      <c r="D126" s="10"/>
      <c r="AG126" t="s">
        <v>880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eKmMsD3vgwnAnHqel4OYvre1jUufbHpTOkRLJ8LvEpA3KDIJ/ZCc1ULgKCkHwyEtnPoNbJ10/Lm4VxRhRkfBg==" saltValue="EJf/wsi/sBXfQ0xT/5uI+Q==" spinCount="100000" sheet="1" formatRows="0"/>
  <mergeCells count="6">
    <mergeCell ref="C62:G6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14D-BFCF-462B-9769-6455CC29D9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74</v>
      </c>
      <c r="C4" s="278" t="s">
        <v>75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230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0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2978</v>
      </c>
      <c r="D9" s="183" t="s">
        <v>2576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72" t="s">
        <v>2979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centrální řídící jednotka systému evakuačního rozhlasu dle EN54-16 a EN 60849, provedenímodulu 4-24 má čtyři nezávislé audio kanály, každý audio kanál modulu 4-24 může  ovládat 6 zón reproduktorů (celkem 24 reproduktorových zón)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2737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2980</v>
      </c>
      <c r="D13" s="183" t="s">
        <v>2576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2739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2737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2981</v>
      </c>
      <c r="D16" s="183" t="s">
        <v>2576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2737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2982</v>
      </c>
      <c r="D19" s="183" t="s">
        <v>2576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2737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2983</v>
      </c>
      <c r="D22" s="183" t="s">
        <v>2576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2737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2747</v>
      </c>
      <c r="C25" s="190" t="s">
        <v>2984</v>
      </c>
      <c r="D25" s="183" t="s">
        <v>2576</v>
      </c>
      <c r="E25" s="184">
        <v>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2817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142</v>
      </c>
      <c r="D27" s="165"/>
      <c r="E27" s="166">
        <v>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2749</v>
      </c>
      <c r="C28" s="190" t="s">
        <v>2985</v>
      </c>
      <c r="D28" s="183" t="s">
        <v>2576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2737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2751</v>
      </c>
      <c r="C31" s="190" t="s">
        <v>2986</v>
      </c>
      <c r="D31" s="183" t="s">
        <v>2576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2737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2753</v>
      </c>
      <c r="C34" s="190" t="s">
        <v>2987</v>
      </c>
      <c r="D34" s="183" t="s">
        <v>2576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2737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2988</v>
      </c>
      <c r="D37" s="183" t="s">
        <v>2576</v>
      </c>
      <c r="E37" s="184">
        <v>10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2763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84</v>
      </c>
      <c r="D39" s="165"/>
      <c r="E39" s="166">
        <v>10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2989</v>
      </c>
      <c r="D40" s="183" t="s">
        <v>2576</v>
      </c>
      <c r="E40" s="184">
        <v>1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2737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130</v>
      </c>
      <c r="D42" s="165"/>
      <c r="E42" s="166">
        <v>1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2990</v>
      </c>
      <c r="D43" s="183" t="s">
        <v>2576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2795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49</v>
      </c>
      <c r="D45" s="165"/>
      <c r="E45" s="166">
        <v>2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1">
        <v>13</v>
      </c>
      <c r="B46" s="182" t="s">
        <v>90</v>
      </c>
      <c r="C46" s="190" t="s">
        <v>2991</v>
      </c>
      <c r="D46" s="183" t="s">
        <v>2576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2737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81">
        <v>14</v>
      </c>
      <c r="B49" s="182" t="s">
        <v>92</v>
      </c>
      <c r="C49" s="190" t="s">
        <v>2992</v>
      </c>
      <c r="D49" s="183" t="s">
        <v>2576</v>
      </c>
      <c r="E49" s="184">
        <v>219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2" x14ac:dyDescent="0.2">
      <c r="A50" s="158"/>
      <c r="B50" s="159"/>
      <c r="C50" s="272" t="s">
        <v>2993</v>
      </c>
      <c r="D50" s="273"/>
      <c r="E50" s="273"/>
      <c r="F50" s="273"/>
      <c r="G50" s="273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8" t="str">
        <f>C50</f>
        <v>úrovní akustického tlaku, což zajišťuje kvalitní reprodukci a vysokou srozumitelnost nezbytné pro použití v evakuačních systémech. Krytí  IP54, je certifikovaný dle EN 54 část 24.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2994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2995</v>
      </c>
      <c r="D52" s="165"/>
      <c r="E52" s="166">
        <v>219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81">
        <v>15</v>
      </c>
      <c r="B53" s="182" t="s">
        <v>94</v>
      </c>
      <c r="C53" s="190" t="s">
        <v>2996</v>
      </c>
      <c r="D53" s="183" t="s">
        <v>2576</v>
      </c>
      <c r="E53" s="184">
        <v>16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2" x14ac:dyDescent="0.2">
      <c r="A54" s="158"/>
      <c r="B54" s="159"/>
      <c r="C54" s="272" t="s">
        <v>2997</v>
      </c>
      <c r="D54" s="273"/>
      <c r="E54" s="273"/>
      <c r="F54" s="273"/>
      <c r="G54" s="273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8" t="str">
        <f>C54</f>
        <v>vysokou úrovní akustického tlaku, což zajišťuje kvalitní reprodukci a vysokou srozumitelnost nezbytné pro použití v evakuačních systémech. IP54, je certifikovaný dle EN 54 část 24.</v>
      </c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2994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2756</v>
      </c>
      <c r="D56" s="165"/>
      <c r="E56" s="166">
        <v>16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33.75" outlineLevel="1" x14ac:dyDescent="0.2">
      <c r="A57" s="181">
        <v>16</v>
      </c>
      <c r="B57" s="182" t="s">
        <v>2756</v>
      </c>
      <c r="C57" s="190" t="s">
        <v>2998</v>
      </c>
      <c r="D57" s="183" t="s">
        <v>2576</v>
      </c>
      <c r="E57" s="184">
        <v>4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2" x14ac:dyDescent="0.2">
      <c r="A58" s="158"/>
      <c r="B58" s="159"/>
      <c r="C58" s="272" t="s">
        <v>2999</v>
      </c>
      <c r="D58" s="273"/>
      <c r="E58" s="273"/>
      <c r="F58" s="273"/>
      <c r="G58" s="273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2817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142</v>
      </c>
      <c r="D60" s="165"/>
      <c r="E60" s="166">
        <v>4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1">
        <v>17</v>
      </c>
      <c r="B61" s="182" t="s">
        <v>2772</v>
      </c>
      <c r="C61" s="190" t="s">
        <v>3000</v>
      </c>
      <c r="D61" s="183" t="s">
        <v>2735</v>
      </c>
      <c r="E61" s="184">
        <v>50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1" t="s">
        <v>2813</v>
      </c>
      <c r="D62" s="165"/>
      <c r="E62" s="166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2814</v>
      </c>
      <c r="D63" s="165"/>
      <c r="E63" s="166">
        <v>50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239</v>
      </c>
      <c r="C64" s="189" t="s">
        <v>241</v>
      </c>
      <c r="D64" s="176"/>
      <c r="E64" s="177"/>
      <c r="F64" s="178"/>
      <c r="G64" s="178">
        <f>SUMIF(AG65:AG91,"&lt;&gt;NOR",G65:G91)</f>
        <v>0</v>
      </c>
      <c r="H64" s="178"/>
      <c r="I64" s="178">
        <f>SUM(I65:I91)</f>
        <v>0</v>
      </c>
      <c r="J64" s="178"/>
      <c r="K64" s="178">
        <f>SUM(K65:K91)</f>
        <v>0</v>
      </c>
      <c r="L64" s="178"/>
      <c r="M64" s="178">
        <f>SUM(M65:M91)</f>
        <v>0</v>
      </c>
      <c r="N64" s="177"/>
      <c r="O64" s="177">
        <f>SUM(O65:O91)</f>
        <v>0</v>
      </c>
      <c r="P64" s="177"/>
      <c r="Q64" s="177">
        <f>SUM(Q65:Q91)</f>
        <v>0</v>
      </c>
      <c r="R64" s="178"/>
      <c r="S64" s="178"/>
      <c r="T64" s="179"/>
      <c r="U64" s="173"/>
      <c r="V64" s="173">
        <f>SUM(V65:V91)</f>
        <v>20</v>
      </c>
      <c r="W64" s="173"/>
      <c r="X64" s="173"/>
      <c r="Y64" s="173"/>
      <c r="AG64" t="s">
        <v>315</v>
      </c>
    </row>
    <row r="65" spans="1:60" outlineLevel="1" x14ac:dyDescent="0.2">
      <c r="A65" s="181">
        <v>18</v>
      </c>
      <c r="B65" s="182" t="s">
        <v>2774</v>
      </c>
      <c r="C65" s="190" t="s">
        <v>3001</v>
      </c>
      <c r="D65" s="183" t="s">
        <v>702</v>
      </c>
      <c r="E65" s="184">
        <v>2510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3002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3003</v>
      </c>
      <c r="D67" s="165"/>
      <c r="E67" s="166">
        <v>2510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19</v>
      </c>
      <c r="B68" s="182" t="s">
        <v>2776</v>
      </c>
      <c r="C68" s="190" t="s">
        <v>2962</v>
      </c>
      <c r="D68" s="183" t="s">
        <v>2576</v>
      </c>
      <c r="E68" s="184">
        <v>8000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3004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3005</v>
      </c>
      <c r="D70" s="165"/>
      <c r="E70" s="166">
        <v>8000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20</v>
      </c>
      <c r="B71" s="182" t="s">
        <v>2778</v>
      </c>
      <c r="C71" s="190" t="s">
        <v>2965</v>
      </c>
      <c r="D71" s="183" t="s">
        <v>2576</v>
      </c>
      <c r="E71" s="184">
        <v>8000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0</v>
      </c>
      <c r="V71" s="161">
        <f>ROUND(E71*U71,2)</f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3004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3005</v>
      </c>
      <c r="D73" s="165"/>
      <c r="E73" s="166">
        <v>8000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21</v>
      </c>
      <c r="B74" s="182" t="s">
        <v>134</v>
      </c>
      <c r="C74" s="190" t="s">
        <v>3006</v>
      </c>
      <c r="D74" s="183" t="s">
        <v>702</v>
      </c>
      <c r="E74" s="184">
        <v>20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1</v>
      </c>
      <c r="V74" s="161">
        <f>ROUND(E74*U74,2)</f>
        <v>20</v>
      </c>
      <c r="W74" s="161"/>
      <c r="X74" s="161" t="s">
        <v>2739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2740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3007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2778</v>
      </c>
      <c r="D76" s="165"/>
      <c r="E76" s="166">
        <v>20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22</v>
      </c>
      <c r="B77" s="182" t="s">
        <v>2783</v>
      </c>
      <c r="C77" s="190" t="s">
        <v>3008</v>
      </c>
      <c r="D77" s="183" t="s">
        <v>702</v>
      </c>
      <c r="E77" s="184">
        <v>20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2958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2778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23</v>
      </c>
      <c r="B80" s="182" t="s">
        <v>2785</v>
      </c>
      <c r="C80" s="190" t="s">
        <v>2969</v>
      </c>
      <c r="D80" s="183" t="s">
        <v>2576</v>
      </c>
      <c r="E80" s="184">
        <v>6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2931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2747</v>
      </c>
      <c r="D82" s="165"/>
      <c r="E82" s="166">
        <v>6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24</v>
      </c>
      <c r="B83" s="182" t="s">
        <v>2746</v>
      </c>
      <c r="C83" s="190" t="s">
        <v>3009</v>
      </c>
      <c r="D83" s="183" t="s">
        <v>2576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3010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130</v>
      </c>
      <c r="D85" s="165"/>
      <c r="E85" s="166">
        <v>1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25</v>
      </c>
      <c r="B86" s="182" t="s">
        <v>2788</v>
      </c>
      <c r="C86" s="190" t="s">
        <v>3000</v>
      </c>
      <c r="D86" s="183" t="s">
        <v>2735</v>
      </c>
      <c r="E86" s="184">
        <v>50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2813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2814</v>
      </c>
      <c r="D88" s="165"/>
      <c r="E88" s="166">
        <v>50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26</v>
      </c>
      <c r="B89" s="182" t="s">
        <v>2790</v>
      </c>
      <c r="C89" s="190" t="s">
        <v>3011</v>
      </c>
      <c r="D89" s="183" t="s">
        <v>438</v>
      </c>
      <c r="E89" s="184">
        <v>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0</v>
      </c>
      <c r="V89" s="161">
        <f>ROUND(E89*U89,2)</f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3012</v>
      </c>
      <c r="D90" s="165"/>
      <c r="E90" s="166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1" t="s">
        <v>130</v>
      </c>
      <c r="D91" s="165"/>
      <c r="E91" s="166">
        <v>1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74" t="s">
        <v>314</v>
      </c>
      <c r="B92" s="175" t="s">
        <v>245</v>
      </c>
      <c r="C92" s="189" t="s">
        <v>247</v>
      </c>
      <c r="D92" s="176"/>
      <c r="E92" s="177"/>
      <c r="F92" s="178"/>
      <c r="G92" s="178">
        <f>SUMIF(AG93:AG97,"&lt;&gt;NOR",G93:G97)</f>
        <v>0</v>
      </c>
      <c r="H92" s="178"/>
      <c r="I92" s="178">
        <f>SUM(I93:I97)</f>
        <v>0</v>
      </c>
      <c r="J92" s="178"/>
      <c r="K92" s="178">
        <f>SUM(K93:K97)</f>
        <v>0</v>
      </c>
      <c r="L92" s="178"/>
      <c r="M92" s="178">
        <f>SUM(M93:M97)</f>
        <v>0</v>
      </c>
      <c r="N92" s="177"/>
      <c r="O92" s="177">
        <f>SUM(O93:O97)</f>
        <v>0</v>
      </c>
      <c r="P92" s="177"/>
      <c r="Q92" s="177">
        <f>SUM(Q93:Q97)</f>
        <v>0</v>
      </c>
      <c r="R92" s="178"/>
      <c r="S92" s="178"/>
      <c r="T92" s="179"/>
      <c r="U92" s="173"/>
      <c r="V92" s="173">
        <f>SUM(V93:V97)</f>
        <v>0</v>
      </c>
      <c r="W92" s="173"/>
      <c r="X92" s="173"/>
      <c r="Y92" s="173"/>
      <c r="AG92" t="s">
        <v>315</v>
      </c>
    </row>
    <row r="93" spans="1:60" outlineLevel="1" x14ac:dyDescent="0.2">
      <c r="A93" s="200">
        <v>27</v>
      </c>
      <c r="B93" s="201" t="s">
        <v>136</v>
      </c>
      <c r="C93" s="207" t="s">
        <v>3013</v>
      </c>
      <c r="D93" s="202" t="s">
        <v>2576</v>
      </c>
      <c r="E93" s="203">
        <v>1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0</v>
      </c>
      <c r="O93" s="203">
        <f>ROUND(E93*N93,2)</f>
        <v>0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28</v>
      </c>
      <c r="B94" s="201" t="s">
        <v>2829</v>
      </c>
      <c r="C94" s="207" t="s">
        <v>3014</v>
      </c>
      <c r="D94" s="202" t="s">
        <v>2576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319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29</v>
      </c>
      <c r="B95" s="201" t="s">
        <v>2831</v>
      </c>
      <c r="C95" s="207" t="s">
        <v>2973</v>
      </c>
      <c r="D95" s="202" t="s">
        <v>2576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319</v>
      </c>
      <c r="T95" s="206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00">
        <v>30</v>
      </c>
      <c r="B96" s="201" t="s">
        <v>140</v>
      </c>
      <c r="C96" s="207" t="s">
        <v>2974</v>
      </c>
      <c r="D96" s="202" t="s">
        <v>2576</v>
      </c>
      <c r="E96" s="203">
        <v>1</v>
      </c>
      <c r="F96" s="204"/>
      <c r="G96" s="205">
        <f>ROUND(E96*F96,2)</f>
        <v>0</v>
      </c>
      <c r="H96" s="204"/>
      <c r="I96" s="205">
        <f>ROUND(E96*H96,2)</f>
        <v>0</v>
      </c>
      <c r="J96" s="204"/>
      <c r="K96" s="205">
        <f>ROUND(E96*J96,2)</f>
        <v>0</v>
      </c>
      <c r="L96" s="205">
        <v>21</v>
      </c>
      <c r="M96" s="205">
        <f>G96*(1+L96/100)</f>
        <v>0</v>
      </c>
      <c r="N96" s="203">
        <v>0</v>
      </c>
      <c r="O96" s="203">
        <f>ROUND(E96*N96,2)</f>
        <v>0</v>
      </c>
      <c r="P96" s="203">
        <v>0</v>
      </c>
      <c r="Q96" s="203">
        <f>ROUND(E96*P96,2)</f>
        <v>0</v>
      </c>
      <c r="R96" s="205"/>
      <c r="S96" s="205" t="s">
        <v>319</v>
      </c>
      <c r="T96" s="206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31</v>
      </c>
      <c r="B97" s="182" t="s">
        <v>2836</v>
      </c>
      <c r="C97" s="190" t="s">
        <v>2976</v>
      </c>
      <c r="D97" s="183" t="s">
        <v>2576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3"/>
      <c r="B98" s="4"/>
      <c r="C98" s="19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300</v>
      </c>
    </row>
    <row r="99" spans="1:60" x14ac:dyDescent="0.2">
      <c r="A99" s="154"/>
      <c r="B99" s="155" t="s">
        <v>29</v>
      </c>
      <c r="C99" s="198"/>
      <c r="D99" s="156"/>
      <c r="E99" s="157"/>
      <c r="F99" s="157"/>
      <c r="G99" s="180">
        <f>G8+G64+G92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879</v>
      </c>
    </row>
    <row r="100" spans="1:60" x14ac:dyDescent="0.2">
      <c r="C100" s="199"/>
      <c r="D100" s="10"/>
      <c r="AG100" t="s">
        <v>880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TDPdYcnCF1Ce0MERE/UN06S2wxPeo7irmcsMkV+C6cZ1b7AAyjbvSLiCnZX2+wpvQBe1SWfQXO1JB/GzUWaMQ==" saltValue="pS1tHKevELq2JBHJMVvHFg==" spinCount="100000" sheet="1" formatRows="0"/>
  <mergeCells count="8">
    <mergeCell ref="C54:G54"/>
    <mergeCell ref="C58:G58"/>
    <mergeCell ref="A1:G1"/>
    <mergeCell ref="C2:G2"/>
    <mergeCell ref="C3:G3"/>
    <mergeCell ref="C4:G4"/>
    <mergeCell ref="C10:G10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E797-F068-4815-AACE-5A147F688A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76</v>
      </c>
      <c r="C4" s="278" t="s">
        <v>77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231</v>
      </c>
      <c r="D8" s="176"/>
      <c r="E8" s="177"/>
      <c r="F8" s="178"/>
      <c r="G8" s="178">
        <f>SUMIF(AG9:AG65,"&lt;&gt;NOR",G9:G65)</f>
        <v>0</v>
      </c>
      <c r="H8" s="178"/>
      <c r="I8" s="178">
        <f>SUM(I9:I65)</f>
        <v>0</v>
      </c>
      <c r="J8" s="178"/>
      <c r="K8" s="178">
        <f>SUM(K9:K65)</f>
        <v>0</v>
      </c>
      <c r="L8" s="178"/>
      <c r="M8" s="178">
        <f>SUM(M9:M65)</f>
        <v>0</v>
      </c>
      <c r="N8" s="177"/>
      <c r="O8" s="177">
        <f>SUM(O9:O65)</f>
        <v>0</v>
      </c>
      <c r="P8" s="177"/>
      <c r="Q8" s="177">
        <f>SUM(Q9:Q65)</f>
        <v>0</v>
      </c>
      <c r="R8" s="178"/>
      <c r="S8" s="178"/>
      <c r="T8" s="179"/>
      <c r="U8" s="173"/>
      <c r="V8" s="173">
        <f>SUM(V9:V65)</f>
        <v>1490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3015</v>
      </c>
      <c r="D9" s="183" t="s">
        <v>702</v>
      </c>
      <c r="E9" s="184">
        <v>80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3016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3017</v>
      </c>
      <c r="D11" s="165"/>
      <c r="E11" s="166">
        <v>80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3018</v>
      </c>
      <c r="D12" s="183" t="s">
        <v>702</v>
      </c>
      <c r="E12" s="184">
        <v>1400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1400</v>
      </c>
      <c r="W12" s="161"/>
      <c r="X12" s="161" t="s">
        <v>2739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3019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3020</v>
      </c>
      <c r="D14" s="165"/>
      <c r="E14" s="166">
        <v>1400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3021</v>
      </c>
      <c r="D15" s="183" t="s">
        <v>702</v>
      </c>
      <c r="E15" s="184">
        <v>100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3022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3023</v>
      </c>
      <c r="D17" s="165"/>
      <c r="E17" s="166">
        <v>100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4</v>
      </c>
      <c r="B18" s="182" t="s">
        <v>146</v>
      </c>
      <c r="C18" s="190" t="s">
        <v>3024</v>
      </c>
      <c r="D18" s="183" t="s">
        <v>702</v>
      </c>
      <c r="E18" s="184">
        <v>60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3025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3026</v>
      </c>
      <c r="D20" s="165"/>
      <c r="E20" s="166">
        <v>60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1">
        <v>5</v>
      </c>
      <c r="B21" s="182" t="s">
        <v>2747</v>
      </c>
      <c r="C21" s="190" t="s">
        <v>3027</v>
      </c>
      <c r="D21" s="183" t="s">
        <v>702</v>
      </c>
      <c r="E21" s="184">
        <v>950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319</v>
      </c>
      <c r="T21" s="187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984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3028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3029</v>
      </c>
      <c r="D23" s="165"/>
      <c r="E23" s="166">
        <v>950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1">
        <v>6</v>
      </c>
      <c r="B24" s="182" t="s">
        <v>2749</v>
      </c>
      <c r="C24" s="190" t="s">
        <v>3030</v>
      </c>
      <c r="D24" s="183" t="s">
        <v>702</v>
      </c>
      <c r="E24" s="184">
        <v>320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319</v>
      </c>
      <c r="T24" s="187" t="s">
        <v>320</v>
      </c>
      <c r="U24" s="161">
        <v>0</v>
      </c>
      <c r="V24" s="161">
        <f>ROUND(E24*U24,2)</f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3031</v>
      </c>
      <c r="D25" s="165"/>
      <c r="E25" s="166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3032</v>
      </c>
      <c r="D26" s="165"/>
      <c r="E26" s="166">
        <v>320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7</v>
      </c>
      <c r="B27" s="182" t="s">
        <v>2751</v>
      </c>
      <c r="C27" s="190" t="s">
        <v>3033</v>
      </c>
      <c r="D27" s="183" t="s">
        <v>702</v>
      </c>
      <c r="E27" s="184">
        <v>160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3034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3035</v>
      </c>
      <c r="D29" s="165"/>
      <c r="E29" s="166">
        <v>160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8</v>
      </c>
      <c r="B30" s="182" t="s">
        <v>2753</v>
      </c>
      <c r="C30" s="190" t="s">
        <v>3036</v>
      </c>
      <c r="D30" s="183" t="s">
        <v>2576</v>
      </c>
      <c r="E30" s="184">
        <v>90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1</v>
      </c>
      <c r="V30" s="161">
        <f>ROUND(E30*U30,2)</f>
        <v>90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3037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3038</v>
      </c>
      <c r="D32" s="165"/>
      <c r="E32" s="166">
        <v>90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9</v>
      </c>
      <c r="B33" s="182" t="s">
        <v>84</v>
      </c>
      <c r="C33" s="190" t="s">
        <v>3039</v>
      </c>
      <c r="D33" s="183" t="s">
        <v>2576</v>
      </c>
      <c r="E33" s="184">
        <v>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3040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2846</v>
      </c>
      <c r="D35" s="165"/>
      <c r="E35" s="166">
        <v>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10</v>
      </c>
      <c r="B36" s="182" t="s">
        <v>86</v>
      </c>
      <c r="C36" s="190" t="s">
        <v>3041</v>
      </c>
      <c r="D36" s="183" t="s">
        <v>2576</v>
      </c>
      <c r="E36" s="184">
        <v>10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0</v>
      </c>
      <c r="V36" s="161">
        <f>ROUND(E36*U36,2)</f>
        <v>0</v>
      </c>
      <c r="W36" s="161"/>
      <c r="X36" s="161" t="s">
        <v>365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366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2763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84</v>
      </c>
      <c r="D38" s="165"/>
      <c r="E38" s="166">
        <v>10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11</v>
      </c>
      <c r="B39" s="182" t="s">
        <v>88</v>
      </c>
      <c r="C39" s="190" t="s">
        <v>3042</v>
      </c>
      <c r="D39" s="183" t="s">
        <v>2576</v>
      </c>
      <c r="E39" s="184">
        <v>4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2817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142</v>
      </c>
      <c r="D41" s="165"/>
      <c r="E41" s="166">
        <v>4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12</v>
      </c>
      <c r="B42" s="182" t="s">
        <v>90</v>
      </c>
      <c r="C42" s="190" t="s">
        <v>3043</v>
      </c>
      <c r="D42" s="183" t="s">
        <v>2576</v>
      </c>
      <c r="E42" s="184">
        <v>24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3044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2746</v>
      </c>
      <c r="D44" s="165"/>
      <c r="E44" s="166">
        <v>24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1">
        <v>13</v>
      </c>
      <c r="B45" s="182" t="s">
        <v>92</v>
      </c>
      <c r="C45" s="190" t="s">
        <v>3045</v>
      </c>
      <c r="D45" s="183" t="s">
        <v>2576</v>
      </c>
      <c r="E45" s="184">
        <v>12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2892</v>
      </c>
      <c r="D46" s="165"/>
      <c r="E46" s="166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88</v>
      </c>
      <c r="D47" s="165"/>
      <c r="E47" s="166">
        <v>12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14</v>
      </c>
      <c r="B48" s="182" t="s">
        <v>94</v>
      </c>
      <c r="C48" s="190" t="s">
        <v>3046</v>
      </c>
      <c r="D48" s="183" t="s">
        <v>702</v>
      </c>
      <c r="E48" s="184">
        <v>140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</v>
      </c>
      <c r="V48" s="161">
        <f>ROUND(E48*U48,2)</f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3019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3047</v>
      </c>
      <c r="D50" s="165"/>
      <c r="E50" s="166">
        <v>140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15</v>
      </c>
      <c r="B51" s="182" t="s">
        <v>2756</v>
      </c>
      <c r="C51" s="190" t="s">
        <v>3048</v>
      </c>
      <c r="D51" s="183" t="s">
        <v>702</v>
      </c>
      <c r="E51" s="184">
        <v>50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984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2813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2814</v>
      </c>
      <c r="D53" s="165"/>
      <c r="E53" s="166">
        <v>50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1">
        <v>16</v>
      </c>
      <c r="B54" s="182" t="s">
        <v>2772</v>
      </c>
      <c r="C54" s="190" t="s">
        <v>3049</v>
      </c>
      <c r="D54" s="183" t="s">
        <v>702</v>
      </c>
      <c r="E54" s="184">
        <v>20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/>
      <c r="S54" s="186" t="s">
        <v>319</v>
      </c>
      <c r="T54" s="187" t="s">
        <v>320</v>
      </c>
      <c r="U54" s="161">
        <v>0</v>
      </c>
      <c r="V54" s="161">
        <f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3007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2778</v>
      </c>
      <c r="D56" s="165"/>
      <c r="E56" s="166">
        <v>20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17</v>
      </c>
      <c r="B57" s="182" t="s">
        <v>2774</v>
      </c>
      <c r="C57" s="190" t="s">
        <v>3050</v>
      </c>
      <c r="D57" s="183" t="s">
        <v>2576</v>
      </c>
      <c r="E57" s="184">
        <v>12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2892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88</v>
      </c>
      <c r="D59" s="165"/>
      <c r="E59" s="166">
        <v>12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18</v>
      </c>
      <c r="B60" s="182" t="s">
        <v>2776</v>
      </c>
      <c r="C60" s="190" t="s">
        <v>3051</v>
      </c>
      <c r="D60" s="183" t="s">
        <v>438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2737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130</v>
      </c>
      <c r="D62" s="165"/>
      <c r="E62" s="166">
        <v>1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19</v>
      </c>
      <c r="B63" s="182" t="s">
        <v>2778</v>
      </c>
      <c r="C63" s="190" t="s">
        <v>3052</v>
      </c>
      <c r="D63" s="183" t="s">
        <v>2735</v>
      </c>
      <c r="E63" s="184">
        <v>100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3053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3023</v>
      </c>
      <c r="D65" s="165"/>
      <c r="E65" s="166">
        <v>100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3"/>
      <c r="B66" s="4"/>
      <c r="C66" s="19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300</v>
      </c>
    </row>
    <row r="67" spans="1:60" x14ac:dyDescent="0.2">
      <c r="A67" s="154"/>
      <c r="B67" s="155" t="s">
        <v>29</v>
      </c>
      <c r="C67" s="198"/>
      <c r="D67" s="156"/>
      <c r="E67" s="157"/>
      <c r="F67" s="157"/>
      <c r="G67" s="180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879</v>
      </c>
    </row>
    <row r="68" spans="1:60" x14ac:dyDescent="0.2">
      <c r="C68" s="199"/>
      <c r="D68" s="10"/>
      <c r="AG68" t="s">
        <v>880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4ak7nTbsiNwuWzbpD56myHBvO+zYI1M776nAUEoumYY/xKH06uGY4lsBTpLEQbTYlPpZC9bwiINNRTav/AOYQ==" saltValue="BoqcF+2SFx2PJKI5z1D3X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E001-D91A-451C-83B6-2322D1FB3C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78</v>
      </c>
      <c r="C4" s="278" t="s">
        <v>79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265</v>
      </c>
      <c r="C8" s="189" t="s">
        <v>266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3054</v>
      </c>
      <c r="C9" s="207" t="s">
        <v>3055</v>
      </c>
      <c r="D9" s="202" t="s">
        <v>2576</v>
      </c>
      <c r="E9" s="203">
        <v>1</v>
      </c>
      <c r="F9" s="204"/>
      <c r="G9" s="205">
        <f t="shared" ref="G9:G20" si="0">ROUND(E9*F9,2)</f>
        <v>0</v>
      </c>
      <c r="H9" s="204"/>
      <c r="I9" s="205">
        <f t="shared" ref="I9:I20" si="1">ROUND(E9*H9,2)</f>
        <v>0</v>
      </c>
      <c r="J9" s="204"/>
      <c r="K9" s="205">
        <f t="shared" ref="K9:K20" si="2">ROUND(E9*J9,2)</f>
        <v>0</v>
      </c>
      <c r="L9" s="205">
        <v>21</v>
      </c>
      <c r="M9" s="205">
        <f t="shared" ref="M9:M20" si="3">G9*(1+L9/100)</f>
        <v>0</v>
      </c>
      <c r="N9" s="203">
        <v>0</v>
      </c>
      <c r="O9" s="203">
        <f t="shared" ref="O9:O20" si="4">ROUND(E9*N9,2)</f>
        <v>0</v>
      </c>
      <c r="P9" s="203">
        <v>0</v>
      </c>
      <c r="Q9" s="203">
        <f t="shared" ref="Q9:Q20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20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3056</v>
      </c>
      <c r="C10" s="207" t="s">
        <v>3057</v>
      </c>
      <c r="D10" s="202" t="s">
        <v>2576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200">
        <v>3</v>
      </c>
      <c r="B11" s="201" t="s">
        <v>3058</v>
      </c>
      <c r="C11" s="207" t="s">
        <v>3059</v>
      </c>
      <c r="D11" s="202" t="s">
        <v>2576</v>
      </c>
      <c r="E11" s="203">
        <v>1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3060</v>
      </c>
      <c r="C12" s="207" t="s">
        <v>3061</v>
      </c>
      <c r="D12" s="202" t="s">
        <v>2576</v>
      </c>
      <c r="E12" s="203">
        <v>1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3062</v>
      </c>
      <c r="C13" s="207" t="s">
        <v>3063</v>
      </c>
      <c r="D13" s="202" t="s">
        <v>2576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200">
        <v>6</v>
      </c>
      <c r="B14" s="201" t="s">
        <v>3064</v>
      </c>
      <c r="C14" s="207" t="s">
        <v>3065</v>
      </c>
      <c r="D14" s="202" t="s">
        <v>2576</v>
      </c>
      <c r="E14" s="203">
        <v>1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3066</v>
      </c>
      <c r="C15" s="207" t="s">
        <v>3067</v>
      </c>
      <c r="D15" s="202" t="s">
        <v>2576</v>
      </c>
      <c r="E15" s="203">
        <v>1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200">
        <v>8</v>
      </c>
      <c r="B16" s="201" t="s">
        <v>3068</v>
      </c>
      <c r="C16" s="207" t="s">
        <v>3069</v>
      </c>
      <c r="D16" s="202" t="s">
        <v>702</v>
      </c>
      <c r="E16" s="203">
        <v>5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3070</v>
      </c>
      <c r="C17" s="207" t="s">
        <v>3071</v>
      </c>
      <c r="D17" s="202" t="s">
        <v>2576</v>
      </c>
      <c r="E17" s="203">
        <v>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3072</v>
      </c>
      <c r="C18" s="207" t="s">
        <v>3073</v>
      </c>
      <c r="D18" s="202" t="s">
        <v>438</v>
      </c>
      <c r="E18" s="203">
        <v>2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3074</v>
      </c>
      <c r="C19" s="207" t="s">
        <v>3075</v>
      </c>
      <c r="D19" s="202" t="s">
        <v>1776</v>
      </c>
      <c r="E19" s="203">
        <v>10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3076</v>
      </c>
      <c r="C20" s="207" t="s">
        <v>3077</v>
      </c>
      <c r="D20" s="202" t="s">
        <v>438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267</v>
      </c>
      <c r="C21" s="189" t="s">
        <v>268</v>
      </c>
      <c r="D21" s="176"/>
      <c r="E21" s="177"/>
      <c r="F21" s="178"/>
      <c r="G21" s="178">
        <f>SUMIF(AG22:AG33,"&lt;&gt;NOR",G22:G33)</f>
        <v>0</v>
      </c>
      <c r="H21" s="178"/>
      <c r="I21" s="178">
        <f>SUM(I22:I33)</f>
        <v>0</v>
      </c>
      <c r="J21" s="178"/>
      <c r="K21" s="178">
        <f>SUM(K22:K33)</f>
        <v>0</v>
      </c>
      <c r="L21" s="178"/>
      <c r="M21" s="178">
        <f>SUM(M22:M33)</f>
        <v>0</v>
      </c>
      <c r="N21" s="177"/>
      <c r="O21" s="177">
        <f>SUM(O22:O33)</f>
        <v>0</v>
      </c>
      <c r="P21" s="177"/>
      <c r="Q21" s="177">
        <f>SUM(Q22:Q33)</f>
        <v>0</v>
      </c>
      <c r="R21" s="178"/>
      <c r="S21" s="178"/>
      <c r="T21" s="179"/>
      <c r="U21" s="173"/>
      <c r="V21" s="173">
        <f>SUM(V22:V33)</f>
        <v>0</v>
      </c>
      <c r="W21" s="173"/>
      <c r="X21" s="173"/>
      <c r="Y21" s="173"/>
      <c r="AG21" t="s">
        <v>315</v>
      </c>
    </row>
    <row r="22" spans="1:60" ht="22.5" outlineLevel="1" x14ac:dyDescent="0.2">
      <c r="A22" s="200">
        <v>13</v>
      </c>
      <c r="B22" s="201" t="s">
        <v>3078</v>
      </c>
      <c r="C22" s="207" t="s">
        <v>3055</v>
      </c>
      <c r="D22" s="202" t="s">
        <v>2576</v>
      </c>
      <c r="E22" s="203">
        <v>1</v>
      </c>
      <c r="F22" s="204"/>
      <c r="G22" s="205">
        <f t="shared" ref="G22:G33" si="7">ROUND(E22*F22,2)</f>
        <v>0</v>
      </c>
      <c r="H22" s="204"/>
      <c r="I22" s="205">
        <f t="shared" ref="I22:I33" si="8">ROUND(E22*H22,2)</f>
        <v>0</v>
      </c>
      <c r="J22" s="204"/>
      <c r="K22" s="205">
        <f t="shared" ref="K22:K33" si="9">ROUND(E22*J22,2)</f>
        <v>0</v>
      </c>
      <c r="L22" s="205">
        <v>21</v>
      </c>
      <c r="M22" s="205">
        <f t="shared" ref="M22:M33" si="10">G22*(1+L22/100)</f>
        <v>0</v>
      </c>
      <c r="N22" s="203">
        <v>0</v>
      </c>
      <c r="O22" s="203">
        <f t="shared" ref="O22:O33" si="11">ROUND(E22*N22,2)</f>
        <v>0</v>
      </c>
      <c r="P22" s="203">
        <v>0</v>
      </c>
      <c r="Q22" s="203">
        <f t="shared" ref="Q22:Q33" si="12"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ref="V22:V33" si="13"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14</v>
      </c>
      <c r="B23" s="201" t="s">
        <v>3079</v>
      </c>
      <c r="C23" s="207" t="s">
        <v>3057</v>
      </c>
      <c r="D23" s="202" t="s">
        <v>2576</v>
      </c>
      <c r="E23" s="203">
        <v>1</v>
      </c>
      <c r="F23" s="204"/>
      <c r="G23" s="205">
        <f t="shared" si="7"/>
        <v>0</v>
      </c>
      <c r="H23" s="204"/>
      <c r="I23" s="205">
        <f t="shared" si="8"/>
        <v>0</v>
      </c>
      <c r="J23" s="204"/>
      <c r="K23" s="205">
        <f t="shared" si="9"/>
        <v>0</v>
      </c>
      <c r="L23" s="205">
        <v>21</v>
      </c>
      <c r="M23" s="205">
        <f t="shared" si="10"/>
        <v>0</v>
      </c>
      <c r="N23" s="203">
        <v>0</v>
      </c>
      <c r="O23" s="203">
        <f t="shared" si="11"/>
        <v>0</v>
      </c>
      <c r="P23" s="203">
        <v>0</v>
      </c>
      <c r="Q23" s="203">
        <f t="shared" si="12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13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15</v>
      </c>
      <c r="B24" s="201" t="s">
        <v>3080</v>
      </c>
      <c r="C24" s="207" t="s">
        <v>3059</v>
      </c>
      <c r="D24" s="202" t="s">
        <v>2576</v>
      </c>
      <c r="E24" s="203">
        <v>1</v>
      </c>
      <c r="F24" s="204"/>
      <c r="G24" s="205">
        <f t="shared" si="7"/>
        <v>0</v>
      </c>
      <c r="H24" s="204"/>
      <c r="I24" s="205">
        <f t="shared" si="8"/>
        <v>0</v>
      </c>
      <c r="J24" s="204"/>
      <c r="K24" s="205">
        <f t="shared" si="9"/>
        <v>0</v>
      </c>
      <c r="L24" s="205">
        <v>21</v>
      </c>
      <c r="M24" s="205">
        <f t="shared" si="10"/>
        <v>0</v>
      </c>
      <c r="N24" s="203">
        <v>0</v>
      </c>
      <c r="O24" s="203">
        <f t="shared" si="11"/>
        <v>0</v>
      </c>
      <c r="P24" s="203">
        <v>0</v>
      </c>
      <c r="Q24" s="203">
        <f t="shared" si="12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13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323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16</v>
      </c>
      <c r="B25" s="201" t="s">
        <v>3081</v>
      </c>
      <c r="C25" s="207" t="s">
        <v>3061</v>
      </c>
      <c r="D25" s="202" t="s">
        <v>2576</v>
      </c>
      <c r="E25" s="203">
        <v>1</v>
      </c>
      <c r="F25" s="204"/>
      <c r="G25" s="205">
        <f t="shared" si="7"/>
        <v>0</v>
      </c>
      <c r="H25" s="204"/>
      <c r="I25" s="205">
        <f t="shared" si="8"/>
        <v>0</v>
      </c>
      <c r="J25" s="204"/>
      <c r="K25" s="205">
        <f t="shared" si="9"/>
        <v>0</v>
      </c>
      <c r="L25" s="205">
        <v>21</v>
      </c>
      <c r="M25" s="205">
        <f t="shared" si="10"/>
        <v>0</v>
      </c>
      <c r="N25" s="203">
        <v>0</v>
      </c>
      <c r="O25" s="203">
        <f t="shared" si="11"/>
        <v>0</v>
      </c>
      <c r="P25" s="203">
        <v>0</v>
      </c>
      <c r="Q25" s="203">
        <f t="shared" si="12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13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17</v>
      </c>
      <c r="B26" s="201" t="s">
        <v>3082</v>
      </c>
      <c r="C26" s="207" t="s">
        <v>3063</v>
      </c>
      <c r="D26" s="202" t="s">
        <v>2576</v>
      </c>
      <c r="E26" s="203">
        <v>1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18</v>
      </c>
      <c r="B27" s="201" t="s">
        <v>3083</v>
      </c>
      <c r="C27" s="207" t="s">
        <v>3065</v>
      </c>
      <c r="D27" s="202" t="s">
        <v>2576</v>
      </c>
      <c r="E27" s="203">
        <v>1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19</v>
      </c>
      <c r="B28" s="201" t="s">
        <v>3084</v>
      </c>
      <c r="C28" s="207" t="s">
        <v>3067</v>
      </c>
      <c r="D28" s="202" t="s">
        <v>2576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200">
        <v>20</v>
      </c>
      <c r="B29" s="201" t="s">
        <v>3085</v>
      </c>
      <c r="C29" s="207" t="s">
        <v>3069</v>
      </c>
      <c r="D29" s="202" t="s">
        <v>702</v>
      </c>
      <c r="E29" s="203">
        <v>5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21</v>
      </c>
      <c r="B30" s="201" t="s">
        <v>3086</v>
      </c>
      <c r="C30" s="207" t="s">
        <v>3071</v>
      </c>
      <c r="D30" s="202" t="s">
        <v>2576</v>
      </c>
      <c r="E30" s="203">
        <v>2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22</v>
      </c>
      <c r="B31" s="201" t="s">
        <v>3087</v>
      </c>
      <c r="C31" s="207" t="s">
        <v>3073</v>
      </c>
      <c r="D31" s="202" t="s">
        <v>438</v>
      </c>
      <c r="E31" s="203">
        <v>2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23</v>
      </c>
      <c r="B32" s="201" t="s">
        <v>3088</v>
      </c>
      <c r="C32" s="207" t="s">
        <v>3075</v>
      </c>
      <c r="D32" s="202" t="s">
        <v>1776</v>
      </c>
      <c r="E32" s="203">
        <v>10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24</v>
      </c>
      <c r="B33" s="201" t="s">
        <v>3089</v>
      </c>
      <c r="C33" s="207" t="s">
        <v>3077</v>
      </c>
      <c r="D33" s="202" t="s">
        <v>438</v>
      </c>
      <c r="E33" s="203">
        <v>1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269</v>
      </c>
      <c r="C34" s="189" t="s">
        <v>270</v>
      </c>
      <c r="D34" s="176"/>
      <c r="E34" s="177"/>
      <c r="F34" s="178"/>
      <c r="G34" s="178">
        <f>SUMIF(AG35:AG52,"&lt;&gt;NOR",G35:G52)</f>
        <v>0</v>
      </c>
      <c r="H34" s="178"/>
      <c r="I34" s="178">
        <f>SUM(I35:I52)</f>
        <v>0</v>
      </c>
      <c r="J34" s="178"/>
      <c r="K34" s="178">
        <f>SUM(K35:K52)</f>
        <v>0</v>
      </c>
      <c r="L34" s="178"/>
      <c r="M34" s="178">
        <f>SUM(M35:M52)</f>
        <v>0</v>
      </c>
      <c r="N34" s="177"/>
      <c r="O34" s="177">
        <f>SUM(O35:O52)</f>
        <v>0</v>
      </c>
      <c r="P34" s="177"/>
      <c r="Q34" s="177">
        <f>SUM(Q35:Q52)</f>
        <v>0</v>
      </c>
      <c r="R34" s="178"/>
      <c r="S34" s="178"/>
      <c r="T34" s="179"/>
      <c r="U34" s="173"/>
      <c r="V34" s="173">
        <f>SUM(V35:V52)</f>
        <v>0</v>
      </c>
      <c r="W34" s="173"/>
      <c r="X34" s="173"/>
      <c r="Y34" s="173"/>
      <c r="AG34" t="s">
        <v>315</v>
      </c>
    </row>
    <row r="35" spans="1:60" ht="22.5" outlineLevel="1" x14ac:dyDescent="0.2">
      <c r="A35" s="200">
        <v>25</v>
      </c>
      <c r="B35" s="201" t="s">
        <v>3090</v>
      </c>
      <c r="C35" s="207" t="s">
        <v>3091</v>
      </c>
      <c r="D35" s="202" t="s">
        <v>2576</v>
      </c>
      <c r="E35" s="203">
        <v>1</v>
      </c>
      <c r="F35" s="204"/>
      <c r="G35" s="205">
        <f t="shared" ref="G35:G52" si="14">ROUND(E35*F35,2)</f>
        <v>0</v>
      </c>
      <c r="H35" s="204"/>
      <c r="I35" s="205">
        <f t="shared" ref="I35:I52" si="15">ROUND(E35*H35,2)</f>
        <v>0</v>
      </c>
      <c r="J35" s="204"/>
      <c r="K35" s="205">
        <f t="shared" ref="K35:K52" si="16">ROUND(E35*J35,2)</f>
        <v>0</v>
      </c>
      <c r="L35" s="205">
        <v>21</v>
      </c>
      <c r="M35" s="205">
        <f t="shared" ref="M35:M52" si="17">G35*(1+L35/100)</f>
        <v>0</v>
      </c>
      <c r="N35" s="203">
        <v>0</v>
      </c>
      <c r="O35" s="203">
        <f t="shared" ref="O35:O52" si="18">ROUND(E35*N35,2)</f>
        <v>0</v>
      </c>
      <c r="P35" s="203">
        <v>0</v>
      </c>
      <c r="Q35" s="203">
        <f t="shared" ref="Q35:Q52" si="19">ROUND(E35*P35,2)</f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ref="V35:V52" si="20">ROUND(E35*U35,2)</f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26</v>
      </c>
      <c r="B36" s="201" t="s">
        <v>3092</v>
      </c>
      <c r="C36" s="207" t="s">
        <v>3093</v>
      </c>
      <c r="D36" s="202" t="s">
        <v>2576</v>
      </c>
      <c r="E36" s="203">
        <v>1</v>
      </c>
      <c r="F36" s="204"/>
      <c r="G36" s="205">
        <f t="shared" si="14"/>
        <v>0</v>
      </c>
      <c r="H36" s="204"/>
      <c r="I36" s="205">
        <f t="shared" si="15"/>
        <v>0</v>
      </c>
      <c r="J36" s="204"/>
      <c r="K36" s="205">
        <f t="shared" si="16"/>
        <v>0</v>
      </c>
      <c r="L36" s="205">
        <v>21</v>
      </c>
      <c r="M36" s="205">
        <f t="shared" si="17"/>
        <v>0</v>
      </c>
      <c r="N36" s="203">
        <v>0</v>
      </c>
      <c r="O36" s="203">
        <f t="shared" si="18"/>
        <v>0</v>
      </c>
      <c r="P36" s="203">
        <v>0</v>
      </c>
      <c r="Q36" s="203">
        <f t="shared" si="19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20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27</v>
      </c>
      <c r="B37" s="201" t="s">
        <v>3094</v>
      </c>
      <c r="C37" s="207" t="s">
        <v>3057</v>
      </c>
      <c r="D37" s="202" t="s">
        <v>2576</v>
      </c>
      <c r="E37" s="203">
        <v>1</v>
      </c>
      <c r="F37" s="204"/>
      <c r="G37" s="205">
        <f t="shared" si="14"/>
        <v>0</v>
      </c>
      <c r="H37" s="204"/>
      <c r="I37" s="205">
        <f t="shared" si="15"/>
        <v>0</v>
      </c>
      <c r="J37" s="204"/>
      <c r="K37" s="205">
        <f t="shared" si="16"/>
        <v>0</v>
      </c>
      <c r="L37" s="205">
        <v>21</v>
      </c>
      <c r="M37" s="205">
        <f t="shared" si="17"/>
        <v>0</v>
      </c>
      <c r="N37" s="203">
        <v>0</v>
      </c>
      <c r="O37" s="203">
        <f t="shared" si="18"/>
        <v>0</v>
      </c>
      <c r="P37" s="203">
        <v>0</v>
      </c>
      <c r="Q37" s="203">
        <f t="shared" si="19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20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28</v>
      </c>
      <c r="B38" s="201" t="s">
        <v>3095</v>
      </c>
      <c r="C38" s="207" t="s">
        <v>3096</v>
      </c>
      <c r="D38" s="202" t="s">
        <v>2576</v>
      </c>
      <c r="E38" s="203">
        <v>1</v>
      </c>
      <c r="F38" s="204"/>
      <c r="G38" s="205">
        <f t="shared" si="14"/>
        <v>0</v>
      </c>
      <c r="H38" s="204"/>
      <c r="I38" s="205">
        <f t="shared" si="15"/>
        <v>0</v>
      </c>
      <c r="J38" s="204"/>
      <c r="K38" s="205">
        <f t="shared" si="16"/>
        <v>0</v>
      </c>
      <c r="L38" s="205">
        <v>21</v>
      </c>
      <c r="M38" s="205">
        <f t="shared" si="17"/>
        <v>0</v>
      </c>
      <c r="N38" s="203">
        <v>0</v>
      </c>
      <c r="O38" s="203">
        <f t="shared" si="18"/>
        <v>0</v>
      </c>
      <c r="P38" s="203">
        <v>0</v>
      </c>
      <c r="Q38" s="203">
        <f t="shared" si="19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20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29</v>
      </c>
      <c r="B39" s="201" t="s">
        <v>3097</v>
      </c>
      <c r="C39" s="207" t="s">
        <v>3098</v>
      </c>
      <c r="D39" s="202" t="s">
        <v>2576</v>
      </c>
      <c r="E39" s="203">
        <v>2</v>
      </c>
      <c r="F39" s="204"/>
      <c r="G39" s="205">
        <f t="shared" si="14"/>
        <v>0</v>
      </c>
      <c r="H39" s="204"/>
      <c r="I39" s="205">
        <f t="shared" si="15"/>
        <v>0</v>
      </c>
      <c r="J39" s="204"/>
      <c r="K39" s="205">
        <f t="shared" si="16"/>
        <v>0</v>
      </c>
      <c r="L39" s="205">
        <v>21</v>
      </c>
      <c r="M39" s="205">
        <f t="shared" si="17"/>
        <v>0</v>
      </c>
      <c r="N39" s="203">
        <v>0</v>
      </c>
      <c r="O39" s="203">
        <f t="shared" si="18"/>
        <v>0</v>
      </c>
      <c r="P39" s="203">
        <v>0</v>
      </c>
      <c r="Q39" s="203">
        <f t="shared" si="19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20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30</v>
      </c>
      <c r="B40" s="201" t="s">
        <v>3099</v>
      </c>
      <c r="C40" s="207" t="s">
        <v>3100</v>
      </c>
      <c r="D40" s="202" t="s">
        <v>2576</v>
      </c>
      <c r="E40" s="203">
        <v>1</v>
      </c>
      <c r="F40" s="204"/>
      <c r="G40" s="205">
        <f t="shared" si="14"/>
        <v>0</v>
      </c>
      <c r="H40" s="204"/>
      <c r="I40" s="205">
        <f t="shared" si="15"/>
        <v>0</v>
      </c>
      <c r="J40" s="204"/>
      <c r="K40" s="205">
        <f t="shared" si="16"/>
        <v>0</v>
      </c>
      <c r="L40" s="205">
        <v>21</v>
      </c>
      <c r="M40" s="205">
        <f t="shared" si="17"/>
        <v>0</v>
      </c>
      <c r="N40" s="203">
        <v>0</v>
      </c>
      <c r="O40" s="203">
        <f t="shared" si="18"/>
        <v>0</v>
      </c>
      <c r="P40" s="203">
        <v>0</v>
      </c>
      <c r="Q40" s="203">
        <f t="shared" si="19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20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31</v>
      </c>
      <c r="B41" s="201" t="s">
        <v>3101</v>
      </c>
      <c r="C41" s="207" t="s">
        <v>3102</v>
      </c>
      <c r="D41" s="202" t="s">
        <v>2576</v>
      </c>
      <c r="E41" s="203">
        <v>1</v>
      </c>
      <c r="F41" s="204"/>
      <c r="G41" s="205">
        <f t="shared" si="14"/>
        <v>0</v>
      </c>
      <c r="H41" s="204"/>
      <c r="I41" s="205">
        <f t="shared" si="15"/>
        <v>0</v>
      </c>
      <c r="J41" s="204"/>
      <c r="K41" s="205">
        <f t="shared" si="16"/>
        <v>0</v>
      </c>
      <c r="L41" s="205">
        <v>21</v>
      </c>
      <c r="M41" s="205">
        <f t="shared" si="17"/>
        <v>0</v>
      </c>
      <c r="N41" s="203">
        <v>0</v>
      </c>
      <c r="O41" s="203">
        <f t="shared" si="18"/>
        <v>0</v>
      </c>
      <c r="P41" s="203">
        <v>0</v>
      </c>
      <c r="Q41" s="203">
        <f t="shared" si="19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20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323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200">
        <v>32</v>
      </c>
      <c r="B42" s="201" t="s">
        <v>3103</v>
      </c>
      <c r="C42" s="207" t="s">
        <v>3104</v>
      </c>
      <c r="D42" s="202" t="s">
        <v>2576</v>
      </c>
      <c r="E42" s="203">
        <v>4</v>
      </c>
      <c r="F42" s="204"/>
      <c r="G42" s="205">
        <f t="shared" si="14"/>
        <v>0</v>
      </c>
      <c r="H42" s="204"/>
      <c r="I42" s="205">
        <f t="shared" si="15"/>
        <v>0</v>
      </c>
      <c r="J42" s="204"/>
      <c r="K42" s="205">
        <f t="shared" si="16"/>
        <v>0</v>
      </c>
      <c r="L42" s="205">
        <v>21</v>
      </c>
      <c r="M42" s="205">
        <f t="shared" si="17"/>
        <v>0</v>
      </c>
      <c r="N42" s="203">
        <v>0</v>
      </c>
      <c r="O42" s="203">
        <f t="shared" si="18"/>
        <v>0</v>
      </c>
      <c r="P42" s="203">
        <v>0</v>
      </c>
      <c r="Q42" s="203">
        <f t="shared" si="19"/>
        <v>0</v>
      </c>
      <c r="R42" s="205"/>
      <c r="S42" s="205" t="s">
        <v>319</v>
      </c>
      <c r="T42" s="206" t="s">
        <v>320</v>
      </c>
      <c r="U42" s="161">
        <v>0</v>
      </c>
      <c r="V42" s="161">
        <f t="shared" si="20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00">
        <v>33</v>
      </c>
      <c r="B43" s="201" t="s">
        <v>3105</v>
      </c>
      <c r="C43" s="207" t="s">
        <v>3106</v>
      </c>
      <c r="D43" s="202" t="s">
        <v>2576</v>
      </c>
      <c r="E43" s="203">
        <v>3</v>
      </c>
      <c r="F43" s="204"/>
      <c r="G43" s="205">
        <f t="shared" si="14"/>
        <v>0</v>
      </c>
      <c r="H43" s="204"/>
      <c r="I43" s="205">
        <f t="shared" si="15"/>
        <v>0</v>
      </c>
      <c r="J43" s="204"/>
      <c r="K43" s="205">
        <f t="shared" si="16"/>
        <v>0</v>
      </c>
      <c r="L43" s="205">
        <v>21</v>
      </c>
      <c r="M43" s="205">
        <f t="shared" si="17"/>
        <v>0</v>
      </c>
      <c r="N43" s="203">
        <v>0</v>
      </c>
      <c r="O43" s="203">
        <f t="shared" si="18"/>
        <v>0</v>
      </c>
      <c r="P43" s="203">
        <v>0</v>
      </c>
      <c r="Q43" s="203">
        <f t="shared" si="19"/>
        <v>0</v>
      </c>
      <c r="R43" s="205"/>
      <c r="S43" s="205" t="s">
        <v>319</v>
      </c>
      <c r="T43" s="206" t="s">
        <v>320</v>
      </c>
      <c r="U43" s="161">
        <v>0</v>
      </c>
      <c r="V43" s="161">
        <f t="shared" si="20"/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00">
        <v>34</v>
      </c>
      <c r="B44" s="201" t="s">
        <v>3107</v>
      </c>
      <c r="C44" s="207" t="s">
        <v>3108</v>
      </c>
      <c r="D44" s="202" t="s">
        <v>3109</v>
      </c>
      <c r="E44" s="203">
        <v>5</v>
      </c>
      <c r="F44" s="204"/>
      <c r="G44" s="205">
        <f t="shared" si="14"/>
        <v>0</v>
      </c>
      <c r="H44" s="204"/>
      <c r="I44" s="205">
        <f t="shared" si="15"/>
        <v>0</v>
      </c>
      <c r="J44" s="204"/>
      <c r="K44" s="205">
        <f t="shared" si="16"/>
        <v>0</v>
      </c>
      <c r="L44" s="205">
        <v>21</v>
      </c>
      <c r="M44" s="205">
        <f t="shared" si="17"/>
        <v>0</v>
      </c>
      <c r="N44" s="203">
        <v>0</v>
      </c>
      <c r="O44" s="203">
        <f t="shared" si="18"/>
        <v>0</v>
      </c>
      <c r="P44" s="203">
        <v>0</v>
      </c>
      <c r="Q44" s="203">
        <f t="shared" si="19"/>
        <v>0</v>
      </c>
      <c r="R44" s="205"/>
      <c r="S44" s="205" t="s">
        <v>319</v>
      </c>
      <c r="T44" s="206" t="s">
        <v>320</v>
      </c>
      <c r="U44" s="161">
        <v>0</v>
      </c>
      <c r="V44" s="161">
        <f t="shared" si="20"/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323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35</v>
      </c>
      <c r="B45" s="201" t="s">
        <v>3110</v>
      </c>
      <c r="C45" s="207" t="s">
        <v>3111</v>
      </c>
      <c r="D45" s="202" t="s">
        <v>2576</v>
      </c>
      <c r="E45" s="203">
        <v>4</v>
      </c>
      <c r="F45" s="204"/>
      <c r="G45" s="205">
        <f t="shared" si="14"/>
        <v>0</v>
      </c>
      <c r="H45" s="204"/>
      <c r="I45" s="205">
        <f t="shared" si="15"/>
        <v>0</v>
      </c>
      <c r="J45" s="204"/>
      <c r="K45" s="205">
        <f t="shared" si="16"/>
        <v>0</v>
      </c>
      <c r="L45" s="205">
        <v>21</v>
      </c>
      <c r="M45" s="205">
        <f t="shared" si="17"/>
        <v>0</v>
      </c>
      <c r="N45" s="203">
        <v>0</v>
      </c>
      <c r="O45" s="203">
        <f t="shared" si="18"/>
        <v>0</v>
      </c>
      <c r="P45" s="203">
        <v>0</v>
      </c>
      <c r="Q45" s="203">
        <f t="shared" si="19"/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si="20"/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200">
        <v>36</v>
      </c>
      <c r="B46" s="201" t="s">
        <v>3112</v>
      </c>
      <c r="C46" s="207" t="s">
        <v>3113</v>
      </c>
      <c r="D46" s="202" t="s">
        <v>702</v>
      </c>
      <c r="E46" s="203">
        <v>2</v>
      </c>
      <c r="F46" s="204"/>
      <c r="G46" s="205">
        <f t="shared" si="14"/>
        <v>0</v>
      </c>
      <c r="H46" s="204"/>
      <c r="I46" s="205">
        <f t="shared" si="15"/>
        <v>0</v>
      </c>
      <c r="J46" s="204"/>
      <c r="K46" s="205">
        <f t="shared" si="16"/>
        <v>0</v>
      </c>
      <c r="L46" s="205">
        <v>21</v>
      </c>
      <c r="M46" s="205">
        <f t="shared" si="17"/>
        <v>0</v>
      </c>
      <c r="N46" s="203">
        <v>0</v>
      </c>
      <c r="O46" s="203">
        <f t="shared" si="18"/>
        <v>0</v>
      </c>
      <c r="P46" s="203">
        <v>0</v>
      </c>
      <c r="Q46" s="203">
        <f t="shared" si="19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20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200">
        <v>37</v>
      </c>
      <c r="B47" s="201" t="s">
        <v>3114</v>
      </c>
      <c r="C47" s="207" t="s">
        <v>3115</v>
      </c>
      <c r="D47" s="202" t="s">
        <v>702</v>
      </c>
      <c r="E47" s="203">
        <v>2</v>
      </c>
      <c r="F47" s="204"/>
      <c r="G47" s="205">
        <f t="shared" si="14"/>
        <v>0</v>
      </c>
      <c r="H47" s="204"/>
      <c r="I47" s="205">
        <f t="shared" si="15"/>
        <v>0</v>
      </c>
      <c r="J47" s="204"/>
      <c r="K47" s="205">
        <f t="shared" si="16"/>
        <v>0</v>
      </c>
      <c r="L47" s="205">
        <v>21</v>
      </c>
      <c r="M47" s="205">
        <f t="shared" si="17"/>
        <v>0</v>
      </c>
      <c r="N47" s="203">
        <v>0</v>
      </c>
      <c r="O47" s="203">
        <f t="shared" si="18"/>
        <v>0</v>
      </c>
      <c r="P47" s="203">
        <v>0</v>
      </c>
      <c r="Q47" s="203">
        <f t="shared" si="19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20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38</v>
      </c>
      <c r="B48" s="201" t="s">
        <v>3116</v>
      </c>
      <c r="C48" s="207" t="s">
        <v>3117</v>
      </c>
      <c r="D48" s="202" t="s">
        <v>2576</v>
      </c>
      <c r="E48" s="203">
        <v>1</v>
      </c>
      <c r="F48" s="204"/>
      <c r="G48" s="205">
        <f t="shared" si="14"/>
        <v>0</v>
      </c>
      <c r="H48" s="204"/>
      <c r="I48" s="205">
        <f t="shared" si="15"/>
        <v>0</v>
      </c>
      <c r="J48" s="204"/>
      <c r="K48" s="205">
        <f t="shared" si="16"/>
        <v>0</v>
      </c>
      <c r="L48" s="205">
        <v>21</v>
      </c>
      <c r="M48" s="205">
        <f t="shared" si="17"/>
        <v>0</v>
      </c>
      <c r="N48" s="203">
        <v>0</v>
      </c>
      <c r="O48" s="203">
        <f t="shared" si="18"/>
        <v>0</v>
      </c>
      <c r="P48" s="203">
        <v>0</v>
      </c>
      <c r="Q48" s="203">
        <f t="shared" si="19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20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39</v>
      </c>
      <c r="B49" s="201" t="s">
        <v>3118</v>
      </c>
      <c r="C49" s="207" t="s">
        <v>3119</v>
      </c>
      <c r="D49" s="202" t="s">
        <v>2576</v>
      </c>
      <c r="E49" s="203">
        <v>1</v>
      </c>
      <c r="F49" s="204"/>
      <c r="G49" s="205">
        <f t="shared" si="14"/>
        <v>0</v>
      </c>
      <c r="H49" s="204"/>
      <c r="I49" s="205">
        <f t="shared" si="15"/>
        <v>0</v>
      </c>
      <c r="J49" s="204"/>
      <c r="K49" s="205">
        <f t="shared" si="16"/>
        <v>0</v>
      </c>
      <c r="L49" s="205">
        <v>21</v>
      </c>
      <c r="M49" s="205">
        <f t="shared" si="17"/>
        <v>0</v>
      </c>
      <c r="N49" s="203">
        <v>0</v>
      </c>
      <c r="O49" s="203">
        <f t="shared" si="18"/>
        <v>0</v>
      </c>
      <c r="P49" s="203">
        <v>0</v>
      </c>
      <c r="Q49" s="203">
        <f t="shared" si="19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20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40</v>
      </c>
      <c r="B50" s="201" t="s">
        <v>3120</v>
      </c>
      <c r="C50" s="207" t="s">
        <v>3121</v>
      </c>
      <c r="D50" s="202" t="s">
        <v>438</v>
      </c>
      <c r="E50" s="203">
        <v>1</v>
      </c>
      <c r="F50" s="204"/>
      <c r="G50" s="205">
        <f t="shared" si="14"/>
        <v>0</v>
      </c>
      <c r="H50" s="204"/>
      <c r="I50" s="205">
        <f t="shared" si="15"/>
        <v>0</v>
      </c>
      <c r="J50" s="204"/>
      <c r="K50" s="205">
        <f t="shared" si="16"/>
        <v>0</v>
      </c>
      <c r="L50" s="205">
        <v>21</v>
      </c>
      <c r="M50" s="205">
        <f t="shared" si="17"/>
        <v>0</v>
      </c>
      <c r="N50" s="203">
        <v>0</v>
      </c>
      <c r="O50" s="203">
        <f t="shared" si="18"/>
        <v>0</v>
      </c>
      <c r="P50" s="203">
        <v>0</v>
      </c>
      <c r="Q50" s="203">
        <f t="shared" si="19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20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323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41</v>
      </c>
      <c r="B51" s="201" t="s">
        <v>3122</v>
      </c>
      <c r="C51" s="207" t="s">
        <v>3075</v>
      </c>
      <c r="D51" s="202" t="s">
        <v>1776</v>
      </c>
      <c r="E51" s="203">
        <v>15</v>
      </c>
      <c r="F51" s="204"/>
      <c r="G51" s="205">
        <f t="shared" si="14"/>
        <v>0</v>
      </c>
      <c r="H51" s="204"/>
      <c r="I51" s="205">
        <f t="shared" si="15"/>
        <v>0</v>
      </c>
      <c r="J51" s="204"/>
      <c r="K51" s="205">
        <f t="shared" si="16"/>
        <v>0</v>
      </c>
      <c r="L51" s="205">
        <v>21</v>
      </c>
      <c r="M51" s="205">
        <f t="shared" si="17"/>
        <v>0</v>
      </c>
      <c r="N51" s="203">
        <v>0</v>
      </c>
      <c r="O51" s="203">
        <f t="shared" si="18"/>
        <v>0</v>
      </c>
      <c r="P51" s="203">
        <v>0</v>
      </c>
      <c r="Q51" s="203">
        <f t="shared" si="19"/>
        <v>0</v>
      </c>
      <c r="R51" s="205"/>
      <c r="S51" s="205" t="s">
        <v>319</v>
      </c>
      <c r="T51" s="206" t="s">
        <v>320</v>
      </c>
      <c r="U51" s="161">
        <v>0</v>
      </c>
      <c r="V51" s="161">
        <f t="shared" si="20"/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00">
        <v>42</v>
      </c>
      <c r="B52" s="201" t="s">
        <v>3123</v>
      </c>
      <c r="C52" s="207" t="s">
        <v>3077</v>
      </c>
      <c r="D52" s="202" t="s">
        <v>438</v>
      </c>
      <c r="E52" s="203">
        <v>1</v>
      </c>
      <c r="F52" s="204"/>
      <c r="G52" s="205">
        <f t="shared" si="14"/>
        <v>0</v>
      </c>
      <c r="H52" s="204"/>
      <c r="I52" s="205">
        <f t="shared" si="15"/>
        <v>0</v>
      </c>
      <c r="J52" s="204"/>
      <c r="K52" s="205">
        <f t="shared" si="16"/>
        <v>0</v>
      </c>
      <c r="L52" s="205">
        <v>21</v>
      </c>
      <c r="M52" s="205">
        <f t="shared" si="17"/>
        <v>0</v>
      </c>
      <c r="N52" s="203">
        <v>0</v>
      </c>
      <c r="O52" s="203">
        <f t="shared" si="18"/>
        <v>0</v>
      </c>
      <c r="P52" s="203">
        <v>0</v>
      </c>
      <c r="Q52" s="203">
        <f t="shared" si="19"/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si="20"/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323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74" t="s">
        <v>314</v>
      </c>
      <c r="B53" s="175" t="s">
        <v>271</v>
      </c>
      <c r="C53" s="189" t="s">
        <v>272</v>
      </c>
      <c r="D53" s="176"/>
      <c r="E53" s="177"/>
      <c r="F53" s="178"/>
      <c r="G53" s="178">
        <f>SUMIF(AG54:AG60,"&lt;&gt;NOR",G54:G60)</f>
        <v>0</v>
      </c>
      <c r="H53" s="178"/>
      <c r="I53" s="178">
        <f>SUM(I54:I60)</f>
        <v>0</v>
      </c>
      <c r="J53" s="178"/>
      <c r="K53" s="178">
        <f>SUM(K54:K60)</f>
        <v>0</v>
      </c>
      <c r="L53" s="178"/>
      <c r="M53" s="178">
        <f>SUM(M54:M60)</f>
        <v>0</v>
      </c>
      <c r="N53" s="177"/>
      <c r="O53" s="177">
        <f>SUM(O54:O60)</f>
        <v>0</v>
      </c>
      <c r="P53" s="177"/>
      <c r="Q53" s="177">
        <f>SUM(Q54:Q60)</f>
        <v>0</v>
      </c>
      <c r="R53" s="178"/>
      <c r="S53" s="178"/>
      <c r="T53" s="179"/>
      <c r="U53" s="173"/>
      <c r="V53" s="173">
        <f>SUM(V54:V60)</f>
        <v>0</v>
      </c>
      <c r="W53" s="173"/>
      <c r="X53" s="173"/>
      <c r="Y53" s="173"/>
      <c r="AG53" t="s">
        <v>315</v>
      </c>
    </row>
    <row r="54" spans="1:60" outlineLevel="1" x14ac:dyDescent="0.2">
      <c r="A54" s="200">
        <v>43</v>
      </c>
      <c r="B54" s="201" t="s">
        <v>3124</v>
      </c>
      <c r="C54" s="207" t="s">
        <v>3125</v>
      </c>
      <c r="D54" s="202" t="s">
        <v>2576</v>
      </c>
      <c r="E54" s="203">
        <v>4</v>
      </c>
      <c r="F54" s="204"/>
      <c r="G54" s="205">
        <f t="shared" ref="G54:G60" si="21">ROUND(E54*F54,2)</f>
        <v>0</v>
      </c>
      <c r="H54" s="204"/>
      <c r="I54" s="205">
        <f t="shared" ref="I54:I60" si="22">ROUND(E54*H54,2)</f>
        <v>0</v>
      </c>
      <c r="J54" s="204"/>
      <c r="K54" s="205">
        <f t="shared" ref="K54:K60" si="23">ROUND(E54*J54,2)</f>
        <v>0</v>
      </c>
      <c r="L54" s="205">
        <v>21</v>
      </c>
      <c r="M54" s="205">
        <f t="shared" ref="M54:M60" si="24">G54*(1+L54/100)</f>
        <v>0</v>
      </c>
      <c r="N54" s="203">
        <v>0</v>
      </c>
      <c r="O54" s="203">
        <f t="shared" ref="O54:O60" si="25">ROUND(E54*N54,2)</f>
        <v>0</v>
      </c>
      <c r="P54" s="203">
        <v>0</v>
      </c>
      <c r="Q54" s="203">
        <f t="shared" ref="Q54:Q60" si="26">ROUND(E54*P54,2)</f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ref="V54:V60" si="27"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323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44</v>
      </c>
      <c r="B55" s="201" t="s">
        <v>3126</v>
      </c>
      <c r="C55" s="207" t="s">
        <v>3127</v>
      </c>
      <c r="D55" s="202" t="s">
        <v>2576</v>
      </c>
      <c r="E55" s="203">
        <v>4</v>
      </c>
      <c r="F55" s="204"/>
      <c r="G55" s="205">
        <f t="shared" si="21"/>
        <v>0</v>
      </c>
      <c r="H55" s="204"/>
      <c r="I55" s="205">
        <f t="shared" si="22"/>
        <v>0</v>
      </c>
      <c r="J55" s="204"/>
      <c r="K55" s="205">
        <f t="shared" si="23"/>
        <v>0</v>
      </c>
      <c r="L55" s="205">
        <v>21</v>
      </c>
      <c r="M55" s="205">
        <f t="shared" si="24"/>
        <v>0</v>
      </c>
      <c r="N55" s="203">
        <v>0</v>
      </c>
      <c r="O55" s="203">
        <f t="shared" si="25"/>
        <v>0</v>
      </c>
      <c r="P55" s="203">
        <v>0</v>
      </c>
      <c r="Q55" s="203">
        <f t="shared" si="26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7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323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45</v>
      </c>
      <c r="B56" s="201" t="s">
        <v>3128</v>
      </c>
      <c r="C56" s="207" t="s">
        <v>3106</v>
      </c>
      <c r="D56" s="202" t="s">
        <v>2576</v>
      </c>
      <c r="E56" s="203">
        <v>1</v>
      </c>
      <c r="F56" s="204"/>
      <c r="G56" s="205">
        <f t="shared" si="21"/>
        <v>0</v>
      </c>
      <c r="H56" s="204"/>
      <c r="I56" s="205">
        <f t="shared" si="22"/>
        <v>0</v>
      </c>
      <c r="J56" s="204"/>
      <c r="K56" s="205">
        <f t="shared" si="23"/>
        <v>0</v>
      </c>
      <c r="L56" s="205">
        <v>21</v>
      </c>
      <c r="M56" s="205">
        <f t="shared" si="24"/>
        <v>0</v>
      </c>
      <c r="N56" s="203">
        <v>0</v>
      </c>
      <c r="O56" s="203">
        <f t="shared" si="25"/>
        <v>0</v>
      </c>
      <c r="P56" s="203">
        <v>0</v>
      </c>
      <c r="Q56" s="203">
        <f t="shared" si="26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7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200">
        <v>46</v>
      </c>
      <c r="B57" s="201" t="s">
        <v>3129</v>
      </c>
      <c r="C57" s="207" t="s">
        <v>3130</v>
      </c>
      <c r="D57" s="202" t="s">
        <v>702</v>
      </c>
      <c r="E57" s="203">
        <v>2</v>
      </c>
      <c r="F57" s="204"/>
      <c r="G57" s="205">
        <f t="shared" si="21"/>
        <v>0</v>
      </c>
      <c r="H57" s="204"/>
      <c r="I57" s="205">
        <f t="shared" si="22"/>
        <v>0</v>
      </c>
      <c r="J57" s="204"/>
      <c r="K57" s="205">
        <f t="shared" si="23"/>
        <v>0</v>
      </c>
      <c r="L57" s="205">
        <v>21</v>
      </c>
      <c r="M57" s="205">
        <f t="shared" si="24"/>
        <v>0</v>
      </c>
      <c r="N57" s="203">
        <v>0</v>
      </c>
      <c r="O57" s="203">
        <f t="shared" si="25"/>
        <v>0</v>
      </c>
      <c r="P57" s="203">
        <v>0</v>
      </c>
      <c r="Q57" s="203">
        <f t="shared" si="26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7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47</v>
      </c>
      <c r="B58" s="201" t="s">
        <v>3131</v>
      </c>
      <c r="C58" s="207" t="s">
        <v>3132</v>
      </c>
      <c r="D58" s="202" t="s">
        <v>2576</v>
      </c>
      <c r="E58" s="203">
        <v>4</v>
      </c>
      <c r="F58" s="204"/>
      <c r="G58" s="205">
        <f t="shared" si="21"/>
        <v>0</v>
      </c>
      <c r="H58" s="204"/>
      <c r="I58" s="205">
        <f t="shared" si="22"/>
        <v>0</v>
      </c>
      <c r="J58" s="204"/>
      <c r="K58" s="205">
        <f t="shared" si="23"/>
        <v>0</v>
      </c>
      <c r="L58" s="205">
        <v>21</v>
      </c>
      <c r="M58" s="205">
        <f t="shared" si="24"/>
        <v>0</v>
      </c>
      <c r="N58" s="203">
        <v>0</v>
      </c>
      <c r="O58" s="203">
        <f t="shared" si="25"/>
        <v>0</v>
      </c>
      <c r="P58" s="203">
        <v>0</v>
      </c>
      <c r="Q58" s="203">
        <f t="shared" si="26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7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323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48</v>
      </c>
      <c r="B59" s="201" t="s">
        <v>3133</v>
      </c>
      <c r="C59" s="207" t="s">
        <v>3134</v>
      </c>
      <c r="D59" s="202" t="s">
        <v>2576</v>
      </c>
      <c r="E59" s="203">
        <v>4</v>
      </c>
      <c r="F59" s="204"/>
      <c r="G59" s="205">
        <f t="shared" si="21"/>
        <v>0</v>
      </c>
      <c r="H59" s="204"/>
      <c r="I59" s="205">
        <f t="shared" si="22"/>
        <v>0</v>
      </c>
      <c r="J59" s="204"/>
      <c r="K59" s="205">
        <f t="shared" si="23"/>
        <v>0</v>
      </c>
      <c r="L59" s="205">
        <v>21</v>
      </c>
      <c r="M59" s="205">
        <f t="shared" si="24"/>
        <v>0</v>
      </c>
      <c r="N59" s="203">
        <v>0</v>
      </c>
      <c r="O59" s="203">
        <f t="shared" si="25"/>
        <v>0</v>
      </c>
      <c r="P59" s="203">
        <v>0</v>
      </c>
      <c r="Q59" s="203">
        <f t="shared" si="26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7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49</v>
      </c>
      <c r="B60" s="201" t="s">
        <v>3135</v>
      </c>
      <c r="C60" s="207" t="s">
        <v>3077</v>
      </c>
      <c r="D60" s="202" t="s">
        <v>438</v>
      </c>
      <c r="E60" s="203">
        <v>1</v>
      </c>
      <c r="F60" s="204"/>
      <c r="G60" s="205">
        <f t="shared" si="21"/>
        <v>0</v>
      </c>
      <c r="H60" s="204"/>
      <c r="I60" s="205">
        <f t="shared" si="22"/>
        <v>0</v>
      </c>
      <c r="J60" s="204"/>
      <c r="K60" s="205">
        <f t="shared" si="23"/>
        <v>0</v>
      </c>
      <c r="L60" s="205">
        <v>21</v>
      </c>
      <c r="M60" s="205">
        <f t="shared" si="24"/>
        <v>0</v>
      </c>
      <c r="N60" s="203">
        <v>0</v>
      </c>
      <c r="O60" s="203">
        <f t="shared" si="25"/>
        <v>0</v>
      </c>
      <c r="P60" s="203">
        <v>0</v>
      </c>
      <c r="Q60" s="203">
        <f t="shared" si="26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7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74" t="s">
        <v>314</v>
      </c>
      <c r="B61" s="175" t="s">
        <v>273</v>
      </c>
      <c r="C61" s="189" t="s">
        <v>274</v>
      </c>
      <c r="D61" s="176"/>
      <c r="E61" s="177"/>
      <c r="F61" s="178"/>
      <c r="G61" s="178">
        <f>SUMIF(AG62:AG67,"&lt;&gt;NOR",G62:G67)</f>
        <v>0</v>
      </c>
      <c r="H61" s="178"/>
      <c r="I61" s="178">
        <f>SUM(I62:I67)</f>
        <v>0</v>
      </c>
      <c r="J61" s="178"/>
      <c r="K61" s="178">
        <f>SUM(K62:K67)</f>
        <v>0</v>
      </c>
      <c r="L61" s="178"/>
      <c r="M61" s="178">
        <f>SUM(M62:M67)</f>
        <v>0</v>
      </c>
      <c r="N61" s="177"/>
      <c r="O61" s="177">
        <f>SUM(O62:O67)</f>
        <v>0</v>
      </c>
      <c r="P61" s="177"/>
      <c r="Q61" s="177">
        <f>SUM(Q62:Q67)</f>
        <v>0</v>
      </c>
      <c r="R61" s="178"/>
      <c r="S61" s="178"/>
      <c r="T61" s="179"/>
      <c r="U61" s="173"/>
      <c r="V61" s="173">
        <f>SUM(V62:V67)</f>
        <v>0</v>
      </c>
      <c r="W61" s="173"/>
      <c r="X61" s="173"/>
      <c r="Y61" s="173"/>
      <c r="AG61" t="s">
        <v>315</v>
      </c>
    </row>
    <row r="62" spans="1:60" ht="22.5" outlineLevel="1" x14ac:dyDescent="0.2">
      <c r="A62" s="200">
        <v>50</v>
      </c>
      <c r="B62" s="201" t="s">
        <v>3136</v>
      </c>
      <c r="C62" s="207" t="s">
        <v>3137</v>
      </c>
      <c r="D62" s="202" t="s">
        <v>2576</v>
      </c>
      <c r="E62" s="203">
        <v>1</v>
      </c>
      <c r="F62" s="204"/>
      <c r="G62" s="205">
        <f t="shared" ref="G62:G67" si="28">ROUND(E62*F62,2)</f>
        <v>0</v>
      </c>
      <c r="H62" s="204"/>
      <c r="I62" s="205">
        <f t="shared" ref="I62:I67" si="29">ROUND(E62*H62,2)</f>
        <v>0</v>
      </c>
      <c r="J62" s="204"/>
      <c r="K62" s="205">
        <f t="shared" ref="K62:K67" si="30">ROUND(E62*J62,2)</f>
        <v>0</v>
      </c>
      <c r="L62" s="205">
        <v>21</v>
      </c>
      <c r="M62" s="205">
        <f t="shared" ref="M62:M67" si="31">G62*(1+L62/100)</f>
        <v>0</v>
      </c>
      <c r="N62" s="203">
        <v>0</v>
      </c>
      <c r="O62" s="203">
        <f t="shared" ref="O62:O67" si="32">ROUND(E62*N62,2)</f>
        <v>0</v>
      </c>
      <c r="P62" s="203">
        <v>0</v>
      </c>
      <c r="Q62" s="203">
        <f t="shared" ref="Q62:Q67" si="33"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ref="V62:V67" si="34"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51</v>
      </c>
      <c r="B63" s="201" t="s">
        <v>3138</v>
      </c>
      <c r="C63" s="207" t="s">
        <v>3139</v>
      </c>
      <c r="D63" s="202" t="s">
        <v>2576</v>
      </c>
      <c r="E63" s="203">
        <v>1</v>
      </c>
      <c r="F63" s="204"/>
      <c r="G63" s="205">
        <f t="shared" si="28"/>
        <v>0</v>
      </c>
      <c r="H63" s="204"/>
      <c r="I63" s="205">
        <f t="shared" si="29"/>
        <v>0</v>
      </c>
      <c r="J63" s="204"/>
      <c r="K63" s="205">
        <f t="shared" si="30"/>
        <v>0</v>
      </c>
      <c r="L63" s="205">
        <v>21</v>
      </c>
      <c r="M63" s="205">
        <f t="shared" si="31"/>
        <v>0</v>
      </c>
      <c r="N63" s="203">
        <v>0</v>
      </c>
      <c r="O63" s="203">
        <f t="shared" si="32"/>
        <v>0</v>
      </c>
      <c r="P63" s="203">
        <v>0</v>
      </c>
      <c r="Q63" s="203">
        <f t="shared" si="33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34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323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200">
        <v>52</v>
      </c>
      <c r="B64" s="201" t="s">
        <v>3140</v>
      </c>
      <c r="C64" s="207" t="s">
        <v>3141</v>
      </c>
      <c r="D64" s="202" t="s">
        <v>438</v>
      </c>
      <c r="E64" s="203">
        <v>1</v>
      </c>
      <c r="F64" s="204"/>
      <c r="G64" s="205">
        <f t="shared" si="28"/>
        <v>0</v>
      </c>
      <c r="H64" s="204"/>
      <c r="I64" s="205">
        <f t="shared" si="29"/>
        <v>0</v>
      </c>
      <c r="J64" s="204"/>
      <c r="K64" s="205">
        <f t="shared" si="30"/>
        <v>0</v>
      </c>
      <c r="L64" s="205">
        <v>21</v>
      </c>
      <c r="M64" s="205">
        <f t="shared" si="31"/>
        <v>0</v>
      </c>
      <c r="N64" s="203">
        <v>0</v>
      </c>
      <c r="O64" s="203">
        <f t="shared" si="32"/>
        <v>0</v>
      </c>
      <c r="P64" s="203">
        <v>0</v>
      </c>
      <c r="Q64" s="203">
        <f t="shared" si="33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34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00">
        <v>53</v>
      </c>
      <c r="B65" s="201" t="s">
        <v>3142</v>
      </c>
      <c r="C65" s="207" t="s">
        <v>3143</v>
      </c>
      <c r="D65" s="202" t="s">
        <v>438</v>
      </c>
      <c r="E65" s="203">
        <v>1</v>
      </c>
      <c r="F65" s="204"/>
      <c r="G65" s="205">
        <f t="shared" si="28"/>
        <v>0</v>
      </c>
      <c r="H65" s="204"/>
      <c r="I65" s="205">
        <f t="shared" si="29"/>
        <v>0</v>
      </c>
      <c r="J65" s="204"/>
      <c r="K65" s="205">
        <f t="shared" si="30"/>
        <v>0</v>
      </c>
      <c r="L65" s="205">
        <v>21</v>
      </c>
      <c r="M65" s="205">
        <f t="shared" si="31"/>
        <v>0</v>
      </c>
      <c r="N65" s="203">
        <v>0</v>
      </c>
      <c r="O65" s="203">
        <f t="shared" si="32"/>
        <v>0</v>
      </c>
      <c r="P65" s="203">
        <v>0</v>
      </c>
      <c r="Q65" s="203">
        <f t="shared" si="33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34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54</v>
      </c>
      <c r="B66" s="201" t="s">
        <v>3144</v>
      </c>
      <c r="C66" s="207" t="s">
        <v>3145</v>
      </c>
      <c r="D66" s="202" t="s">
        <v>2576</v>
      </c>
      <c r="E66" s="203">
        <v>1</v>
      </c>
      <c r="F66" s="204"/>
      <c r="G66" s="205">
        <f t="shared" si="28"/>
        <v>0</v>
      </c>
      <c r="H66" s="204"/>
      <c r="I66" s="205">
        <f t="shared" si="29"/>
        <v>0</v>
      </c>
      <c r="J66" s="204"/>
      <c r="K66" s="205">
        <f t="shared" si="30"/>
        <v>0</v>
      </c>
      <c r="L66" s="205">
        <v>21</v>
      </c>
      <c r="M66" s="205">
        <f t="shared" si="31"/>
        <v>0</v>
      </c>
      <c r="N66" s="203">
        <v>0</v>
      </c>
      <c r="O66" s="203">
        <f t="shared" si="32"/>
        <v>0</v>
      </c>
      <c r="P66" s="203">
        <v>0</v>
      </c>
      <c r="Q66" s="203">
        <f t="shared" si="33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34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323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55</v>
      </c>
      <c r="B67" s="201" t="s">
        <v>3146</v>
      </c>
      <c r="C67" s="207" t="s">
        <v>3147</v>
      </c>
      <c r="D67" s="202" t="s">
        <v>3109</v>
      </c>
      <c r="E67" s="203">
        <v>5</v>
      </c>
      <c r="F67" s="204"/>
      <c r="G67" s="205">
        <f t="shared" si="28"/>
        <v>0</v>
      </c>
      <c r="H67" s="204"/>
      <c r="I67" s="205">
        <f t="shared" si="29"/>
        <v>0</v>
      </c>
      <c r="J67" s="204"/>
      <c r="K67" s="205">
        <f t="shared" si="30"/>
        <v>0</v>
      </c>
      <c r="L67" s="205">
        <v>21</v>
      </c>
      <c r="M67" s="205">
        <f t="shared" si="31"/>
        <v>0</v>
      </c>
      <c r="N67" s="203">
        <v>0</v>
      </c>
      <c r="O67" s="203">
        <f t="shared" si="32"/>
        <v>0</v>
      </c>
      <c r="P67" s="203">
        <v>0</v>
      </c>
      <c r="Q67" s="203">
        <f t="shared" si="33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34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323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74" t="s">
        <v>314</v>
      </c>
      <c r="B68" s="175" t="s">
        <v>275</v>
      </c>
      <c r="C68" s="189" t="s">
        <v>276</v>
      </c>
      <c r="D68" s="176"/>
      <c r="E68" s="177"/>
      <c r="F68" s="178"/>
      <c r="G68" s="178">
        <f>SUMIF(AG69:AG75,"&lt;&gt;NOR",G69:G75)</f>
        <v>0</v>
      </c>
      <c r="H68" s="178"/>
      <c r="I68" s="178">
        <f>SUM(I69:I75)</f>
        <v>0</v>
      </c>
      <c r="J68" s="178"/>
      <c r="K68" s="178">
        <f>SUM(K69:K75)</f>
        <v>0</v>
      </c>
      <c r="L68" s="178"/>
      <c r="M68" s="178">
        <f>SUM(M69:M75)</f>
        <v>0</v>
      </c>
      <c r="N68" s="177"/>
      <c r="O68" s="177">
        <f>SUM(O69:O75)</f>
        <v>0</v>
      </c>
      <c r="P68" s="177"/>
      <c r="Q68" s="177">
        <f>SUM(Q69:Q75)</f>
        <v>0</v>
      </c>
      <c r="R68" s="178"/>
      <c r="S68" s="178"/>
      <c r="T68" s="179"/>
      <c r="U68" s="173"/>
      <c r="V68" s="173">
        <f>SUM(V69:V75)</f>
        <v>0</v>
      </c>
      <c r="W68" s="173"/>
      <c r="X68" s="173"/>
      <c r="Y68" s="173"/>
      <c r="AG68" t="s">
        <v>315</v>
      </c>
    </row>
    <row r="69" spans="1:60" outlineLevel="1" x14ac:dyDescent="0.2">
      <c r="A69" s="200">
        <v>56</v>
      </c>
      <c r="B69" s="201" t="s">
        <v>3148</v>
      </c>
      <c r="C69" s="207" t="s">
        <v>3149</v>
      </c>
      <c r="D69" s="202" t="s">
        <v>438</v>
      </c>
      <c r="E69" s="203">
        <v>1</v>
      </c>
      <c r="F69" s="204"/>
      <c r="G69" s="205">
        <f t="shared" ref="G69:G75" si="35">ROUND(E69*F69,2)</f>
        <v>0</v>
      </c>
      <c r="H69" s="204"/>
      <c r="I69" s="205">
        <f t="shared" ref="I69:I75" si="36">ROUND(E69*H69,2)</f>
        <v>0</v>
      </c>
      <c r="J69" s="204"/>
      <c r="K69" s="205">
        <f t="shared" ref="K69:K75" si="37">ROUND(E69*J69,2)</f>
        <v>0</v>
      </c>
      <c r="L69" s="205">
        <v>21</v>
      </c>
      <c r="M69" s="205">
        <f t="shared" ref="M69:M75" si="38">G69*(1+L69/100)</f>
        <v>0</v>
      </c>
      <c r="N69" s="203">
        <v>0</v>
      </c>
      <c r="O69" s="203">
        <f t="shared" ref="O69:O75" si="39">ROUND(E69*N69,2)</f>
        <v>0</v>
      </c>
      <c r="P69" s="203">
        <v>0</v>
      </c>
      <c r="Q69" s="203">
        <f t="shared" ref="Q69:Q75" si="40">ROUND(E69*P69,2)</f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ref="V69:V75" si="41">ROUND(E69*U69,2)</f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323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57</v>
      </c>
      <c r="B70" s="201" t="s">
        <v>3150</v>
      </c>
      <c r="C70" s="207" t="s">
        <v>3151</v>
      </c>
      <c r="D70" s="202" t="s">
        <v>438</v>
      </c>
      <c r="E70" s="203">
        <v>1</v>
      </c>
      <c r="F70" s="204"/>
      <c r="G70" s="205">
        <f t="shared" si="35"/>
        <v>0</v>
      </c>
      <c r="H70" s="204"/>
      <c r="I70" s="205">
        <f t="shared" si="36"/>
        <v>0</v>
      </c>
      <c r="J70" s="204"/>
      <c r="K70" s="205">
        <f t="shared" si="37"/>
        <v>0</v>
      </c>
      <c r="L70" s="205">
        <v>21</v>
      </c>
      <c r="M70" s="205">
        <f t="shared" si="38"/>
        <v>0</v>
      </c>
      <c r="N70" s="203">
        <v>0</v>
      </c>
      <c r="O70" s="203">
        <f t="shared" si="39"/>
        <v>0</v>
      </c>
      <c r="P70" s="203">
        <v>0</v>
      </c>
      <c r="Q70" s="203">
        <f t="shared" si="40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41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323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58</v>
      </c>
      <c r="B71" s="201" t="s">
        <v>3152</v>
      </c>
      <c r="C71" s="207" t="s">
        <v>3153</v>
      </c>
      <c r="D71" s="202" t="s">
        <v>438</v>
      </c>
      <c r="E71" s="203">
        <v>1</v>
      </c>
      <c r="F71" s="204"/>
      <c r="G71" s="205">
        <f t="shared" si="35"/>
        <v>0</v>
      </c>
      <c r="H71" s="204"/>
      <c r="I71" s="205">
        <f t="shared" si="36"/>
        <v>0</v>
      </c>
      <c r="J71" s="204"/>
      <c r="K71" s="205">
        <f t="shared" si="37"/>
        <v>0</v>
      </c>
      <c r="L71" s="205">
        <v>21</v>
      </c>
      <c r="M71" s="205">
        <f t="shared" si="38"/>
        <v>0</v>
      </c>
      <c r="N71" s="203">
        <v>0</v>
      </c>
      <c r="O71" s="203">
        <f t="shared" si="39"/>
        <v>0</v>
      </c>
      <c r="P71" s="203">
        <v>0</v>
      </c>
      <c r="Q71" s="203">
        <f t="shared" si="40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41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323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59</v>
      </c>
      <c r="B72" s="201" t="s">
        <v>3154</v>
      </c>
      <c r="C72" s="207" t="s">
        <v>3155</v>
      </c>
      <c r="D72" s="202" t="s">
        <v>438</v>
      </c>
      <c r="E72" s="203">
        <v>1</v>
      </c>
      <c r="F72" s="204"/>
      <c r="G72" s="205">
        <f t="shared" si="35"/>
        <v>0</v>
      </c>
      <c r="H72" s="204"/>
      <c r="I72" s="205">
        <f t="shared" si="36"/>
        <v>0</v>
      </c>
      <c r="J72" s="204"/>
      <c r="K72" s="205">
        <f t="shared" si="37"/>
        <v>0</v>
      </c>
      <c r="L72" s="205">
        <v>21</v>
      </c>
      <c r="M72" s="205">
        <f t="shared" si="38"/>
        <v>0</v>
      </c>
      <c r="N72" s="203">
        <v>0</v>
      </c>
      <c r="O72" s="203">
        <f t="shared" si="39"/>
        <v>0</v>
      </c>
      <c r="P72" s="203">
        <v>0</v>
      </c>
      <c r="Q72" s="203">
        <f t="shared" si="40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41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323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60</v>
      </c>
      <c r="B73" s="201" t="s">
        <v>3156</v>
      </c>
      <c r="C73" s="207" t="s">
        <v>3157</v>
      </c>
      <c r="D73" s="202" t="s">
        <v>438</v>
      </c>
      <c r="E73" s="203">
        <v>1</v>
      </c>
      <c r="F73" s="204"/>
      <c r="G73" s="205">
        <f t="shared" si="35"/>
        <v>0</v>
      </c>
      <c r="H73" s="204"/>
      <c r="I73" s="205">
        <f t="shared" si="36"/>
        <v>0</v>
      </c>
      <c r="J73" s="204"/>
      <c r="K73" s="205">
        <f t="shared" si="37"/>
        <v>0</v>
      </c>
      <c r="L73" s="205">
        <v>21</v>
      </c>
      <c r="M73" s="205">
        <f t="shared" si="38"/>
        <v>0</v>
      </c>
      <c r="N73" s="203">
        <v>0</v>
      </c>
      <c r="O73" s="203">
        <f t="shared" si="39"/>
        <v>0</v>
      </c>
      <c r="P73" s="203">
        <v>0</v>
      </c>
      <c r="Q73" s="203">
        <f t="shared" si="40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41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61</v>
      </c>
      <c r="B74" s="201" t="s">
        <v>3158</v>
      </c>
      <c r="C74" s="207" t="s">
        <v>3159</v>
      </c>
      <c r="D74" s="202" t="s">
        <v>438</v>
      </c>
      <c r="E74" s="203">
        <v>1</v>
      </c>
      <c r="F74" s="204"/>
      <c r="G74" s="205">
        <f t="shared" si="35"/>
        <v>0</v>
      </c>
      <c r="H74" s="204"/>
      <c r="I74" s="205">
        <f t="shared" si="36"/>
        <v>0</v>
      </c>
      <c r="J74" s="204"/>
      <c r="K74" s="205">
        <f t="shared" si="37"/>
        <v>0</v>
      </c>
      <c r="L74" s="205">
        <v>21</v>
      </c>
      <c r="M74" s="205">
        <f t="shared" si="38"/>
        <v>0</v>
      </c>
      <c r="N74" s="203">
        <v>0</v>
      </c>
      <c r="O74" s="203">
        <f t="shared" si="39"/>
        <v>0</v>
      </c>
      <c r="P74" s="203">
        <v>0</v>
      </c>
      <c r="Q74" s="203">
        <f t="shared" si="40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41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323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1">
        <v>62</v>
      </c>
      <c r="B75" s="182" t="s">
        <v>3160</v>
      </c>
      <c r="C75" s="190" t="s">
        <v>3161</v>
      </c>
      <c r="D75" s="183" t="s">
        <v>438</v>
      </c>
      <c r="E75" s="184">
        <v>1</v>
      </c>
      <c r="F75" s="185"/>
      <c r="G75" s="186">
        <f t="shared" si="35"/>
        <v>0</v>
      </c>
      <c r="H75" s="185"/>
      <c r="I75" s="186">
        <f t="shared" si="36"/>
        <v>0</v>
      </c>
      <c r="J75" s="185"/>
      <c r="K75" s="186">
        <f t="shared" si="37"/>
        <v>0</v>
      </c>
      <c r="L75" s="186">
        <v>21</v>
      </c>
      <c r="M75" s="186">
        <f t="shared" si="38"/>
        <v>0</v>
      </c>
      <c r="N75" s="184">
        <v>0</v>
      </c>
      <c r="O75" s="184">
        <f t="shared" si="39"/>
        <v>0</v>
      </c>
      <c r="P75" s="184">
        <v>0</v>
      </c>
      <c r="Q75" s="184">
        <f t="shared" si="40"/>
        <v>0</v>
      </c>
      <c r="R75" s="186"/>
      <c r="S75" s="186" t="s">
        <v>319</v>
      </c>
      <c r="T75" s="187" t="s">
        <v>320</v>
      </c>
      <c r="U75" s="161">
        <v>0</v>
      </c>
      <c r="V75" s="161">
        <f t="shared" si="41"/>
        <v>0</v>
      </c>
      <c r="W75" s="161"/>
      <c r="X75" s="161" t="s">
        <v>1096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1097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3"/>
      <c r="B76" s="4"/>
      <c r="C76" s="19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300</v>
      </c>
    </row>
    <row r="77" spans="1:60" x14ac:dyDescent="0.2">
      <c r="A77" s="154"/>
      <c r="B77" s="155" t="s">
        <v>29</v>
      </c>
      <c r="C77" s="198"/>
      <c r="D77" s="156"/>
      <c r="E77" s="157"/>
      <c r="F77" s="157"/>
      <c r="G77" s="180">
        <f>G8+G21+G34+G53+G61+G68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879</v>
      </c>
    </row>
    <row r="78" spans="1:60" x14ac:dyDescent="0.2">
      <c r="C78" s="199"/>
      <c r="D78" s="10"/>
      <c r="AG78" t="s">
        <v>880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SPnjFN6+6NrZegr603ciQMbl3/Kfa4HZydNdzxjXCReUtuyDp4MDyhugws3rd4EHmBBQeRjrpXbliJjzq5bkA==" saltValue="UBbNQsrJiPaO5UuM3Jdcg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EFF0-1174-4F59-BC86-2D6D2E9F6C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80</v>
      </c>
      <c r="C4" s="278" t="s">
        <v>81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SUMIF(AG9:AG37,"&lt;&gt;NOR",G9:G37)</f>
        <v>0</v>
      </c>
      <c r="H8" s="178"/>
      <c r="I8" s="178">
        <f>SUM(I9:I37)</f>
        <v>0</v>
      </c>
      <c r="J8" s="178"/>
      <c r="K8" s="178">
        <f>SUM(K9:K37)</f>
        <v>0</v>
      </c>
      <c r="L8" s="178"/>
      <c r="M8" s="178">
        <f>SUM(M9:M37)</f>
        <v>0</v>
      </c>
      <c r="N8" s="177"/>
      <c r="O8" s="177">
        <f>SUM(O9:O37)</f>
        <v>2.5099999999999998</v>
      </c>
      <c r="P8" s="177"/>
      <c r="Q8" s="177">
        <f>SUM(Q9:Q37)</f>
        <v>0</v>
      </c>
      <c r="R8" s="178"/>
      <c r="S8" s="178"/>
      <c r="T8" s="179"/>
      <c r="U8" s="173"/>
      <c r="V8" s="173">
        <f>SUM(V9:V37)</f>
        <v>20.619999999999997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3162</v>
      </c>
      <c r="C9" s="207" t="s">
        <v>3163</v>
      </c>
      <c r="D9" s="202" t="s">
        <v>702</v>
      </c>
      <c r="E9" s="203">
        <v>10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1.2E-4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3164</v>
      </c>
      <c r="C10" s="207" t="s">
        <v>3165</v>
      </c>
      <c r="D10" s="202" t="s">
        <v>702</v>
      </c>
      <c r="E10" s="203">
        <v>10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365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2289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3166</v>
      </c>
      <c r="C11" s="190" t="s">
        <v>3167</v>
      </c>
      <c r="D11" s="183" t="s">
        <v>371</v>
      </c>
      <c r="E11" s="184">
        <v>9.6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0.36499999999999999</v>
      </c>
      <c r="V11" s="161">
        <f>ROUND(E11*U11,2)</f>
        <v>3.5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2230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72" t="s">
        <v>2253</v>
      </c>
      <c r="D12" s="273"/>
      <c r="E12" s="273"/>
      <c r="F12" s="273"/>
      <c r="G12" s="27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3168</v>
      </c>
      <c r="D13" s="165"/>
      <c r="E13" s="166">
        <v>9.6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4</v>
      </c>
      <c r="B14" s="182" t="s">
        <v>2265</v>
      </c>
      <c r="C14" s="190" t="s">
        <v>2266</v>
      </c>
      <c r="D14" s="183" t="s">
        <v>371</v>
      </c>
      <c r="E14" s="184">
        <v>9.6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0.38979999999999998</v>
      </c>
      <c r="V14" s="161">
        <f>ROUND(E14*U14,2)</f>
        <v>3.74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2230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72" t="s">
        <v>2253</v>
      </c>
      <c r="D15" s="273"/>
      <c r="E15" s="273"/>
      <c r="F15" s="273"/>
      <c r="G15" s="273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8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3168</v>
      </c>
      <c r="D16" s="165"/>
      <c r="E16" s="166">
        <v>9.6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5</v>
      </c>
      <c r="B17" s="182" t="s">
        <v>3169</v>
      </c>
      <c r="C17" s="190" t="s">
        <v>3170</v>
      </c>
      <c r="D17" s="183" t="s">
        <v>371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3.5329999999999999</v>
      </c>
      <c r="V17" s="161">
        <f>ROUND(E17*U17,2)</f>
        <v>7.07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72" t="s">
        <v>3171</v>
      </c>
      <c r="D18" s="273"/>
      <c r="E18" s="273"/>
      <c r="F18" s="273"/>
      <c r="G18" s="273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6</v>
      </c>
      <c r="B19" s="182" t="s">
        <v>2268</v>
      </c>
      <c r="C19" s="190" t="s">
        <v>2269</v>
      </c>
      <c r="D19" s="183" t="s">
        <v>333</v>
      </c>
      <c r="E19" s="184">
        <v>4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3172</v>
      </c>
      <c r="D20" s="165"/>
      <c r="E20" s="166">
        <v>4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7</v>
      </c>
      <c r="B21" s="182" t="s">
        <v>1060</v>
      </c>
      <c r="C21" s="190" t="s">
        <v>1061</v>
      </c>
      <c r="D21" s="183" t="s">
        <v>371</v>
      </c>
      <c r="E21" s="184">
        <v>3.5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334</v>
      </c>
      <c r="T21" s="187" t="s">
        <v>320</v>
      </c>
      <c r="U21" s="161">
        <v>0.65200000000000002</v>
      </c>
      <c r="V21" s="161">
        <f>ROUND(E21*U21,2)</f>
        <v>2.2799999999999998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3173</v>
      </c>
      <c r="D22" s="165"/>
      <c r="E22" s="166">
        <v>3.5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81">
        <v>8</v>
      </c>
      <c r="B23" s="182" t="s">
        <v>996</v>
      </c>
      <c r="C23" s="190" t="s">
        <v>997</v>
      </c>
      <c r="D23" s="183" t="s">
        <v>371</v>
      </c>
      <c r="E23" s="184">
        <v>3.5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1.0999999999999999E-2</v>
      </c>
      <c r="V23" s="161">
        <f>ROUND(E23*U23,2)</f>
        <v>0.04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2230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72" t="s">
        <v>999</v>
      </c>
      <c r="D24" s="273"/>
      <c r="E24" s="273"/>
      <c r="F24" s="273"/>
      <c r="G24" s="273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3173</v>
      </c>
      <c r="D25" s="165"/>
      <c r="E25" s="166">
        <v>3.5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81">
        <v>9</v>
      </c>
      <c r="B26" s="182" t="s">
        <v>1056</v>
      </c>
      <c r="C26" s="190" t="s">
        <v>1057</v>
      </c>
      <c r="D26" s="183" t="s">
        <v>371</v>
      </c>
      <c r="E26" s="184">
        <v>17.5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2230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72" t="s">
        <v>999</v>
      </c>
      <c r="D27" s="273"/>
      <c r="E27" s="273"/>
      <c r="F27" s="273"/>
      <c r="G27" s="273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3174</v>
      </c>
      <c r="D28" s="165"/>
      <c r="E28" s="166">
        <v>17.5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1">
        <v>10</v>
      </c>
      <c r="B29" s="182" t="s">
        <v>2283</v>
      </c>
      <c r="C29" s="190" t="s">
        <v>2284</v>
      </c>
      <c r="D29" s="183" t="s">
        <v>371</v>
      </c>
      <c r="E29" s="184">
        <v>3.5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3.1E-2</v>
      </c>
      <c r="V29" s="161">
        <f>ROUND(E29*U29,2)</f>
        <v>0.11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2230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3173</v>
      </c>
      <c r="D30" s="165"/>
      <c r="E30" s="166">
        <v>3.5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11</v>
      </c>
      <c r="B31" s="182" t="s">
        <v>1091</v>
      </c>
      <c r="C31" s="190" t="s">
        <v>1092</v>
      </c>
      <c r="D31" s="183" t="s">
        <v>371</v>
      </c>
      <c r="E31" s="184">
        <v>3.5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3175</v>
      </c>
      <c r="D32" s="165"/>
      <c r="E32" s="166">
        <v>2.25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81">
        <v>12</v>
      </c>
      <c r="B33" s="182" t="s">
        <v>1073</v>
      </c>
      <c r="C33" s="190" t="s">
        <v>1074</v>
      </c>
      <c r="D33" s="183" t="s">
        <v>371</v>
      </c>
      <c r="E33" s="184">
        <v>7.35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0.20200000000000001</v>
      </c>
      <c r="V33" s="161">
        <f>ROUND(E33*U33,2)</f>
        <v>1.48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2230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72" t="s">
        <v>1075</v>
      </c>
      <c r="D34" s="273"/>
      <c r="E34" s="273"/>
      <c r="F34" s="273"/>
      <c r="G34" s="273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3176</v>
      </c>
      <c r="D35" s="165"/>
      <c r="E35" s="166">
        <v>7.35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13</v>
      </c>
      <c r="B36" s="182" t="s">
        <v>3177</v>
      </c>
      <c r="C36" s="190" t="s">
        <v>3178</v>
      </c>
      <c r="D36" s="183" t="s">
        <v>371</v>
      </c>
      <c r="E36" s="184">
        <v>1.5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1.67</v>
      </c>
      <c r="O36" s="184">
        <f>ROUND(E36*N36,2)</f>
        <v>2.5099999999999998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1.5980000000000001</v>
      </c>
      <c r="V36" s="161">
        <f>ROUND(E36*U36,2)</f>
        <v>2.4</v>
      </c>
      <c r="W36" s="161"/>
      <c r="X36" s="161" t="s">
        <v>1096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2302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72" t="s">
        <v>3179</v>
      </c>
      <c r="D37" s="273"/>
      <c r="E37" s="273"/>
      <c r="F37" s="273"/>
      <c r="G37" s="273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8" t="str">
        <f>C37</f>
        <v>prohozenou zeminou nebo štěrkopískem, s vodorovnou přepravou k místu zásypu, uložením ve vrstvách a zhutněním.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86</v>
      </c>
      <c r="C38" s="189" t="s">
        <v>132</v>
      </c>
      <c r="D38" s="176"/>
      <c r="E38" s="177"/>
      <c r="F38" s="178"/>
      <c r="G38" s="178">
        <f>SUMIF(AG39:AG43,"&lt;&gt;NOR",G39:G43)</f>
        <v>0</v>
      </c>
      <c r="H38" s="178"/>
      <c r="I38" s="178">
        <f>SUM(I39:I43)</f>
        <v>0</v>
      </c>
      <c r="J38" s="178"/>
      <c r="K38" s="178">
        <f>SUM(K39:K43)</f>
        <v>0</v>
      </c>
      <c r="L38" s="178"/>
      <c r="M38" s="178">
        <f>SUM(M39:M43)</f>
        <v>0</v>
      </c>
      <c r="N38" s="177"/>
      <c r="O38" s="177">
        <f>SUM(O39:O43)</f>
        <v>0</v>
      </c>
      <c r="P38" s="177"/>
      <c r="Q38" s="177">
        <f>SUM(Q39:Q43)</f>
        <v>5.1499999999999995</v>
      </c>
      <c r="R38" s="178"/>
      <c r="S38" s="178"/>
      <c r="T38" s="179"/>
      <c r="U38" s="173"/>
      <c r="V38" s="173">
        <f>SUM(V39:V43)</f>
        <v>6.1999999999999993</v>
      </c>
      <c r="W38" s="173"/>
      <c r="X38" s="173"/>
      <c r="Y38" s="173"/>
      <c r="AG38" t="s">
        <v>315</v>
      </c>
    </row>
    <row r="39" spans="1:60" ht="22.5" outlineLevel="1" x14ac:dyDescent="0.2">
      <c r="A39" s="181">
        <v>14</v>
      </c>
      <c r="B39" s="182" t="s">
        <v>3180</v>
      </c>
      <c r="C39" s="190" t="s">
        <v>3181</v>
      </c>
      <c r="D39" s="183" t="s">
        <v>333</v>
      </c>
      <c r="E39" s="184">
        <v>4.25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0.66</v>
      </c>
      <c r="Q39" s="184">
        <f>ROUND(E39*P39,2)</f>
        <v>2.81</v>
      </c>
      <c r="R39" s="186"/>
      <c r="S39" s="186" t="s">
        <v>334</v>
      </c>
      <c r="T39" s="187" t="s">
        <v>320</v>
      </c>
      <c r="U39" s="161">
        <v>0.627</v>
      </c>
      <c r="V39" s="161">
        <f>ROUND(E39*U39,2)</f>
        <v>2.66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3182</v>
      </c>
      <c r="D40" s="165"/>
      <c r="E40" s="166">
        <v>4.25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15</v>
      </c>
      <c r="B41" s="182" t="s">
        <v>3183</v>
      </c>
      <c r="C41" s="190" t="s">
        <v>3184</v>
      </c>
      <c r="D41" s="183" t="s">
        <v>333</v>
      </c>
      <c r="E41" s="184">
        <v>4.25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0.44</v>
      </c>
      <c r="Q41" s="184">
        <f>ROUND(E41*P41,2)</f>
        <v>1.87</v>
      </c>
      <c r="R41" s="186"/>
      <c r="S41" s="186" t="s">
        <v>334</v>
      </c>
      <c r="T41" s="187" t="s">
        <v>320</v>
      </c>
      <c r="U41" s="161">
        <v>0.63200000000000001</v>
      </c>
      <c r="V41" s="161">
        <f>ROUND(E41*U41,2)</f>
        <v>2.69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3182</v>
      </c>
      <c r="D42" s="165"/>
      <c r="E42" s="166">
        <v>4.25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00">
        <v>16</v>
      </c>
      <c r="B43" s="201" t="s">
        <v>3185</v>
      </c>
      <c r="C43" s="207" t="s">
        <v>3186</v>
      </c>
      <c r="D43" s="202" t="s">
        <v>333</v>
      </c>
      <c r="E43" s="203">
        <v>4.25</v>
      </c>
      <c r="F43" s="204"/>
      <c r="G43" s="205">
        <f>ROUND(E43*F43,2)</f>
        <v>0</v>
      </c>
      <c r="H43" s="204"/>
      <c r="I43" s="205">
        <f>ROUND(E43*H43,2)</f>
        <v>0</v>
      </c>
      <c r="J43" s="204"/>
      <c r="K43" s="205">
        <f>ROUND(E43*J43,2)</f>
        <v>0</v>
      </c>
      <c r="L43" s="205">
        <v>21</v>
      </c>
      <c r="M43" s="205">
        <f>G43*(1+L43/100)</f>
        <v>0</v>
      </c>
      <c r="N43" s="203">
        <v>0</v>
      </c>
      <c r="O43" s="203">
        <f>ROUND(E43*N43,2)</f>
        <v>0</v>
      </c>
      <c r="P43" s="203">
        <v>0.11</v>
      </c>
      <c r="Q43" s="203">
        <f>ROUND(E43*P43,2)</f>
        <v>0.47</v>
      </c>
      <c r="R43" s="205"/>
      <c r="S43" s="205" t="s">
        <v>334</v>
      </c>
      <c r="T43" s="206" t="s">
        <v>320</v>
      </c>
      <c r="U43" s="161">
        <v>0.2</v>
      </c>
      <c r="V43" s="161">
        <f>ROUND(E43*U43,2)</f>
        <v>0.85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2230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144</v>
      </c>
      <c r="C44" s="189" t="s">
        <v>145</v>
      </c>
      <c r="D44" s="176"/>
      <c r="E44" s="177"/>
      <c r="F44" s="178"/>
      <c r="G44" s="178">
        <f>SUMIF(AG45:AG47,"&lt;&gt;NOR",G45:G47)</f>
        <v>0</v>
      </c>
      <c r="H44" s="178"/>
      <c r="I44" s="178">
        <f>SUM(I45:I47)</f>
        <v>0</v>
      </c>
      <c r="J44" s="178"/>
      <c r="K44" s="178">
        <f>SUM(K45:K47)</f>
        <v>0</v>
      </c>
      <c r="L44" s="178"/>
      <c r="M44" s="178">
        <f>SUM(M45:M47)</f>
        <v>0</v>
      </c>
      <c r="N44" s="177"/>
      <c r="O44" s="177">
        <f>SUM(O45:O47)</f>
        <v>1.42</v>
      </c>
      <c r="P44" s="177"/>
      <c r="Q44" s="177">
        <f>SUM(Q45:Q47)</f>
        <v>0</v>
      </c>
      <c r="R44" s="178"/>
      <c r="S44" s="178"/>
      <c r="T44" s="179"/>
      <c r="U44" s="173"/>
      <c r="V44" s="173">
        <f>SUM(V45:V47)</f>
        <v>0.99</v>
      </c>
      <c r="W44" s="173"/>
      <c r="X44" s="173"/>
      <c r="Y44" s="173"/>
      <c r="AG44" t="s">
        <v>315</v>
      </c>
    </row>
    <row r="45" spans="1:60" outlineLevel="1" x14ac:dyDescent="0.2">
      <c r="A45" s="181">
        <v>17</v>
      </c>
      <c r="B45" s="182" t="s">
        <v>3187</v>
      </c>
      <c r="C45" s="190" t="s">
        <v>3188</v>
      </c>
      <c r="D45" s="183" t="s">
        <v>371</v>
      </c>
      <c r="E45" s="184">
        <v>0.75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1.8907700000000001</v>
      </c>
      <c r="O45" s="184">
        <f>ROUND(E45*N45,2)</f>
        <v>1.42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1.3169999999999999</v>
      </c>
      <c r="V45" s="161">
        <f>ROUND(E45*U45,2)</f>
        <v>0.99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2230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72" t="s">
        <v>3189</v>
      </c>
      <c r="D46" s="273"/>
      <c r="E46" s="273"/>
      <c r="F46" s="273"/>
      <c r="G46" s="273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3190</v>
      </c>
      <c r="D47" s="165"/>
      <c r="E47" s="166">
        <v>0.75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74" t="s">
        <v>314</v>
      </c>
      <c r="B48" s="175" t="s">
        <v>148</v>
      </c>
      <c r="C48" s="189" t="s">
        <v>149</v>
      </c>
      <c r="D48" s="176"/>
      <c r="E48" s="177"/>
      <c r="F48" s="178"/>
      <c r="G48" s="178">
        <f>SUMIF(AG49:AG54,"&lt;&gt;NOR",G49:G54)</f>
        <v>0</v>
      </c>
      <c r="H48" s="178"/>
      <c r="I48" s="178">
        <f>SUM(I49:I54)</f>
        <v>0</v>
      </c>
      <c r="J48" s="178"/>
      <c r="K48" s="178">
        <f>SUM(K49:K54)</f>
        <v>0</v>
      </c>
      <c r="L48" s="178"/>
      <c r="M48" s="178">
        <f>SUM(M49:M54)</f>
        <v>0</v>
      </c>
      <c r="N48" s="177"/>
      <c r="O48" s="177">
        <f>SUM(O49:O54)</f>
        <v>7.88</v>
      </c>
      <c r="P48" s="177"/>
      <c r="Q48" s="177">
        <f>SUM(Q49:Q54)</f>
        <v>0</v>
      </c>
      <c r="R48" s="178"/>
      <c r="S48" s="178"/>
      <c r="T48" s="179"/>
      <c r="U48" s="173"/>
      <c r="V48" s="173">
        <f>SUM(V49:V54)</f>
        <v>1.38</v>
      </c>
      <c r="W48" s="173"/>
      <c r="X48" s="173"/>
      <c r="Y48" s="173"/>
      <c r="AG48" t="s">
        <v>315</v>
      </c>
    </row>
    <row r="49" spans="1:60" outlineLevel="1" x14ac:dyDescent="0.2">
      <c r="A49" s="181">
        <v>18</v>
      </c>
      <c r="B49" s="182" t="s">
        <v>3191</v>
      </c>
      <c r="C49" s="190" t="s">
        <v>3192</v>
      </c>
      <c r="D49" s="183" t="s">
        <v>387</v>
      </c>
      <c r="E49" s="184">
        <v>2.4500000000000002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1.1000000000000001</v>
      </c>
      <c r="O49" s="184">
        <f>ROUND(E49*N49,2)</f>
        <v>2.7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0.16300000000000001</v>
      </c>
      <c r="V49" s="161">
        <f>ROUND(E49*U49,2)</f>
        <v>0.4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2230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72" t="s">
        <v>3193</v>
      </c>
      <c r="D50" s="273"/>
      <c r="E50" s="273"/>
      <c r="F50" s="273"/>
      <c r="G50" s="273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19</v>
      </c>
      <c r="B51" s="182" t="s">
        <v>3194</v>
      </c>
      <c r="C51" s="190" t="s">
        <v>3195</v>
      </c>
      <c r="D51" s="183" t="s">
        <v>371</v>
      </c>
      <c r="E51" s="184">
        <v>2.15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1.6867000000000001</v>
      </c>
      <c r="O51" s="184">
        <f>ROUND(E51*N51,2)</f>
        <v>3.63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0.16200000000000001</v>
      </c>
      <c r="V51" s="161">
        <f>ROUND(E51*U51,2)</f>
        <v>0.35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72" t="s">
        <v>3193</v>
      </c>
      <c r="D52" s="273"/>
      <c r="E52" s="273"/>
      <c r="F52" s="273"/>
      <c r="G52" s="273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20</v>
      </c>
      <c r="B53" s="182" t="s">
        <v>3196</v>
      </c>
      <c r="C53" s="190" t="s">
        <v>3197</v>
      </c>
      <c r="D53" s="183" t="s">
        <v>387</v>
      </c>
      <c r="E53" s="184">
        <v>1.55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1</v>
      </c>
      <c r="O53" s="184">
        <f>ROUND(E53*N53,2)</f>
        <v>1.55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0.40600000000000003</v>
      </c>
      <c r="V53" s="161">
        <f>ROUND(E53*U53,2)</f>
        <v>0.63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72" t="s">
        <v>3193</v>
      </c>
      <c r="D54" s="273"/>
      <c r="E54" s="273"/>
      <c r="F54" s="273"/>
      <c r="G54" s="273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156</v>
      </c>
      <c r="C55" s="189" t="s">
        <v>158</v>
      </c>
      <c r="D55" s="176"/>
      <c r="E55" s="177"/>
      <c r="F55" s="178"/>
      <c r="G55" s="178">
        <f>SUMIF(AG56:AG59,"&lt;&gt;NOR",G56:G59)</f>
        <v>0</v>
      </c>
      <c r="H55" s="178"/>
      <c r="I55" s="178">
        <f>SUM(I56:I59)</f>
        <v>0</v>
      </c>
      <c r="J55" s="178"/>
      <c r="K55" s="178">
        <f>SUM(K56:K59)</f>
        <v>0</v>
      </c>
      <c r="L55" s="178"/>
      <c r="M55" s="178">
        <f>SUM(M56:M59)</f>
        <v>0</v>
      </c>
      <c r="N55" s="177"/>
      <c r="O55" s="177">
        <f>SUM(O56:O59)</f>
        <v>0.02</v>
      </c>
      <c r="P55" s="177"/>
      <c r="Q55" s="177">
        <f>SUM(Q56:Q59)</f>
        <v>0</v>
      </c>
      <c r="R55" s="178"/>
      <c r="S55" s="178"/>
      <c r="T55" s="179"/>
      <c r="U55" s="173"/>
      <c r="V55" s="173">
        <f>SUM(V56:V59)</f>
        <v>8.99</v>
      </c>
      <c r="W55" s="173"/>
      <c r="X55" s="173"/>
      <c r="Y55" s="173"/>
      <c r="AG55" t="s">
        <v>315</v>
      </c>
    </row>
    <row r="56" spans="1:60" ht="22.5" outlineLevel="1" x14ac:dyDescent="0.2">
      <c r="A56" s="181">
        <v>21</v>
      </c>
      <c r="B56" s="182" t="s">
        <v>3198</v>
      </c>
      <c r="C56" s="190" t="s">
        <v>3199</v>
      </c>
      <c r="D56" s="183" t="s">
        <v>702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1.5100000000000001E-3</v>
      </c>
      <c r="O56" s="184">
        <f>ROUND(E56*N56,2)</f>
        <v>0.02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0.89900000000000002</v>
      </c>
      <c r="V56" s="161">
        <f>ROUND(E56*U56,2)</f>
        <v>8.99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2230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72" t="s">
        <v>2452</v>
      </c>
      <c r="D57" s="273"/>
      <c r="E57" s="273"/>
      <c r="F57" s="273"/>
      <c r="G57" s="273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270" t="s">
        <v>3200</v>
      </c>
      <c r="D58" s="271"/>
      <c r="E58" s="271"/>
      <c r="F58" s="271"/>
      <c r="G58" s="27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270" t="s">
        <v>349</v>
      </c>
      <c r="D59" s="271"/>
      <c r="E59" s="271"/>
      <c r="F59" s="271"/>
      <c r="G59" s="27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74" t="s">
        <v>314</v>
      </c>
      <c r="B60" s="175" t="s">
        <v>159</v>
      </c>
      <c r="C60" s="189" t="s">
        <v>160</v>
      </c>
      <c r="D60" s="176"/>
      <c r="E60" s="177"/>
      <c r="F60" s="178"/>
      <c r="G60" s="178">
        <f>SUMIF(AG61:AG83,"&lt;&gt;NOR",G61:G83)</f>
        <v>0</v>
      </c>
      <c r="H60" s="178"/>
      <c r="I60" s="178">
        <f>SUM(I61:I83)</f>
        <v>0</v>
      </c>
      <c r="J60" s="178"/>
      <c r="K60" s="178">
        <f>SUM(K61:K83)</f>
        <v>0</v>
      </c>
      <c r="L60" s="178"/>
      <c r="M60" s="178">
        <f>SUM(M61:M83)</f>
        <v>0</v>
      </c>
      <c r="N60" s="177"/>
      <c r="O60" s="177">
        <f>SUM(O61:O83)</f>
        <v>0.13</v>
      </c>
      <c r="P60" s="177"/>
      <c r="Q60" s="177">
        <f>SUM(Q61:Q83)</f>
        <v>0</v>
      </c>
      <c r="R60" s="178"/>
      <c r="S60" s="178"/>
      <c r="T60" s="179"/>
      <c r="U60" s="173"/>
      <c r="V60" s="173">
        <f>SUM(V61:V83)</f>
        <v>3.4</v>
      </c>
      <c r="W60" s="173"/>
      <c r="X60" s="173"/>
      <c r="Y60" s="173"/>
      <c r="AG60" t="s">
        <v>315</v>
      </c>
    </row>
    <row r="61" spans="1:60" outlineLevel="1" x14ac:dyDescent="0.2">
      <c r="A61" s="200">
        <v>22</v>
      </c>
      <c r="B61" s="201" t="s">
        <v>2326</v>
      </c>
      <c r="C61" s="207" t="s">
        <v>3201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2.5000000000000001E-3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23</v>
      </c>
      <c r="B62" s="201" t="s">
        <v>3202</v>
      </c>
      <c r="C62" s="207" t="s">
        <v>3203</v>
      </c>
      <c r="D62" s="202" t="s">
        <v>318</v>
      </c>
      <c r="E62" s="203">
        <v>1</v>
      </c>
      <c r="F62" s="204"/>
      <c r="G62" s="205">
        <f>ROUND(E62*F62,2)</f>
        <v>0</v>
      </c>
      <c r="H62" s="204"/>
      <c r="I62" s="205">
        <f>ROUND(E62*H62,2)</f>
        <v>0</v>
      </c>
      <c r="J62" s="204"/>
      <c r="K62" s="205">
        <f>ROUND(E62*J62,2)</f>
        <v>0</v>
      </c>
      <c r="L62" s="205">
        <v>21</v>
      </c>
      <c r="M62" s="205">
        <f>G62*(1+L62/100)</f>
        <v>0</v>
      </c>
      <c r="N62" s="203">
        <v>1.1999999999999999E-3</v>
      </c>
      <c r="O62" s="203">
        <f>ROUND(E62*N62,2)</f>
        <v>0</v>
      </c>
      <c r="P62" s="203">
        <v>0</v>
      </c>
      <c r="Q62" s="203">
        <f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2230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1">
        <v>24</v>
      </c>
      <c r="B63" s="182" t="s">
        <v>3204</v>
      </c>
      <c r="C63" s="190" t="s">
        <v>3205</v>
      </c>
      <c r="D63" s="183" t="s">
        <v>318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0.11178</v>
      </c>
      <c r="O63" s="184">
        <f>ROUND(E63*N63,2)</f>
        <v>0.11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0.86299999999999999</v>
      </c>
      <c r="V63" s="161">
        <f>ROUND(E63*U63,2)</f>
        <v>0.86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2230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72" t="s">
        <v>3206</v>
      </c>
      <c r="D64" s="273"/>
      <c r="E64" s="273"/>
      <c r="F64" s="273"/>
      <c r="G64" s="273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25</v>
      </c>
      <c r="B65" s="182" t="s">
        <v>3207</v>
      </c>
      <c r="C65" s="190" t="s">
        <v>3208</v>
      </c>
      <c r="D65" s="183" t="s">
        <v>318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1.4E-2</v>
      </c>
      <c r="O65" s="184">
        <f>ROUND(E65*N65,2)</f>
        <v>0.01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365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2289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72" t="s">
        <v>3209</v>
      </c>
      <c r="D66" s="273"/>
      <c r="E66" s="273"/>
      <c r="F66" s="273"/>
      <c r="G66" s="273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26</v>
      </c>
      <c r="B67" s="201" t="s">
        <v>3210</v>
      </c>
      <c r="C67" s="207" t="s">
        <v>3211</v>
      </c>
      <c r="D67" s="202" t="s">
        <v>318</v>
      </c>
      <c r="E67" s="203">
        <v>1</v>
      </c>
      <c r="F67" s="204"/>
      <c r="G67" s="205">
        <f t="shared" ref="G67:G82" si="0">ROUND(E67*F67,2)</f>
        <v>0</v>
      </c>
      <c r="H67" s="204"/>
      <c r="I67" s="205">
        <f t="shared" ref="I67:I82" si="1">ROUND(E67*H67,2)</f>
        <v>0</v>
      </c>
      <c r="J67" s="204"/>
      <c r="K67" s="205">
        <f t="shared" ref="K67:K82" si="2">ROUND(E67*J67,2)</f>
        <v>0</v>
      </c>
      <c r="L67" s="205">
        <v>21</v>
      </c>
      <c r="M67" s="205">
        <f t="shared" ref="M67:M82" si="3">G67*(1+L67/100)</f>
        <v>0</v>
      </c>
      <c r="N67" s="203">
        <v>9.4999999999999998E-3</v>
      </c>
      <c r="O67" s="203">
        <f t="shared" ref="O67:O82" si="4">ROUND(E67*N67,2)</f>
        <v>0.01</v>
      </c>
      <c r="P67" s="203">
        <v>0</v>
      </c>
      <c r="Q67" s="203">
        <f t="shared" ref="Q67:Q82" si="5">ROUND(E67*P67,2)</f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ref="V67:V82" si="6">ROUND(E67*U67,2)</f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2230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27</v>
      </c>
      <c r="B68" s="201" t="s">
        <v>3212</v>
      </c>
      <c r="C68" s="207" t="s">
        <v>3213</v>
      </c>
      <c r="D68" s="202" t="s">
        <v>702</v>
      </c>
      <c r="E68" s="203">
        <v>12</v>
      </c>
      <c r="F68" s="204"/>
      <c r="G68" s="205">
        <f t="shared" si="0"/>
        <v>0</v>
      </c>
      <c r="H68" s="204"/>
      <c r="I68" s="205">
        <f t="shared" si="1"/>
        <v>0</v>
      </c>
      <c r="J68" s="204"/>
      <c r="K68" s="205">
        <f t="shared" si="2"/>
        <v>0</v>
      </c>
      <c r="L68" s="205">
        <v>21</v>
      </c>
      <c r="M68" s="205">
        <f t="shared" si="3"/>
        <v>0</v>
      </c>
      <c r="N68" s="203">
        <v>4.0000000000000003E-5</v>
      </c>
      <c r="O68" s="203">
        <f t="shared" si="4"/>
        <v>0</v>
      </c>
      <c r="P68" s="203">
        <v>0</v>
      </c>
      <c r="Q68" s="203">
        <f t="shared" si="5"/>
        <v>0</v>
      </c>
      <c r="R68" s="205"/>
      <c r="S68" s="205" t="s">
        <v>334</v>
      </c>
      <c r="T68" s="206" t="s">
        <v>320</v>
      </c>
      <c r="U68" s="161">
        <v>3.4000000000000002E-2</v>
      </c>
      <c r="V68" s="161">
        <f t="shared" si="6"/>
        <v>0.41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200">
        <v>28</v>
      </c>
      <c r="B69" s="201" t="s">
        <v>3214</v>
      </c>
      <c r="C69" s="207" t="s">
        <v>3215</v>
      </c>
      <c r="D69" s="202" t="s">
        <v>318</v>
      </c>
      <c r="E69" s="203">
        <v>1</v>
      </c>
      <c r="F69" s="204"/>
      <c r="G69" s="205">
        <f t="shared" si="0"/>
        <v>0</v>
      </c>
      <c r="H69" s="204"/>
      <c r="I69" s="205">
        <f t="shared" si="1"/>
        <v>0</v>
      </c>
      <c r="J69" s="204"/>
      <c r="K69" s="205">
        <f t="shared" si="2"/>
        <v>0</v>
      </c>
      <c r="L69" s="205">
        <v>21</v>
      </c>
      <c r="M69" s="205">
        <f t="shared" si="3"/>
        <v>0</v>
      </c>
      <c r="N69" s="203">
        <v>0</v>
      </c>
      <c r="O69" s="203">
        <f t="shared" si="4"/>
        <v>0</v>
      </c>
      <c r="P69" s="203">
        <v>0</v>
      </c>
      <c r="Q69" s="203">
        <f t="shared" si="5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6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2230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29</v>
      </c>
      <c r="B70" s="201" t="s">
        <v>3216</v>
      </c>
      <c r="C70" s="207" t="s">
        <v>3217</v>
      </c>
      <c r="D70" s="202" t="s">
        <v>318</v>
      </c>
      <c r="E70" s="203">
        <v>1</v>
      </c>
      <c r="F70" s="204"/>
      <c r="G70" s="205">
        <f t="shared" si="0"/>
        <v>0</v>
      </c>
      <c r="H70" s="204"/>
      <c r="I70" s="205">
        <f t="shared" si="1"/>
        <v>0</v>
      </c>
      <c r="J70" s="204"/>
      <c r="K70" s="205">
        <f t="shared" si="2"/>
        <v>0</v>
      </c>
      <c r="L70" s="205">
        <v>21</v>
      </c>
      <c r="M70" s="205">
        <f t="shared" si="3"/>
        <v>0</v>
      </c>
      <c r="N70" s="203">
        <v>5.5000000000000003E-4</v>
      </c>
      <c r="O70" s="203">
        <f t="shared" si="4"/>
        <v>0</v>
      </c>
      <c r="P70" s="203">
        <v>0</v>
      </c>
      <c r="Q70" s="203">
        <f t="shared" si="5"/>
        <v>0</v>
      </c>
      <c r="R70" s="205"/>
      <c r="S70" s="205" t="s">
        <v>319</v>
      </c>
      <c r="T70" s="206" t="s">
        <v>320</v>
      </c>
      <c r="U70" s="161">
        <v>0.23</v>
      </c>
      <c r="V70" s="161">
        <f t="shared" si="6"/>
        <v>0.23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30</v>
      </c>
      <c r="B71" s="201" t="s">
        <v>3218</v>
      </c>
      <c r="C71" s="207" t="s">
        <v>3219</v>
      </c>
      <c r="D71" s="202" t="s">
        <v>318</v>
      </c>
      <c r="E71" s="203">
        <v>1</v>
      </c>
      <c r="F71" s="204"/>
      <c r="G71" s="205">
        <f t="shared" si="0"/>
        <v>0</v>
      </c>
      <c r="H71" s="204"/>
      <c r="I71" s="205">
        <f t="shared" si="1"/>
        <v>0</v>
      </c>
      <c r="J71" s="204"/>
      <c r="K71" s="205">
        <f t="shared" si="2"/>
        <v>0</v>
      </c>
      <c r="L71" s="205">
        <v>21</v>
      </c>
      <c r="M71" s="205">
        <f t="shared" si="3"/>
        <v>0</v>
      </c>
      <c r="N71" s="203">
        <v>0</v>
      </c>
      <c r="O71" s="203">
        <f t="shared" si="4"/>
        <v>0</v>
      </c>
      <c r="P71" s="203">
        <v>0</v>
      </c>
      <c r="Q71" s="203">
        <f t="shared" si="5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6"/>
        <v>0</v>
      </c>
      <c r="W71" s="161"/>
      <c r="X71" s="161" t="s">
        <v>365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31</v>
      </c>
      <c r="B72" s="201" t="s">
        <v>3220</v>
      </c>
      <c r="C72" s="207" t="s">
        <v>3221</v>
      </c>
      <c r="D72" s="202" t="s">
        <v>318</v>
      </c>
      <c r="E72" s="203">
        <v>2</v>
      </c>
      <c r="F72" s="204"/>
      <c r="G72" s="205">
        <f t="shared" si="0"/>
        <v>0</v>
      </c>
      <c r="H72" s="204"/>
      <c r="I72" s="205">
        <f t="shared" si="1"/>
        <v>0</v>
      </c>
      <c r="J72" s="204"/>
      <c r="K72" s="205">
        <f t="shared" si="2"/>
        <v>0</v>
      </c>
      <c r="L72" s="205">
        <v>21</v>
      </c>
      <c r="M72" s="205">
        <f t="shared" si="3"/>
        <v>0</v>
      </c>
      <c r="N72" s="203">
        <v>0</v>
      </c>
      <c r="O72" s="203">
        <f t="shared" si="4"/>
        <v>0</v>
      </c>
      <c r="P72" s="203">
        <v>0</v>
      </c>
      <c r="Q72" s="203">
        <f t="shared" si="5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6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32</v>
      </c>
      <c r="B73" s="201" t="s">
        <v>3222</v>
      </c>
      <c r="C73" s="207" t="s">
        <v>3223</v>
      </c>
      <c r="D73" s="202" t="s">
        <v>318</v>
      </c>
      <c r="E73" s="203">
        <v>1</v>
      </c>
      <c r="F73" s="204"/>
      <c r="G73" s="205">
        <f t="shared" si="0"/>
        <v>0</v>
      </c>
      <c r="H73" s="204"/>
      <c r="I73" s="205">
        <f t="shared" si="1"/>
        <v>0</v>
      </c>
      <c r="J73" s="204"/>
      <c r="K73" s="205">
        <f t="shared" si="2"/>
        <v>0</v>
      </c>
      <c r="L73" s="205">
        <v>21</v>
      </c>
      <c r="M73" s="205">
        <f t="shared" si="3"/>
        <v>0</v>
      </c>
      <c r="N73" s="203">
        <v>0</v>
      </c>
      <c r="O73" s="203">
        <f t="shared" si="4"/>
        <v>0</v>
      </c>
      <c r="P73" s="203">
        <v>0</v>
      </c>
      <c r="Q73" s="203">
        <f t="shared" si="5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6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2230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33</v>
      </c>
      <c r="B74" s="201" t="s">
        <v>3224</v>
      </c>
      <c r="C74" s="207" t="s">
        <v>3225</v>
      </c>
      <c r="D74" s="202" t="s">
        <v>318</v>
      </c>
      <c r="E74" s="203">
        <v>1</v>
      </c>
      <c r="F74" s="204"/>
      <c r="G74" s="205">
        <f t="shared" si="0"/>
        <v>0</v>
      </c>
      <c r="H74" s="204"/>
      <c r="I74" s="205">
        <f t="shared" si="1"/>
        <v>0</v>
      </c>
      <c r="J74" s="204"/>
      <c r="K74" s="205">
        <f t="shared" si="2"/>
        <v>0</v>
      </c>
      <c r="L74" s="205">
        <v>21</v>
      </c>
      <c r="M74" s="205">
        <f t="shared" si="3"/>
        <v>0</v>
      </c>
      <c r="N74" s="203">
        <v>0</v>
      </c>
      <c r="O74" s="203">
        <f t="shared" si="4"/>
        <v>0</v>
      </c>
      <c r="P74" s="203">
        <v>0</v>
      </c>
      <c r="Q74" s="203">
        <f t="shared" si="5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6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00">
        <v>34</v>
      </c>
      <c r="B75" s="201" t="s">
        <v>3226</v>
      </c>
      <c r="C75" s="207" t="s">
        <v>3227</v>
      </c>
      <c r="D75" s="202" t="s">
        <v>318</v>
      </c>
      <c r="E75" s="203">
        <v>1</v>
      </c>
      <c r="F75" s="204"/>
      <c r="G75" s="205">
        <f t="shared" si="0"/>
        <v>0</v>
      </c>
      <c r="H75" s="204"/>
      <c r="I75" s="205">
        <f t="shared" si="1"/>
        <v>0</v>
      </c>
      <c r="J75" s="204"/>
      <c r="K75" s="205">
        <f t="shared" si="2"/>
        <v>0</v>
      </c>
      <c r="L75" s="205">
        <v>21</v>
      </c>
      <c r="M75" s="205">
        <f t="shared" si="3"/>
        <v>0</v>
      </c>
      <c r="N75" s="203">
        <v>0</v>
      </c>
      <c r="O75" s="203">
        <f t="shared" si="4"/>
        <v>0</v>
      </c>
      <c r="P75" s="203">
        <v>0</v>
      </c>
      <c r="Q75" s="203">
        <f t="shared" si="5"/>
        <v>0</v>
      </c>
      <c r="R75" s="205"/>
      <c r="S75" s="205" t="s">
        <v>319</v>
      </c>
      <c r="T75" s="206" t="s">
        <v>320</v>
      </c>
      <c r="U75" s="161">
        <v>0</v>
      </c>
      <c r="V75" s="161">
        <f t="shared" si="6"/>
        <v>0</v>
      </c>
      <c r="W75" s="161"/>
      <c r="X75" s="161" t="s">
        <v>321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2230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00">
        <v>35</v>
      </c>
      <c r="B76" s="201" t="s">
        <v>3228</v>
      </c>
      <c r="C76" s="207" t="s">
        <v>2336</v>
      </c>
      <c r="D76" s="202" t="s">
        <v>318</v>
      </c>
      <c r="E76" s="203">
        <v>1</v>
      </c>
      <c r="F76" s="204"/>
      <c r="G76" s="205">
        <f t="shared" si="0"/>
        <v>0</v>
      </c>
      <c r="H76" s="204"/>
      <c r="I76" s="205">
        <f t="shared" si="1"/>
        <v>0</v>
      </c>
      <c r="J76" s="204"/>
      <c r="K76" s="205">
        <f t="shared" si="2"/>
        <v>0</v>
      </c>
      <c r="L76" s="205">
        <v>21</v>
      </c>
      <c r="M76" s="205">
        <f t="shared" si="3"/>
        <v>0</v>
      </c>
      <c r="N76" s="203">
        <v>0</v>
      </c>
      <c r="O76" s="203">
        <f t="shared" si="4"/>
        <v>0</v>
      </c>
      <c r="P76" s="203">
        <v>0</v>
      </c>
      <c r="Q76" s="203">
        <f t="shared" si="5"/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si="6"/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2230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36</v>
      </c>
      <c r="B77" s="201" t="s">
        <v>3229</v>
      </c>
      <c r="C77" s="207" t="s">
        <v>3230</v>
      </c>
      <c r="D77" s="202" t="s">
        <v>318</v>
      </c>
      <c r="E77" s="203">
        <v>1</v>
      </c>
      <c r="F77" s="204"/>
      <c r="G77" s="205">
        <f t="shared" si="0"/>
        <v>0</v>
      </c>
      <c r="H77" s="204"/>
      <c r="I77" s="205">
        <f t="shared" si="1"/>
        <v>0</v>
      </c>
      <c r="J77" s="204"/>
      <c r="K77" s="205">
        <f t="shared" si="2"/>
        <v>0</v>
      </c>
      <c r="L77" s="205">
        <v>21</v>
      </c>
      <c r="M77" s="205">
        <f t="shared" si="3"/>
        <v>0</v>
      </c>
      <c r="N77" s="203">
        <v>5.6999999999999998E-4</v>
      </c>
      <c r="O77" s="203">
        <f t="shared" si="4"/>
        <v>0</v>
      </c>
      <c r="P77" s="203">
        <v>0</v>
      </c>
      <c r="Q77" s="203">
        <f t="shared" si="5"/>
        <v>0</v>
      </c>
      <c r="R77" s="205"/>
      <c r="S77" s="205" t="s">
        <v>319</v>
      </c>
      <c r="T77" s="206" t="s">
        <v>320</v>
      </c>
      <c r="U77" s="161">
        <v>0.23</v>
      </c>
      <c r="V77" s="161">
        <f t="shared" si="6"/>
        <v>0.23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2230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37</v>
      </c>
      <c r="B78" s="201" t="s">
        <v>3231</v>
      </c>
      <c r="C78" s="207" t="s">
        <v>3232</v>
      </c>
      <c r="D78" s="202" t="s">
        <v>318</v>
      </c>
      <c r="E78" s="203">
        <v>1</v>
      </c>
      <c r="F78" s="204"/>
      <c r="G78" s="205">
        <f t="shared" si="0"/>
        <v>0</v>
      </c>
      <c r="H78" s="204"/>
      <c r="I78" s="205">
        <f t="shared" si="1"/>
        <v>0</v>
      </c>
      <c r="J78" s="204"/>
      <c r="K78" s="205">
        <f t="shared" si="2"/>
        <v>0</v>
      </c>
      <c r="L78" s="205">
        <v>21</v>
      </c>
      <c r="M78" s="205">
        <f t="shared" si="3"/>
        <v>0</v>
      </c>
      <c r="N78" s="203">
        <v>4.0000000000000002E-4</v>
      </c>
      <c r="O78" s="203">
        <f t="shared" si="4"/>
        <v>0</v>
      </c>
      <c r="P78" s="203">
        <v>0</v>
      </c>
      <c r="Q78" s="203">
        <f t="shared" si="5"/>
        <v>0</v>
      </c>
      <c r="R78" s="205"/>
      <c r="S78" s="205" t="s">
        <v>319</v>
      </c>
      <c r="T78" s="206" t="s">
        <v>320</v>
      </c>
      <c r="U78" s="161">
        <v>0.23</v>
      </c>
      <c r="V78" s="161">
        <f t="shared" si="6"/>
        <v>0.23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2230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38</v>
      </c>
      <c r="B79" s="201" t="s">
        <v>3233</v>
      </c>
      <c r="C79" s="207" t="s">
        <v>3234</v>
      </c>
      <c r="D79" s="202" t="s">
        <v>702</v>
      </c>
      <c r="E79" s="203">
        <v>3</v>
      </c>
      <c r="F79" s="204"/>
      <c r="G79" s="205">
        <f t="shared" si="0"/>
        <v>0</v>
      </c>
      <c r="H79" s="204"/>
      <c r="I79" s="205">
        <f t="shared" si="1"/>
        <v>0</v>
      </c>
      <c r="J79" s="204"/>
      <c r="K79" s="205">
        <f t="shared" si="2"/>
        <v>0</v>
      </c>
      <c r="L79" s="205">
        <v>21</v>
      </c>
      <c r="M79" s="205">
        <f t="shared" si="3"/>
        <v>0</v>
      </c>
      <c r="N79" s="203">
        <v>1.17E-3</v>
      </c>
      <c r="O79" s="203">
        <f t="shared" si="4"/>
        <v>0</v>
      </c>
      <c r="P79" s="203">
        <v>0</v>
      </c>
      <c r="Q79" s="203">
        <f t="shared" si="5"/>
        <v>0</v>
      </c>
      <c r="R79" s="205"/>
      <c r="S79" s="205" t="s">
        <v>319</v>
      </c>
      <c r="T79" s="206" t="s">
        <v>320</v>
      </c>
      <c r="U79" s="161">
        <v>0.125</v>
      </c>
      <c r="V79" s="161">
        <f t="shared" si="6"/>
        <v>0.38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2230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39</v>
      </c>
      <c r="B80" s="201" t="s">
        <v>3235</v>
      </c>
      <c r="C80" s="207" t="s">
        <v>3236</v>
      </c>
      <c r="D80" s="202" t="s">
        <v>318</v>
      </c>
      <c r="E80" s="203">
        <v>1</v>
      </c>
      <c r="F80" s="204"/>
      <c r="G80" s="205">
        <f t="shared" si="0"/>
        <v>0</v>
      </c>
      <c r="H80" s="204"/>
      <c r="I80" s="205">
        <f t="shared" si="1"/>
        <v>0</v>
      </c>
      <c r="J80" s="204"/>
      <c r="K80" s="205">
        <f t="shared" si="2"/>
        <v>0</v>
      </c>
      <c r="L80" s="205">
        <v>21</v>
      </c>
      <c r="M80" s="205">
        <f t="shared" si="3"/>
        <v>0</v>
      </c>
      <c r="N80" s="203">
        <v>0</v>
      </c>
      <c r="O80" s="203">
        <f t="shared" si="4"/>
        <v>0</v>
      </c>
      <c r="P80" s="203">
        <v>0</v>
      </c>
      <c r="Q80" s="203">
        <f t="shared" si="5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6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2230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40</v>
      </c>
      <c r="B81" s="201" t="s">
        <v>3237</v>
      </c>
      <c r="C81" s="207" t="s">
        <v>3238</v>
      </c>
      <c r="D81" s="202" t="s">
        <v>702</v>
      </c>
      <c r="E81" s="203">
        <v>10</v>
      </c>
      <c r="F81" s="204"/>
      <c r="G81" s="205">
        <f t="shared" si="0"/>
        <v>0</v>
      </c>
      <c r="H81" s="204"/>
      <c r="I81" s="205">
        <f t="shared" si="1"/>
        <v>0</v>
      </c>
      <c r="J81" s="204"/>
      <c r="K81" s="205">
        <f t="shared" si="2"/>
        <v>0</v>
      </c>
      <c r="L81" s="205">
        <v>21</v>
      </c>
      <c r="M81" s="205">
        <f t="shared" si="3"/>
        <v>0</v>
      </c>
      <c r="N81" s="203">
        <v>1.0000000000000001E-5</v>
      </c>
      <c r="O81" s="203">
        <f t="shared" si="4"/>
        <v>0</v>
      </c>
      <c r="P81" s="203">
        <v>0</v>
      </c>
      <c r="Q81" s="203">
        <f t="shared" si="5"/>
        <v>0</v>
      </c>
      <c r="R81" s="205"/>
      <c r="S81" s="205" t="s">
        <v>319</v>
      </c>
      <c r="T81" s="206" t="s">
        <v>320</v>
      </c>
      <c r="U81" s="161">
        <v>6.2E-2</v>
      </c>
      <c r="V81" s="161">
        <f t="shared" si="6"/>
        <v>0.62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2230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41</v>
      </c>
      <c r="B82" s="182" t="s">
        <v>3239</v>
      </c>
      <c r="C82" s="190" t="s">
        <v>3240</v>
      </c>
      <c r="D82" s="183" t="s">
        <v>702</v>
      </c>
      <c r="E82" s="184">
        <v>10</v>
      </c>
      <c r="F82" s="185"/>
      <c r="G82" s="186">
        <f t="shared" si="0"/>
        <v>0</v>
      </c>
      <c r="H82" s="185"/>
      <c r="I82" s="186">
        <f t="shared" si="1"/>
        <v>0</v>
      </c>
      <c r="J82" s="185"/>
      <c r="K82" s="186">
        <f t="shared" si="2"/>
        <v>0</v>
      </c>
      <c r="L82" s="186">
        <v>21</v>
      </c>
      <c r="M82" s="186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6"/>
      <c r="S82" s="186" t="s">
        <v>319</v>
      </c>
      <c r="T82" s="187" t="s">
        <v>320</v>
      </c>
      <c r="U82" s="161">
        <v>4.3999999999999997E-2</v>
      </c>
      <c r="V82" s="161">
        <f t="shared" si="6"/>
        <v>0.44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2230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72" t="s">
        <v>3241</v>
      </c>
      <c r="D83" s="273"/>
      <c r="E83" s="273"/>
      <c r="F83" s="273"/>
      <c r="G83" s="273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8" t="str">
        <f>C83</f>
        <v>přísun, montáže, demontáže a odsunu zkoušecího čerpadla, napuštění tlakovou vodou a dodání vody pro tlakovou zkoušku,</v>
      </c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161</v>
      </c>
      <c r="C84" s="189" t="s">
        <v>162</v>
      </c>
      <c r="D84" s="176"/>
      <c r="E84" s="177"/>
      <c r="F84" s="178"/>
      <c r="G84" s="178">
        <f>SUMIF(AG85:AG86,"&lt;&gt;NOR",G85:G86)</f>
        <v>0</v>
      </c>
      <c r="H84" s="178"/>
      <c r="I84" s="178">
        <f>SUM(I85:I86)</f>
        <v>0</v>
      </c>
      <c r="J84" s="178"/>
      <c r="K84" s="178">
        <f>SUM(K85:K86)</f>
        <v>0</v>
      </c>
      <c r="L84" s="178"/>
      <c r="M84" s="178">
        <f>SUM(M85:M86)</f>
        <v>0</v>
      </c>
      <c r="N84" s="177"/>
      <c r="O84" s="177">
        <f>SUM(O85:O86)</f>
        <v>0</v>
      </c>
      <c r="P84" s="177"/>
      <c r="Q84" s="177">
        <f>SUM(Q85:Q86)</f>
        <v>0</v>
      </c>
      <c r="R84" s="178"/>
      <c r="S84" s="178"/>
      <c r="T84" s="179"/>
      <c r="U84" s="173"/>
      <c r="V84" s="173">
        <f>SUM(V85:V86)</f>
        <v>0.63</v>
      </c>
      <c r="W84" s="173"/>
      <c r="X84" s="173"/>
      <c r="Y84" s="173"/>
      <c r="AG84" t="s">
        <v>315</v>
      </c>
    </row>
    <row r="85" spans="1:60" outlineLevel="1" x14ac:dyDescent="0.2">
      <c r="A85" s="181">
        <v>42</v>
      </c>
      <c r="B85" s="182" t="s">
        <v>3242</v>
      </c>
      <c r="C85" s="190" t="s">
        <v>3243</v>
      </c>
      <c r="D85" s="183" t="s">
        <v>702</v>
      </c>
      <c r="E85" s="184">
        <v>17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3.6999999999999998E-2</v>
      </c>
      <c r="V85" s="161">
        <f>ROUND(E85*U85,2)</f>
        <v>0.63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2230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72" t="s">
        <v>3244</v>
      </c>
      <c r="D86" s="273"/>
      <c r="E86" s="273"/>
      <c r="F86" s="273"/>
      <c r="G86" s="273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74" t="s">
        <v>314</v>
      </c>
      <c r="B87" s="175" t="s">
        <v>173</v>
      </c>
      <c r="C87" s="189" t="s">
        <v>174</v>
      </c>
      <c r="D87" s="176"/>
      <c r="E87" s="177"/>
      <c r="F87" s="178"/>
      <c r="G87" s="178">
        <f>SUMIF(AG88:AG89,"&lt;&gt;NOR",G88:G89)</f>
        <v>0</v>
      </c>
      <c r="H87" s="178"/>
      <c r="I87" s="178">
        <f>SUM(I88:I89)</f>
        <v>0</v>
      </c>
      <c r="J87" s="178"/>
      <c r="K87" s="178">
        <f>SUM(K88:K89)</f>
        <v>0</v>
      </c>
      <c r="L87" s="178"/>
      <c r="M87" s="178">
        <f>SUM(M88:M89)</f>
        <v>0</v>
      </c>
      <c r="N87" s="177"/>
      <c r="O87" s="177">
        <f>SUM(O88:O89)</f>
        <v>0</v>
      </c>
      <c r="P87" s="177"/>
      <c r="Q87" s="177">
        <f>SUM(Q88:Q89)</f>
        <v>0</v>
      </c>
      <c r="R87" s="178"/>
      <c r="S87" s="178"/>
      <c r="T87" s="179"/>
      <c r="U87" s="173"/>
      <c r="V87" s="173">
        <f>SUM(V88:V89)</f>
        <v>2</v>
      </c>
      <c r="W87" s="173"/>
      <c r="X87" s="173"/>
      <c r="Y87" s="173"/>
      <c r="AG87" t="s">
        <v>315</v>
      </c>
    </row>
    <row r="88" spans="1:60" ht="22.5" outlineLevel="1" x14ac:dyDescent="0.2">
      <c r="A88" s="181">
        <v>43</v>
      </c>
      <c r="B88" s="182" t="s">
        <v>2341</v>
      </c>
      <c r="C88" s="190" t="s">
        <v>2342</v>
      </c>
      <c r="D88" s="183" t="s">
        <v>387</v>
      </c>
      <c r="E88" s="184">
        <v>9.4503699999999995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0.21149999999999999</v>
      </c>
      <c r="V88" s="161">
        <f>ROUND(E88*U88,2)</f>
        <v>2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812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72" t="s">
        <v>2343</v>
      </c>
      <c r="D89" s="273"/>
      <c r="E89" s="273"/>
      <c r="F89" s="273"/>
      <c r="G89" s="273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74" t="s">
        <v>314</v>
      </c>
      <c r="B90" s="175" t="s">
        <v>263</v>
      </c>
      <c r="C90" s="189" t="s">
        <v>264</v>
      </c>
      <c r="D90" s="176"/>
      <c r="E90" s="177"/>
      <c r="F90" s="178"/>
      <c r="G90" s="178">
        <f>SUMIF(AG91:AG95,"&lt;&gt;NOR",G91:G95)</f>
        <v>0</v>
      </c>
      <c r="H90" s="178"/>
      <c r="I90" s="178">
        <f>SUM(I91:I95)</f>
        <v>0</v>
      </c>
      <c r="J90" s="178"/>
      <c r="K90" s="178">
        <f>SUM(K91:K95)</f>
        <v>0</v>
      </c>
      <c r="L90" s="178"/>
      <c r="M90" s="178">
        <f>SUM(M91:M95)</f>
        <v>0</v>
      </c>
      <c r="N90" s="177"/>
      <c r="O90" s="177">
        <f>SUM(O91:O95)</f>
        <v>0.01</v>
      </c>
      <c r="P90" s="177"/>
      <c r="Q90" s="177">
        <f>SUM(Q91:Q95)</f>
        <v>0</v>
      </c>
      <c r="R90" s="178"/>
      <c r="S90" s="178"/>
      <c r="T90" s="179"/>
      <c r="U90" s="173"/>
      <c r="V90" s="173">
        <f>SUM(V91:V95)</f>
        <v>0.98</v>
      </c>
      <c r="W90" s="173"/>
      <c r="X90" s="173"/>
      <c r="Y90" s="173"/>
      <c r="AG90" t="s">
        <v>315</v>
      </c>
    </row>
    <row r="91" spans="1:60" outlineLevel="1" x14ac:dyDescent="0.2">
      <c r="A91" s="200">
        <v>44</v>
      </c>
      <c r="B91" s="201" t="s">
        <v>3245</v>
      </c>
      <c r="C91" s="207" t="s">
        <v>3246</v>
      </c>
      <c r="D91" s="202" t="s">
        <v>318</v>
      </c>
      <c r="E91" s="203">
        <v>1</v>
      </c>
      <c r="F91" s="204"/>
      <c r="G91" s="205">
        <f>ROUND(E91*F91,2)</f>
        <v>0</v>
      </c>
      <c r="H91" s="204"/>
      <c r="I91" s="205">
        <f>ROUND(E91*H91,2)</f>
        <v>0</v>
      </c>
      <c r="J91" s="204"/>
      <c r="K91" s="205">
        <f>ROUND(E91*J91,2)</f>
        <v>0</v>
      </c>
      <c r="L91" s="205">
        <v>21</v>
      </c>
      <c r="M91" s="205">
        <f>G91*(1+L91/100)</f>
        <v>0</v>
      </c>
      <c r="N91" s="203">
        <v>0</v>
      </c>
      <c r="O91" s="203">
        <f>ROUND(E91*N91,2)</f>
        <v>0</v>
      </c>
      <c r="P91" s="203">
        <v>0</v>
      </c>
      <c r="Q91" s="203">
        <f>ROUND(E91*P91,2)</f>
        <v>0</v>
      </c>
      <c r="R91" s="205"/>
      <c r="S91" s="205" t="s">
        <v>334</v>
      </c>
      <c r="T91" s="206" t="s">
        <v>320</v>
      </c>
      <c r="U91" s="161">
        <v>0.97899999999999998</v>
      </c>
      <c r="V91" s="161">
        <f>ROUND(E91*U91,2)</f>
        <v>0.98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2230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81">
        <v>45</v>
      </c>
      <c r="B92" s="182" t="s">
        <v>3247</v>
      </c>
      <c r="C92" s="190" t="s">
        <v>3248</v>
      </c>
      <c r="D92" s="183" t="s">
        <v>318</v>
      </c>
      <c r="E92" s="184">
        <v>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6.0000000000000001E-3</v>
      </c>
      <c r="O92" s="184">
        <f>ROUND(E92*N92,2)</f>
        <v>0.01</v>
      </c>
      <c r="P92" s="184">
        <v>0</v>
      </c>
      <c r="Q92" s="184">
        <f>ROUND(E92*P92,2)</f>
        <v>0</v>
      </c>
      <c r="R92" s="186"/>
      <c r="S92" s="186" t="s">
        <v>319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365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2289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72" t="s">
        <v>3249</v>
      </c>
      <c r="D93" s="273"/>
      <c r="E93" s="273"/>
      <c r="F93" s="273"/>
      <c r="G93" s="273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46</v>
      </c>
      <c r="B94" s="201" t="s">
        <v>3250</v>
      </c>
      <c r="C94" s="207" t="s">
        <v>3251</v>
      </c>
      <c r="D94" s="202" t="s">
        <v>0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3252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3253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3254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47</v>
      </c>
      <c r="B95" s="201" t="s">
        <v>3255</v>
      </c>
      <c r="C95" s="207" t="s">
        <v>3256</v>
      </c>
      <c r="D95" s="202" t="s">
        <v>0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334</v>
      </c>
      <c r="T95" s="206" t="s">
        <v>320</v>
      </c>
      <c r="U95" s="161">
        <v>2.8E-3</v>
      </c>
      <c r="V95" s="161">
        <f>ROUND(E95*U95,2)</f>
        <v>0</v>
      </c>
      <c r="W95" s="161"/>
      <c r="X95" s="161" t="s">
        <v>3253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3254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281</v>
      </c>
      <c r="C96" s="189" t="s">
        <v>284</v>
      </c>
      <c r="D96" s="176"/>
      <c r="E96" s="177"/>
      <c r="F96" s="178"/>
      <c r="G96" s="178">
        <f>SUMIF(AG97:AG100,"&lt;&gt;NOR",G97:G100)</f>
        <v>0</v>
      </c>
      <c r="H96" s="178"/>
      <c r="I96" s="178">
        <f>SUM(I97:I100)</f>
        <v>0</v>
      </c>
      <c r="J96" s="178"/>
      <c r="K96" s="178">
        <f>SUM(K97:K100)</f>
        <v>0</v>
      </c>
      <c r="L96" s="178"/>
      <c r="M96" s="178">
        <f>SUM(M97:M100)</f>
        <v>0</v>
      </c>
      <c r="N96" s="177"/>
      <c r="O96" s="177">
        <f>SUM(O97:O100)</f>
        <v>0</v>
      </c>
      <c r="P96" s="177"/>
      <c r="Q96" s="177">
        <f>SUM(Q97:Q100)</f>
        <v>0</v>
      </c>
      <c r="R96" s="178"/>
      <c r="S96" s="178"/>
      <c r="T96" s="179"/>
      <c r="U96" s="173"/>
      <c r="V96" s="173">
        <f>SUM(V97:V100)</f>
        <v>7.3599999999999994</v>
      </c>
      <c r="W96" s="173"/>
      <c r="X96" s="173"/>
      <c r="Y96" s="173"/>
      <c r="AG96" t="s">
        <v>315</v>
      </c>
    </row>
    <row r="97" spans="1:60" outlineLevel="1" x14ac:dyDescent="0.2">
      <c r="A97" s="200">
        <v>48</v>
      </c>
      <c r="B97" s="201" t="s">
        <v>987</v>
      </c>
      <c r="C97" s="207" t="s">
        <v>988</v>
      </c>
      <c r="D97" s="202" t="s">
        <v>387</v>
      </c>
      <c r="E97" s="203">
        <v>5.1425000000000001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0.49</v>
      </c>
      <c r="V97" s="161">
        <f>ROUND(E97*U97,2)</f>
        <v>2.52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200">
        <v>49</v>
      </c>
      <c r="B98" s="201" t="s">
        <v>990</v>
      </c>
      <c r="C98" s="207" t="s">
        <v>991</v>
      </c>
      <c r="D98" s="202" t="s">
        <v>387</v>
      </c>
      <c r="E98" s="203">
        <v>5.1425000000000001</v>
      </c>
      <c r="F98" s="204"/>
      <c r="G98" s="205">
        <f>ROUND(E98*F98,2)</f>
        <v>0</v>
      </c>
      <c r="H98" s="204"/>
      <c r="I98" s="205">
        <f>ROUND(E98*H98,2)</f>
        <v>0</v>
      </c>
      <c r="J98" s="204"/>
      <c r="K98" s="205">
        <f>ROUND(E98*J98,2)</f>
        <v>0</v>
      </c>
      <c r="L98" s="205">
        <v>21</v>
      </c>
      <c r="M98" s="205">
        <f>G98*(1+L98/100)</f>
        <v>0</v>
      </c>
      <c r="N98" s="203">
        <v>0</v>
      </c>
      <c r="O98" s="203">
        <f>ROUND(E98*N98,2)</f>
        <v>0</v>
      </c>
      <c r="P98" s="203">
        <v>0</v>
      </c>
      <c r="Q98" s="203">
        <f>ROUND(E98*P98,2)</f>
        <v>0</v>
      </c>
      <c r="R98" s="205"/>
      <c r="S98" s="205" t="s">
        <v>334</v>
      </c>
      <c r="T98" s="206" t="s">
        <v>320</v>
      </c>
      <c r="U98" s="161">
        <v>0</v>
      </c>
      <c r="V98" s="161">
        <f>ROUND(E98*U98,2)</f>
        <v>0</v>
      </c>
      <c r="W98" s="161"/>
      <c r="X98" s="161" t="s">
        <v>321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984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200">
        <v>50</v>
      </c>
      <c r="B99" s="201" t="s">
        <v>2197</v>
      </c>
      <c r="C99" s="207" t="s">
        <v>2198</v>
      </c>
      <c r="D99" s="202" t="s">
        <v>387</v>
      </c>
      <c r="E99" s="203">
        <v>5.1425000000000001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334</v>
      </c>
      <c r="T99" s="206" t="s">
        <v>320</v>
      </c>
      <c r="U99" s="161">
        <v>0.94199999999999995</v>
      </c>
      <c r="V99" s="161">
        <f>ROUND(E99*U99,2)</f>
        <v>4.84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51</v>
      </c>
      <c r="B100" s="182" t="s">
        <v>3257</v>
      </c>
      <c r="C100" s="190" t="s">
        <v>3258</v>
      </c>
      <c r="D100" s="183" t="s">
        <v>387</v>
      </c>
      <c r="E100" s="184">
        <v>5.1425000000000001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3"/>
      <c r="B101" s="4"/>
      <c r="C101" s="197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300</v>
      </c>
    </row>
    <row r="102" spans="1:60" x14ac:dyDescent="0.2">
      <c r="A102" s="154"/>
      <c r="B102" s="155" t="s">
        <v>29</v>
      </c>
      <c r="C102" s="198"/>
      <c r="D102" s="156"/>
      <c r="E102" s="157"/>
      <c r="F102" s="157"/>
      <c r="G102" s="180">
        <f>G8+G38+G44+G48+G55+G60+G84+G87+G90+G96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879</v>
      </c>
    </row>
    <row r="103" spans="1:60" x14ac:dyDescent="0.2">
      <c r="C103" s="199"/>
      <c r="D103" s="10"/>
      <c r="AG103" t="s">
        <v>880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VCR68K8ZSe9SOUlU7/BSNuGkSF40glNZ+mVzrIaM1TG1FoKb0S6DVIi67T0j3JdK8+5rFIazUnQM/BTl2MlNw==" saltValue="T/WxXxiWs69X3EqX9zRdog==" spinCount="100000" sheet="1" formatRows="0"/>
  <mergeCells count="24">
    <mergeCell ref="C46:G46"/>
    <mergeCell ref="A1:G1"/>
    <mergeCell ref="C2:G2"/>
    <mergeCell ref="C3:G3"/>
    <mergeCell ref="C4:G4"/>
    <mergeCell ref="C12:G12"/>
    <mergeCell ref="C15:G15"/>
    <mergeCell ref="C18:G18"/>
    <mergeCell ref="C24:G24"/>
    <mergeCell ref="C27:G27"/>
    <mergeCell ref="C34:G34"/>
    <mergeCell ref="C37:G37"/>
    <mergeCell ref="C93:G93"/>
    <mergeCell ref="C50:G50"/>
    <mergeCell ref="C52:G52"/>
    <mergeCell ref="C54:G54"/>
    <mergeCell ref="C57:G57"/>
    <mergeCell ref="C58:G58"/>
    <mergeCell ref="C59:G59"/>
    <mergeCell ref="C64:G64"/>
    <mergeCell ref="C66:G66"/>
    <mergeCell ref="C83:G83"/>
    <mergeCell ref="C86:G86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582-3155-46D6-BC3F-AF1EEE0D98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82</v>
      </c>
      <c r="C4" s="278" t="s">
        <v>83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SUMIF(AG9:AG34,"&lt;&gt;NOR",G9:G34)</f>
        <v>0</v>
      </c>
      <c r="H8" s="178"/>
      <c r="I8" s="178">
        <f>SUM(I9:I34)</f>
        <v>0</v>
      </c>
      <c r="J8" s="178"/>
      <c r="K8" s="178">
        <f>SUM(K9:K34)</f>
        <v>0</v>
      </c>
      <c r="L8" s="178"/>
      <c r="M8" s="178">
        <f>SUM(M9:M34)</f>
        <v>0</v>
      </c>
      <c r="N8" s="177"/>
      <c r="O8" s="177">
        <f>SUM(O9:O34)</f>
        <v>0.02</v>
      </c>
      <c r="P8" s="177"/>
      <c r="Q8" s="177">
        <f>SUM(Q9:Q34)</f>
        <v>0</v>
      </c>
      <c r="R8" s="178"/>
      <c r="S8" s="178"/>
      <c r="T8" s="179"/>
      <c r="U8" s="173"/>
      <c r="V8" s="173">
        <f>SUM(V9:V34)</f>
        <v>17.019999999999996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3259</v>
      </c>
      <c r="C9" s="190" t="s">
        <v>3260</v>
      </c>
      <c r="D9" s="183" t="s">
        <v>371</v>
      </c>
      <c r="E9" s="184">
        <v>9.1999999999999993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0.36499999999999999</v>
      </c>
      <c r="V9" s="161">
        <f>ROUND(E9*U9,2)</f>
        <v>3.36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72" t="s">
        <v>3261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3262</v>
      </c>
      <c r="D11" s="165"/>
      <c r="E11" s="166">
        <v>9.1999999999999993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3263</v>
      </c>
      <c r="C12" s="190" t="s">
        <v>3264</v>
      </c>
      <c r="D12" s="183" t="s">
        <v>371</v>
      </c>
      <c r="E12" s="184">
        <v>9.1999999999999993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8.4000000000000005E-2</v>
      </c>
      <c r="V12" s="161">
        <f>ROUND(E12*U12,2)</f>
        <v>0.77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2230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2" x14ac:dyDescent="0.2">
      <c r="A13" s="158"/>
      <c r="B13" s="159"/>
      <c r="C13" s="272" t="s">
        <v>3261</v>
      </c>
      <c r="D13" s="273"/>
      <c r="E13" s="273"/>
      <c r="F13" s="273"/>
      <c r="G13" s="273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3262</v>
      </c>
      <c r="D14" s="165"/>
      <c r="E14" s="166">
        <v>9.1999999999999993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3169</v>
      </c>
      <c r="C15" s="190" t="s">
        <v>3170</v>
      </c>
      <c r="D15" s="183" t="s">
        <v>371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3.5329999999999999</v>
      </c>
      <c r="V15" s="161">
        <f>ROUND(E15*U15,2)</f>
        <v>3.53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2230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72" t="s">
        <v>3171</v>
      </c>
      <c r="D16" s="273"/>
      <c r="E16" s="273"/>
      <c r="F16" s="273"/>
      <c r="G16" s="273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4</v>
      </c>
      <c r="B17" s="182" t="s">
        <v>1028</v>
      </c>
      <c r="C17" s="190" t="s">
        <v>1029</v>
      </c>
      <c r="D17" s="183" t="s">
        <v>333</v>
      </c>
      <c r="E17" s="184">
        <v>23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6.9999999999999999E-4</v>
      </c>
      <c r="O17" s="184">
        <f>ROUND(E17*N17,2)</f>
        <v>0.02</v>
      </c>
      <c r="P17" s="184">
        <v>0</v>
      </c>
      <c r="Q17" s="184">
        <f>ROUND(E17*P17,2)</f>
        <v>0</v>
      </c>
      <c r="R17" s="186"/>
      <c r="S17" s="186" t="s">
        <v>334</v>
      </c>
      <c r="T17" s="187" t="s">
        <v>320</v>
      </c>
      <c r="U17" s="161">
        <v>0.156</v>
      </c>
      <c r="V17" s="161">
        <f>ROUND(E17*U17,2)</f>
        <v>3.59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3265</v>
      </c>
      <c r="D18" s="165"/>
      <c r="E18" s="166">
        <v>23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5</v>
      </c>
      <c r="B19" s="182" t="s">
        <v>1031</v>
      </c>
      <c r="C19" s="190" t="s">
        <v>1032</v>
      </c>
      <c r="D19" s="183" t="s">
        <v>333</v>
      </c>
      <c r="E19" s="184">
        <v>23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9.5000000000000001E-2</v>
      </c>
      <c r="V19" s="161">
        <f>ROUND(E19*U19,2)</f>
        <v>2.19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72" t="s">
        <v>1033</v>
      </c>
      <c r="D20" s="273"/>
      <c r="E20" s="273"/>
      <c r="F20" s="273"/>
      <c r="G20" s="273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3265</v>
      </c>
      <c r="D21" s="165"/>
      <c r="E21" s="166">
        <v>23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6</v>
      </c>
      <c r="B22" s="182" t="s">
        <v>2268</v>
      </c>
      <c r="C22" s="190" t="s">
        <v>2269</v>
      </c>
      <c r="D22" s="183" t="s">
        <v>333</v>
      </c>
      <c r="E22" s="184">
        <v>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3266</v>
      </c>
      <c r="D23" s="165"/>
      <c r="E23" s="166">
        <v>4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7</v>
      </c>
      <c r="B24" s="201" t="s">
        <v>1060</v>
      </c>
      <c r="C24" s="207" t="s">
        <v>1061</v>
      </c>
      <c r="D24" s="202" t="s">
        <v>371</v>
      </c>
      <c r="E24" s="203">
        <v>3.5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334</v>
      </c>
      <c r="T24" s="206" t="s">
        <v>320</v>
      </c>
      <c r="U24" s="161">
        <v>0.65200000000000002</v>
      </c>
      <c r="V24" s="161">
        <f>ROUND(E24*U24,2)</f>
        <v>2.2799999999999998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2230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8</v>
      </c>
      <c r="B25" s="182" t="s">
        <v>996</v>
      </c>
      <c r="C25" s="190" t="s">
        <v>997</v>
      </c>
      <c r="D25" s="183" t="s">
        <v>371</v>
      </c>
      <c r="E25" s="184">
        <v>3.5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1.0999999999999999E-2</v>
      </c>
      <c r="V25" s="161">
        <f>ROUND(E25*U25,2)</f>
        <v>0.04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72" t="s">
        <v>999</v>
      </c>
      <c r="D26" s="273"/>
      <c r="E26" s="273"/>
      <c r="F26" s="273"/>
      <c r="G26" s="273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1">
        <v>9</v>
      </c>
      <c r="B27" s="182" t="s">
        <v>1056</v>
      </c>
      <c r="C27" s="190" t="s">
        <v>1057</v>
      </c>
      <c r="D27" s="183" t="s">
        <v>371</v>
      </c>
      <c r="E27" s="184">
        <v>17.5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72" t="s">
        <v>999</v>
      </c>
      <c r="D28" s="273"/>
      <c r="E28" s="273"/>
      <c r="F28" s="273"/>
      <c r="G28" s="273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3174</v>
      </c>
      <c r="D29" s="165"/>
      <c r="E29" s="166">
        <v>17.5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10</v>
      </c>
      <c r="B30" s="201" t="s">
        <v>2283</v>
      </c>
      <c r="C30" s="207" t="s">
        <v>2284</v>
      </c>
      <c r="D30" s="202" t="s">
        <v>371</v>
      </c>
      <c r="E30" s="203">
        <v>3.5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3.1E-2</v>
      </c>
      <c r="V30" s="161">
        <f>ROUND(E30*U30,2)</f>
        <v>0.11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2230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11</v>
      </c>
      <c r="B31" s="201" t="s">
        <v>1091</v>
      </c>
      <c r="C31" s="207" t="s">
        <v>1092</v>
      </c>
      <c r="D31" s="202" t="s">
        <v>371</v>
      </c>
      <c r="E31" s="203">
        <v>3.5</v>
      </c>
      <c r="F31" s="204"/>
      <c r="G31" s="205">
        <f>ROUND(E31*F31,2)</f>
        <v>0</v>
      </c>
      <c r="H31" s="204"/>
      <c r="I31" s="205">
        <f>ROUND(E31*H31,2)</f>
        <v>0</v>
      </c>
      <c r="J31" s="204"/>
      <c r="K31" s="205">
        <f>ROUND(E31*J31,2)</f>
        <v>0</v>
      </c>
      <c r="L31" s="205">
        <v>21</v>
      </c>
      <c r="M31" s="205">
        <f>G31*(1+L31/100)</f>
        <v>0</v>
      </c>
      <c r="N31" s="203">
        <v>0</v>
      </c>
      <c r="O31" s="203">
        <f>ROUND(E31*N31,2)</f>
        <v>0</v>
      </c>
      <c r="P31" s="203">
        <v>0</v>
      </c>
      <c r="Q31" s="203">
        <f>ROUND(E31*P31,2)</f>
        <v>0</v>
      </c>
      <c r="R31" s="205"/>
      <c r="S31" s="205" t="s">
        <v>319</v>
      </c>
      <c r="T31" s="206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81">
        <v>12</v>
      </c>
      <c r="B32" s="182" t="s">
        <v>1073</v>
      </c>
      <c r="C32" s="190" t="s">
        <v>1074</v>
      </c>
      <c r="D32" s="183" t="s">
        <v>371</v>
      </c>
      <c r="E32" s="184">
        <v>5.7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0.20200000000000001</v>
      </c>
      <c r="V32" s="161">
        <f>ROUND(E32*U32,2)</f>
        <v>1.1499999999999999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2230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72" t="s">
        <v>1075</v>
      </c>
      <c r="D33" s="273"/>
      <c r="E33" s="273"/>
      <c r="F33" s="273"/>
      <c r="G33" s="273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3267</v>
      </c>
      <c r="D34" s="165"/>
      <c r="E34" s="166">
        <v>5.7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74" t="s">
        <v>314</v>
      </c>
      <c r="B35" s="175" t="s">
        <v>86</v>
      </c>
      <c r="C35" s="189" t="s">
        <v>132</v>
      </c>
      <c r="D35" s="176"/>
      <c r="E35" s="177"/>
      <c r="F35" s="178"/>
      <c r="G35" s="178">
        <f>SUMIF(AG36:AG38,"&lt;&gt;NOR",G36:G38)</f>
        <v>0</v>
      </c>
      <c r="H35" s="178"/>
      <c r="I35" s="178">
        <f>SUM(I36:I38)</f>
        <v>0</v>
      </c>
      <c r="J35" s="178"/>
      <c r="K35" s="178">
        <f>SUM(K36:K38)</f>
        <v>0</v>
      </c>
      <c r="L35" s="178"/>
      <c r="M35" s="178">
        <f>SUM(M36:M38)</f>
        <v>0</v>
      </c>
      <c r="N35" s="177"/>
      <c r="O35" s="177">
        <f>SUM(O36:O38)</f>
        <v>0</v>
      </c>
      <c r="P35" s="177"/>
      <c r="Q35" s="177">
        <f>SUM(Q36:Q38)</f>
        <v>6.05</v>
      </c>
      <c r="R35" s="178"/>
      <c r="S35" s="178"/>
      <c r="T35" s="179"/>
      <c r="U35" s="173"/>
      <c r="V35" s="173">
        <f>SUM(V36:V38)</f>
        <v>7.3000000000000007</v>
      </c>
      <c r="W35" s="173"/>
      <c r="X35" s="173"/>
      <c r="Y35" s="173"/>
      <c r="AG35" t="s">
        <v>315</v>
      </c>
    </row>
    <row r="36" spans="1:60" ht="22.5" outlineLevel="1" x14ac:dyDescent="0.2">
      <c r="A36" s="200">
        <v>13</v>
      </c>
      <c r="B36" s="201" t="s">
        <v>3180</v>
      </c>
      <c r="C36" s="207" t="s">
        <v>3181</v>
      </c>
      <c r="D36" s="202" t="s">
        <v>333</v>
      </c>
      <c r="E36" s="203">
        <v>5</v>
      </c>
      <c r="F36" s="204"/>
      <c r="G36" s="205">
        <f>ROUND(E36*F36,2)</f>
        <v>0</v>
      </c>
      <c r="H36" s="204"/>
      <c r="I36" s="205">
        <f>ROUND(E36*H36,2)</f>
        <v>0</v>
      </c>
      <c r="J36" s="204"/>
      <c r="K36" s="205">
        <f>ROUND(E36*J36,2)</f>
        <v>0</v>
      </c>
      <c r="L36" s="205">
        <v>21</v>
      </c>
      <c r="M36" s="205">
        <f>G36*(1+L36/100)</f>
        <v>0</v>
      </c>
      <c r="N36" s="203">
        <v>0</v>
      </c>
      <c r="O36" s="203">
        <f>ROUND(E36*N36,2)</f>
        <v>0</v>
      </c>
      <c r="P36" s="203">
        <v>0.66</v>
      </c>
      <c r="Q36" s="203">
        <f>ROUND(E36*P36,2)</f>
        <v>3.3</v>
      </c>
      <c r="R36" s="205"/>
      <c r="S36" s="205" t="s">
        <v>334</v>
      </c>
      <c r="T36" s="206" t="s">
        <v>320</v>
      </c>
      <c r="U36" s="161">
        <v>0.627</v>
      </c>
      <c r="V36" s="161">
        <f>ROUND(E36*U36,2)</f>
        <v>3.14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2230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00">
        <v>14</v>
      </c>
      <c r="B37" s="201" t="s">
        <v>3183</v>
      </c>
      <c r="C37" s="207" t="s">
        <v>3184</v>
      </c>
      <c r="D37" s="202" t="s">
        <v>333</v>
      </c>
      <c r="E37" s="203">
        <v>5</v>
      </c>
      <c r="F37" s="204"/>
      <c r="G37" s="205">
        <f>ROUND(E37*F37,2)</f>
        <v>0</v>
      </c>
      <c r="H37" s="204"/>
      <c r="I37" s="205">
        <f>ROUND(E37*H37,2)</f>
        <v>0</v>
      </c>
      <c r="J37" s="204"/>
      <c r="K37" s="205">
        <f>ROUND(E37*J37,2)</f>
        <v>0</v>
      </c>
      <c r="L37" s="205">
        <v>21</v>
      </c>
      <c r="M37" s="205">
        <f>G37*(1+L37/100)</f>
        <v>0</v>
      </c>
      <c r="N37" s="203">
        <v>0</v>
      </c>
      <c r="O37" s="203">
        <f>ROUND(E37*N37,2)</f>
        <v>0</v>
      </c>
      <c r="P37" s="203">
        <v>0.44</v>
      </c>
      <c r="Q37" s="203">
        <f>ROUND(E37*P37,2)</f>
        <v>2.2000000000000002</v>
      </c>
      <c r="R37" s="205"/>
      <c r="S37" s="205" t="s">
        <v>334</v>
      </c>
      <c r="T37" s="206" t="s">
        <v>320</v>
      </c>
      <c r="U37" s="161">
        <v>0.63200000000000001</v>
      </c>
      <c r="V37" s="161">
        <f>ROUND(E37*U37,2)</f>
        <v>3.16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2230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200">
        <v>15</v>
      </c>
      <c r="B38" s="201" t="s">
        <v>3185</v>
      </c>
      <c r="C38" s="207" t="s">
        <v>3186</v>
      </c>
      <c r="D38" s="202" t="s">
        <v>333</v>
      </c>
      <c r="E38" s="203">
        <v>5</v>
      </c>
      <c r="F38" s="204"/>
      <c r="G38" s="205">
        <f>ROUND(E38*F38,2)</f>
        <v>0</v>
      </c>
      <c r="H38" s="204"/>
      <c r="I38" s="205">
        <f>ROUND(E38*H38,2)</f>
        <v>0</v>
      </c>
      <c r="J38" s="204"/>
      <c r="K38" s="205">
        <f>ROUND(E38*J38,2)</f>
        <v>0</v>
      </c>
      <c r="L38" s="205">
        <v>21</v>
      </c>
      <c r="M38" s="205">
        <f>G38*(1+L38/100)</f>
        <v>0</v>
      </c>
      <c r="N38" s="203">
        <v>0</v>
      </c>
      <c r="O38" s="203">
        <f>ROUND(E38*N38,2)</f>
        <v>0</v>
      </c>
      <c r="P38" s="203">
        <v>0.11</v>
      </c>
      <c r="Q38" s="203">
        <f>ROUND(E38*P38,2)</f>
        <v>0.55000000000000004</v>
      </c>
      <c r="R38" s="205"/>
      <c r="S38" s="205" t="s">
        <v>334</v>
      </c>
      <c r="T38" s="206" t="s">
        <v>320</v>
      </c>
      <c r="U38" s="161">
        <v>0.2</v>
      </c>
      <c r="V38" s="161">
        <f>ROUND(E38*U38,2)</f>
        <v>1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2230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144</v>
      </c>
      <c r="C39" s="189" t="s">
        <v>145</v>
      </c>
      <c r="D39" s="176"/>
      <c r="E39" s="177"/>
      <c r="F39" s="178"/>
      <c r="G39" s="178">
        <f>SUMIF(AG40:AG42,"&lt;&gt;NOR",G40:G42)</f>
        <v>0</v>
      </c>
      <c r="H39" s="178"/>
      <c r="I39" s="178">
        <f>SUM(I40:I42)</f>
        <v>0</v>
      </c>
      <c r="J39" s="178"/>
      <c r="K39" s="178">
        <f>SUM(K40:K42)</f>
        <v>0</v>
      </c>
      <c r="L39" s="178"/>
      <c r="M39" s="178">
        <f>SUM(M40:M42)</f>
        <v>0</v>
      </c>
      <c r="N39" s="177"/>
      <c r="O39" s="177">
        <f>SUM(O40:O42)</f>
        <v>1.1299999999999999</v>
      </c>
      <c r="P39" s="177"/>
      <c r="Q39" s="177">
        <f>SUM(Q40:Q42)</f>
        <v>0</v>
      </c>
      <c r="R39" s="178"/>
      <c r="S39" s="178"/>
      <c r="T39" s="179"/>
      <c r="U39" s="173"/>
      <c r="V39" s="173">
        <f>SUM(V40:V42)</f>
        <v>0.79</v>
      </c>
      <c r="W39" s="173"/>
      <c r="X39" s="173"/>
      <c r="Y39" s="173"/>
      <c r="AG39" t="s">
        <v>315</v>
      </c>
    </row>
    <row r="40" spans="1:60" outlineLevel="1" x14ac:dyDescent="0.2">
      <c r="A40" s="181">
        <v>16</v>
      </c>
      <c r="B40" s="182" t="s">
        <v>3187</v>
      </c>
      <c r="C40" s="190" t="s">
        <v>3188</v>
      </c>
      <c r="D40" s="183" t="s">
        <v>371</v>
      </c>
      <c r="E40" s="184">
        <v>0.6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1.8907700000000001</v>
      </c>
      <c r="O40" s="184">
        <f>ROUND(E40*N40,2)</f>
        <v>1.1299999999999999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1.3169999999999999</v>
      </c>
      <c r="V40" s="161">
        <f>ROUND(E40*U40,2)</f>
        <v>0.79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2230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72" t="s">
        <v>3189</v>
      </c>
      <c r="D41" s="273"/>
      <c r="E41" s="273"/>
      <c r="F41" s="273"/>
      <c r="G41" s="273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3268</v>
      </c>
      <c r="D42" s="165"/>
      <c r="E42" s="166">
        <v>0.6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148</v>
      </c>
      <c r="C43" s="189" t="s">
        <v>149</v>
      </c>
      <c r="D43" s="176"/>
      <c r="E43" s="177"/>
      <c r="F43" s="178"/>
      <c r="G43" s="178">
        <f>SUMIF(AG44:AG49,"&lt;&gt;NOR",G44:G49)</f>
        <v>0</v>
      </c>
      <c r="H43" s="178"/>
      <c r="I43" s="178">
        <f>SUM(I44:I49)</f>
        <v>0</v>
      </c>
      <c r="J43" s="178"/>
      <c r="K43" s="178">
        <f>SUM(K44:K49)</f>
        <v>0</v>
      </c>
      <c r="L43" s="178"/>
      <c r="M43" s="178">
        <f>SUM(M44:M49)</f>
        <v>0</v>
      </c>
      <c r="N43" s="177"/>
      <c r="O43" s="177">
        <f>SUM(O44:O49)</f>
        <v>7.08</v>
      </c>
      <c r="P43" s="177"/>
      <c r="Q43" s="177">
        <f>SUM(Q44:Q49)</f>
        <v>0</v>
      </c>
      <c r="R43" s="178"/>
      <c r="S43" s="178"/>
      <c r="T43" s="179"/>
      <c r="U43" s="173"/>
      <c r="V43" s="173">
        <f>SUM(V44:V49)</f>
        <v>1.4500000000000002</v>
      </c>
      <c r="W43" s="173"/>
      <c r="X43" s="173"/>
      <c r="Y43" s="173"/>
      <c r="AG43" t="s">
        <v>315</v>
      </c>
    </row>
    <row r="44" spans="1:60" outlineLevel="1" x14ac:dyDescent="0.2">
      <c r="A44" s="181">
        <v>17</v>
      </c>
      <c r="B44" s="182" t="s">
        <v>3191</v>
      </c>
      <c r="C44" s="190" t="s">
        <v>3192</v>
      </c>
      <c r="D44" s="183" t="s">
        <v>387</v>
      </c>
      <c r="E44" s="184">
        <v>3.07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1.1000000000000001</v>
      </c>
      <c r="O44" s="184">
        <f>ROUND(E44*N44,2)</f>
        <v>3.38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0.16300000000000001</v>
      </c>
      <c r="V44" s="161">
        <f>ROUND(E44*U44,2)</f>
        <v>0.5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72" t="s">
        <v>3193</v>
      </c>
      <c r="D45" s="273"/>
      <c r="E45" s="273"/>
      <c r="F45" s="273"/>
      <c r="G45" s="273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18</v>
      </c>
      <c r="B46" s="182" t="s">
        <v>3194</v>
      </c>
      <c r="C46" s="190" t="s">
        <v>3195</v>
      </c>
      <c r="D46" s="183" t="s">
        <v>371</v>
      </c>
      <c r="E46" s="184">
        <v>1.05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1.6867000000000001</v>
      </c>
      <c r="O46" s="184">
        <f>ROUND(E46*N46,2)</f>
        <v>1.77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0.16200000000000001</v>
      </c>
      <c r="V46" s="161">
        <f>ROUND(E46*U46,2)</f>
        <v>0.17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2230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72" t="s">
        <v>3193</v>
      </c>
      <c r="D47" s="273"/>
      <c r="E47" s="273"/>
      <c r="F47" s="273"/>
      <c r="G47" s="273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19</v>
      </c>
      <c r="B48" s="182" t="s">
        <v>3196</v>
      </c>
      <c r="C48" s="190" t="s">
        <v>3197</v>
      </c>
      <c r="D48" s="183" t="s">
        <v>387</v>
      </c>
      <c r="E48" s="184">
        <v>1.93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1</v>
      </c>
      <c r="O48" s="184">
        <f>ROUND(E48*N48,2)</f>
        <v>1.93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0.40600000000000003</v>
      </c>
      <c r="V48" s="161">
        <f>ROUND(E48*U48,2)</f>
        <v>0.78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72" t="s">
        <v>3193</v>
      </c>
      <c r="D49" s="273"/>
      <c r="E49" s="273"/>
      <c r="F49" s="273"/>
      <c r="G49" s="273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74" t="s">
        <v>314</v>
      </c>
      <c r="B50" s="175" t="s">
        <v>154</v>
      </c>
      <c r="C50" s="189" t="s">
        <v>155</v>
      </c>
      <c r="D50" s="176"/>
      <c r="E50" s="177"/>
      <c r="F50" s="178"/>
      <c r="G50" s="178">
        <f>SUMIF(AG51:AG53,"&lt;&gt;NOR",G51:G53)</f>
        <v>0</v>
      </c>
      <c r="H50" s="178"/>
      <c r="I50" s="178">
        <f>SUM(I51:I53)</f>
        <v>0</v>
      </c>
      <c r="J50" s="178"/>
      <c r="K50" s="178">
        <f>SUM(K51:K53)</f>
        <v>0</v>
      </c>
      <c r="L50" s="178"/>
      <c r="M50" s="178">
        <f>SUM(M51:M53)</f>
        <v>0</v>
      </c>
      <c r="N50" s="177"/>
      <c r="O50" s="177">
        <f>SUM(O51:O53)</f>
        <v>0</v>
      </c>
      <c r="P50" s="177"/>
      <c r="Q50" s="177">
        <f>SUM(Q51:Q53)</f>
        <v>0</v>
      </c>
      <c r="R50" s="178"/>
      <c r="S50" s="178"/>
      <c r="T50" s="179"/>
      <c r="U50" s="173"/>
      <c r="V50" s="173">
        <f>SUM(V51:V53)</f>
        <v>1.77</v>
      </c>
      <c r="W50" s="173"/>
      <c r="X50" s="173"/>
      <c r="Y50" s="173"/>
      <c r="AG50" t="s">
        <v>315</v>
      </c>
    </row>
    <row r="51" spans="1:60" ht="22.5" outlineLevel="1" x14ac:dyDescent="0.2">
      <c r="A51" s="181">
        <v>20</v>
      </c>
      <c r="B51" s="182" t="s">
        <v>3269</v>
      </c>
      <c r="C51" s="190" t="s">
        <v>3270</v>
      </c>
      <c r="D51" s="183" t="s">
        <v>702</v>
      </c>
      <c r="E51" s="184">
        <v>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2.0000000000000002E-5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0.35399999999999998</v>
      </c>
      <c r="V51" s="161">
        <f>ROUND(E51*U51,2)</f>
        <v>1.77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72" t="s">
        <v>3271</v>
      </c>
      <c r="D52" s="273"/>
      <c r="E52" s="273"/>
      <c r="F52" s="273"/>
      <c r="G52" s="273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00">
        <v>21</v>
      </c>
      <c r="B53" s="201" t="s">
        <v>3272</v>
      </c>
      <c r="C53" s="207" t="s">
        <v>3273</v>
      </c>
      <c r="D53" s="202" t="s">
        <v>3274</v>
      </c>
      <c r="E53" s="203">
        <v>1</v>
      </c>
      <c r="F53" s="204"/>
      <c r="G53" s="205">
        <f>ROUND(E53*F53,2)</f>
        <v>0</v>
      </c>
      <c r="H53" s="204"/>
      <c r="I53" s="205">
        <f>ROUND(E53*H53,2)</f>
        <v>0</v>
      </c>
      <c r="J53" s="204"/>
      <c r="K53" s="205">
        <f>ROUND(E53*J53,2)</f>
        <v>0</v>
      </c>
      <c r="L53" s="205">
        <v>21</v>
      </c>
      <c r="M53" s="205">
        <f>G53*(1+L53/100)</f>
        <v>0</v>
      </c>
      <c r="N53" s="203">
        <v>0</v>
      </c>
      <c r="O53" s="203">
        <f>ROUND(E53*N53,2)</f>
        <v>0</v>
      </c>
      <c r="P53" s="203">
        <v>0</v>
      </c>
      <c r="Q53" s="203">
        <f>ROUND(E53*P53,2)</f>
        <v>0</v>
      </c>
      <c r="R53" s="205"/>
      <c r="S53" s="205" t="s">
        <v>319</v>
      </c>
      <c r="T53" s="206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74" t="s">
        <v>314</v>
      </c>
      <c r="B54" s="175" t="s">
        <v>156</v>
      </c>
      <c r="C54" s="189" t="s">
        <v>157</v>
      </c>
      <c r="D54" s="176"/>
      <c r="E54" s="177"/>
      <c r="F54" s="178"/>
      <c r="G54" s="178">
        <f>SUMIF(AG55:AG55,"&lt;&gt;NOR",G55:G55)</f>
        <v>0</v>
      </c>
      <c r="H54" s="178"/>
      <c r="I54" s="178">
        <f>SUM(I55:I55)</f>
        <v>0</v>
      </c>
      <c r="J54" s="178"/>
      <c r="K54" s="178">
        <f>SUM(K55:K55)</f>
        <v>0</v>
      </c>
      <c r="L54" s="178"/>
      <c r="M54" s="178">
        <f>SUM(M55:M55)</f>
        <v>0</v>
      </c>
      <c r="N54" s="177"/>
      <c r="O54" s="177">
        <f>SUM(O55:O55)</f>
        <v>0</v>
      </c>
      <c r="P54" s="177"/>
      <c r="Q54" s="177">
        <f>SUM(Q55:Q55)</f>
        <v>0</v>
      </c>
      <c r="R54" s="178"/>
      <c r="S54" s="178"/>
      <c r="T54" s="179"/>
      <c r="U54" s="173"/>
      <c r="V54" s="173">
        <f>SUM(V55:V55)</f>
        <v>0</v>
      </c>
      <c r="W54" s="173"/>
      <c r="X54" s="173"/>
      <c r="Y54" s="173"/>
      <c r="AG54" t="s">
        <v>315</v>
      </c>
    </row>
    <row r="55" spans="1:60" outlineLevel="1" x14ac:dyDescent="0.2">
      <c r="A55" s="200">
        <v>22</v>
      </c>
      <c r="B55" s="201" t="s">
        <v>3275</v>
      </c>
      <c r="C55" s="207" t="s">
        <v>3276</v>
      </c>
      <c r="D55" s="202" t="s">
        <v>3274</v>
      </c>
      <c r="E55" s="203">
        <v>1</v>
      </c>
      <c r="F55" s="204"/>
      <c r="G55" s="205">
        <f>ROUND(E55*F55,2)</f>
        <v>0</v>
      </c>
      <c r="H55" s="204"/>
      <c r="I55" s="205">
        <f>ROUND(E55*H55,2)</f>
        <v>0</v>
      </c>
      <c r="J55" s="204"/>
      <c r="K55" s="205">
        <f>ROUND(E55*J55,2)</f>
        <v>0</v>
      </c>
      <c r="L55" s="205">
        <v>21</v>
      </c>
      <c r="M55" s="205">
        <f>G55*(1+L55/100)</f>
        <v>0</v>
      </c>
      <c r="N55" s="203">
        <v>0</v>
      </c>
      <c r="O55" s="203">
        <f>ROUND(E55*N55,2)</f>
        <v>0</v>
      </c>
      <c r="P55" s="203">
        <v>0</v>
      </c>
      <c r="Q55" s="203">
        <f>ROUND(E55*P55,2)</f>
        <v>0</v>
      </c>
      <c r="R55" s="205"/>
      <c r="S55" s="205" t="s">
        <v>319</v>
      </c>
      <c r="T55" s="206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2230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159</v>
      </c>
      <c r="C56" s="189" t="s">
        <v>160</v>
      </c>
      <c r="D56" s="176"/>
      <c r="E56" s="177"/>
      <c r="F56" s="178"/>
      <c r="G56" s="178">
        <f>SUMIF(AG57:AG68,"&lt;&gt;NOR",G57:G68)</f>
        <v>0</v>
      </c>
      <c r="H56" s="178"/>
      <c r="I56" s="178">
        <f>SUM(I57:I68)</f>
        <v>0</v>
      </c>
      <c r="J56" s="178"/>
      <c r="K56" s="178">
        <f>SUM(K57:K68)</f>
        <v>0</v>
      </c>
      <c r="L56" s="178"/>
      <c r="M56" s="178">
        <f>SUM(M57:M68)</f>
        <v>0</v>
      </c>
      <c r="N56" s="177"/>
      <c r="O56" s="177">
        <f>SUM(O57:O68)</f>
        <v>3.87</v>
      </c>
      <c r="P56" s="177"/>
      <c r="Q56" s="177">
        <f>SUM(Q57:Q68)</f>
        <v>0</v>
      </c>
      <c r="R56" s="178"/>
      <c r="S56" s="178"/>
      <c r="T56" s="179"/>
      <c r="U56" s="173"/>
      <c r="V56" s="173">
        <f>SUM(V57:V68)</f>
        <v>3.59</v>
      </c>
      <c r="W56" s="173"/>
      <c r="X56" s="173"/>
      <c r="Y56" s="173"/>
      <c r="AG56" t="s">
        <v>315</v>
      </c>
    </row>
    <row r="57" spans="1:60" outlineLevel="1" x14ac:dyDescent="0.2">
      <c r="A57" s="181">
        <v>23</v>
      </c>
      <c r="B57" s="182" t="s">
        <v>3277</v>
      </c>
      <c r="C57" s="190" t="s">
        <v>3278</v>
      </c>
      <c r="D57" s="183" t="s">
        <v>371</v>
      </c>
      <c r="E57" s="184">
        <v>1.5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2.5249999999999999</v>
      </c>
      <c r="O57" s="184">
        <f>ROUND(E57*N57,2)</f>
        <v>3.79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1.3029999999999999</v>
      </c>
      <c r="V57" s="161">
        <f>ROUND(E57*U57,2)</f>
        <v>1.95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72" t="s">
        <v>3279</v>
      </c>
      <c r="D58" s="273"/>
      <c r="E58" s="273"/>
      <c r="F58" s="273"/>
      <c r="G58" s="273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24</v>
      </c>
      <c r="B59" s="201" t="s">
        <v>2326</v>
      </c>
      <c r="C59" s="207" t="s">
        <v>3225</v>
      </c>
      <c r="D59" s="202" t="s">
        <v>318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2230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25</v>
      </c>
      <c r="B60" s="201" t="s">
        <v>3202</v>
      </c>
      <c r="C60" s="207" t="s">
        <v>3227</v>
      </c>
      <c r="D60" s="202" t="s">
        <v>318</v>
      </c>
      <c r="E60" s="203">
        <v>1</v>
      </c>
      <c r="F60" s="204"/>
      <c r="G60" s="205">
        <f>ROUND(E60*F60,2)</f>
        <v>0</v>
      </c>
      <c r="H60" s="204"/>
      <c r="I60" s="205">
        <f>ROUND(E60*H60,2)</f>
        <v>0</v>
      </c>
      <c r="J60" s="204"/>
      <c r="K60" s="205">
        <f>ROUND(E60*J60,2)</f>
        <v>0</v>
      </c>
      <c r="L60" s="205">
        <v>21</v>
      </c>
      <c r="M60" s="205">
        <f>G60*(1+L60/100)</f>
        <v>0</v>
      </c>
      <c r="N60" s="203">
        <v>0</v>
      </c>
      <c r="O60" s="203">
        <f>ROUND(E60*N60,2)</f>
        <v>0</v>
      </c>
      <c r="P60" s="203">
        <v>0</v>
      </c>
      <c r="Q60" s="203">
        <f>ROUND(E60*P60,2)</f>
        <v>0</v>
      </c>
      <c r="R60" s="205"/>
      <c r="S60" s="205" t="s">
        <v>319</v>
      </c>
      <c r="T60" s="206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26</v>
      </c>
      <c r="B61" s="201" t="s">
        <v>3210</v>
      </c>
      <c r="C61" s="207" t="s">
        <v>2336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0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27</v>
      </c>
      <c r="B62" s="182" t="s">
        <v>3280</v>
      </c>
      <c r="C62" s="190" t="s">
        <v>3281</v>
      </c>
      <c r="D62" s="183" t="s">
        <v>318</v>
      </c>
      <c r="E62" s="184">
        <v>1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7.8130000000000005E-2</v>
      </c>
      <c r="O62" s="184">
        <f>ROUND(E62*N62,2)</f>
        <v>0.08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1.34463</v>
      </c>
      <c r="V62" s="161">
        <f>ROUND(E62*U62,2)</f>
        <v>1.34</v>
      </c>
      <c r="W62" s="161"/>
      <c r="X62" s="161" t="s">
        <v>1096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1097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2317</v>
      </c>
      <c r="D63" s="165"/>
      <c r="E63" s="166">
        <v>1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3282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3283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1">
        <v>28</v>
      </c>
      <c r="B66" s="182" t="s">
        <v>3284</v>
      </c>
      <c r="C66" s="190" t="s">
        <v>3285</v>
      </c>
      <c r="D66" s="183" t="s">
        <v>702</v>
      </c>
      <c r="E66" s="184">
        <v>5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5.8999999999999997E-2</v>
      </c>
      <c r="V66" s="161">
        <f>ROUND(E66*U66,2)</f>
        <v>0.3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2230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72" t="s">
        <v>3286</v>
      </c>
      <c r="D67" s="273"/>
      <c r="E67" s="273"/>
      <c r="F67" s="273"/>
      <c r="G67" s="273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29</v>
      </c>
      <c r="B68" s="201" t="s">
        <v>3287</v>
      </c>
      <c r="C68" s="207" t="s">
        <v>2398</v>
      </c>
      <c r="D68" s="202" t="s">
        <v>702</v>
      </c>
      <c r="E68" s="203">
        <v>5</v>
      </c>
      <c r="F68" s="204"/>
      <c r="G68" s="205">
        <f>ROUND(E68*F68,2)</f>
        <v>0</v>
      </c>
      <c r="H68" s="204"/>
      <c r="I68" s="205">
        <f>ROUND(E68*H68,2)</f>
        <v>0</v>
      </c>
      <c r="J68" s="204"/>
      <c r="K68" s="205">
        <f>ROUND(E68*J68,2)</f>
        <v>0</v>
      </c>
      <c r="L68" s="205">
        <v>21</v>
      </c>
      <c r="M68" s="205">
        <f>G68*(1+L68/100)</f>
        <v>0</v>
      </c>
      <c r="N68" s="203">
        <v>0</v>
      </c>
      <c r="O68" s="203">
        <f>ROUND(E68*N68,2)</f>
        <v>0</v>
      </c>
      <c r="P68" s="203">
        <v>0</v>
      </c>
      <c r="Q68" s="203">
        <f>ROUND(E68*P68,2)</f>
        <v>0</v>
      </c>
      <c r="R68" s="205"/>
      <c r="S68" s="205" t="s">
        <v>319</v>
      </c>
      <c r="T68" s="206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161</v>
      </c>
      <c r="C69" s="189" t="s">
        <v>162</v>
      </c>
      <c r="D69" s="176"/>
      <c r="E69" s="177"/>
      <c r="F69" s="178"/>
      <c r="G69" s="178">
        <f>SUMIF(AG70:AG71,"&lt;&gt;NOR",G70:G71)</f>
        <v>0</v>
      </c>
      <c r="H69" s="178"/>
      <c r="I69" s="178">
        <f>SUM(I70:I71)</f>
        <v>0</v>
      </c>
      <c r="J69" s="178"/>
      <c r="K69" s="178">
        <f>SUM(K70:K71)</f>
        <v>0</v>
      </c>
      <c r="L69" s="178"/>
      <c r="M69" s="178">
        <f>SUM(M70:M71)</f>
        <v>0</v>
      </c>
      <c r="N69" s="177"/>
      <c r="O69" s="177">
        <f>SUM(O70:O71)</f>
        <v>0</v>
      </c>
      <c r="P69" s="177"/>
      <c r="Q69" s="177">
        <f>SUM(Q70:Q71)</f>
        <v>0</v>
      </c>
      <c r="R69" s="178"/>
      <c r="S69" s="178"/>
      <c r="T69" s="179"/>
      <c r="U69" s="173"/>
      <c r="V69" s="173">
        <f>SUM(V70:V71)</f>
        <v>0.41</v>
      </c>
      <c r="W69" s="173"/>
      <c r="X69" s="173"/>
      <c r="Y69" s="173"/>
      <c r="AG69" t="s">
        <v>315</v>
      </c>
    </row>
    <row r="70" spans="1:60" outlineLevel="1" x14ac:dyDescent="0.2">
      <c r="A70" s="181">
        <v>30</v>
      </c>
      <c r="B70" s="182" t="s">
        <v>3242</v>
      </c>
      <c r="C70" s="190" t="s">
        <v>3243</v>
      </c>
      <c r="D70" s="183" t="s">
        <v>702</v>
      </c>
      <c r="E70" s="184">
        <v>11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3.6999999999999998E-2</v>
      </c>
      <c r="V70" s="161">
        <f>ROUND(E70*U70,2)</f>
        <v>0.41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72" t="s">
        <v>3244</v>
      </c>
      <c r="D71" s="273"/>
      <c r="E71" s="273"/>
      <c r="F71" s="273"/>
      <c r="G71" s="273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173</v>
      </c>
      <c r="C72" s="189" t="s">
        <v>174</v>
      </c>
      <c r="D72" s="176"/>
      <c r="E72" s="177"/>
      <c r="F72" s="178"/>
      <c r="G72" s="178">
        <f>SUMIF(AG73:AG74,"&lt;&gt;NOR",G73:G74)</f>
        <v>0</v>
      </c>
      <c r="H72" s="178"/>
      <c r="I72" s="178">
        <f>SUM(I73:I74)</f>
        <v>0</v>
      </c>
      <c r="J72" s="178"/>
      <c r="K72" s="178">
        <f>SUM(K73:K74)</f>
        <v>0</v>
      </c>
      <c r="L72" s="178"/>
      <c r="M72" s="178">
        <f>SUM(M73:M74)</f>
        <v>0</v>
      </c>
      <c r="N72" s="177"/>
      <c r="O72" s="177">
        <f>SUM(O73:O74)</f>
        <v>0</v>
      </c>
      <c r="P72" s="177"/>
      <c r="Q72" s="177">
        <f>SUM(Q73:Q74)</f>
        <v>0</v>
      </c>
      <c r="R72" s="178"/>
      <c r="S72" s="178"/>
      <c r="T72" s="179"/>
      <c r="U72" s="173"/>
      <c r="V72" s="173">
        <f>SUM(V73:V74)</f>
        <v>1.2</v>
      </c>
      <c r="W72" s="173"/>
      <c r="X72" s="173"/>
      <c r="Y72" s="173"/>
      <c r="AG72" t="s">
        <v>315</v>
      </c>
    </row>
    <row r="73" spans="1:60" outlineLevel="1" x14ac:dyDescent="0.2">
      <c r="A73" s="181">
        <v>31</v>
      </c>
      <c r="B73" s="182" t="s">
        <v>3288</v>
      </c>
      <c r="C73" s="190" t="s">
        <v>3289</v>
      </c>
      <c r="D73" s="183" t="s">
        <v>387</v>
      </c>
      <c r="E73" s="184">
        <v>12.0162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9.9500000000000005E-2</v>
      </c>
      <c r="V73" s="161">
        <f>ROUND(E73*U73,2)</f>
        <v>1.2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812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72" t="s">
        <v>3290</v>
      </c>
      <c r="D74" s="273"/>
      <c r="E74" s="273"/>
      <c r="F74" s="273"/>
      <c r="G74" s="273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281</v>
      </c>
      <c r="C75" s="189" t="s">
        <v>284</v>
      </c>
      <c r="D75" s="176"/>
      <c r="E75" s="177"/>
      <c r="F75" s="178"/>
      <c r="G75" s="178">
        <f>SUMIF(AG76:AG79,"&lt;&gt;NOR",G76:G79)</f>
        <v>0</v>
      </c>
      <c r="H75" s="178"/>
      <c r="I75" s="178">
        <f>SUM(I76:I79)</f>
        <v>0</v>
      </c>
      <c r="J75" s="178"/>
      <c r="K75" s="178">
        <f>SUM(K76:K79)</f>
        <v>0</v>
      </c>
      <c r="L75" s="178"/>
      <c r="M75" s="178">
        <f>SUM(M76:M79)</f>
        <v>0</v>
      </c>
      <c r="N75" s="177"/>
      <c r="O75" s="177">
        <f>SUM(O76:O79)</f>
        <v>0</v>
      </c>
      <c r="P75" s="177"/>
      <c r="Q75" s="177">
        <f>SUM(Q76:Q79)</f>
        <v>0</v>
      </c>
      <c r="R75" s="178"/>
      <c r="S75" s="178"/>
      <c r="T75" s="179"/>
      <c r="U75" s="173"/>
      <c r="V75" s="173">
        <f>SUM(V76:V79)</f>
        <v>8.66</v>
      </c>
      <c r="W75" s="173"/>
      <c r="X75" s="173"/>
      <c r="Y75" s="173"/>
      <c r="AG75" t="s">
        <v>315</v>
      </c>
    </row>
    <row r="76" spans="1:60" outlineLevel="1" x14ac:dyDescent="0.2">
      <c r="A76" s="200">
        <v>32</v>
      </c>
      <c r="B76" s="201" t="s">
        <v>987</v>
      </c>
      <c r="C76" s="207" t="s">
        <v>988</v>
      </c>
      <c r="D76" s="202" t="s">
        <v>387</v>
      </c>
      <c r="E76" s="203">
        <v>6.05</v>
      </c>
      <c r="F76" s="204"/>
      <c r="G76" s="205">
        <f>ROUND(E76*F76,2)</f>
        <v>0</v>
      </c>
      <c r="H76" s="204"/>
      <c r="I76" s="205">
        <f>ROUND(E76*H76,2)</f>
        <v>0</v>
      </c>
      <c r="J76" s="204"/>
      <c r="K76" s="205">
        <f>ROUND(E76*J76,2)</f>
        <v>0</v>
      </c>
      <c r="L76" s="205">
        <v>21</v>
      </c>
      <c r="M76" s="205">
        <f>G76*(1+L76/100)</f>
        <v>0</v>
      </c>
      <c r="N76" s="203">
        <v>0</v>
      </c>
      <c r="O76" s="203">
        <f>ROUND(E76*N76,2)</f>
        <v>0</v>
      </c>
      <c r="P76" s="203">
        <v>0</v>
      </c>
      <c r="Q76" s="203">
        <f>ROUND(E76*P76,2)</f>
        <v>0</v>
      </c>
      <c r="R76" s="205"/>
      <c r="S76" s="205" t="s">
        <v>319</v>
      </c>
      <c r="T76" s="206" t="s">
        <v>320</v>
      </c>
      <c r="U76" s="161">
        <v>0.49</v>
      </c>
      <c r="V76" s="161">
        <f>ROUND(E76*U76,2)</f>
        <v>2.96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33</v>
      </c>
      <c r="B77" s="201" t="s">
        <v>990</v>
      </c>
      <c r="C77" s="207" t="s">
        <v>991</v>
      </c>
      <c r="D77" s="202" t="s">
        <v>387</v>
      </c>
      <c r="E77" s="203">
        <v>6.05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334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34</v>
      </c>
      <c r="B78" s="201" t="s">
        <v>2197</v>
      </c>
      <c r="C78" s="207" t="s">
        <v>2198</v>
      </c>
      <c r="D78" s="202" t="s">
        <v>387</v>
      </c>
      <c r="E78" s="203">
        <v>6.05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334</v>
      </c>
      <c r="T78" s="206" t="s">
        <v>320</v>
      </c>
      <c r="U78" s="161">
        <v>0.94199999999999995</v>
      </c>
      <c r="V78" s="161">
        <f>ROUND(E78*U78,2)</f>
        <v>5.7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1">
        <v>35</v>
      </c>
      <c r="B79" s="182" t="s">
        <v>3257</v>
      </c>
      <c r="C79" s="190" t="s">
        <v>3258</v>
      </c>
      <c r="D79" s="183" t="s">
        <v>387</v>
      </c>
      <c r="E79" s="184">
        <v>6.05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6"/>
      <c r="S79" s="186" t="s">
        <v>319</v>
      </c>
      <c r="T79" s="187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3"/>
      <c r="B80" s="4"/>
      <c r="C80" s="19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300</v>
      </c>
    </row>
    <row r="81" spans="1:33" x14ac:dyDescent="0.2">
      <c r="A81" s="154"/>
      <c r="B81" s="155" t="s">
        <v>29</v>
      </c>
      <c r="C81" s="198"/>
      <c r="D81" s="156"/>
      <c r="E81" s="157"/>
      <c r="F81" s="157"/>
      <c r="G81" s="180">
        <f>G8+G35+G39+G43+G50+G54+G56+G69+G72+G75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879</v>
      </c>
    </row>
    <row r="82" spans="1:33" x14ac:dyDescent="0.2">
      <c r="C82" s="199"/>
      <c r="D82" s="10"/>
      <c r="AG82" t="s">
        <v>880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++D0B93byh2rcc2VEQR0bVqTdXzFNDnG/VJrsjs6NK1aX+HorZ6YNNoRUwF/ginAnzAXOek1QTlytMKQOGY4A==" saltValue="i2FFh0gz0MCuWJDRLCBrTQ==" spinCount="100000" sheet="1" formatRows="0"/>
  <mergeCells count="20">
    <mergeCell ref="C41:G41"/>
    <mergeCell ref="A1:G1"/>
    <mergeCell ref="C2:G2"/>
    <mergeCell ref="C3:G3"/>
    <mergeCell ref="C4:G4"/>
    <mergeCell ref="C10:G10"/>
    <mergeCell ref="C13:G13"/>
    <mergeCell ref="C16:G16"/>
    <mergeCell ref="C20:G20"/>
    <mergeCell ref="C26:G26"/>
    <mergeCell ref="C28:G28"/>
    <mergeCell ref="C33:G33"/>
    <mergeCell ref="C71:G71"/>
    <mergeCell ref="C74:G74"/>
    <mergeCell ref="C45:G45"/>
    <mergeCell ref="C47:G47"/>
    <mergeCell ref="C49:G49"/>
    <mergeCell ref="C52:G52"/>
    <mergeCell ref="C58:G58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6D78-595B-4A37-BAA9-6C43A889E9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84</v>
      </c>
      <c r="C4" s="278" t="s">
        <v>85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211</v>
      </c>
      <c r="D8" s="176"/>
      <c r="E8" s="177"/>
      <c r="F8" s="178"/>
      <c r="G8" s="178">
        <f>SUMIF(AG9:AG12,"&lt;&gt;NOR",G9:G12)</f>
        <v>0</v>
      </c>
      <c r="H8" s="178"/>
      <c r="I8" s="178">
        <f>SUM(I9:I12)</f>
        <v>0</v>
      </c>
      <c r="J8" s="178"/>
      <c r="K8" s="178">
        <f>SUM(K9:K12)</f>
        <v>0</v>
      </c>
      <c r="L8" s="178"/>
      <c r="M8" s="178">
        <f>SUM(M9:M12)</f>
        <v>0</v>
      </c>
      <c r="N8" s="177"/>
      <c r="O8" s="177">
        <f>SUM(O9:O12)</f>
        <v>0</v>
      </c>
      <c r="P8" s="177"/>
      <c r="Q8" s="177">
        <f>SUM(Q9:Q12)</f>
        <v>0</v>
      </c>
      <c r="R8" s="178"/>
      <c r="S8" s="178"/>
      <c r="T8" s="179"/>
      <c r="U8" s="173"/>
      <c r="V8" s="173">
        <f>SUM(V9:V12)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3291</v>
      </c>
      <c r="C9" s="207" t="s">
        <v>3292</v>
      </c>
      <c r="D9" s="202" t="s">
        <v>702</v>
      </c>
      <c r="E9" s="203">
        <v>120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3293</v>
      </c>
      <c r="C10" s="207" t="s">
        <v>3294</v>
      </c>
      <c r="D10" s="202" t="s">
        <v>2576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3295</v>
      </c>
      <c r="C11" s="207" t="s">
        <v>3296</v>
      </c>
      <c r="D11" s="202" t="s">
        <v>438</v>
      </c>
      <c r="E11" s="203">
        <v>1</v>
      </c>
      <c r="F11" s="204"/>
      <c r="G11" s="205">
        <f>ROUND(E11*F11,2)</f>
        <v>0</v>
      </c>
      <c r="H11" s="204"/>
      <c r="I11" s="205">
        <f>ROUND(E11*H11,2)</f>
        <v>0</v>
      </c>
      <c r="J11" s="204"/>
      <c r="K11" s="205">
        <f>ROUND(E11*J11,2)</f>
        <v>0</v>
      </c>
      <c r="L11" s="205">
        <v>21</v>
      </c>
      <c r="M11" s="205">
        <f>G11*(1+L11/100)</f>
        <v>0</v>
      </c>
      <c r="N11" s="203">
        <v>0</v>
      </c>
      <c r="O11" s="203">
        <f>ROUND(E11*N11,2)</f>
        <v>0</v>
      </c>
      <c r="P11" s="203">
        <v>0</v>
      </c>
      <c r="Q11" s="203">
        <f>ROUND(E11*P11,2)</f>
        <v>0</v>
      </c>
      <c r="R11" s="205"/>
      <c r="S11" s="205" t="s">
        <v>319</v>
      </c>
      <c r="T11" s="206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3297</v>
      </c>
      <c r="C12" s="207" t="s">
        <v>3298</v>
      </c>
      <c r="D12" s="202" t="s">
        <v>2576</v>
      </c>
      <c r="E12" s="203">
        <v>1</v>
      </c>
      <c r="F12" s="204"/>
      <c r="G12" s="205">
        <f>ROUND(E12*F12,2)</f>
        <v>0</v>
      </c>
      <c r="H12" s="204"/>
      <c r="I12" s="205">
        <f>ROUND(E12*H12,2)</f>
        <v>0</v>
      </c>
      <c r="J12" s="204"/>
      <c r="K12" s="205">
        <f>ROUND(E12*J12,2)</f>
        <v>0</v>
      </c>
      <c r="L12" s="205">
        <v>21</v>
      </c>
      <c r="M12" s="205">
        <f>G12*(1+L12/100)</f>
        <v>0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5"/>
      <c r="S12" s="205" t="s">
        <v>319</v>
      </c>
      <c r="T12" s="206" t="s">
        <v>320</v>
      </c>
      <c r="U12" s="161">
        <v>0</v>
      </c>
      <c r="V12" s="161">
        <f>ROUND(E12*U12,2)</f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74" t="s">
        <v>314</v>
      </c>
      <c r="B13" s="175" t="s">
        <v>212</v>
      </c>
      <c r="C13" s="189" t="s">
        <v>214</v>
      </c>
      <c r="D13" s="176"/>
      <c r="E13" s="177"/>
      <c r="F13" s="178"/>
      <c r="G13" s="178">
        <f>SUMIF(AG14:AG14,"&lt;&gt;NOR",G14:G14)</f>
        <v>0</v>
      </c>
      <c r="H13" s="178"/>
      <c r="I13" s="178">
        <f>SUM(I14:I14)</f>
        <v>0</v>
      </c>
      <c r="J13" s="178"/>
      <c r="K13" s="178">
        <f>SUM(K14:K14)</f>
        <v>0</v>
      </c>
      <c r="L13" s="178"/>
      <c r="M13" s="178">
        <f>SUM(M14:M14)</f>
        <v>0</v>
      </c>
      <c r="N13" s="177"/>
      <c r="O13" s="177">
        <f>SUM(O14:O14)</f>
        <v>0</v>
      </c>
      <c r="P13" s="177"/>
      <c r="Q13" s="177">
        <f>SUM(Q14:Q14)</f>
        <v>0</v>
      </c>
      <c r="R13" s="178"/>
      <c r="S13" s="178"/>
      <c r="T13" s="179"/>
      <c r="U13" s="173"/>
      <c r="V13" s="173">
        <f>SUM(V14:V14)</f>
        <v>0</v>
      </c>
      <c r="W13" s="173"/>
      <c r="X13" s="173"/>
      <c r="Y13" s="173"/>
      <c r="AG13" t="s">
        <v>315</v>
      </c>
    </row>
    <row r="14" spans="1:60" ht="22.5" outlineLevel="1" x14ac:dyDescent="0.2">
      <c r="A14" s="200">
        <v>5</v>
      </c>
      <c r="B14" s="201" t="s">
        <v>3299</v>
      </c>
      <c r="C14" s="207" t="s">
        <v>3300</v>
      </c>
      <c r="D14" s="202" t="s">
        <v>2576</v>
      </c>
      <c r="E14" s="203">
        <v>1</v>
      </c>
      <c r="F14" s="204"/>
      <c r="G14" s="205">
        <f>ROUND(E14*F14,2)</f>
        <v>0</v>
      </c>
      <c r="H14" s="204"/>
      <c r="I14" s="205">
        <f>ROUND(E14*H14,2)</f>
        <v>0</v>
      </c>
      <c r="J14" s="204"/>
      <c r="K14" s="205">
        <f>ROUND(E14*J14,2)</f>
        <v>0</v>
      </c>
      <c r="L14" s="205">
        <v>21</v>
      </c>
      <c r="M14" s="205">
        <f>G14*(1+L14/100)</f>
        <v>0</v>
      </c>
      <c r="N14" s="203">
        <v>0</v>
      </c>
      <c r="O14" s="203">
        <f>ROUND(E14*N14,2)</f>
        <v>0</v>
      </c>
      <c r="P14" s="203">
        <v>0</v>
      </c>
      <c r="Q14" s="203">
        <f>ROUND(E14*P14,2)</f>
        <v>0</v>
      </c>
      <c r="R14" s="205"/>
      <c r="S14" s="205" t="s">
        <v>319</v>
      </c>
      <c r="T14" s="206" t="s">
        <v>320</v>
      </c>
      <c r="U14" s="161">
        <v>0</v>
      </c>
      <c r="V14" s="161">
        <f>ROUND(E14*U14,2)</f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74" t="s">
        <v>314</v>
      </c>
      <c r="B15" s="175" t="s">
        <v>215</v>
      </c>
      <c r="C15" s="189" t="s">
        <v>217</v>
      </c>
      <c r="D15" s="176"/>
      <c r="E15" s="177"/>
      <c r="F15" s="178"/>
      <c r="G15" s="178">
        <f>SUMIF(AG16:AG23,"&lt;&gt;NOR",G16:G23)</f>
        <v>0</v>
      </c>
      <c r="H15" s="178"/>
      <c r="I15" s="178">
        <f>SUM(I16:I23)</f>
        <v>0</v>
      </c>
      <c r="J15" s="178"/>
      <c r="K15" s="178">
        <f>SUM(K16:K23)</f>
        <v>0</v>
      </c>
      <c r="L15" s="178"/>
      <c r="M15" s="178">
        <f>SUM(M16:M23)</f>
        <v>0</v>
      </c>
      <c r="N15" s="177"/>
      <c r="O15" s="177">
        <f>SUM(O16:O23)</f>
        <v>0</v>
      </c>
      <c r="P15" s="177"/>
      <c r="Q15" s="177">
        <f>SUM(Q16:Q23)</f>
        <v>0</v>
      </c>
      <c r="R15" s="178"/>
      <c r="S15" s="178"/>
      <c r="T15" s="179"/>
      <c r="U15" s="173"/>
      <c r="V15" s="173">
        <f>SUM(V16:V23)</f>
        <v>0</v>
      </c>
      <c r="W15" s="173"/>
      <c r="X15" s="173"/>
      <c r="Y15" s="173"/>
      <c r="AG15" t="s">
        <v>315</v>
      </c>
    </row>
    <row r="16" spans="1:60" outlineLevel="1" x14ac:dyDescent="0.2">
      <c r="A16" s="200">
        <v>6</v>
      </c>
      <c r="B16" s="201" t="s">
        <v>3301</v>
      </c>
      <c r="C16" s="207" t="s">
        <v>3302</v>
      </c>
      <c r="D16" s="202" t="s">
        <v>702</v>
      </c>
      <c r="E16" s="203">
        <v>105</v>
      </c>
      <c r="F16" s="204"/>
      <c r="G16" s="205">
        <f t="shared" ref="G16:G23" si="0">ROUND(E16*F16,2)</f>
        <v>0</v>
      </c>
      <c r="H16" s="204"/>
      <c r="I16" s="205">
        <f t="shared" ref="I16:I23" si="1">ROUND(E16*H16,2)</f>
        <v>0</v>
      </c>
      <c r="J16" s="204"/>
      <c r="K16" s="205">
        <f t="shared" ref="K16:K23" si="2">ROUND(E16*J16,2)</f>
        <v>0</v>
      </c>
      <c r="L16" s="205">
        <v>21</v>
      </c>
      <c r="M16" s="205">
        <f t="shared" ref="M16:M23" si="3">G16*(1+L16/100)</f>
        <v>0</v>
      </c>
      <c r="N16" s="203">
        <v>0</v>
      </c>
      <c r="O16" s="203">
        <f t="shared" ref="O16:O23" si="4">ROUND(E16*N16,2)</f>
        <v>0</v>
      </c>
      <c r="P16" s="203">
        <v>0</v>
      </c>
      <c r="Q16" s="203">
        <f t="shared" ref="Q16:Q23" si="5"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ref="V16:V23" si="6"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7</v>
      </c>
      <c r="B17" s="201" t="s">
        <v>3303</v>
      </c>
      <c r="C17" s="207" t="s">
        <v>3304</v>
      </c>
      <c r="D17" s="202" t="s">
        <v>702</v>
      </c>
      <c r="E17" s="203">
        <v>105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8</v>
      </c>
      <c r="B18" s="201" t="s">
        <v>3305</v>
      </c>
      <c r="C18" s="207" t="s">
        <v>3306</v>
      </c>
      <c r="D18" s="202" t="s">
        <v>2576</v>
      </c>
      <c r="E18" s="203">
        <v>6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9</v>
      </c>
      <c r="B19" s="201" t="s">
        <v>3307</v>
      </c>
      <c r="C19" s="207" t="s">
        <v>2684</v>
      </c>
      <c r="D19" s="202" t="s">
        <v>2576</v>
      </c>
      <c r="E19" s="203">
        <v>24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10</v>
      </c>
      <c r="B20" s="201" t="s">
        <v>3308</v>
      </c>
      <c r="C20" s="207" t="s">
        <v>2696</v>
      </c>
      <c r="D20" s="202" t="s">
        <v>702</v>
      </c>
      <c r="E20" s="203">
        <v>25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11</v>
      </c>
      <c r="B21" s="201" t="s">
        <v>3309</v>
      </c>
      <c r="C21" s="207" t="s">
        <v>2704</v>
      </c>
      <c r="D21" s="202" t="s">
        <v>2576</v>
      </c>
      <c r="E21" s="203">
        <v>4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12</v>
      </c>
      <c r="B22" s="201" t="s">
        <v>3310</v>
      </c>
      <c r="C22" s="207" t="s">
        <v>2712</v>
      </c>
      <c r="D22" s="202" t="s">
        <v>2576</v>
      </c>
      <c r="E22" s="203">
        <v>4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13</v>
      </c>
      <c r="B23" s="201" t="s">
        <v>3311</v>
      </c>
      <c r="C23" s="207" t="s">
        <v>2734</v>
      </c>
      <c r="D23" s="202" t="s">
        <v>2735</v>
      </c>
      <c r="E23" s="203">
        <v>8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218</v>
      </c>
      <c r="C24" s="189" t="s">
        <v>220</v>
      </c>
      <c r="D24" s="176"/>
      <c r="E24" s="177"/>
      <c r="F24" s="178"/>
      <c r="G24" s="178">
        <f>SUMIF(AG25:AG38,"&lt;&gt;NOR",G25:G38)</f>
        <v>0</v>
      </c>
      <c r="H24" s="178"/>
      <c r="I24" s="178">
        <f>SUM(I25:I38)</f>
        <v>0</v>
      </c>
      <c r="J24" s="178"/>
      <c r="K24" s="178">
        <f>SUM(K25:K38)</f>
        <v>0</v>
      </c>
      <c r="L24" s="178"/>
      <c r="M24" s="178">
        <f>SUM(M25:M38)</f>
        <v>0</v>
      </c>
      <c r="N24" s="177"/>
      <c r="O24" s="177">
        <f>SUM(O25:O38)</f>
        <v>0</v>
      </c>
      <c r="P24" s="177"/>
      <c r="Q24" s="177">
        <f>SUM(Q25:Q38)</f>
        <v>0</v>
      </c>
      <c r="R24" s="178"/>
      <c r="S24" s="178"/>
      <c r="T24" s="179"/>
      <c r="U24" s="173"/>
      <c r="V24" s="173">
        <f>SUM(V25:V38)</f>
        <v>0</v>
      </c>
      <c r="W24" s="173"/>
      <c r="X24" s="173"/>
      <c r="Y24" s="173"/>
      <c r="AG24" t="s">
        <v>315</v>
      </c>
    </row>
    <row r="25" spans="1:60" outlineLevel="1" x14ac:dyDescent="0.2">
      <c r="A25" s="200">
        <v>14</v>
      </c>
      <c r="B25" s="201" t="s">
        <v>3312</v>
      </c>
      <c r="C25" s="207" t="s">
        <v>3313</v>
      </c>
      <c r="D25" s="202" t="s">
        <v>3314</v>
      </c>
      <c r="E25" s="203">
        <v>0.1</v>
      </c>
      <c r="F25" s="204"/>
      <c r="G25" s="205">
        <f t="shared" ref="G25:G38" si="7">ROUND(E25*F25,2)</f>
        <v>0</v>
      </c>
      <c r="H25" s="204"/>
      <c r="I25" s="205">
        <f t="shared" ref="I25:I38" si="8">ROUND(E25*H25,2)</f>
        <v>0</v>
      </c>
      <c r="J25" s="204"/>
      <c r="K25" s="205">
        <f t="shared" ref="K25:K38" si="9">ROUND(E25*J25,2)</f>
        <v>0</v>
      </c>
      <c r="L25" s="205">
        <v>21</v>
      </c>
      <c r="M25" s="205">
        <f t="shared" ref="M25:M38" si="10">G25*(1+L25/100)</f>
        <v>0</v>
      </c>
      <c r="N25" s="203">
        <v>0</v>
      </c>
      <c r="O25" s="203">
        <f t="shared" ref="O25:O38" si="11">ROUND(E25*N25,2)</f>
        <v>0</v>
      </c>
      <c r="P25" s="203">
        <v>0</v>
      </c>
      <c r="Q25" s="203">
        <f t="shared" ref="Q25:Q38" si="12"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ref="V25:V38" si="13"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15</v>
      </c>
      <c r="B26" s="201" t="s">
        <v>3315</v>
      </c>
      <c r="C26" s="207" t="s">
        <v>3316</v>
      </c>
      <c r="D26" s="202" t="s">
        <v>333</v>
      </c>
      <c r="E26" s="203">
        <v>5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16</v>
      </c>
      <c r="B27" s="201" t="s">
        <v>3317</v>
      </c>
      <c r="C27" s="207" t="s">
        <v>3318</v>
      </c>
      <c r="D27" s="202" t="s">
        <v>702</v>
      </c>
      <c r="E27" s="203">
        <v>10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17</v>
      </c>
      <c r="B28" s="201" t="s">
        <v>3319</v>
      </c>
      <c r="C28" s="207" t="s">
        <v>3320</v>
      </c>
      <c r="D28" s="202" t="s">
        <v>371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18</v>
      </c>
      <c r="B29" s="201" t="s">
        <v>3321</v>
      </c>
      <c r="C29" s="207" t="s">
        <v>3322</v>
      </c>
      <c r="D29" s="202" t="s">
        <v>371</v>
      </c>
      <c r="E29" s="203">
        <v>1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19</v>
      </c>
      <c r="B30" s="201" t="s">
        <v>3323</v>
      </c>
      <c r="C30" s="207" t="s">
        <v>3324</v>
      </c>
      <c r="D30" s="202" t="s">
        <v>371</v>
      </c>
      <c r="E30" s="203">
        <v>3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20</v>
      </c>
      <c r="B31" s="201" t="s">
        <v>3325</v>
      </c>
      <c r="C31" s="207" t="s">
        <v>3326</v>
      </c>
      <c r="D31" s="202" t="s">
        <v>702</v>
      </c>
      <c r="E31" s="203">
        <v>80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200">
        <v>21</v>
      </c>
      <c r="B32" s="201" t="s">
        <v>3327</v>
      </c>
      <c r="C32" s="207" t="s">
        <v>3328</v>
      </c>
      <c r="D32" s="202" t="s">
        <v>702</v>
      </c>
      <c r="E32" s="203">
        <v>80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22</v>
      </c>
      <c r="B33" s="201" t="s">
        <v>3329</v>
      </c>
      <c r="C33" s="207" t="s">
        <v>3330</v>
      </c>
      <c r="D33" s="202" t="s">
        <v>2576</v>
      </c>
      <c r="E33" s="203">
        <v>3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23</v>
      </c>
      <c r="B34" s="201" t="s">
        <v>3331</v>
      </c>
      <c r="C34" s="207" t="s">
        <v>3332</v>
      </c>
      <c r="D34" s="202" t="s">
        <v>702</v>
      </c>
      <c r="E34" s="203">
        <v>80</v>
      </c>
      <c r="F34" s="204"/>
      <c r="G34" s="205">
        <f t="shared" si="7"/>
        <v>0</v>
      </c>
      <c r="H34" s="204"/>
      <c r="I34" s="205">
        <f t="shared" si="8"/>
        <v>0</v>
      </c>
      <c r="J34" s="204"/>
      <c r="K34" s="205">
        <f t="shared" si="9"/>
        <v>0</v>
      </c>
      <c r="L34" s="205">
        <v>21</v>
      </c>
      <c r="M34" s="205">
        <f t="shared" si="10"/>
        <v>0</v>
      </c>
      <c r="N34" s="203">
        <v>0</v>
      </c>
      <c r="O34" s="203">
        <f t="shared" si="11"/>
        <v>0</v>
      </c>
      <c r="P34" s="203">
        <v>0</v>
      </c>
      <c r="Q34" s="203">
        <f t="shared" si="12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13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24</v>
      </c>
      <c r="B35" s="201" t="s">
        <v>3333</v>
      </c>
      <c r="C35" s="207" t="s">
        <v>3334</v>
      </c>
      <c r="D35" s="202" t="s">
        <v>702</v>
      </c>
      <c r="E35" s="203">
        <v>80</v>
      </c>
      <c r="F35" s="204"/>
      <c r="G35" s="205">
        <f t="shared" si="7"/>
        <v>0</v>
      </c>
      <c r="H35" s="204"/>
      <c r="I35" s="205">
        <f t="shared" si="8"/>
        <v>0</v>
      </c>
      <c r="J35" s="204"/>
      <c r="K35" s="205">
        <f t="shared" si="9"/>
        <v>0</v>
      </c>
      <c r="L35" s="205">
        <v>21</v>
      </c>
      <c r="M35" s="205">
        <f t="shared" si="10"/>
        <v>0</v>
      </c>
      <c r="N35" s="203">
        <v>0</v>
      </c>
      <c r="O35" s="203">
        <f t="shared" si="11"/>
        <v>0</v>
      </c>
      <c r="P35" s="203">
        <v>0</v>
      </c>
      <c r="Q35" s="203">
        <f t="shared" si="12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13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25</v>
      </c>
      <c r="B36" s="201" t="s">
        <v>3335</v>
      </c>
      <c r="C36" s="207" t="s">
        <v>3336</v>
      </c>
      <c r="D36" s="202" t="s">
        <v>2576</v>
      </c>
      <c r="E36" s="203">
        <v>1</v>
      </c>
      <c r="F36" s="204"/>
      <c r="G36" s="205">
        <f t="shared" si="7"/>
        <v>0</v>
      </c>
      <c r="H36" s="204"/>
      <c r="I36" s="205">
        <f t="shared" si="8"/>
        <v>0</v>
      </c>
      <c r="J36" s="204"/>
      <c r="K36" s="205">
        <f t="shared" si="9"/>
        <v>0</v>
      </c>
      <c r="L36" s="205">
        <v>21</v>
      </c>
      <c r="M36" s="205">
        <f t="shared" si="10"/>
        <v>0</v>
      </c>
      <c r="N36" s="203">
        <v>0</v>
      </c>
      <c r="O36" s="203">
        <f t="shared" si="11"/>
        <v>0</v>
      </c>
      <c r="P36" s="203">
        <v>0</v>
      </c>
      <c r="Q36" s="203">
        <f t="shared" si="12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13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26</v>
      </c>
      <c r="B37" s="201" t="s">
        <v>3337</v>
      </c>
      <c r="C37" s="207" t="s">
        <v>3338</v>
      </c>
      <c r="D37" s="202" t="s">
        <v>2576</v>
      </c>
      <c r="E37" s="203">
        <v>1</v>
      </c>
      <c r="F37" s="204"/>
      <c r="G37" s="205">
        <f t="shared" si="7"/>
        <v>0</v>
      </c>
      <c r="H37" s="204"/>
      <c r="I37" s="205">
        <f t="shared" si="8"/>
        <v>0</v>
      </c>
      <c r="J37" s="204"/>
      <c r="K37" s="205">
        <f t="shared" si="9"/>
        <v>0</v>
      </c>
      <c r="L37" s="205">
        <v>21</v>
      </c>
      <c r="M37" s="205">
        <f t="shared" si="10"/>
        <v>0</v>
      </c>
      <c r="N37" s="203">
        <v>0</v>
      </c>
      <c r="O37" s="203">
        <f t="shared" si="11"/>
        <v>0</v>
      </c>
      <c r="P37" s="203">
        <v>0</v>
      </c>
      <c r="Q37" s="203">
        <f t="shared" si="12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13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1">
        <v>27</v>
      </c>
      <c r="B38" s="182" t="s">
        <v>3339</v>
      </c>
      <c r="C38" s="190" t="s">
        <v>3340</v>
      </c>
      <c r="D38" s="183" t="s">
        <v>702</v>
      </c>
      <c r="E38" s="184">
        <v>25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6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6"/>
      <c r="S38" s="186" t="s">
        <v>319</v>
      </c>
      <c r="T38" s="187" t="s">
        <v>320</v>
      </c>
      <c r="U38" s="161">
        <v>0</v>
      </c>
      <c r="V38" s="161">
        <f t="shared" si="13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9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300</v>
      </c>
    </row>
    <row r="40" spans="1:60" x14ac:dyDescent="0.2">
      <c r="A40" s="154"/>
      <c r="B40" s="155" t="s">
        <v>29</v>
      </c>
      <c r="C40" s="198"/>
      <c r="D40" s="156"/>
      <c r="E40" s="157"/>
      <c r="F40" s="157"/>
      <c r="G40" s="180">
        <f>G8+G13+G15+G24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879</v>
      </c>
    </row>
    <row r="41" spans="1:60" x14ac:dyDescent="0.2">
      <c r="C41" s="199"/>
      <c r="D41" s="10"/>
      <c r="AG41" t="s">
        <v>880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S8KBNBH1awsO9IH1hGS5urxiSGtSoR9ALskpntLstNy4Y5zvAqmu6pKHUd6Kgb4y5iy0GPdq+I7b6R/TWuMA==" saltValue="q3bGjQAsk92TBM0pr/uE9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929D-A0DD-48D1-9859-23132F7C36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86</v>
      </c>
      <c r="C4" s="278" t="s">
        <v>87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205</v>
      </c>
      <c r="C8" s="189" t="s">
        <v>87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3341</v>
      </c>
      <c r="C9" s="207" t="s">
        <v>3342</v>
      </c>
      <c r="D9" s="202" t="s">
        <v>2576</v>
      </c>
      <c r="E9" s="203">
        <v>1</v>
      </c>
      <c r="F9" s="204"/>
      <c r="G9" s="205">
        <f t="shared" ref="G9:G42" si="0">ROUND(E9*F9,2)</f>
        <v>0</v>
      </c>
      <c r="H9" s="204"/>
      <c r="I9" s="205">
        <f t="shared" ref="I9:I42" si="1">ROUND(E9*H9,2)</f>
        <v>0</v>
      </c>
      <c r="J9" s="204"/>
      <c r="K9" s="205">
        <f t="shared" ref="K9:K42" si="2">ROUND(E9*J9,2)</f>
        <v>0</v>
      </c>
      <c r="L9" s="205">
        <v>21</v>
      </c>
      <c r="M9" s="205">
        <f t="shared" ref="M9:M42" si="3">G9*(1+L9/100)</f>
        <v>0</v>
      </c>
      <c r="N9" s="203">
        <v>0</v>
      </c>
      <c r="O9" s="203">
        <f t="shared" ref="O9:O42" si="4">ROUND(E9*N9,2)</f>
        <v>0</v>
      </c>
      <c r="P9" s="203">
        <v>0</v>
      </c>
      <c r="Q9" s="203">
        <f t="shared" ref="Q9:Q42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42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388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3343</v>
      </c>
      <c r="C10" s="207" t="s">
        <v>3344</v>
      </c>
      <c r="D10" s="202" t="s">
        <v>2576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388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3345</v>
      </c>
      <c r="C11" s="207" t="s">
        <v>3346</v>
      </c>
      <c r="D11" s="202" t="s">
        <v>371</v>
      </c>
      <c r="E11" s="203">
        <v>3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388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3347</v>
      </c>
      <c r="C12" s="207" t="s">
        <v>3348</v>
      </c>
      <c r="D12" s="202" t="s">
        <v>371</v>
      </c>
      <c r="E12" s="203">
        <v>3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388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3349</v>
      </c>
      <c r="C13" s="207" t="s">
        <v>3350</v>
      </c>
      <c r="D13" s="202" t="s">
        <v>2576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388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00">
        <v>6</v>
      </c>
      <c r="B14" s="201" t="s">
        <v>3351</v>
      </c>
      <c r="C14" s="207" t="s">
        <v>3352</v>
      </c>
      <c r="D14" s="202" t="s">
        <v>2576</v>
      </c>
      <c r="E14" s="203">
        <v>2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388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3353</v>
      </c>
      <c r="C15" s="207" t="s">
        <v>3354</v>
      </c>
      <c r="D15" s="202" t="s">
        <v>2576</v>
      </c>
      <c r="E15" s="203">
        <v>5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00">
        <v>8</v>
      </c>
      <c r="B16" s="201" t="s">
        <v>3355</v>
      </c>
      <c r="C16" s="207" t="s">
        <v>3356</v>
      </c>
      <c r="D16" s="202" t="s">
        <v>2576</v>
      </c>
      <c r="E16" s="203">
        <v>4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3357</v>
      </c>
      <c r="C17" s="207" t="s">
        <v>3358</v>
      </c>
      <c r="D17" s="202" t="s">
        <v>702</v>
      </c>
      <c r="E17" s="203">
        <v>72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388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3359</v>
      </c>
      <c r="C18" s="207" t="s">
        <v>3360</v>
      </c>
      <c r="D18" s="202" t="s">
        <v>2576</v>
      </c>
      <c r="E18" s="203">
        <v>1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3361</v>
      </c>
      <c r="C19" s="207" t="s">
        <v>3362</v>
      </c>
      <c r="D19" s="202" t="s">
        <v>2576</v>
      </c>
      <c r="E19" s="203">
        <v>1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3363</v>
      </c>
      <c r="C20" s="207" t="s">
        <v>3364</v>
      </c>
      <c r="D20" s="202" t="s">
        <v>2576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388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13</v>
      </c>
      <c r="B21" s="201" t="s">
        <v>3365</v>
      </c>
      <c r="C21" s="207" t="s">
        <v>3366</v>
      </c>
      <c r="D21" s="202" t="s">
        <v>702</v>
      </c>
      <c r="E21" s="203">
        <v>18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388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14</v>
      </c>
      <c r="B22" s="201" t="s">
        <v>3367</v>
      </c>
      <c r="C22" s="207" t="s">
        <v>3368</v>
      </c>
      <c r="D22" s="202" t="s">
        <v>2576</v>
      </c>
      <c r="E22" s="203">
        <v>2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15</v>
      </c>
      <c r="B23" s="201" t="s">
        <v>3369</v>
      </c>
      <c r="C23" s="207" t="s">
        <v>3370</v>
      </c>
      <c r="D23" s="202" t="s">
        <v>2576</v>
      </c>
      <c r="E23" s="203">
        <v>1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16</v>
      </c>
      <c r="B24" s="201" t="s">
        <v>3371</v>
      </c>
      <c r="C24" s="207" t="s">
        <v>3372</v>
      </c>
      <c r="D24" s="202" t="s">
        <v>2576</v>
      </c>
      <c r="E24" s="203">
        <v>12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388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17</v>
      </c>
      <c r="B25" s="201" t="s">
        <v>3373</v>
      </c>
      <c r="C25" s="207" t="s">
        <v>3374</v>
      </c>
      <c r="D25" s="202" t="s">
        <v>2576</v>
      </c>
      <c r="E25" s="203">
        <v>12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18</v>
      </c>
      <c r="B26" s="201" t="s">
        <v>3375</v>
      </c>
      <c r="C26" s="207" t="s">
        <v>3376</v>
      </c>
      <c r="D26" s="202" t="s">
        <v>2576</v>
      </c>
      <c r="E26" s="203">
        <v>12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19</v>
      </c>
      <c r="B27" s="201" t="s">
        <v>3377</v>
      </c>
      <c r="C27" s="207" t="s">
        <v>3378</v>
      </c>
      <c r="D27" s="202" t="s">
        <v>2576</v>
      </c>
      <c r="E27" s="203">
        <v>2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1096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1097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20</v>
      </c>
      <c r="B28" s="201" t="s">
        <v>3379</v>
      </c>
      <c r="C28" s="207" t="s">
        <v>3380</v>
      </c>
      <c r="D28" s="202" t="s">
        <v>2576</v>
      </c>
      <c r="E28" s="203">
        <v>3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21</v>
      </c>
      <c r="B29" s="201" t="s">
        <v>3381</v>
      </c>
      <c r="C29" s="207" t="s">
        <v>3382</v>
      </c>
      <c r="D29" s="202" t="s">
        <v>2576</v>
      </c>
      <c r="E29" s="203">
        <v>14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22</v>
      </c>
      <c r="B30" s="201" t="s">
        <v>3383</v>
      </c>
      <c r="C30" s="207" t="s">
        <v>3384</v>
      </c>
      <c r="D30" s="202" t="s">
        <v>2576</v>
      </c>
      <c r="E30" s="203">
        <v>8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23</v>
      </c>
      <c r="B31" s="201" t="s">
        <v>3385</v>
      </c>
      <c r="C31" s="207" t="s">
        <v>3386</v>
      </c>
      <c r="D31" s="202" t="s">
        <v>2576</v>
      </c>
      <c r="E31" s="203">
        <v>6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24</v>
      </c>
      <c r="B32" s="201" t="s">
        <v>3387</v>
      </c>
      <c r="C32" s="207" t="s">
        <v>3388</v>
      </c>
      <c r="D32" s="202" t="s">
        <v>2576</v>
      </c>
      <c r="E32" s="203">
        <v>1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388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25</v>
      </c>
      <c r="B33" s="201" t="s">
        <v>3389</v>
      </c>
      <c r="C33" s="207" t="s">
        <v>3390</v>
      </c>
      <c r="D33" s="202" t="s">
        <v>2576</v>
      </c>
      <c r="E33" s="203">
        <v>12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26</v>
      </c>
      <c r="B34" s="201" t="s">
        <v>3391</v>
      </c>
      <c r="C34" s="207" t="s">
        <v>3392</v>
      </c>
      <c r="D34" s="202" t="s">
        <v>2576</v>
      </c>
      <c r="E34" s="203">
        <v>1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27</v>
      </c>
      <c r="B35" s="201" t="s">
        <v>3393</v>
      </c>
      <c r="C35" s="207" t="s">
        <v>3394</v>
      </c>
      <c r="D35" s="202" t="s">
        <v>2576</v>
      </c>
      <c r="E35" s="203">
        <v>24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388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28</v>
      </c>
      <c r="B36" s="201" t="s">
        <v>3395</v>
      </c>
      <c r="C36" s="207" t="s">
        <v>3396</v>
      </c>
      <c r="D36" s="202" t="s">
        <v>2576</v>
      </c>
      <c r="E36" s="203">
        <v>4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388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29</v>
      </c>
      <c r="B37" s="201" t="s">
        <v>3397</v>
      </c>
      <c r="C37" s="207" t="s">
        <v>3398</v>
      </c>
      <c r="D37" s="202" t="s">
        <v>2576</v>
      </c>
      <c r="E37" s="203">
        <v>4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30</v>
      </c>
      <c r="B38" s="201" t="s">
        <v>3399</v>
      </c>
      <c r="C38" s="207" t="s">
        <v>3400</v>
      </c>
      <c r="D38" s="202" t="s">
        <v>2576</v>
      </c>
      <c r="E38" s="203">
        <v>12</v>
      </c>
      <c r="F38" s="204"/>
      <c r="G38" s="205">
        <f t="shared" si="0"/>
        <v>0</v>
      </c>
      <c r="H38" s="204"/>
      <c r="I38" s="205">
        <f t="shared" si="1"/>
        <v>0</v>
      </c>
      <c r="J38" s="204"/>
      <c r="K38" s="205">
        <f t="shared" si="2"/>
        <v>0</v>
      </c>
      <c r="L38" s="205">
        <v>21</v>
      </c>
      <c r="M38" s="205">
        <f t="shared" si="3"/>
        <v>0</v>
      </c>
      <c r="N38" s="203">
        <v>0</v>
      </c>
      <c r="O38" s="203">
        <f t="shared" si="4"/>
        <v>0</v>
      </c>
      <c r="P38" s="203">
        <v>0</v>
      </c>
      <c r="Q38" s="203">
        <f t="shared" si="5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6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388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31</v>
      </c>
      <c r="B39" s="201" t="s">
        <v>3401</v>
      </c>
      <c r="C39" s="207" t="s">
        <v>3402</v>
      </c>
      <c r="D39" s="202" t="s">
        <v>3314</v>
      </c>
      <c r="E39" s="203">
        <v>0.1</v>
      </c>
      <c r="F39" s="204"/>
      <c r="G39" s="205">
        <f t="shared" si="0"/>
        <v>0</v>
      </c>
      <c r="H39" s="204"/>
      <c r="I39" s="205">
        <f t="shared" si="1"/>
        <v>0</v>
      </c>
      <c r="J39" s="204"/>
      <c r="K39" s="205">
        <f t="shared" si="2"/>
        <v>0</v>
      </c>
      <c r="L39" s="205">
        <v>21</v>
      </c>
      <c r="M39" s="205">
        <f t="shared" si="3"/>
        <v>0</v>
      </c>
      <c r="N39" s="203">
        <v>0</v>
      </c>
      <c r="O39" s="203">
        <f t="shared" si="4"/>
        <v>0</v>
      </c>
      <c r="P39" s="203">
        <v>0</v>
      </c>
      <c r="Q39" s="203">
        <f t="shared" si="5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6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32</v>
      </c>
      <c r="B40" s="201" t="s">
        <v>3403</v>
      </c>
      <c r="C40" s="207" t="s">
        <v>3404</v>
      </c>
      <c r="D40" s="202" t="s">
        <v>2735</v>
      </c>
      <c r="E40" s="203">
        <v>128</v>
      </c>
      <c r="F40" s="204"/>
      <c r="G40" s="205">
        <f t="shared" si="0"/>
        <v>0</v>
      </c>
      <c r="H40" s="204"/>
      <c r="I40" s="205">
        <f t="shared" si="1"/>
        <v>0</v>
      </c>
      <c r="J40" s="204"/>
      <c r="K40" s="205">
        <f t="shared" si="2"/>
        <v>0</v>
      </c>
      <c r="L40" s="205">
        <v>21</v>
      </c>
      <c r="M40" s="205">
        <f t="shared" si="3"/>
        <v>0</v>
      </c>
      <c r="N40" s="203">
        <v>0</v>
      </c>
      <c r="O40" s="203">
        <f t="shared" si="4"/>
        <v>0</v>
      </c>
      <c r="P40" s="203">
        <v>0</v>
      </c>
      <c r="Q40" s="203">
        <f t="shared" si="5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6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388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33</v>
      </c>
      <c r="B41" s="201" t="s">
        <v>3405</v>
      </c>
      <c r="C41" s="207" t="s">
        <v>3406</v>
      </c>
      <c r="D41" s="202" t="s">
        <v>2735</v>
      </c>
      <c r="E41" s="203">
        <v>30</v>
      </c>
      <c r="F41" s="204"/>
      <c r="G41" s="205">
        <f t="shared" si="0"/>
        <v>0</v>
      </c>
      <c r="H41" s="204"/>
      <c r="I41" s="205">
        <f t="shared" si="1"/>
        <v>0</v>
      </c>
      <c r="J41" s="204"/>
      <c r="K41" s="205">
        <f t="shared" si="2"/>
        <v>0</v>
      </c>
      <c r="L41" s="205">
        <v>21</v>
      </c>
      <c r="M41" s="205">
        <f t="shared" si="3"/>
        <v>0</v>
      </c>
      <c r="N41" s="203">
        <v>0</v>
      </c>
      <c r="O41" s="203">
        <f t="shared" si="4"/>
        <v>0</v>
      </c>
      <c r="P41" s="203">
        <v>0</v>
      </c>
      <c r="Q41" s="203">
        <f t="shared" si="5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6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388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34</v>
      </c>
      <c r="B42" s="182" t="s">
        <v>3407</v>
      </c>
      <c r="C42" s="190" t="s">
        <v>3408</v>
      </c>
      <c r="D42" s="183" t="s">
        <v>371</v>
      </c>
      <c r="E42" s="184">
        <v>3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6"/>
      <c r="S42" s="186" t="s">
        <v>319</v>
      </c>
      <c r="T42" s="187" t="s">
        <v>320</v>
      </c>
      <c r="U42" s="161">
        <v>0</v>
      </c>
      <c r="V42" s="161">
        <f t="shared" si="6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388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3"/>
      <c r="B43" s="4"/>
      <c r="C43" s="1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300</v>
      </c>
    </row>
    <row r="44" spans="1:60" x14ac:dyDescent="0.2">
      <c r="A44" s="154"/>
      <c r="B44" s="155" t="s">
        <v>29</v>
      </c>
      <c r="C44" s="198"/>
      <c r="D44" s="156"/>
      <c r="E44" s="157"/>
      <c r="F44" s="157"/>
      <c r="G44" s="18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879</v>
      </c>
    </row>
    <row r="45" spans="1:60" x14ac:dyDescent="0.2">
      <c r="C45" s="199"/>
      <c r="D45" s="10"/>
      <c r="AG45" t="s">
        <v>880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yvQGe5p9WhqwwCjKwzWs4wG2NRAkYcdZZWDaJlySXgZk1KtrKSqnUT9lL4Lcr9FlWsgsst3cxYdTUoJSv5bQ==" saltValue="Q4yLkHPV/MJ4GGwSDbuo5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7A4D-606D-4219-93A7-A1664027F0B6}">
  <sheetPr>
    <outlinePr summaryBelow="0"/>
  </sheetPr>
  <dimension ref="A1:BH5000"/>
  <sheetViews>
    <sheetView workbookViewId="0">
      <pane ySplit="7" topLeftCell="A8" activePane="bottomLeft" state="frozen"/>
      <selection pane="bottomLeft" activeCell="E14" sqref="E14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88</v>
      </c>
      <c r="C4" s="278" t="s">
        <v>89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3409</v>
      </c>
      <c r="C9" s="190" t="s">
        <v>3410</v>
      </c>
      <c r="D9" s="183" t="s">
        <v>3274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K2XTRw+XK+GXcsk0CFRzH1+cUnR2f6sLiEbtwLnmvUo+a3p4LJH1B8WbYnNNTHa21NJIk3SZlmZQQHwnOfW5A==" saltValue="iWzLtnLvH1lNw4+BalePg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20B-895F-42E0-8773-0E2A1782DDB9}">
  <sheetPr>
    <outlinePr summaryBelow="0"/>
  </sheetPr>
  <dimension ref="A1:BH5000"/>
  <sheetViews>
    <sheetView workbookViewId="0">
      <pane ySplit="7" topLeftCell="A8" activePane="bottomLeft" state="frozen"/>
      <selection pane="bottomLeft" activeCell="G9" sqref="G9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90</v>
      </c>
      <c r="C4" s="278" t="s">
        <v>91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3409</v>
      </c>
      <c r="C9" s="190" t="s">
        <v>3411</v>
      </c>
      <c r="D9" s="183" t="s">
        <v>3274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UG1S/szc7ukSLLdw5pFrXY2kSlNlpDa11XOfx4VOaZ7MYGZyLqZtB1TuU8bARvh8T6o4IB426nU4xUbSR3C8A==" saltValue="D8SVfEjGOkd8uV+VWzH0V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8456-A311-4E53-9DCE-D8A79FA03BCA}">
  <sheetPr>
    <outlinePr summaryBelow="0"/>
  </sheetPr>
  <dimension ref="A1:BH5000"/>
  <sheetViews>
    <sheetView workbookViewId="0">
      <pane ySplit="7" topLeftCell="A8" activePane="bottomLeft" state="frozen"/>
      <selection pane="bottomLeft" activeCell="G15" sqref="G15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92</v>
      </c>
      <c r="C4" s="278" t="s">
        <v>93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3409</v>
      </c>
      <c r="C9" s="190" t="s">
        <v>3412</v>
      </c>
      <c r="D9" s="183" t="s">
        <v>3274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a8OF9j+U3zDEZFotVdeKkOuUURuQ0n6IJszP8R/zC1tAd4+pLeRI13Bo4HnU7CfXyjra4vmc9yFewgXJ0VpA==" saltValue="w5xHCGfVhHKtblvHF8fNd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1491-C7BC-439E-A6AD-71D158F641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4" t="s">
        <v>287</v>
      </c>
      <c r="B1" s="274"/>
      <c r="C1" s="274"/>
      <c r="D1" s="274"/>
      <c r="E1" s="274"/>
      <c r="F1" s="274"/>
      <c r="G1" s="274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5" t="s">
        <v>44</v>
      </c>
      <c r="D2" s="276"/>
      <c r="E2" s="276"/>
      <c r="F2" s="276"/>
      <c r="G2" s="277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5" t="s">
        <v>52</v>
      </c>
      <c r="D3" s="276"/>
      <c r="E3" s="276"/>
      <c r="F3" s="276"/>
      <c r="G3" s="277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94</v>
      </c>
      <c r="C4" s="278" t="s">
        <v>95</v>
      </c>
      <c r="D4" s="279"/>
      <c r="E4" s="279"/>
      <c r="F4" s="279"/>
      <c r="G4" s="280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SUMIF(AG9:AG19,"&lt;&gt;NOR",G9:G19)</f>
        <v>0</v>
      </c>
      <c r="H8" s="178"/>
      <c r="I8" s="178">
        <f>SUM(I9:I19)</f>
        <v>0</v>
      </c>
      <c r="J8" s="178"/>
      <c r="K8" s="178">
        <f>SUM(K9:K19)</f>
        <v>0</v>
      </c>
      <c r="L8" s="178"/>
      <c r="M8" s="178">
        <f>SUM(M9:M19)</f>
        <v>0</v>
      </c>
      <c r="N8" s="177"/>
      <c r="O8" s="177">
        <f>SUM(O9:O19)</f>
        <v>0</v>
      </c>
      <c r="P8" s="177"/>
      <c r="Q8" s="177">
        <f>SUM(Q9:Q19)</f>
        <v>0.87</v>
      </c>
      <c r="R8" s="178"/>
      <c r="S8" s="178"/>
      <c r="T8" s="179"/>
      <c r="U8" s="173"/>
      <c r="V8" s="173">
        <f>SUM(V9:V19)</f>
        <v>8.3000000000000007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3413</v>
      </c>
      <c r="C9" s="190" t="s">
        <v>3414</v>
      </c>
      <c r="D9" s="183" t="s">
        <v>333</v>
      </c>
      <c r="E9" s="184">
        <v>3.85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0.22500000000000001</v>
      </c>
      <c r="Q9" s="184">
        <f>ROUND(E9*P9,2)</f>
        <v>0.87</v>
      </c>
      <c r="R9" s="186"/>
      <c r="S9" s="186" t="s">
        <v>319</v>
      </c>
      <c r="T9" s="187" t="s">
        <v>320</v>
      </c>
      <c r="U9" s="161">
        <v>0.14199999999999999</v>
      </c>
      <c r="V9" s="161">
        <f>ROUND(E9*U9,2)</f>
        <v>0.55000000000000004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72" t="s">
        <v>931</v>
      </c>
      <c r="D10" s="273"/>
      <c r="E10" s="273"/>
      <c r="F10" s="273"/>
      <c r="G10" s="273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70" t="s">
        <v>3415</v>
      </c>
      <c r="D11" s="271"/>
      <c r="E11" s="271"/>
      <c r="F11" s="271"/>
      <c r="G11" s="27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3416</v>
      </c>
      <c r="D12" s="165"/>
      <c r="E12" s="166">
        <v>3.85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3169</v>
      </c>
      <c r="C13" s="190" t="s">
        <v>3170</v>
      </c>
      <c r="D13" s="183" t="s">
        <v>371</v>
      </c>
      <c r="E13" s="184">
        <v>2.1175000000000002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3.5329999999999999</v>
      </c>
      <c r="V13" s="161">
        <f>ROUND(E13*U13,2)</f>
        <v>7.48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72" t="s">
        <v>3171</v>
      </c>
      <c r="D14" s="273"/>
      <c r="E14" s="273"/>
      <c r="F14" s="273"/>
      <c r="G14" s="273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3417</v>
      </c>
      <c r="D15" s="165"/>
      <c r="E15" s="166">
        <v>2.12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1">
        <v>3</v>
      </c>
      <c r="B16" s="182" t="s">
        <v>1073</v>
      </c>
      <c r="C16" s="190" t="s">
        <v>1074</v>
      </c>
      <c r="D16" s="183" t="s">
        <v>371</v>
      </c>
      <c r="E16" s="184">
        <v>1.32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0.20200000000000001</v>
      </c>
      <c r="V16" s="161">
        <f>ROUND(E16*U16,2)</f>
        <v>0.27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72" t="s">
        <v>1075</v>
      </c>
      <c r="D17" s="273"/>
      <c r="E17" s="273"/>
      <c r="F17" s="273"/>
      <c r="G17" s="273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270" t="s">
        <v>1076</v>
      </c>
      <c r="D18" s="271"/>
      <c r="E18" s="271"/>
      <c r="F18" s="271"/>
      <c r="G18" s="27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3418</v>
      </c>
      <c r="D19" s="165"/>
      <c r="E19" s="166">
        <v>1.32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74" t="s">
        <v>314</v>
      </c>
      <c r="B20" s="175" t="s">
        <v>138</v>
      </c>
      <c r="C20" s="189" t="s">
        <v>139</v>
      </c>
      <c r="D20" s="176"/>
      <c r="E20" s="177"/>
      <c r="F20" s="178"/>
      <c r="G20" s="178">
        <f>SUMIF(AG21:AG23,"&lt;&gt;NOR",G21:G23)</f>
        <v>0</v>
      </c>
      <c r="H20" s="178"/>
      <c r="I20" s="178">
        <f>SUM(I21:I23)</f>
        <v>0</v>
      </c>
      <c r="J20" s="178"/>
      <c r="K20" s="178">
        <f>SUM(K21:K23)</f>
        <v>0</v>
      </c>
      <c r="L20" s="178"/>
      <c r="M20" s="178">
        <f>SUM(M21:M23)</f>
        <v>0</v>
      </c>
      <c r="N20" s="177"/>
      <c r="O20" s="177">
        <f>SUM(O21:O23)</f>
        <v>0.01</v>
      </c>
      <c r="P20" s="177"/>
      <c r="Q20" s="177">
        <f>SUM(Q21:Q23)</f>
        <v>0</v>
      </c>
      <c r="R20" s="178"/>
      <c r="S20" s="178"/>
      <c r="T20" s="179"/>
      <c r="U20" s="173"/>
      <c r="V20" s="173">
        <f>SUM(V21:V23)</f>
        <v>0.86</v>
      </c>
      <c r="W20" s="173"/>
      <c r="X20" s="173"/>
      <c r="Y20" s="173"/>
      <c r="AG20" t="s">
        <v>315</v>
      </c>
    </row>
    <row r="21" spans="1:60" ht="22.5" outlineLevel="1" x14ac:dyDescent="0.2">
      <c r="A21" s="181">
        <v>4</v>
      </c>
      <c r="B21" s="182" t="s">
        <v>3419</v>
      </c>
      <c r="C21" s="190" t="s">
        <v>3420</v>
      </c>
      <c r="D21" s="183" t="s">
        <v>702</v>
      </c>
      <c r="E21" s="184">
        <v>6.9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2.1199999999999999E-3</v>
      </c>
      <c r="O21" s="184">
        <f>ROUND(E21*N21,2)</f>
        <v>0.01</v>
      </c>
      <c r="P21" s="184">
        <v>0</v>
      </c>
      <c r="Q21" s="184">
        <f>ROUND(E21*P21,2)</f>
        <v>0</v>
      </c>
      <c r="R21" s="186"/>
      <c r="S21" s="186" t="s">
        <v>3421</v>
      </c>
      <c r="T21" s="187" t="s">
        <v>320</v>
      </c>
      <c r="U21" s="161">
        <v>0.125</v>
      </c>
      <c r="V21" s="161">
        <f>ROUND(E21*U21,2)</f>
        <v>0.86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72" t="s">
        <v>3422</v>
      </c>
      <c r="D22" s="273"/>
      <c r="E22" s="273"/>
      <c r="F22" s="273"/>
      <c r="G22" s="273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3423</v>
      </c>
      <c r="D23" s="165"/>
      <c r="E23" s="166">
        <v>6.9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146</v>
      </c>
      <c r="C24" s="189" t="s">
        <v>147</v>
      </c>
      <c r="D24" s="176"/>
      <c r="E24" s="177"/>
      <c r="F24" s="178"/>
      <c r="G24" s="178">
        <f>SUMIF(AG25:AG27,"&lt;&gt;NOR",G25:G27)</f>
        <v>0</v>
      </c>
      <c r="H24" s="178"/>
      <c r="I24" s="178">
        <f>SUM(I25:I27)</f>
        <v>0</v>
      </c>
      <c r="J24" s="178"/>
      <c r="K24" s="178">
        <f>SUM(K25:K27)</f>
        <v>0</v>
      </c>
      <c r="L24" s="178"/>
      <c r="M24" s="178">
        <f>SUM(M25:M27)</f>
        <v>0</v>
      </c>
      <c r="N24" s="177"/>
      <c r="O24" s="177">
        <f>SUM(O25:O27)</f>
        <v>0.28000000000000003</v>
      </c>
      <c r="P24" s="177"/>
      <c r="Q24" s="177">
        <f>SUM(Q25:Q27)</f>
        <v>0</v>
      </c>
      <c r="R24" s="178"/>
      <c r="S24" s="178"/>
      <c r="T24" s="179"/>
      <c r="U24" s="173"/>
      <c r="V24" s="173">
        <f>SUM(V25:V27)</f>
        <v>1.74</v>
      </c>
      <c r="W24" s="173"/>
      <c r="X24" s="173"/>
      <c r="Y24" s="173"/>
      <c r="AG24" t="s">
        <v>315</v>
      </c>
    </row>
    <row r="25" spans="1:60" outlineLevel="1" x14ac:dyDescent="0.2">
      <c r="A25" s="181">
        <v>5</v>
      </c>
      <c r="B25" s="182" t="s">
        <v>3424</v>
      </c>
      <c r="C25" s="190" t="s">
        <v>3425</v>
      </c>
      <c r="D25" s="183" t="s">
        <v>333</v>
      </c>
      <c r="E25" s="184">
        <v>3.85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7.3899999999999993E-2</v>
      </c>
      <c r="O25" s="184">
        <f>ROUND(E25*N25,2)</f>
        <v>0.28000000000000003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0.45200000000000001</v>
      </c>
      <c r="V25" s="161">
        <f>ROUND(E25*U25,2)</f>
        <v>1.74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2" x14ac:dyDescent="0.2">
      <c r="A26" s="158"/>
      <c r="B26" s="159"/>
      <c r="C26" s="272" t="s">
        <v>3426</v>
      </c>
      <c r="D26" s="273"/>
      <c r="E26" s="273"/>
      <c r="F26" s="273"/>
      <c r="G26" s="273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s provedením lože z kameniva drceného, s vyplněním spár, s dvojitým hutněním a se smetením přebytečného materiálu na krajnici. S dodáním hmot pro lože a výplň spár.</v>
      </c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3427</v>
      </c>
      <c r="D27" s="165"/>
      <c r="E27" s="166">
        <v>3.85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74" t="s">
        <v>314</v>
      </c>
      <c r="B28" s="175" t="s">
        <v>179</v>
      </c>
      <c r="C28" s="189" t="s">
        <v>180</v>
      </c>
      <c r="D28" s="176"/>
      <c r="E28" s="177"/>
      <c r="F28" s="178"/>
      <c r="G28" s="178">
        <f>SUMIF(AG29:AG30,"&lt;&gt;NOR",G29:G30)</f>
        <v>0</v>
      </c>
      <c r="H28" s="178"/>
      <c r="I28" s="178">
        <f>SUM(I29:I30)</f>
        <v>0</v>
      </c>
      <c r="J28" s="178"/>
      <c r="K28" s="178">
        <f>SUM(K29:K30)</f>
        <v>0</v>
      </c>
      <c r="L28" s="178"/>
      <c r="M28" s="178">
        <f>SUM(M29:M30)</f>
        <v>0</v>
      </c>
      <c r="N28" s="177"/>
      <c r="O28" s="177">
        <f>SUM(O29:O30)</f>
        <v>0</v>
      </c>
      <c r="P28" s="177"/>
      <c r="Q28" s="177">
        <f>SUM(Q29:Q30)</f>
        <v>0</v>
      </c>
      <c r="R28" s="178"/>
      <c r="S28" s="178"/>
      <c r="T28" s="179"/>
      <c r="U28" s="173"/>
      <c r="V28" s="173">
        <f>SUM(V29:V30)</f>
        <v>0.48</v>
      </c>
      <c r="W28" s="173"/>
      <c r="X28" s="173"/>
      <c r="Y28" s="173"/>
      <c r="AG28" t="s">
        <v>315</v>
      </c>
    </row>
    <row r="29" spans="1:60" outlineLevel="1" x14ac:dyDescent="0.2">
      <c r="A29" s="181">
        <v>6</v>
      </c>
      <c r="B29" s="182" t="s">
        <v>3428</v>
      </c>
      <c r="C29" s="190" t="s">
        <v>3429</v>
      </c>
      <c r="D29" s="183" t="s">
        <v>3430</v>
      </c>
      <c r="E29" s="184">
        <v>6.9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7.0000000000000007E-2</v>
      </c>
      <c r="V29" s="161">
        <f>ROUND(E29*U29,2)</f>
        <v>0.48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3423</v>
      </c>
      <c r="D30" s="165"/>
      <c r="E30" s="166">
        <v>6.9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74" t="s">
        <v>314</v>
      </c>
      <c r="B31" s="175" t="s">
        <v>191</v>
      </c>
      <c r="C31" s="189" t="s">
        <v>192</v>
      </c>
      <c r="D31" s="176"/>
      <c r="E31" s="177"/>
      <c r="F31" s="178"/>
      <c r="G31" s="178">
        <f>SUMIF(AG32:AG33,"&lt;&gt;NOR",G32:G33)</f>
        <v>0</v>
      </c>
      <c r="H31" s="178"/>
      <c r="I31" s="178">
        <f>SUM(I32:I33)</f>
        <v>0</v>
      </c>
      <c r="J31" s="178"/>
      <c r="K31" s="178">
        <f>SUM(K32:K33)</f>
        <v>0</v>
      </c>
      <c r="L31" s="178"/>
      <c r="M31" s="178">
        <f>SUM(M32:M33)</f>
        <v>0</v>
      </c>
      <c r="N31" s="177"/>
      <c r="O31" s="177">
        <f>SUM(O32:O33)</f>
        <v>0.03</v>
      </c>
      <c r="P31" s="177"/>
      <c r="Q31" s="177">
        <f>SUM(Q32:Q33)</f>
        <v>0</v>
      </c>
      <c r="R31" s="178"/>
      <c r="S31" s="178"/>
      <c r="T31" s="179"/>
      <c r="U31" s="173"/>
      <c r="V31" s="173">
        <f>SUM(V32:V33)</f>
        <v>0</v>
      </c>
      <c r="W31" s="173"/>
      <c r="X31" s="173"/>
      <c r="Y31" s="173"/>
      <c r="AG31" t="s">
        <v>315</v>
      </c>
    </row>
    <row r="32" spans="1:60" outlineLevel="1" x14ac:dyDescent="0.2">
      <c r="A32" s="181">
        <v>7</v>
      </c>
      <c r="B32" s="182" t="s">
        <v>3431</v>
      </c>
      <c r="C32" s="190" t="s">
        <v>3432</v>
      </c>
      <c r="D32" s="183" t="s">
        <v>3433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2.6839999999999999E-2</v>
      </c>
      <c r="O32" s="184">
        <f>ROUND(E32*N32,2)</f>
        <v>0.03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207</v>
      </c>
      <c r="C34" s="189" t="s">
        <v>208</v>
      </c>
      <c r="D34" s="176"/>
      <c r="E34" s="177"/>
      <c r="F34" s="178"/>
      <c r="G34" s="178">
        <f>SUMIF(AG35:AG38,"&lt;&gt;NOR",G35:G38)</f>
        <v>0</v>
      </c>
      <c r="H34" s="178"/>
      <c r="I34" s="178">
        <f>SUM(I35:I38)</f>
        <v>0</v>
      </c>
      <c r="J34" s="178"/>
      <c r="K34" s="178">
        <f>SUM(K35:K38)</f>
        <v>0</v>
      </c>
      <c r="L34" s="178"/>
      <c r="M34" s="178">
        <f>SUM(M35:M38)</f>
        <v>0</v>
      </c>
      <c r="N34" s="177"/>
      <c r="O34" s="177">
        <f>SUM(O35:O38)</f>
        <v>0.01</v>
      </c>
      <c r="P34" s="177"/>
      <c r="Q34" s="177">
        <f>SUM(Q35:Q38)</f>
        <v>0</v>
      </c>
      <c r="R34" s="178"/>
      <c r="S34" s="178"/>
      <c r="T34" s="179"/>
      <c r="U34" s="173"/>
      <c r="V34" s="173">
        <f>SUM(V35:V38)</f>
        <v>3</v>
      </c>
      <c r="W34" s="173"/>
      <c r="X34" s="173"/>
      <c r="Y34" s="173"/>
      <c r="AG34" t="s">
        <v>315</v>
      </c>
    </row>
    <row r="35" spans="1:60" outlineLevel="1" x14ac:dyDescent="0.2">
      <c r="A35" s="181">
        <v>8</v>
      </c>
      <c r="B35" s="182" t="s">
        <v>3434</v>
      </c>
      <c r="C35" s="190" t="s">
        <v>3435</v>
      </c>
      <c r="D35" s="183" t="s">
        <v>3436</v>
      </c>
      <c r="E35" s="184">
        <v>3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334</v>
      </c>
      <c r="T35" s="187" t="s">
        <v>320</v>
      </c>
      <c r="U35" s="161">
        <v>1</v>
      </c>
      <c r="V35" s="161">
        <f>ROUND(E35*U35,2)</f>
        <v>3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138</v>
      </c>
      <c r="D36" s="165"/>
      <c r="E36" s="166">
        <v>3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9</v>
      </c>
      <c r="B37" s="182" t="s">
        <v>3437</v>
      </c>
      <c r="C37" s="190" t="s">
        <v>3438</v>
      </c>
      <c r="D37" s="183" t="s">
        <v>702</v>
      </c>
      <c r="E37" s="184">
        <v>9.5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1.4E-3</v>
      </c>
      <c r="O37" s="184">
        <f>ROUND(E37*N37,2)</f>
        <v>0.01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3439</v>
      </c>
      <c r="D38" s="165"/>
      <c r="E38" s="166">
        <v>9.5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279</v>
      </c>
      <c r="C39" s="189" t="s">
        <v>280</v>
      </c>
      <c r="D39" s="176"/>
      <c r="E39" s="177"/>
      <c r="F39" s="178"/>
      <c r="G39" s="178">
        <f>SUMIF(AG40:AG43,"&lt;&gt;NOR",G40:G43)</f>
        <v>0</v>
      </c>
      <c r="H39" s="178"/>
      <c r="I39" s="178">
        <f>SUM(I40:I43)</f>
        <v>0</v>
      </c>
      <c r="J39" s="178"/>
      <c r="K39" s="178">
        <f>SUM(K40:K43)</f>
        <v>0</v>
      </c>
      <c r="L39" s="178"/>
      <c r="M39" s="178">
        <f>SUM(M40:M43)</f>
        <v>0</v>
      </c>
      <c r="N39" s="177"/>
      <c r="O39" s="177">
        <f>SUM(O40:O43)</f>
        <v>0.61</v>
      </c>
      <c r="P39" s="177"/>
      <c r="Q39" s="177">
        <f>SUM(Q40:Q43)</f>
        <v>0</v>
      </c>
      <c r="R39" s="178"/>
      <c r="S39" s="178"/>
      <c r="T39" s="179"/>
      <c r="U39" s="173"/>
      <c r="V39" s="173">
        <f>SUM(V40:V43)</f>
        <v>1.1000000000000001</v>
      </c>
      <c r="W39" s="173"/>
      <c r="X39" s="173"/>
      <c r="Y39" s="173"/>
      <c r="AG39" t="s">
        <v>315</v>
      </c>
    </row>
    <row r="40" spans="1:60" outlineLevel="1" x14ac:dyDescent="0.2">
      <c r="A40" s="181">
        <v>10</v>
      </c>
      <c r="B40" s="182" t="s">
        <v>3440</v>
      </c>
      <c r="C40" s="190" t="s">
        <v>3441</v>
      </c>
      <c r="D40" s="183" t="s">
        <v>702</v>
      </c>
      <c r="E40" s="184">
        <v>5.5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0.11025</v>
      </c>
      <c r="O40" s="184">
        <f>ROUND(E40*N40,2)</f>
        <v>0.61</v>
      </c>
      <c r="P40" s="184">
        <v>0</v>
      </c>
      <c r="Q40" s="184">
        <f>ROUND(E40*P40,2)</f>
        <v>0</v>
      </c>
      <c r="R40" s="186"/>
      <c r="S40" s="186" t="s">
        <v>334</v>
      </c>
      <c r="T40" s="187" t="s">
        <v>320</v>
      </c>
      <c r="U40" s="161">
        <v>5.28E-2</v>
      </c>
      <c r="V40" s="161">
        <f>ROUND(E40*U40,2)</f>
        <v>0.28999999999999998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3442</v>
      </c>
      <c r="D41" s="165"/>
      <c r="E41" s="166">
        <v>5.5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3443</v>
      </c>
      <c r="C42" s="190" t="s">
        <v>3444</v>
      </c>
      <c r="D42" s="183" t="s">
        <v>371</v>
      </c>
      <c r="E42" s="184">
        <v>1.2152000000000001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334</v>
      </c>
      <c r="T42" s="187" t="s">
        <v>320</v>
      </c>
      <c r="U42" s="161">
        <v>0.66300000000000003</v>
      </c>
      <c r="V42" s="161">
        <f>ROUND(E42*U42,2)</f>
        <v>0.81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3445</v>
      </c>
      <c r="D43" s="165"/>
      <c r="E43" s="166">
        <v>1.22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286</v>
      </c>
      <c r="C44" s="189" t="s">
        <v>28</v>
      </c>
      <c r="D44" s="176"/>
      <c r="E44" s="177"/>
      <c r="F44" s="178"/>
      <c r="G44" s="178">
        <f>SUMIF(AG45:AG46,"&lt;&gt;NOR",G45:G46)</f>
        <v>0</v>
      </c>
      <c r="H44" s="178"/>
      <c r="I44" s="178">
        <f>SUM(I45:I46)</f>
        <v>0</v>
      </c>
      <c r="J44" s="178"/>
      <c r="K44" s="178">
        <f>SUM(K45:K46)</f>
        <v>0</v>
      </c>
      <c r="L44" s="178"/>
      <c r="M44" s="178">
        <f>SUM(M45:M46)</f>
        <v>0</v>
      </c>
      <c r="N44" s="177"/>
      <c r="O44" s="177">
        <f>SUM(O45:O46)</f>
        <v>0</v>
      </c>
      <c r="P44" s="177"/>
      <c r="Q44" s="177">
        <f>SUM(Q45:Q46)</f>
        <v>0</v>
      </c>
      <c r="R44" s="178"/>
      <c r="S44" s="178"/>
      <c r="T44" s="179"/>
      <c r="U44" s="173"/>
      <c r="V44" s="173">
        <f>SUM(V45:V46)</f>
        <v>0</v>
      </c>
      <c r="W44" s="173"/>
      <c r="X44" s="173"/>
      <c r="Y44" s="173"/>
      <c r="AG44" t="s">
        <v>315</v>
      </c>
    </row>
    <row r="45" spans="1:60" outlineLevel="1" x14ac:dyDescent="0.2">
      <c r="A45" s="181">
        <v>12</v>
      </c>
      <c r="B45" s="182" t="s">
        <v>3446</v>
      </c>
      <c r="C45" s="190" t="s">
        <v>3447</v>
      </c>
      <c r="D45" s="183" t="s">
        <v>318</v>
      </c>
      <c r="E45" s="184">
        <v>1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1004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130</v>
      </c>
      <c r="D46" s="165"/>
      <c r="E46" s="166">
        <v>1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3"/>
      <c r="B47" s="4"/>
      <c r="C47" s="19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300</v>
      </c>
    </row>
    <row r="48" spans="1:60" x14ac:dyDescent="0.2">
      <c r="A48" s="154"/>
      <c r="B48" s="155" t="s">
        <v>29</v>
      </c>
      <c r="C48" s="198"/>
      <c r="D48" s="156"/>
      <c r="E48" s="157"/>
      <c r="F48" s="157"/>
      <c r="G48" s="180">
        <f>G8+G20+G24+G28+G31+G34+G39+G44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879</v>
      </c>
    </row>
    <row r="49" spans="3:33" x14ac:dyDescent="0.2">
      <c r="C49" s="199"/>
      <c r="D49" s="10"/>
      <c r="AG49" t="s">
        <v>880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KniJaIKz1TQYVXNJXyx4WE8ksljJh8h+zrCnhsGWYXcCQOMe4fSeG2FnVYgypxzU55pC07Tfl8I5gYvIjurQ==" saltValue="JUweVJ8OuC2eAbYXhJLhtw==" spinCount="100000" sheet="1" formatRows="0"/>
  <mergeCells count="11">
    <mergeCell ref="C11:G11"/>
    <mergeCell ref="A1:G1"/>
    <mergeCell ref="C2:G2"/>
    <mergeCell ref="C3:G3"/>
    <mergeCell ref="C4:G4"/>
    <mergeCell ref="C10:G10"/>
    <mergeCell ref="C14:G14"/>
    <mergeCell ref="C17:G17"/>
    <mergeCell ref="C18:G18"/>
    <mergeCell ref="C22:G22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2863a13dde06d242035fcecf40ab736c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110e7f7d5ae750a4946ce51b1dbe872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A24FC-E3AF-444E-AF8E-5889931D2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8fad1-0095-4833-a47b-64aef15883cb"/>
    <ds:schemaRef ds:uri="aa89a38b-b577-47c0-bdcd-4c63c0edf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407B5-4A7E-4204-B675-EC8B8BD385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92</vt:i4>
      </vt:variant>
    </vt:vector>
  </HeadingPairs>
  <TitlesOfParts>
    <vt:vector size="118" baseType="lpstr">
      <vt:lpstr>Pokyny pro vyplnění</vt:lpstr>
      <vt:lpstr>Stavba</vt:lpstr>
      <vt:lpstr>VzorPolozky</vt:lpstr>
      <vt:lpstr>001 2 Pol</vt:lpstr>
      <vt:lpstr>002 00 Pol</vt:lpstr>
      <vt:lpstr>002 01 Pol</vt:lpstr>
      <vt:lpstr>002 02 Pol</vt:lpstr>
      <vt:lpstr>002 03 Pol</vt:lpstr>
      <vt:lpstr>002 04 Pol</vt:lpstr>
      <vt:lpstr>002 05 Pol</vt:lpstr>
      <vt:lpstr>002 06a Pol</vt:lpstr>
      <vt:lpstr>002 06b Pol</vt:lpstr>
      <vt:lpstr>002 06c Pol</vt:lpstr>
      <vt:lpstr>002 06d Pol</vt:lpstr>
      <vt:lpstr>002 06e Pol</vt:lpstr>
      <vt:lpstr>002 06f Pol</vt:lpstr>
      <vt:lpstr>002 06g Pol</vt:lpstr>
      <vt:lpstr>002 07 Pol</vt:lpstr>
      <vt:lpstr>002 08 Pol</vt:lpstr>
      <vt:lpstr>002 09 Pol</vt:lpstr>
      <vt:lpstr>002 10 Pol</vt:lpstr>
      <vt:lpstr>002 11 Pol</vt:lpstr>
      <vt:lpstr>002 12 Pol</vt:lpstr>
      <vt:lpstr>002 13 Pol</vt:lpstr>
      <vt:lpstr>002 14 Pol</vt:lpstr>
      <vt:lpstr>002 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 Pol'!Názvy_tisku</vt:lpstr>
      <vt:lpstr>'002 00 Pol'!Názvy_tisku</vt:lpstr>
      <vt:lpstr>'002 01 Pol'!Názvy_tisku</vt:lpstr>
      <vt:lpstr>'002 02 Pol'!Názvy_tisku</vt:lpstr>
      <vt:lpstr>'002 03 Pol'!Názvy_tisku</vt:lpstr>
      <vt:lpstr>'002 04 Pol'!Názvy_tisku</vt:lpstr>
      <vt:lpstr>'002 05 Pol'!Názvy_tisku</vt:lpstr>
      <vt:lpstr>'002 06a Pol'!Názvy_tisku</vt:lpstr>
      <vt:lpstr>'002 06b Pol'!Názvy_tisku</vt:lpstr>
      <vt:lpstr>'002 06c Pol'!Názvy_tisku</vt:lpstr>
      <vt:lpstr>'002 06d Pol'!Názvy_tisku</vt:lpstr>
      <vt:lpstr>'002 06e Pol'!Názvy_tisku</vt:lpstr>
      <vt:lpstr>'002 06f Pol'!Názvy_tisku</vt:lpstr>
      <vt:lpstr>'002 06g Pol'!Názvy_tisku</vt:lpstr>
      <vt:lpstr>'002 07 Pol'!Názvy_tisku</vt:lpstr>
      <vt:lpstr>'002 08 Pol'!Názvy_tisku</vt:lpstr>
      <vt:lpstr>'002 09 Pol'!Názvy_tisku</vt:lpstr>
      <vt:lpstr>'002 10 Pol'!Názvy_tisku</vt:lpstr>
      <vt:lpstr>'002 11 Pol'!Názvy_tisku</vt:lpstr>
      <vt:lpstr>'002 12 Pol'!Názvy_tisku</vt:lpstr>
      <vt:lpstr>'002 13 Pol'!Názvy_tisku</vt:lpstr>
      <vt:lpstr>'002 14 Pol'!Názvy_tisku</vt:lpstr>
      <vt:lpstr>'002 15 Pol'!Názvy_tisku</vt:lpstr>
      <vt:lpstr>oadresa</vt:lpstr>
      <vt:lpstr>Stavba!Objednatel</vt:lpstr>
      <vt:lpstr>Stavba!Objekt</vt:lpstr>
      <vt:lpstr>'001 2 Pol'!Oblast_tisku</vt:lpstr>
      <vt:lpstr>'002 00 Pol'!Oblast_tisku</vt:lpstr>
      <vt:lpstr>'002 01 Pol'!Oblast_tisku</vt:lpstr>
      <vt:lpstr>'002 02 Pol'!Oblast_tisku</vt:lpstr>
      <vt:lpstr>'002 03 Pol'!Oblast_tisku</vt:lpstr>
      <vt:lpstr>'002 04 Pol'!Oblast_tisku</vt:lpstr>
      <vt:lpstr>'002 05 Pol'!Oblast_tisku</vt:lpstr>
      <vt:lpstr>'002 06a Pol'!Oblast_tisku</vt:lpstr>
      <vt:lpstr>'002 06b Pol'!Oblast_tisku</vt:lpstr>
      <vt:lpstr>'002 06c Pol'!Oblast_tisku</vt:lpstr>
      <vt:lpstr>'002 06d Pol'!Oblast_tisku</vt:lpstr>
      <vt:lpstr>'002 06e Pol'!Oblast_tisku</vt:lpstr>
      <vt:lpstr>'002 06f Pol'!Oblast_tisku</vt:lpstr>
      <vt:lpstr>'002 06g Pol'!Oblast_tisku</vt:lpstr>
      <vt:lpstr>'002 07 Pol'!Oblast_tisku</vt:lpstr>
      <vt:lpstr>'002 08 Pol'!Oblast_tisku</vt:lpstr>
      <vt:lpstr>'002 09 Pol'!Oblast_tisku</vt:lpstr>
      <vt:lpstr>'002 10 Pol'!Oblast_tisku</vt:lpstr>
      <vt:lpstr>'002 11 Pol'!Oblast_tisku</vt:lpstr>
      <vt:lpstr>'002 12 Pol'!Oblast_tisku</vt:lpstr>
      <vt:lpstr>'002 13 Pol'!Oblast_tisku</vt:lpstr>
      <vt:lpstr>'002 14 Pol'!Oblast_tisku</vt:lpstr>
      <vt:lpstr>'002 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Fučík Petr, Bc.</cp:lastModifiedBy>
  <cp:lastPrinted>2024-09-02T10:35:18Z</cp:lastPrinted>
  <dcterms:created xsi:type="dcterms:W3CDTF">2009-04-08T07:15:50Z</dcterms:created>
  <dcterms:modified xsi:type="dcterms:W3CDTF">2024-10-01T09:26:45Z</dcterms:modified>
</cp:coreProperties>
</file>